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fileSharing readOnlyRecommended="1"/>
  <workbookPr codeName="ThisWorkbook" hidePivotFieldList="1" defaultThemeVersion="124226"/>
  <bookViews>
    <workbookView xWindow="120" yWindow="120" windowWidth="15135" windowHeight="9300"/>
  </bookViews>
  <sheets>
    <sheet name="HC" sheetId="18" r:id="rId1"/>
    <sheet name="DC" sheetId="15" r:id="rId2"/>
    <sheet name="Ambient" sheetId="2" r:id="rId3"/>
    <sheet name="Produce" sheetId="6" r:id="rId4"/>
    <sheet name="TC" sheetId="9" r:id="rId5"/>
    <sheet name="Support" sheetId="12" r:id="rId6"/>
    <sheet name="PivotTable" sheetId="5" r:id="rId7"/>
    <sheet name="DCFormulas" sheetId="16" r:id="rId8"/>
    <sheet name="AmbFormulas" sheetId="3" r:id="rId9"/>
    <sheet name="ProdFormulas" sheetId="7" r:id="rId10"/>
    <sheet name="TCFormulas" sheetId="10" r:id="rId11"/>
    <sheet name="SupportFormulas" sheetId="13" r:id="rId12"/>
    <sheet name="1" sheetId="1" r:id="rId13"/>
  </sheets>
  <externalReferences>
    <externalReference r:id="rId14"/>
    <externalReference r:id="rId15"/>
  </externalReferences>
  <definedNames>
    <definedName name="AmbPerf" localSheetId="7">DCFormulas!$H:$J</definedName>
    <definedName name="AmbPerf" localSheetId="9">ProdFormulas!$H:$J</definedName>
    <definedName name="AmbPerf" localSheetId="11">SupportFormulas!$H:$J</definedName>
    <definedName name="AmbPerf" localSheetId="10">TCFormulas!$H:$J</definedName>
    <definedName name="AmbPerf">AmbFormulas!$H:$J</definedName>
    <definedName name="Historical" localSheetId="7">DCFormulas!$L:$N</definedName>
    <definedName name="Historical" localSheetId="9">ProdFormulas!$L:$N</definedName>
    <definedName name="Historical" localSheetId="11">SupportFormulas!$L:$N</definedName>
    <definedName name="Historical" localSheetId="10">TCFormulas!$L:$N</definedName>
    <definedName name="Historical">AmbFormulas!$L:$N</definedName>
    <definedName name="THIS_CELL">!A1</definedName>
  </definedNames>
  <calcPr calcId="125725"/>
  <pivotCaches>
    <pivotCache cacheId="0" r:id="rId16"/>
  </pivotCaches>
  <fileRecoveryPr repairLoad="1"/>
</workbook>
</file>

<file path=xl/calcChain.xml><?xml version="1.0" encoding="utf-8"?>
<calcChain xmlns="http://schemas.openxmlformats.org/spreadsheetml/2006/main">
  <c r="P9" i="18"/>
  <c r="P8" s="1"/>
  <c r="N9"/>
  <c r="N8" s="1"/>
  <c r="X40"/>
  <c r="U40"/>
  <c r="R40"/>
  <c r="O40"/>
  <c r="L40"/>
  <c r="I40"/>
  <c r="F40"/>
  <c r="Y34"/>
  <c r="V34"/>
  <c r="S34"/>
  <c r="P34"/>
  <c r="M34"/>
  <c r="J34"/>
  <c r="G34"/>
  <c r="Y25"/>
  <c r="V25"/>
  <c r="S25"/>
  <c r="P25"/>
  <c r="M25"/>
  <c r="J25"/>
  <c r="G25"/>
  <c r="D21"/>
  <c r="X38"/>
  <c r="U38"/>
  <c r="R38"/>
  <c r="O38"/>
  <c r="L38"/>
  <c r="I38"/>
  <c r="F38"/>
  <c r="D36" l="1"/>
  <c r="Y35"/>
  <c r="V35"/>
  <c r="S35"/>
  <c r="P35"/>
  <c r="M35"/>
  <c r="J35"/>
  <c r="G35"/>
  <c r="G37" l="1"/>
  <c r="G9" s="1"/>
  <c r="G8" s="1"/>
  <c r="G41"/>
  <c r="M37"/>
  <c r="M9" s="1"/>
  <c r="M8" s="1"/>
  <c r="M41"/>
  <c r="S37"/>
  <c r="S9" s="1"/>
  <c r="S8" s="1"/>
  <c r="S41"/>
  <c r="Y37"/>
  <c r="Y9" s="1"/>
  <c r="Y8" s="1"/>
  <c r="Y41"/>
  <c r="J37"/>
  <c r="J9" s="1"/>
  <c r="J8" s="1"/>
  <c r="J41"/>
  <c r="P37"/>
  <c r="P41"/>
  <c r="V37"/>
  <c r="V9" s="1"/>
  <c r="V8" s="1"/>
  <c r="V41"/>
  <c r="D35"/>
  <c r="D38" l="1"/>
  <c r="D41"/>
  <c r="D37"/>
  <c r="D9" s="1"/>
  <c r="D8" s="1"/>
  <c r="D30" l="1"/>
  <c r="D31"/>
  <c r="D32"/>
  <c r="D33"/>
  <c r="D29"/>
  <c r="D28"/>
  <c r="D27"/>
  <c r="D26"/>
  <c r="G16"/>
  <c r="J16"/>
  <c r="M16"/>
  <c r="P16"/>
  <c r="S16"/>
  <c r="V16"/>
  <c r="Y16"/>
  <c r="G17"/>
  <c r="J17"/>
  <c r="M17"/>
  <c r="P17"/>
  <c r="S17"/>
  <c r="V17"/>
  <c r="Y17"/>
  <c r="G18"/>
  <c r="J18"/>
  <c r="M18"/>
  <c r="P18"/>
  <c r="S18"/>
  <c r="V18"/>
  <c r="Y18"/>
  <c r="G19"/>
  <c r="J19"/>
  <c r="M19"/>
  <c r="P19"/>
  <c r="S19"/>
  <c r="V19"/>
  <c r="Y19"/>
  <c r="D12" l="1"/>
  <c r="D14"/>
  <c r="D13"/>
  <c r="D22" l="1"/>
  <c r="D17" s="1"/>
  <c r="D23"/>
  <c r="D18" s="1"/>
  <c r="D34"/>
  <c r="D24"/>
  <c r="D19" s="1"/>
  <c r="Y5"/>
  <c r="V5"/>
  <c r="S5"/>
  <c r="P5"/>
  <c r="M5"/>
  <c r="J5"/>
  <c r="G5"/>
  <c r="D16" l="1"/>
  <c r="D25"/>
  <c r="D5"/>
  <c r="A2" l="1"/>
  <c r="G11"/>
  <c r="G6" s="1"/>
  <c r="J11"/>
  <c r="J6" s="1"/>
  <c r="M11"/>
  <c r="M6" s="1"/>
  <c r="P11"/>
  <c r="P6" s="1"/>
  <c r="S11"/>
  <c r="S6" s="1"/>
  <c r="V11"/>
  <c r="V6" s="1"/>
  <c r="Y11"/>
  <c r="Y6" s="1"/>
  <c r="D11" l="1"/>
  <c r="D6" s="1"/>
  <c r="O7" i="2" l="1"/>
  <c r="A2" i="7"/>
  <c r="B2" s="1"/>
  <c r="A2" i="13"/>
  <c r="A2" i="3"/>
  <c r="A3" i="1"/>
  <c r="B2" s="1"/>
  <c r="B2" i="18" s="1"/>
  <c r="A2" i="16"/>
  <c r="B2" s="1"/>
  <c r="A2" i="10"/>
  <c r="B2" s="1"/>
  <c r="O7" i="15"/>
  <c r="A2"/>
  <c r="A2" i="12"/>
  <c r="A2" i="9"/>
  <c r="A2" i="6"/>
  <c r="B40" s="1"/>
  <c r="A2" i="2"/>
  <c r="O7" i="12"/>
  <c r="O7" i="9"/>
  <c r="O7" i="6"/>
  <c r="A3" i="5"/>
  <c r="D4" i="1"/>
  <c r="C42" i="15" l="1"/>
  <c r="B100"/>
  <c r="C2" i="3"/>
  <c r="B2"/>
  <c r="C97" i="15"/>
  <c r="P3"/>
  <c r="C2" i="13"/>
  <c r="B2"/>
  <c r="C7" i="2"/>
  <c r="B100"/>
  <c r="C75" i="6"/>
  <c r="B100"/>
  <c r="C40" i="9"/>
  <c r="B100"/>
  <c r="C31" i="12"/>
  <c r="B100"/>
  <c r="A3" i="9"/>
  <c r="A3" i="7"/>
  <c r="B3" s="1"/>
  <c r="O3" i="2"/>
  <c r="B75"/>
  <c r="H2" i="6"/>
  <c r="B27"/>
  <c r="B64"/>
  <c r="D95"/>
  <c r="C70"/>
  <c r="B35" i="9"/>
  <c r="B102"/>
  <c r="F5" i="12"/>
  <c r="B36"/>
  <c r="B71"/>
  <c r="B103"/>
  <c r="C77"/>
  <c r="H2" i="2"/>
  <c r="B59"/>
  <c r="B14"/>
  <c r="C99"/>
  <c r="B16" i="6"/>
  <c r="B53"/>
  <c r="B85"/>
  <c r="C37"/>
  <c r="B17" i="9"/>
  <c r="B86"/>
  <c r="F3" i="12"/>
  <c r="B31"/>
  <c r="B66"/>
  <c r="B97"/>
  <c r="C72"/>
  <c r="B41" i="2"/>
  <c r="C53"/>
  <c r="B11" i="6"/>
  <c r="B45"/>
  <c r="B80"/>
  <c r="C18"/>
  <c r="K4" i="9"/>
  <c r="B70"/>
  <c r="C76"/>
  <c r="B18" i="12"/>
  <c r="B55"/>
  <c r="B87"/>
  <c r="C42"/>
  <c r="A3" i="6"/>
  <c r="A3" i="12"/>
  <c r="B28" i="2"/>
  <c r="B91"/>
  <c r="F4" i="6"/>
  <c r="B34"/>
  <c r="B69"/>
  <c r="B54" i="9"/>
  <c r="B13" i="12"/>
  <c r="B48"/>
  <c r="B82"/>
  <c r="B2" i="15"/>
  <c r="B2" i="9"/>
  <c r="B2" i="6"/>
  <c r="B2" i="5"/>
  <c r="B2" i="2"/>
  <c r="C96"/>
  <c r="C75"/>
  <c r="C71"/>
  <c r="C60"/>
  <c r="C51"/>
  <c r="C37"/>
  <c r="C24"/>
  <c r="C9"/>
  <c r="P3"/>
  <c r="B17"/>
  <c r="B12"/>
  <c r="B8"/>
  <c r="B96"/>
  <c r="B93"/>
  <c r="B89"/>
  <c r="B85"/>
  <c r="B81"/>
  <c r="B77"/>
  <c r="B73"/>
  <c r="B69"/>
  <c r="B65"/>
  <c r="B61"/>
  <c r="B57"/>
  <c r="B53"/>
  <c r="B45"/>
  <c r="C102"/>
  <c r="C94"/>
  <c r="C74"/>
  <c r="C70"/>
  <c r="C57"/>
  <c r="C47"/>
  <c r="C33"/>
  <c r="C18"/>
  <c r="C8"/>
  <c r="P2"/>
  <c r="B16"/>
  <c r="B11"/>
  <c r="B7"/>
  <c r="B99"/>
  <c r="D95"/>
  <c r="B92"/>
  <c r="B88"/>
  <c r="B84"/>
  <c r="B80"/>
  <c r="B76"/>
  <c r="B72"/>
  <c r="B68"/>
  <c r="B64"/>
  <c r="B60"/>
  <c r="B56"/>
  <c r="B52"/>
  <c r="B44"/>
  <c r="B40"/>
  <c r="B36"/>
  <c r="B32"/>
  <c r="B26"/>
  <c r="B21"/>
  <c r="O4"/>
  <c r="F5"/>
  <c r="H3"/>
  <c r="F2"/>
  <c r="C97"/>
  <c r="C72"/>
  <c r="C52"/>
  <c r="C31"/>
  <c r="P4"/>
  <c r="B13"/>
  <c r="B97"/>
  <c r="B90"/>
  <c r="B82"/>
  <c r="B74"/>
  <c r="B66"/>
  <c r="B58"/>
  <c r="B46"/>
  <c r="B39"/>
  <c r="B34"/>
  <c r="B27"/>
  <c r="B20"/>
  <c r="O2"/>
  <c r="K3"/>
  <c r="F1"/>
  <c r="B47"/>
  <c r="C77"/>
  <c r="C69"/>
  <c r="C42"/>
  <c r="C17"/>
  <c r="B24"/>
  <c r="B10"/>
  <c r="B103"/>
  <c r="B95"/>
  <c r="B87"/>
  <c r="B79"/>
  <c r="B71"/>
  <c r="B63"/>
  <c r="B55"/>
  <c r="B43"/>
  <c r="B38"/>
  <c r="B33"/>
  <c r="B25"/>
  <c r="B19"/>
  <c r="K5"/>
  <c r="F3"/>
  <c r="C102" i="9"/>
  <c r="C94"/>
  <c r="C74"/>
  <c r="C70"/>
  <c r="C57"/>
  <c r="C47"/>
  <c r="C33"/>
  <c r="C18"/>
  <c r="C8"/>
  <c r="P2"/>
  <c r="B99"/>
  <c r="D95"/>
  <c r="B92"/>
  <c r="B88"/>
  <c r="B84"/>
  <c r="B80"/>
  <c r="B76"/>
  <c r="B72"/>
  <c r="B68"/>
  <c r="B64"/>
  <c r="B60"/>
  <c r="B56"/>
  <c r="B52"/>
  <c r="B45"/>
  <c r="B41"/>
  <c r="B37"/>
  <c r="B33"/>
  <c r="B27"/>
  <c r="B23"/>
  <c r="B19"/>
  <c r="B15"/>
  <c r="B11"/>
  <c r="B7"/>
  <c r="K5"/>
  <c r="K3"/>
  <c r="H2"/>
  <c r="C99"/>
  <c r="C77"/>
  <c r="C73"/>
  <c r="C69"/>
  <c r="C53"/>
  <c r="C42"/>
  <c r="C32"/>
  <c r="C17"/>
  <c r="C7"/>
  <c r="B103"/>
  <c r="B98"/>
  <c r="B95"/>
  <c r="B91"/>
  <c r="B87"/>
  <c r="B83"/>
  <c r="B79"/>
  <c r="B75"/>
  <c r="B71"/>
  <c r="B67"/>
  <c r="B63"/>
  <c r="B59"/>
  <c r="B55"/>
  <c r="B51"/>
  <c r="B44"/>
  <c r="B40"/>
  <c r="B36"/>
  <c r="B32"/>
  <c r="B26"/>
  <c r="B22"/>
  <c r="B18"/>
  <c r="B14"/>
  <c r="B10"/>
  <c r="O4"/>
  <c r="F5"/>
  <c r="H3"/>
  <c r="F2"/>
  <c r="C75"/>
  <c r="C60"/>
  <c r="C37"/>
  <c r="C9"/>
  <c r="B93"/>
  <c r="B85"/>
  <c r="B77"/>
  <c r="B69"/>
  <c r="B61"/>
  <c r="B53"/>
  <c r="B42"/>
  <c r="B34"/>
  <c r="B24"/>
  <c r="B16"/>
  <c r="B8"/>
  <c r="F4"/>
  <c r="C97"/>
  <c r="C72"/>
  <c r="C52"/>
  <c r="C31"/>
  <c r="P4"/>
  <c r="B97"/>
  <c r="B90"/>
  <c r="B82"/>
  <c r="B74"/>
  <c r="B66"/>
  <c r="B58"/>
  <c r="B48"/>
  <c r="B39"/>
  <c r="B31"/>
  <c r="B21"/>
  <c r="B13"/>
  <c r="O3"/>
  <c r="F3"/>
  <c r="C99" i="6"/>
  <c r="C77"/>
  <c r="C73"/>
  <c r="C69"/>
  <c r="C53"/>
  <c r="C42"/>
  <c r="C32"/>
  <c r="C17"/>
  <c r="C7"/>
  <c r="B103"/>
  <c r="B98"/>
  <c r="B95"/>
  <c r="B91"/>
  <c r="B87"/>
  <c r="B83"/>
  <c r="B79"/>
  <c r="B75"/>
  <c r="B71"/>
  <c r="B67"/>
  <c r="B63"/>
  <c r="B59"/>
  <c r="B55"/>
  <c r="B51"/>
  <c r="B44"/>
  <c r="B36"/>
  <c r="B32"/>
  <c r="B26"/>
  <c r="B22"/>
  <c r="B18"/>
  <c r="B14"/>
  <c r="B10"/>
  <c r="O4"/>
  <c r="F5"/>
  <c r="H3"/>
  <c r="F2"/>
  <c r="C97"/>
  <c r="C76"/>
  <c r="C72"/>
  <c r="C64"/>
  <c r="C52"/>
  <c r="C40"/>
  <c r="C31"/>
  <c r="C16"/>
  <c r="P4"/>
  <c r="B102"/>
  <c r="B97"/>
  <c r="B94"/>
  <c r="B90"/>
  <c r="B86"/>
  <c r="B82"/>
  <c r="B78"/>
  <c r="B74"/>
  <c r="B70"/>
  <c r="B66"/>
  <c r="B62"/>
  <c r="B58"/>
  <c r="B54"/>
  <c r="B48"/>
  <c r="B43"/>
  <c r="B39"/>
  <c r="B35"/>
  <c r="B31"/>
  <c r="B25"/>
  <c r="B21"/>
  <c r="B17"/>
  <c r="B13"/>
  <c r="B9"/>
  <c r="O3"/>
  <c r="K4"/>
  <c r="F3"/>
  <c r="F1"/>
  <c r="C102"/>
  <c r="C74"/>
  <c r="C57"/>
  <c r="C33"/>
  <c r="C8"/>
  <c r="B99"/>
  <c r="B92"/>
  <c r="B84"/>
  <c r="B76"/>
  <c r="B68"/>
  <c r="B60"/>
  <c r="B52"/>
  <c r="B41"/>
  <c r="B33"/>
  <c r="B23"/>
  <c r="B15"/>
  <c r="B7"/>
  <c r="K3"/>
  <c r="B47"/>
  <c r="C96"/>
  <c r="C71"/>
  <c r="C51"/>
  <c r="C24"/>
  <c r="P3"/>
  <c r="B96"/>
  <c r="B89"/>
  <c r="B81"/>
  <c r="B73"/>
  <c r="B65"/>
  <c r="B57"/>
  <c r="B46"/>
  <c r="B38"/>
  <c r="B28"/>
  <c r="B20"/>
  <c r="B12"/>
  <c r="O2"/>
  <c r="K2"/>
  <c r="C96" i="12"/>
  <c r="C75"/>
  <c r="C71"/>
  <c r="C60"/>
  <c r="C51"/>
  <c r="C37"/>
  <c r="C24"/>
  <c r="C9"/>
  <c r="P3"/>
  <c r="B96"/>
  <c r="B93"/>
  <c r="B89"/>
  <c r="B85"/>
  <c r="B81"/>
  <c r="B77"/>
  <c r="B73"/>
  <c r="B69"/>
  <c r="B65"/>
  <c r="B61"/>
  <c r="B57"/>
  <c r="B53"/>
  <c r="B46"/>
  <c r="B42"/>
  <c r="B38"/>
  <c r="B34"/>
  <c r="B28"/>
  <c r="B24"/>
  <c r="B20"/>
  <c r="B16"/>
  <c r="B12"/>
  <c r="B8"/>
  <c r="O2"/>
  <c r="F4"/>
  <c r="K2"/>
  <c r="C102"/>
  <c r="C94"/>
  <c r="C74"/>
  <c r="C70"/>
  <c r="C57"/>
  <c r="C47"/>
  <c r="C33"/>
  <c r="C18"/>
  <c r="C8"/>
  <c r="P2"/>
  <c r="B99"/>
  <c r="D95"/>
  <c r="B92"/>
  <c r="B88"/>
  <c r="B84"/>
  <c r="B80"/>
  <c r="B76"/>
  <c r="B72"/>
  <c r="B68"/>
  <c r="B64"/>
  <c r="B60"/>
  <c r="B56"/>
  <c r="B52"/>
  <c r="B45"/>
  <c r="B41"/>
  <c r="B37"/>
  <c r="B33"/>
  <c r="B27"/>
  <c r="B23"/>
  <c r="B19"/>
  <c r="B15"/>
  <c r="B11"/>
  <c r="B7"/>
  <c r="K5"/>
  <c r="K3"/>
  <c r="H2"/>
  <c r="C76"/>
  <c r="C64"/>
  <c r="C40"/>
  <c r="C16"/>
  <c r="B102"/>
  <c r="B94"/>
  <c r="B86"/>
  <c r="B78"/>
  <c r="B70"/>
  <c r="B62"/>
  <c r="B54"/>
  <c r="B43"/>
  <c r="B35"/>
  <c r="B25"/>
  <c r="B17"/>
  <c r="B9"/>
  <c r="K4"/>
  <c r="F1"/>
  <c r="C99"/>
  <c r="C73"/>
  <c r="C53"/>
  <c r="C32"/>
  <c r="C7"/>
  <c r="B98"/>
  <c r="B91"/>
  <c r="B83"/>
  <c r="B75"/>
  <c r="B67"/>
  <c r="B59"/>
  <c r="B51"/>
  <c r="B40"/>
  <c r="B32"/>
  <c r="B22"/>
  <c r="B14"/>
  <c r="O4"/>
  <c r="H3"/>
  <c r="A3" i="3"/>
  <c r="K5" i="15"/>
  <c r="B19"/>
  <c r="B37"/>
  <c r="B55"/>
  <c r="B71"/>
  <c r="B87"/>
  <c r="B103"/>
  <c r="C77"/>
  <c r="B4" i="1"/>
  <c r="C40" i="2"/>
  <c r="C76"/>
  <c r="A3" i="13"/>
  <c r="B47" i="12"/>
  <c r="B48" i="2"/>
  <c r="K2"/>
  <c r="B15"/>
  <c r="B31"/>
  <c r="B42"/>
  <c r="B62"/>
  <c r="B78"/>
  <c r="B94"/>
  <c r="B18"/>
  <c r="C16"/>
  <c r="C64"/>
  <c r="K5" i="6"/>
  <c r="B19"/>
  <c r="B37"/>
  <c r="B56"/>
  <c r="B72"/>
  <c r="B88"/>
  <c r="P2"/>
  <c r="C47"/>
  <c r="C94"/>
  <c r="O2" i="9"/>
  <c r="B20"/>
  <c r="B38"/>
  <c r="B57"/>
  <c r="B73"/>
  <c r="B89"/>
  <c r="P3"/>
  <c r="C51"/>
  <c r="C96"/>
  <c r="O3" i="12"/>
  <c r="B21"/>
  <c r="B39"/>
  <c r="B58"/>
  <c r="B74"/>
  <c r="B90"/>
  <c r="P4"/>
  <c r="C52"/>
  <c r="C97"/>
  <c r="O4" i="15"/>
  <c r="B22"/>
  <c r="B40"/>
  <c r="B58"/>
  <c r="B74"/>
  <c r="B90"/>
  <c r="P4"/>
  <c r="C52"/>
  <c r="C96"/>
  <c r="C75"/>
  <c r="C71"/>
  <c r="C60"/>
  <c r="C51"/>
  <c r="C37"/>
  <c r="C24"/>
  <c r="C9"/>
  <c r="B96"/>
  <c r="B93"/>
  <c r="B89"/>
  <c r="B85"/>
  <c r="B81"/>
  <c r="B77"/>
  <c r="B73"/>
  <c r="B69"/>
  <c r="B65"/>
  <c r="B61"/>
  <c r="B57"/>
  <c r="B53"/>
  <c r="B47"/>
  <c r="B43"/>
  <c r="B39"/>
  <c r="B35"/>
  <c r="B31"/>
  <c r="B25"/>
  <c r="B21"/>
  <c r="B17"/>
  <c r="B13"/>
  <c r="B9"/>
  <c r="O3"/>
  <c r="K4"/>
  <c r="F3"/>
  <c r="F1"/>
  <c r="C102"/>
  <c r="C94"/>
  <c r="C74"/>
  <c r="C70"/>
  <c r="C57"/>
  <c r="C47"/>
  <c r="C33"/>
  <c r="C18"/>
  <c r="C8"/>
  <c r="P2"/>
  <c r="B99"/>
  <c r="D95"/>
  <c r="B92"/>
  <c r="B88"/>
  <c r="B84"/>
  <c r="B80"/>
  <c r="B76"/>
  <c r="B72"/>
  <c r="B68"/>
  <c r="B64"/>
  <c r="B60"/>
  <c r="B56"/>
  <c r="B52"/>
  <c r="B46"/>
  <c r="B42"/>
  <c r="B38"/>
  <c r="B34"/>
  <c r="B28"/>
  <c r="B24"/>
  <c r="B20"/>
  <c r="B16"/>
  <c r="B12"/>
  <c r="B8"/>
  <c r="O2"/>
  <c r="F4"/>
  <c r="K2"/>
  <c r="C76"/>
  <c r="C64"/>
  <c r="C40"/>
  <c r="C16"/>
  <c r="B102"/>
  <c r="B94"/>
  <c r="B86"/>
  <c r="B78"/>
  <c r="B70"/>
  <c r="B62"/>
  <c r="B54"/>
  <c r="B44"/>
  <c r="B36"/>
  <c r="B26"/>
  <c r="B18"/>
  <c r="B10"/>
  <c r="F5"/>
  <c r="F2"/>
  <c r="C99"/>
  <c r="C73"/>
  <c r="C53"/>
  <c r="C32"/>
  <c r="C7"/>
  <c r="B98"/>
  <c r="B91"/>
  <c r="B83"/>
  <c r="B75"/>
  <c r="B67"/>
  <c r="B59"/>
  <c r="B51"/>
  <c r="B41"/>
  <c r="B33"/>
  <c r="B23"/>
  <c r="B15"/>
  <c r="B7"/>
  <c r="K3"/>
  <c r="B47" i="9"/>
  <c r="K4" i="2"/>
  <c r="B23"/>
  <c r="B37"/>
  <c r="B54"/>
  <c r="B70"/>
  <c r="B86"/>
  <c r="B102"/>
  <c r="B9"/>
  <c r="K2" i="9"/>
  <c r="B12"/>
  <c r="B28"/>
  <c r="B46"/>
  <c r="B65"/>
  <c r="B81"/>
  <c r="B96"/>
  <c r="C24"/>
  <c r="C71"/>
  <c r="H3" i="15"/>
  <c r="B14"/>
  <c r="B32"/>
  <c r="B48"/>
  <c r="B66"/>
  <c r="B82"/>
  <c r="B97"/>
  <c r="C31"/>
  <c r="C72"/>
  <c r="A3" i="2"/>
  <c r="A3" i="10"/>
  <c r="B3" s="1"/>
  <c r="A3" i="15"/>
  <c r="F4" i="2"/>
  <c r="B22"/>
  <c r="B35"/>
  <c r="B51"/>
  <c r="B67"/>
  <c r="B83"/>
  <c r="B98"/>
  <c r="C32"/>
  <c r="C73"/>
  <c r="B8" i="6"/>
  <c r="B24"/>
  <c r="B42"/>
  <c r="B61"/>
  <c r="B77"/>
  <c r="B93"/>
  <c r="C9"/>
  <c r="C60"/>
  <c r="F1" i="9"/>
  <c r="B9"/>
  <c r="B25"/>
  <c r="B43"/>
  <c r="B62"/>
  <c r="B78"/>
  <c r="B94"/>
  <c r="C16"/>
  <c r="C64"/>
  <c r="F2" i="12"/>
  <c r="B10"/>
  <c r="B26"/>
  <c r="B44"/>
  <c r="B63"/>
  <c r="B79"/>
  <c r="B95"/>
  <c r="C17"/>
  <c r="C69"/>
  <c r="H2" i="15"/>
  <c r="B11"/>
  <c r="B27"/>
  <c r="B45"/>
  <c r="B63"/>
  <c r="B79"/>
  <c r="B95"/>
  <c r="C17"/>
  <c r="C69"/>
  <c r="B2" i="12"/>
  <c r="A3" i="16"/>
  <c r="B3" s="1"/>
  <c r="E259" l="1"/>
  <c r="G259" s="1"/>
  <c r="W46" i="18" s="1"/>
  <c r="E257" i="16"/>
  <c r="G257" s="1"/>
  <c r="Q46" i="18" s="1"/>
  <c r="E255" i="16"/>
  <c r="G255" s="1"/>
  <c r="K46" i="18" s="1"/>
  <c r="E253" i="16"/>
  <c r="G253" s="1"/>
  <c r="E46" i="18" s="1"/>
  <c r="E248" i="16"/>
  <c r="G248" s="1"/>
  <c r="T45" i="18" s="1"/>
  <c r="E246" i="16"/>
  <c r="G246" s="1"/>
  <c r="N45" i="18" s="1"/>
  <c r="E244" i="16"/>
  <c r="G244" s="1"/>
  <c r="H45" i="18" s="1"/>
  <c r="E239" i="16"/>
  <c r="G239" s="1"/>
  <c r="W44" i="18" s="1"/>
  <c r="E237" i="16"/>
  <c r="G237" s="1"/>
  <c r="Q44" i="18" s="1"/>
  <c r="E235" i="16"/>
  <c r="G235" s="1"/>
  <c r="K44" i="18" s="1"/>
  <c r="E233" i="16"/>
  <c r="G233" s="1"/>
  <c r="E44" i="18" s="1"/>
  <c r="E258" i="16"/>
  <c r="G258" s="1"/>
  <c r="T46" i="18" s="1"/>
  <c r="E256" i="16"/>
  <c r="G256" s="1"/>
  <c r="N46" i="18" s="1"/>
  <c r="E254" i="16"/>
  <c r="G254" s="1"/>
  <c r="H46" i="18" s="1"/>
  <c r="E249" i="16"/>
  <c r="G249" s="1"/>
  <c r="W45" i="18" s="1"/>
  <c r="E247" i="16"/>
  <c r="G247" s="1"/>
  <c r="Q45" i="18" s="1"/>
  <c r="E245" i="16"/>
  <c r="G245" s="1"/>
  <c r="K45" i="18" s="1"/>
  <c r="E243" i="16"/>
  <c r="G243" s="1"/>
  <c r="E45" i="18" s="1"/>
  <c r="E238" i="16"/>
  <c r="G238" s="1"/>
  <c r="T44" i="18" s="1"/>
  <c r="E236" i="16"/>
  <c r="G236" s="1"/>
  <c r="N44" i="18" s="1"/>
  <c r="E234" i="16"/>
  <c r="G234" s="1"/>
  <c r="H44" i="18" s="1"/>
  <c r="E229" i="16"/>
  <c r="G229" s="1"/>
  <c r="W43" i="18" s="1"/>
  <c r="E227" i="16"/>
  <c r="G227" s="1"/>
  <c r="Q43" i="18" s="1"/>
  <c r="E225" i="16"/>
  <c r="G225" s="1"/>
  <c r="K43" i="18" s="1"/>
  <c r="E223" i="16"/>
  <c r="G223" s="1"/>
  <c r="E43" i="18" s="1"/>
  <c r="E218" i="16"/>
  <c r="G218" s="1"/>
  <c r="T40" i="18" s="1"/>
  <c r="E216" i="16"/>
  <c r="G216" s="1"/>
  <c r="N40" i="18" s="1"/>
  <c r="E214" i="16"/>
  <c r="G214" s="1"/>
  <c r="H40" i="18" s="1"/>
  <c r="E208" i="16"/>
  <c r="E206"/>
  <c r="E204"/>
  <c r="E228"/>
  <c r="G228" s="1"/>
  <c r="T43" i="18" s="1"/>
  <c r="E226" i="16"/>
  <c r="G226" s="1"/>
  <c r="N43" i="18" s="1"/>
  <c r="E224" i="16"/>
  <c r="G224" s="1"/>
  <c r="H43" i="18" s="1"/>
  <c r="E219" i="16"/>
  <c r="G219" s="1"/>
  <c r="W40" i="18" s="1"/>
  <c r="E217" i="16"/>
  <c r="G217" s="1"/>
  <c r="Q40" i="18" s="1"/>
  <c r="E215" i="16"/>
  <c r="G215" s="1"/>
  <c r="K40" i="18" s="1"/>
  <c r="E213" i="16"/>
  <c r="G213" s="1"/>
  <c r="E40" i="18" s="1"/>
  <c r="B40" s="1"/>
  <c r="E209" i="16"/>
  <c r="E207"/>
  <c r="E205"/>
  <c r="E203"/>
  <c r="E199"/>
  <c r="G199" s="1"/>
  <c r="W38" i="18" s="1"/>
  <c r="E197" i="16"/>
  <c r="G197" s="1"/>
  <c r="Q38" i="18" s="1"/>
  <c r="E195" i="16"/>
  <c r="G195" s="1"/>
  <c r="K38" i="18" s="1"/>
  <c r="E193" i="16"/>
  <c r="G193" s="1"/>
  <c r="E38" i="18" s="1"/>
  <c r="E198" i="16"/>
  <c r="G198" s="1"/>
  <c r="T38" i="18" s="1"/>
  <c r="E196" i="16"/>
  <c r="G196" s="1"/>
  <c r="N38" i="18" s="1"/>
  <c r="E194" i="16"/>
  <c r="G194" s="1"/>
  <c r="H38" i="18" s="1"/>
  <c r="B3" i="3"/>
  <c r="C3"/>
  <c r="E189" i="16"/>
  <c r="E187"/>
  <c r="E185"/>
  <c r="E183"/>
  <c r="E188"/>
  <c r="E186"/>
  <c r="E184"/>
  <c r="E169"/>
  <c r="E167"/>
  <c r="E165"/>
  <c r="E163"/>
  <c r="E158"/>
  <c r="E156"/>
  <c r="E154"/>
  <c r="E149"/>
  <c r="E147"/>
  <c r="E145"/>
  <c r="E143"/>
  <c r="E138"/>
  <c r="E136"/>
  <c r="E134"/>
  <c r="E128"/>
  <c r="E126"/>
  <c r="E124"/>
  <c r="E118"/>
  <c r="E116"/>
  <c r="E114"/>
  <c r="E108"/>
  <c r="E106"/>
  <c r="E104"/>
  <c r="E98"/>
  <c r="E96"/>
  <c r="E94"/>
  <c r="E168"/>
  <c r="E166"/>
  <c r="E164"/>
  <c r="E159"/>
  <c r="E157"/>
  <c r="E155"/>
  <c r="E153"/>
  <c r="E148"/>
  <c r="E146"/>
  <c r="E144"/>
  <c r="E139"/>
  <c r="E137"/>
  <c r="E135"/>
  <c r="E133"/>
  <c r="E129"/>
  <c r="E127"/>
  <c r="E125"/>
  <c r="E123"/>
  <c r="E119"/>
  <c r="E117"/>
  <c r="E115"/>
  <c r="E113"/>
  <c r="E109"/>
  <c r="E107"/>
  <c r="E105"/>
  <c r="E103"/>
  <c r="E99"/>
  <c r="E97"/>
  <c r="E95"/>
  <c r="E93"/>
  <c r="E48"/>
  <c r="E46"/>
  <c r="E44"/>
  <c r="E39"/>
  <c r="E37"/>
  <c r="E35"/>
  <c r="E33"/>
  <c r="E28"/>
  <c r="E26"/>
  <c r="E24"/>
  <c r="E49"/>
  <c r="E47"/>
  <c r="E45"/>
  <c r="E43"/>
  <c r="E38"/>
  <c r="E36"/>
  <c r="E34"/>
  <c r="E29"/>
  <c r="E27"/>
  <c r="E25"/>
  <c r="E23"/>
  <c r="E178"/>
  <c r="E176"/>
  <c r="E174"/>
  <c r="E89"/>
  <c r="E87"/>
  <c r="E85"/>
  <c r="E83"/>
  <c r="E79"/>
  <c r="E77"/>
  <c r="E75"/>
  <c r="E73"/>
  <c r="E69"/>
  <c r="E67"/>
  <c r="E65"/>
  <c r="E63"/>
  <c r="E179"/>
  <c r="E177"/>
  <c r="E175"/>
  <c r="E173"/>
  <c r="E88"/>
  <c r="E86"/>
  <c r="E84"/>
  <c r="E78"/>
  <c r="E76"/>
  <c r="E74"/>
  <c r="E68"/>
  <c r="E66"/>
  <c r="E64"/>
  <c r="E59"/>
  <c r="E57"/>
  <c r="E55"/>
  <c r="E53"/>
  <c r="E58"/>
  <c r="E56"/>
  <c r="E54"/>
  <c r="E17"/>
  <c r="G17" s="1"/>
  <c r="Q11" i="18" s="1"/>
  <c r="E9" i="16"/>
  <c r="E7"/>
  <c r="E5"/>
  <c r="E3"/>
  <c r="E8"/>
  <c r="E6"/>
  <c r="E4"/>
  <c r="F17"/>
  <c r="R11" i="18" s="1"/>
  <c r="C3" i="13"/>
  <c r="B3"/>
  <c r="A4"/>
  <c r="A4" i="7"/>
  <c r="B4" s="1"/>
  <c r="A4" i="10"/>
  <c r="B4" s="1"/>
  <c r="E16" i="16"/>
  <c r="G16" s="1"/>
  <c r="N11" i="18" s="1"/>
  <c r="E13" i="16"/>
  <c r="G13" s="1"/>
  <c r="E11" i="18" s="1"/>
  <c r="E14" i="16"/>
  <c r="G14" s="1"/>
  <c r="H11" i="18" s="1"/>
  <c r="E19" i="16"/>
  <c r="G19" s="1"/>
  <c r="W11" i="18" s="1"/>
  <c r="A4" i="3"/>
  <c r="E18" i="16"/>
  <c r="G18" s="1"/>
  <c r="T11" i="18" s="1"/>
  <c r="E15" i="16"/>
  <c r="G15" s="1"/>
  <c r="K11" i="18" s="1"/>
  <c r="E8" i="3"/>
  <c r="H8" s="1"/>
  <c r="E5"/>
  <c r="H5" s="1"/>
  <c r="E9" i="7"/>
  <c r="H9" s="1"/>
  <c r="E4"/>
  <c r="H4" s="1"/>
  <c r="E7" i="10"/>
  <c r="H7" s="1"/>
  <c r="E3"/>
  <c r="H3" s="1"/>
  <c r="E7" i="13"/>
  <c r="H7" s="1"/>
  <c r="E7" i="3"/>
  <c r="H7" s="1"/>
  <c r="E3"/>
  <c r="H3" s="1"/>
  <c r="E6" i="7"/>
  <c r="H6" s="1"/>
  <c r="E8" i="10"/>
  <c r="H8" s="1"/>
  <c r="E5"/>
  <c r="H5" s="1"/>
  <c r="E8" i="13"/>
  <c r="H8" s="1"/>
  <c r="E6"/>
  <c r="H6" s="1"/>
  <c r="E3"/>
  <c r="H3" s="1"/>
  <c r="E9" i="3"/>
  <c r="H9" s="1"/>
  <c r="E4"/>
  <c r="H4" s="1"/>
  <c r="C2" i="1"/>
  <c r="C2" i="18" s="1"/>
  <c r="E7" i="7"/>
  <c r="H7" s="1"/>
  <c r="E3"/>
  <c r="H3" s="1"/>
  <c r="E6" i="10"/>
  <c r="H6" s="1"/>
  <c r="G7" s="1"/>
  <c r="E4" i="13"/>
  <c r="H4" s="1"/>
  <c r="E6" i="3"/>
  <c r="H6" s="1"/>
  <c r="E8" i="7"/>
  <c r="H8" s="1"/>
  <c r="G9" s="1"/>
  <c r="E5"/>
  <c r="H5" s="1"/>
  <c r="E9" i="10"/>
  <c r="H9" s="1"/>
  <c r="E4"/>
  <c r="H4" s="1"/>
  <c r="E9" i="13"/>
  <c r="H9" s="1"/>
  <c r="E5"/>
  <c r="H5" s="1"/>
  <c r="C4" i="1"/>
  <c r="A4" i="16"/>
  <c r="B4" s="1"/>
  <c r="A5" i="13"/>
  <c r="B44" i="18" l="1"/>
  <c r="B45"/>
  <c r="B46"/>
  <c r="F203" i="16"/>
  <c r="F39" i="18" s="1"/>
  <c r="G203" i="16"/>
  <c r="E39" i="18" s="1"/>
  <c r="G207" i="16"/>
  <c r="Q39" i="18" s="1"/>
  <c r="F207" i="16"/>
  <c r="R39" i="18" s="1"/>
  <c r="F206" i="16"/>
  <c r="O39" i="18" s="1"/>
  <c r="G206" i="16"/>
  <c r="N39" i="18" s="1"/>
  <c r="B38"/>
  <c r="B43"/>
  <c r="G205" i="16"/>
  <c r="K39" i="18" s="1"/>
  <c r="F205" i="16"/>
  <c r="L39" i="18" s="1"/>
  <c r="G209" i="16"/>
  <c r="W39" i="18" s="1"/>
  <c r="F209" i="16"/>
  <c r="X39" i="18" s="1"/>
  <c r="F204" i="16"/>
  <c r="I39" i="18" s="1"/>
  <c r="G204" i="16"/>
  <c r="H39" i="18" s="1"/>
  <c r="F208" i="16"/>
  <c r="U39" i="18" s="1"/>
  <c r="G208" i="16"/>
  <c r="T39" i="18" s="1"/>
  <c r="B4" i="3"/>
  <c r="C4"/>
  <c r="G184" i="16"/>
  <c r="H36" i="18" s="1"/>
  <c r="F184" i="16"/>
  <c r="I36" i="18" s="1"/>
  <c r="G188" i="16"/>
  <c r="T36" i="18" s="1"/>
  <c r="F188" i="16"/>
  <c r="U36" i="18" s="1"/>
  <c r="F185" i="16"/>
  <c r="L36" i="18" s="1"/>
  <c r="G185" i="16"/>
  <c r="F189"/>
  <c r="X36" i="18" s="1"/>
  <c r="G189" i="16"/>
  <c r="W36" i="18" s="1"/>
  <c r="G186" i="16"/>
  <c r="N36" i="18" s="1"/>
  <c r="F186" i="16"/>
  <c r="O36" i="18" s="1"/>
  <c r="G183" i="16"/>
  <c r="F183"/>
  <c r="F187"/>
  <c r="R36" i="18" s="1"/>
  <c r="G187" i="16"/>
  <c r="Q36" i="18" s="1"/>
  <c r="F23" i="16"/>
  <c r="G23"/>
  <c r="G27"/>
  <c r="Q12" i="18" s="1"/>
  <c r="F27" i="16"/>
  <c r="R12" i="18" s="1"/>
  <c r="G34" i="16"/>
  <c r="H13" i="18" s="1"/>
  <c r="F34" i="16"/>
  <c r="I13" i="18" s="1"/>
  <c r="G38" i="16"/>
  <c r="F38"/>
  <c r="U13" i="18" s="1"/>
  <c r="F45" i="16"/>
  <c r="L14" i="18" s="1"/>
  <c r="G45" i="16"/>
  <c r="F49"/>
  <c r="X14" i="18" s="1"/>
  <c r="G49" i="16"/>
  <c r="W14" i="18" s="1"/>
  <c r="F26" i="16"/>
  <c r="O12" i="18" s="1"/>
  <c r="G26" i="16"/>
  <c r="N12" i="18" s="1"/>
  <c r="G33" i="16"/>
  <c r="F33"/>
  <c r="F37"/>
  <c r="R13" i="18" s="1"/>
  <c r="G37" i="16"/>
  <c r="Q13" i="18" s="1"/>
  <c r="G44" i="16"/>
  <c r="H14" i="18" s="1"/>
  <c r="F44" i="16"/>
  <c r="I14" i="18" s="1"/>
  <c r="G48" i="16"/>
  <c r="T14" i="18" s="1"/>
  <c r="F48" i="16"/>
  <c r="U14" i="18" s="1"/>
  <c r="G95" i="16"/>
  <c r="F95"/>
  <c r="L26" i="18" s="1"/>
  <c r="G99" i="16"/>
  <c r="W26" i="18" s="1"/>
  <c r="F99" i="16"/>
  <c r="X26" i="18" s="1"/>
  <c r="G105" i="16"/>
  <c r="F105"/>
  <c r="L27" i="18" s="1"/>
  <c r="G109" i="16"/>
  <c r="W27" i="18" s="1"/>
  <c r="F109" i="16"/>
  <c r="X27" i="18" s="1"/>
  <c r="G115" i="16"/>
  <c r="F115"/>
  <c r="L28" i="18" s="1"/>
  <c r="G119" i="16"/>
  <c r="W28" i="18" s="1"/>
  <c r="F119" i="16"/>
  <c r="X28" i="18" s="1"/>
  <c r="G125" i="16"/>
  <c r="F125"/>
  <c r="L29" i="18" s="1"/>
  <c r="G129" i="16"/>
  <c r="W29" i="18" s="1"/>
  <c r="F129" i="16"/>
  <c r="X29" i="18" s="1"/>
  <c r="G135" i="16"/>
  <c r="F135"/>
  <c r="L30" i="18" s="1"/>
  <c r="G139" i="16"/>
  <c r="W30" i="18" s="1"/>
  <c r="F139" i="16"/>
  <c r="X30" i="18" s="1"/>
  <c r="G146" i="16"/>
  <c r="N31" i="18" s="1"/>
  <c r="F146" i="16"/>
  <c r="O31" i="18" s="1"/>
  <c r="F153" i="16"/>
  <c r="F32" i="18" s="1"/>
  <c r="G153" i="16"/>
  <c r="G157"/>
  <c r="Q32" i="18" s="1"/>
  <c r="F157" i="16"/>
  <c r="R32" i="18" s="1"/>
  <c r="G164" i="16"/>
  <c r="H33" i="18" s="1"/>
  <c r="F164" i="16"/>
  <c r="I33" i="18" s="1"/>
  <c r="G168" i="16"/>
  <c r="T33" i="18" s="1"/>
  <c r="F168" i="16"/>
  <c r="U33" i="18" s="1"/>
  <c r="F96" i="16"/>
  <c r="O26" i="18" s="1"/>
  <c r="G96" i="16"/>
  <c r="N26" i="18" s="1"/>
  <c r="F104" i="16"/>
  <c r="I27" i="18" s="1"/>
  <c r="G104" i="16"/>
  <c r="H27" i="18" s="1"/>
  <c r="F108" i="16"/>
  <c r="U27" i="18" s="1"/>
  <c r="G108" i="16"/>
  <c r="T27" i="18" s="1"/>
  <c r="F116" i="16"/>
  <c r="O28" i="18" s="1"/>
  <c r="G116" i="16"/>
  <c r="N28" i="18" s="1"/>
  <c r="F124" i="16"/>
  <c r="G124"/>
  <c r="F128"/>
  <c r="G128"/>
  <c r="F136"/>
  <c r="G136"/>
  <c r="G143"/>
  <c r="F143"/>
  <c r="F147"/>
  <c r="R31" i="18" s="1"/>
  <c r="G147" i="16"/>
  <c r="Q31" i="18" s="1"/>
  <c r="F154" i="16"/>
  <c r="I32" i="18" s="1"/>
  <c r="G154" i="16"/>
  <c r="H32" i="18" s="1"/>
  <c r="F158" i="16"/>
  <c r="U32" i="18" s="1"/>
  <c r="G158" i="16"/>
  <c r="T32" i="18" s="1"/>
  <c r="F165" i="16"/>
  <c r="L33" i="18" s="1"/>
  <c r="G165" i="16"/>
  <c r="F169"/>
  <c r="X33" i="18" s="1"/>
  <c r="G169" i="16"/>
  <c r="W33" i="18" s="1"/>
  <c r="G25" i="16"/>
  <c r="F25"/>
  <c r="L12" i="18" s="1"/>
  <c r="G29" i="16"/>
  <c r="W12" i="18" s="1"/>
  <c r="F29" i="16"/>
  <c r="X12" i="18" s="1"/>
  <c r="G36" i="16"/>
  <c r="F36"/>
  <c r="O13" i="18" s="1"/>
  <c r="G43" i="16"/>
  <c r="F43"/>
  <c r="F47"/>
  <c r="R14" i="18" s="1"/>
  <c r="G47" i="16"/>
  <c r="Q14" i="18" s="1"/>
  <c r="F24" i="16"/>
  <c r="I12" i="18" s="1"/>
  <c r="G24" i="16"/>
  <c r="H12" i="18" s="1"/>
  <c r="F28" i="16"/>
  <c r="U12" i="18" s="1"/>
  <c r="G28" i="16"/>
  <c r="T12" i="18" s="1"/>
  <c r="F35" i="16"/>
  <c r="L13" i="18" s="1"/>
  <c r="G35" i="16"/>
  <c r="K13" i="18" s="1"/>
  <c r="F39" i="16"/>
  <c r="X13" i="18" s="1"/>
  <c r="G39" i="16"/>
  <c r="W13" i="18" s="1"/>
  <c r="G46" i="16"/>
  <c r="N14" i="18" s="1"/>
  <c r="F46" i="16"/>
  <c r="O14" i="18" s="1"/>
  <c r="F93" i="16"/>
  <c r="F26" i="18" s="1"/>
  <c r="G93" i="16"/>
  <c r="G97"/>
  <c r="Q26" i="18" s="1"/>
  <c r="F97" i="16"/>
  <c r="R26" i="18" s="1"/>
  <c r="F103" i="16"/>
  <c r="G103"/>
  <c r="G107"/>
  <c r="Q27" i="18" s="1"/>
  <c r="F107" i="16"/>
  <c r="R27" i="18" s="1"/>
  <c r="F113" i="16"/>
  <c r="G113"/>
  <c r="G117"/>
  <c r="Q28" i="18" s="1"/>
  <c r="F117" i="16"/>
  <c r="R28" i="18" s="1"/>
  <c r="F123" i="16"/>
  <c r="G123"/>
  <c r="G127"/>
  <c r="F127"/>
  <c r="F133"/>
  <c r="F29" i="18" s="1"/>
  <c r="G133" i="16"/>
  <c r="G137"/>
  <c r="F137"/>
  <c r="G144"/>
  <c r="H31" i="18" s="1"/>
  <c r="F144" i="16"/>
  <c r="I31" i="18" s="1"/>
  <c r="G148" i="16"/>
  <c r="T31" i="18" s="1"/>
  <c r="F148" i="16"/>
  <c r="U31" i="18" s="1"/>
  <c r="G155" i="16"/>
  <c r="F155"/>
  <c r="L32" i="18" s="1"/>
  <c r="G159" i="16"/>
  <c r="W32" i="18" s="1"/>
  <c r="F159" i="16"/>
  <c r="X32" i="18" s="1"/>
  <c r="G166" i="16"/>
  <c r="N33" i="18" s="1"/>
  <c r="F166" i="16"/>
  <c r="O33" i="18" s="1"/>
  <c r="F94" i="16"/>
  <c r="I26" i="18" s="1"/>
  <c r="G94" i="16"/>
  <c r="H26" i="18" s="1"/>
  <c r="F98" i="16"/>
  <c r="U26" i="18" s="1"/>
  <c r="G98" i="16"/>
  <c r="T26" i="18" s="1"/>
  <c r="F106" i="16"/>
  <c r="O27" i="18" s="1"/>
  <c r="G106" i="16"/>
  <c r="N27" i="18" s="1"/>
  <c r="F114" i="16"/>
  <c r="I28" i="18" s="1"/>
  <c r="G114" i="16"/>
  <c r="H28" i="18" s="1"/>
  <c r="F118" i="16"/>
  <c r="U28" i="18" s="1"/>
  <c r="G118" i="16"/>
  <c r="T28" i="18" s="1"/>
  <c r="F126" i="16"/>
  <c r="O29" i="18" s="1"/>
  <c r="G126" i="16"/>
  <c r="N29" i="18" s="1"/>
  <c r="F134" i="16"/>
  <c r="I30" i="18" s="1"/>
  <c r="G134" i="16"/>
  <c r="H30" i="18" s="1"/>
  <c r="F138" i="16"/>
  <c r="U30" i="18" s="1"/>
  <c r="G138" i="16"/>
  <c r="T30" i="18" s="1"/>
  <c r="F145" i="16"/>
  <c r="L31" i="18" s="1"/>
  <c r="G145" i="16"/>
  <c r="F149"/>
  <c r="X31" i="18" s="1"/>
  <c r="G149" i="16"/>
  <c r="W31" i="18" s="1"/>
  <c r="F156" i="16"/>
  <c r="O32" i="18" s="1"/>
  <c r="G156" i="16"/>
  <c r="N32" i="18" s="1"/>
  <c r="G163" i="16"/>
  <c r="F163"/>
  <c r="F167"/>
  <c r="R33" i="18" s="1"/>
  <c r="G167" i="16"/>
  <c r="Q33" i="18" s="1"/>
  <c r="G7" i="3"/>
  <c r="G66" i="16"/>
  <c r="N24" i="18" s="1"/>
  <c r="N19" s="1"/>
  <c r="F66" i="16"/>
  <c r="O24" i="18" s="1"/>
  <c r="G74" i="16"/>
  <c r="H22" i="18" s="1"/>
  <c r="H17" s="1"/>
  <c r="F74" i="16"/>
  <c r="I22" i="18" s="1"/>
  <c r="I17" s="1"/>
  <c r="G78" i="16"/>
  <c r="T22" i="18" s="1"/>
  <c r="T17" s="1"/>
  <c r="F78" i="16"/>
  <c r="U22" i="18" s="1"/>
  <c r="U17" s="1"/>
  <c r="G86" i="16"/>
  <c r="N23" i="18" s="1"/>
  <c r="F86" i="16"/>
  <c r="O23" i="18" s="1"/>
  <c r="F173" i="16"/>
  <c r="F34" i="18" s="1"/>
  <c r="G173" i="16"/>
  <c r="G177"/>
  <c r="Q34" i="18" s="1"/>
  <c r="F177" i="16"/>
  <c r="R34" i="18" s="1"/>
  <c r="G63" i="16"/>
  <c r="F63"/>
  <c r="F24" i="18" s="1"/>
  <c r="F67" i="16"/>
  <c r="R24" i="18" s="1"/>
  <c r="R19" s="1"/>
  <c r="G67" i="16"/>
  <c r="Q24" i="18" s="1"/>
  <c r="Q19" s="1"/>
  <c r="G73" i="16"/>
  <c r="F73"/>
  <c r="F22" i="18" s="1"/>
  <c r="F77" i="16"/>
  <c r="R22" i="18" s="1"/>
  <c r="R17" s="1"/>
  <c r="G77" i="16"/>
  <c r="Q22" i="18" s="1"/>
  <c r="Q17" s="1"/>
  <c r="G83" i="16"/>
  <c r="F83"/>
  <c r="F23" i="18" s="1"/>
  <c r="F87" i="16"/>
  <c r="R23" i="18" s="1"/>
  <c r="R18" s="1"/>
  <c r="G87" i="16"/>
  <c r="Q23" i="18" s="1"/>
  <c r="Q18" s="1"/>
  <c r="F174" i="16"/>
  <c r="I34" i="18" s="1"/>
  <c r="G174" i="16"/>
  <c r="H34" i="18" s="1"/>
  <c r="F178" i="16"/>
  <c r="U34" i="18" s="1"/>
  <c r="G178" i="16"/>
  <c r="T34" i="18" s="1"/>
  <c r="G64" i="16"/>
  <c r="H24" i="18" s="1"/>
  <c r="H19" s="1"/>
  <c r="F64" i="16"/>
  <c r="I24" i="18" s="1"/>
  <c r="G68" i="16"/>
  <c r="T24" i="18" s="1"/>
  <c r="T19" s="1"/>
  <c r="F68" i="16"/>
  <c r="U24" i="18" s="1"/>
  <c r="G76" i="16"/>
  <c r="N22" i="18" s="1"/>
  <c r="N17" s="1"/>
  <c r="F76" i="16"/>
  <c r="O22" i="18" s="1"/>
  <c r="O17" s="1"/>
  <c r="G84" i="16"/>
  <c r="H23" i="18" s="1"/>
  <c r="H18" s="1"/>
  <c r="F84" i="16"/>
  <c r="I23" i="18" s="1"/>
  <c r="G88" i="16"/>
  <c r="T23" i="18" s="1"/>
  <c r="F88" i="16"/>
  <c r="U23" i="18" s="1"/>
  <c r="G175" i="16"/>
  <c r="F175"/>
  <c r="L34" i="18" s="1"/>
  <c r="G179" i="16"/>
  <c r="W34" i="18" s="1"/>
  <c r="F179" i="16"/>
  <c r="X34" i="18" s="1"/>
  <c r="F65" i="16"/>
  <c r="L24" i="18" s="1"/>
  <c r="L19" s="1"/>
  <c r="G65" i="16"/>
  <c r="F69"/>
  <c r="X24" i="18" s="1"/>
  <c r="X19" s="1"/>
  <c r="G69" i="16"/>
  <c r="W24" i="18" s="1"/>
  <c r="W19" s="1"/>
  <c r="F75" i="16"/>
  <c r="L22" i="18" s="1"/>
  <c r="L17" s="1"/>
  <c r="G75" i="16"/>
  <c r="F79"/>
  <c r="X22" i="18" s="1"/>
  <c r="X17" s="1"/>
  <c r="G79" i="16"/>
  <c r="W22" i="18" s="1"/>
  <c r="W17" s="1"/>
  <c r="F85" i="16"/>
  <c r="L23" i="18" s="1"/>
  <c r="L18" s="1"/>
  <c r="G85" i="16"/>
  <c r="F89"/>
  <c r="X23" i="18" s="1"/>
  <c r="X18" s="1"/>
  <c r="G89" i="16"/>
  <c r="W23" i="18" s="1"/>
  <c r="W18" s="1"/>
  <c r="F176" i="16"/>
  <c r="O34" i="18" s="1"/>
  <c r="G176" i="16"/>
  <c r="N34" i="18" s="1"/>
  <c r="G54" i="16"/>
  <c r="H21" i="18" s="1"/>
  <c r="F54" i="16"/>
  <c r="I21" i="18" s="1"/>
  <c r="I25" s="1"/>
  <c r="G58" i="16"/>
  <c r="T21" i="18" s="1"/>
  <c r="F58" i="16"/>
  <c r="U21" i="18" s="1"/>
  <c r="U25" s="1"/>
  <c r="F55" i="16"/>
  <c r="L21" i="18" s="1"/>
  <c r="L25" s="1"/>
  <c r="L35" s="1"/>
  <c r="G55" i="16"/>
  <c r="F59"/>
  <c r="X21" i="18" s="1"/>
  <c r="X25" s="1"/>
  <c r="X35" s="1"/>
  <c r="G59" i="16"/>
  <c r="W21" i="18" s="1"/>
  <c r="G56" i="16"/>
  <c r="N21" i="18" s="1"/>
  <c r="F56" i="16"/>
  <c r="O21" i="18" s="1"/>
  <c r="O25" s="1"/>
  <c r="G53" i="16"/>
  <c r="F53"/>
  <c r="F21" i="18" s="1"/>
  <c r="F25" s="1"/>
  <c r="F57" i="16"/>
  <c r="R21" i="18" s="1"/>
  <c r="G57" i="16"/>
  <c r="Q21" i="18" s="1"/>
  <c r="G6" i="13"/>
  <c r="G6" i="7"/>
  <c r="F6" i="16"/>
  <c r="O5" i="18" s="1"/>
  <c r="G6" i="16"/>
  <c r="N5" i="18" s="1"/>
  <c r="N6" s="1"/>
  <c r="F3" i="16"/>
  <c r="F5" i="18" s="1"/>
  <c r="G3" i="16"/>
  <c r="G7"/>
  <c r="Q5" i="18" s="1"/>
  <c r="Q6" s="1"/>
  <c r="F7" i="16"/>
  <c r="R5" i="18" s="1"/>
  <c r="R6" s="1"/>
  <c r="S7" s="1"/>
  <c r="F4" i="16"/>
  <c r="I5" i="18" s="1"/>
  <c r="G4" i="16"/>
  <c r="H5" i="18" s="1"/>
  <c r="H6" s="1"/>
  <c r="F8" i="16"/>
  <c r="U5" i="18" s="1"/>
  <c r="G8" i="16"/>
  <c r="T5" i="18" s="1"/>
  <c r="T6" s="1"/>
  <c r="G5" i="16"/>
  <c r="K5" i="18" s="1"/>
  <c r="K6" s="1"/>
  <c r="F5" i="16"/>
  <c r="L5" i="18" s="1"/>
  <c r="G9" i="16"/>
  <c r="W5" i="18" s="1"/>
  <c r="W6" s="1"/>
  <c r="F9" i="16"/>
  <c r="X5" i="18" s="1"/>
  <c r="B11"/>
  <c r="A10" i="1"/>
  <c r="F15" i="16"/>
  <c r="L11" i="18" s="1"/>
  <c r="F14" i="16"/>
  <c r="I11" i="18" s="1"/>
  <c r="F16" i="16"/>
  <c r="O11" i="18" s="1"/>
  <c r="O6" s="1"/>
  <c r="P7" s="1"/>
  <c r="F18" i="16"/>
  <c r="U11" i="18" s="1"/>
  <c r="F19" i="16"/>
  <c r="X11" i="18" s="1"/>
  <c r="F13" i="16"/>
  <c r="F11" i="18" s="1"/>
  <c r="G8" i="3"/>
  <c r="G7" i="13"/>
  <c r="G8" i="7"/>
  <c r="G9" i="13"/>
  <c r="G9" i="10"/>
  <c r="G8" i="13"/>
  <c r="G8" i="10"/>
  <c r="G9" i="3"/>
  <c r="G6" i="10"/>
  <c r="G7" i="7"/>
  <c r="G6" i="3"/>
  <c r="C5" i="13"/>
  <c r="B5"/>
  <c r="C4"/>
  <c r="B4"/>
  <c r="G5" i="10"/>
  <c r="G5" i="3"/>
  <c r="G4" i="7"/>
  <c r="G3"/>
  <c r="G4" i="10"/>
  <c r="G3"/>
  <c r="G5" i="13"/>
  <c r="G5" i="7"/>
  <c r="G4" i="13"/>
  <c r="G3"/>
  <c r="G4" i="3"/>
  <c r="G3"/>
  <c r="I3"/>
  <c r="A5" i="7"/>
  <c r="B5" s="1"/>
  <c r="A5" i="10"/>
  <c r="B5" s="1"/>
  <c r="A5" i="3"/>
  <c r="I3" i="7"/>
  <c r="I3" i="13"/>
  <c r="C2" i="6"/>
  <c r="C2" i="5"/>
  <c r="C2" i="9"/>
  <c r="C2" i="2"/>
  <c r="C2" i="15"/>
  <c r="C2" i="12"/>
  <c r="I3" i="10"/>
  <c r="A6" i="13"/>
  <c r="A5" i="16"/>
  <c r="B5" s="1"/>
  <c r="F35" i="18" l="1"/>
  <c r="F41" s="1"/>
  <c r="U18"/>
  <c r="I18"/>
  <c r="U19"/>
  <c r="I19"/>
  <c r="O18"/>
  <c r="O19"/>
  <c r="C39"/>
  <c r="N7"/>
  <c r="Q7"/>
  <c r="B5" i="3"/>
  <c r="C5"/>
  <c r="X37" i="18"/>
  <c r="X41"/>
  <c r="L37"/>
  <c r="L9" s="1"/>
  <c r="L41"/>
  <c r="U35"/>
  <c r="I35"/>
  <c r="O35"/>
  <c r="E36"/>
  <c r="F36"/>
  <c r="F37" s="1"/>
  <c r="F9" s="1"/>
  <c r="K36"/>
  <c r="B36" s="1"/>
  <c r="X9"/>
  <c r="C36"/>
  <c r="F33"/>
  <c r="C33" s="1"/>
  <c r="K31"/>
  <c r="E29"/>
  <c r="Q29"/>
  <c r="N30"/>
  <c r="F28"/>
  <c r="C28" s="1"/>
  <c r="F27"/>
  <c r="C27" s="1"/>
  <c r="F14"/>
  <c r="C14" s="1"/>
  <c r="K33"/>
  <c r="F31"/>
  <c r="C31" s="1"/>
  <c r="T29"/>
  <c r="Q30"/>
  <c r="H29"/>
  <c r="E30"/>
  <c r="E32"/>
  <c r="K30"/>
  <c r="K29"/>
  <c r="K28"/>
  <c r="K27"/>
  <c r="K26"/>
  <c r="E13"/>
  <c r="T13"/>
  <c r="T18" s="1"/>
  <c r="F12"/>
  <c r="C12" s="1"/>
  <c r="C26"/>
  <c r="E33"/>
  <c r="B33" s="1"/>
  <c r="K32"/>
  <c r="O30"/>
  <c r="R29"/>
  <c r="E28"/>
  <c r="E27"/>
  <c r="B27" s="1"/>
  <c r="E26"/>
  <c r="E14"/>
  <c r="N13"/>
  <c r="N18" s="1"/>
  <c r="K12"/>
  <c r="E31"/>
  <c r="B31" s="1"/>
  <c r="R30"/>
  <c r="U29"/>
  <c r="F30"/>
  <c r="I29"/>
  <c r="F13"/>
  <c r="C13" s="1"/>
  <c r="K14"/>
  <c r="E12"/>
  <c r="B12" s="1"/>
  <c r="F17"/>
  <c r="F19"/>
  <c r="C29"/>
  <c r="C32"/>
  <c r="R16"/>
  <c r="R25"/>
  <c r="R35" s="1"/>
  <c r="R41" s="1"/>
  <c r="N16"/>
  <c r="N25"/>
  <c r="N35" s="1"/>
  <c r="T16"/>
  <c r="T25"/>
  <c r="T35" s="1"/>
  <c r="H16"/>
  <c r="H25"/>
  <c r="H35" s="1"/>
  <c r="Q16"/>
  <c r="Q25"/>
  <c r="Q35" s="1"/>
  <c r="W16"/>
  <c r="W25"/>
  <c r="W35" s="1"/>
  <c r="X16"/>
  <c r="L16"/>
  <c r="F16"/>
  <c r="O16"/>
  <c r="U16"/>
  <c r="I16"/>
  <c r="F6"/>
  <c r="G7" s="1"/>
  <c r="U6"/>
  <c r="V7" s="1"/>
  <c r="I6"/>
  <c r="J7" s="1"/>
  <c r="K34"/>
  <c r="E23"/>
  <c r="E18" s="1"/>
  <c r="E24"/>
  <c r="E19" s="1"/>
  <c r="E34"/>
  <c r="C22"/>
  <c r="C17" s="1"/>
  <c r="K23"/>
  <c r="K18" s="1"/>
  <c r="K22"/>
  <c r="K17" s="1"/>
  <c r="K24"/>
  <c r="K19" s="1"/>
  <c r="E22"/>
  <c r="E17" s="1"/>
  <c r="C23"/>
  <c r="C18" s="1"/>
  <c r="C24"/>
  <c r="C19" s="1"/>
  <c r="C34"/>
  <c r="E21"/>
  <c r="K21"/>
  <c r="X6"/>
  <c r="Y7" s="1"/>
  <c r="L6"/>
  <c r="M7" s="1"/>
  <c r="C5"/>
  <c r="C21"/>
  <c r="C11"/>
  <c r="E5"/>
  <c r="A6" i="10"/>
  <c r="B6" s="1"/>
  <c r="C6" i="13"/>
  <c r="B6"/>
  <c r="I4" i="3"/>
  <c r="I5" s="1"/>
  <c r="I6" s="1"/>
  <c r="I7" s="1"/>
  <c r="I8" s="1"/>
  <c r="I9" s="1"/>
  <c r="J3"/>
  <c r="A6" i="7"/>
  <c r="B6" s="1"/>
  <c r="A6" i="3"/>
  <c r="I4" i="10"/>
  <c r="I5" s="1"/>
  <c r="I6" s="1"/>
  <c r="I7" s="1"/>
  <c r="I8" s="1"/>
  <c r="I9" s="1"/>
  <c r="K3"/>
  <c r="K4" s="1"/>
  <c r="K5" s="1"/>
  <c r="K6" s="1"/>
  <c r="K7" s="1"/>
  <c r="K8" s="1"/>
  <c r="K9" s="1"/>
  <c r="J3"/>
  <c r="K3" i="3"/>
  <c r="K4" s="1"/>
  <c r="K5" s="1"/>
  <c r="K6" s="1"/>
  <c r="K7" s="1"/>
  <c r="K8" s="1"/>
  <c r="K9" s="1"/>
  <c r="I4" i="13"/>
  <c r="I5" s="1"/>
  <c r="I6" s="1"/>
  <c r="I7" s="1"/>
  <c r="I8" s="1"/>
  <c r="I9" s="1"/>
  <c r="I4" i="7"/>
  <c r="I5" s="1"/>
  <c r="I6" s="1"/>
  <c r="I7" s="1"/>
  <c r="I8" s="1"/>
  <c r="I9" s="1"/>
  <c r="J3" i="13"/>
  <c r="K3"/>
  <c r="K4" s="1"/>
  <c r="K5" s="1"/>
  <c r="K6" s="1"/>
  <c r="K7" s="1"/>
  <c r="K8" s="1"/>
  <c r="K9" s="1"/>
  <c r="K3" i="7"/>
  <c r="K4" s="1"/>
  <c r="K5" s="1"/>
  <c r="K6" s="1"/>
  <c r="K7" s="1"/>
  <c r="K8" s="1"/>
  <c r="K9" s="1"/>
  <c r="J3"/>
  <c r="A6" i="16"/>
  <c r="B6" s="1"/>
  <c r="A7" i="10"/>
  <c r="B7" s="1"/>
  <c r="A7" i="13"/>
  <c r="B26" i="18" l="1"/>
  <c r="B28"/>
  <c r="C30"/>
  <c r="K7"/>
  <c r="T7"/>
  <c r="W7"/>
  <c r="H7"/>
  <c r="B30"/>
  <c r="C25"/>
  <c r="B6" i="3"/>
  <c r="C6"/>
  <c r="O37" i="18"/>
  <c r="O41"/>
  <c r="U37"/>
  <c r="U9" s="1"/>
  <c r="U41"/>
  <c r="W37"/>
  <c r="W9" s="1"/>
  <c r="W8" s="1"/>
  <c r="W41"/>
  <c r="Q37"/>
  <c r="Q9" s="1"/>
  <c r="Q8" s="1"/>
  <c r="Q41"/>
  <c r="H37"/>
  <c r="H9" s="1"/>
  <c r="H41"/>
  <c r="T37"/>
  <c r="T9" s="1"/>
  <c r="T41"/>
  <c r="N37"/>
  <c r="N41"/>
  <c r="I37"/>
  <c r="I9" s="1"/>
  <c r="I41"/>
  <c r="C35"/>
  <c r="R37"/>
  <c r="R9" s="1"/>
  <c r="F18"/>
  <c r="B13"/>
  <c r="B32"/>
  <c r="B29"/>
  <c r="B14"/>
  <c r="K16"/>
  <c r="K25"/>
  <c r="K35" s="1"/>
  <c r="E16"/>
  <c r="E25"/>
  <c r="E35" s="1"/>
  <c r="E41" s="1"/>
  <c r="B21"/>
  <c r="B16" s="1"/>
  <c r="C16"/>
  <c r="B22"/>
  <c r="B17" s="1"/>
  <c r="B34"/>
  <c r="B24"/>
  <c r="B23"/>
  <c r="C6"/>
  <c r="D7" s="1"/>
  <c r="B5"/>
  <c r="B6" s="1"/>
  <c r="E6"/>
  <c r="E7" s="1"/>
  <c r="C7" i="13"/>
  <c r="B7"/>
  <c r="A7" i="7"/>
  <c r="B7" s="1"/>
  <c r="J4" i="13"/>
  <c r="J5" s="1"/>
  <c r="J6" s="1"/>
  <c r="J7" s="1"/>
  <c r="J8" s="1"/>
  <c r="J9" s="1"/>
  <c r="A7" i="3"/>
  <c r="J4" i="10"/>
  <c r="J5" s="1"/>
  <c r="J6" s="1"/>
  <c r="J7" s="1"/>
  <c r="J8" s="1"/>
  <c r="J9" s="1"/>
  <c r="J4" i="7"/>
  <c r="J5" s="1"/>
  <c r="J6" s="1"/>
  <c r="J7" s="1"/>
  <c r="J8" s="1"/>
  <c r="J9" s="1"/>
  <c r="J4" i="3"/>
  <c r="J5" s="1"/>
  <c r="J6" s="1"/>
  <c r="J7" s="1"/>
  <c r="J8" s="1"/>
  <c r="J9" s="1"/>
  <c r="A8" i="13"/>
  <c r="A8" i="10"/>
  <c r="B8" s="1"/>
  <c r="A7" i="16"/>
  <c r="B7" s="1"/>
  <c r="B7" i="18" l="1"/>
  <c r="T8"/>
  <c r="H8"/>
  <c r="B18"/>
  <c r="B19"/>
  <c r="B7" i="3"/>
  <c r="C7"/>
  <c r="K37" i="18"/>
  <c r="K9" s="1"/>
  <c r="K8" s="1"/>
  <c r="K41"/>
  <c r="C37"/>
  <c r="C9" s="1"/>
  <c r="C41"/>
  <c r="C38"/>
  <c r="B35"/>
  <c r="E37"/>
  <c r="E9" s="1"/>
  <c r="E8" s="1"/>
  <c r="B25"/>
  <c r="C8" i="13"/>
  <c r="B8"/>
  <c r="A8" i="3"/>
  <c r="A8" i="7"/>
  <c r="B8" s="1"/>
  <c r="A9" i="13"/>
  <c r="A9" i="7"/>
  <c r="B9" s="1"/>
  <c r="A8" i="16"/>
  <c r="B8" s="1"/>
  <c r="A9" i="10"/>
  <c r="B9" s="1"/>
  <c r="B8" i="3" l="1"/>
  <c r="C8"/>
  <c r="B37" i="18"/>
  <c r="B9" s="1"/>
  <c r="B8" s="1"/>
  <c r="B41"/>
  <c r="B39"/>
  <c r="C9" i="13"/>
  <c r="B9"/>
  <c r="A9" i="3"/>
  <c r="A9" i="16"/>
  <c r="B9" s="1"/>
  <c r="A10" i="13"/>
  <c r="A10" i="10"/>
  <c r="B10" s="1"/>
  <c r="A10" i="7"/>
  <c r="B10" s="1"/>
  <c r="B9" i="3" l="1"/>
  <c r="C9"/>
  <c r="C10" i="13"/>
  <c r="B10"/>
  <c r="A10" i="3"/>
  <c r="A11" i="10"/>
  <c r="B11" s="1"/>
  <c r="A11" i="7"/>
  <c r="B11" s="1"/>
  <c r="A10" i="16"/>
  <c r="B10" s="1"/>
  <c r="A11" i="13"/>
  <c r="B10" i="3" l="1"/>
  <c r="C10"/>
  <c r="C11" i="13"/>
  <c r="B11"/>
  <c r="A11" i="3"/>
  <c r="A11" i="16"/>
  <c r="B11" s="1"/>
  <c r="A12" i="3"/>
  <c r="A12" i="10"/>
  <c r="B12" s="1"/>
  <c r="A12" i="13"/>
  <c r="A12" i="7"/>
  <c r="B12" s="1"/>
  <c r="B12" i="3" l="1"/>
  <c r="C12"/>
  <c r="B11"/>
  <c r="C11"/>
  <c r="C12" i="13"/>
  <c r="B12"/>
  <c r="A13" i="10"/>
  <c r="B13" s="1"/>
  <c r="A12" i="16"/>
  <c r="B12" s="1"/>
  <c r="A13" i="7"/>
  <c r="B13" s="1"/>
  <c r="A13" i="13"/>
  <c r="A13" i="3"/>
  <c r="B13" l="1"/>
  <c r="C13"/>
  <c r="C13" i="13"/>
  <c r="B13"/>
  <c r="A14"/>
  <c r="A14" i="7"/>
  <c r="B14" s="1"/>
  <c r="A14" i="10"/>
  <c r="B14" s="1"/>
  <c r="A13" i="16"/>
  <c r="B13" s="1"/>
  <c r="A14" i="3"/>
  <c r="B14" l="1"/>
  <c r="C14"/>
  <c r="C14" i="13"/>
  <c r="B14"/>
  <c r="A15"/>
  <c r="A14" i="16"/>
  <c r="B14" s="1"/>
  <c r="A15" i="3"/>
  <c r="A15" i="10"/>
  <c r="B15" s="1"/>
  <c r="A15" i="7"/>
  <c r="B15" s="1"/>
  <c r="B15" i="3" l="1"/>
  <c r="C15"/>
  <c r="C15" i="13"/>
  <c r="B15"/>
  <c r="A15" i="16"/>
  <c r="B15" s="1"/>
  <c r="A16" i="7"/>
  <c r="B16" s="1"/>
  <c r="A16" i="3"/>
  <c r="A16" i="13"/>
  <c r="A16" i="10"/>
  <c r="B16" s="1"/>
  <c r="B16" i="3" l="1"/>
  <c r="C16"/>
  <c r="C16" i="13"/>
  <c r="B16"/>
  <c r="A17"/>
  <c r="A17" i="10"/>
  <c r="B17" s="1"/>
  <c r="A17" i="3"/>
  <c r="A16" i="16"/>
  <c r="B16" s="1"/>
  <c r="A17" i="7"/>
  <c r="B17" s="1"/>
  <c r="B17" i="3" l="1"/>
  <c r="C17"/>
  <c r="C17" i="13"/>
  <c r="B17"/>
  <c r="A18" i="3"/>
  <c r="A18" i="13"/>
  <c r="A18" i="7"/>
  <c r="B18" s="1"/>
  <c r="A17" i="16"/>
  <c r="B17" s="1"/>
  <c r="A18" i="10"/>
  <c r="B18" s="1"/>
  <c r="B18" i="3" l="1"/>
  <c r="C18"/>
  <c r="C18" i="13"/>
  <c r="B18"/>
  <c r="A19" i="10"/>
  <c r="B19" s="1"/>
  <c r="A18" i="16"/>
  <c r="B18" s="1"/>
  <c r="A19" i="3"/>
  <c r="A19" i="7"/>
  <c r="B19" s="1"/>
  <c r="A19" i="13"/>
  <c r="B19" i="3" l="1"/>
  <c r="C19"/>
  <c r="C19" i="13"/>
  <c r="B19"/>
  <c r="A20" i="3"/>
  <c r="A20" i="10"/>
  <c r="B20" s="1"/>
  <c r="A20" i="13"/>
  <c r="A20" i="7"/>
  <c r="B20" s="1"/>
  <c r="A19" i="16"/>
  <c r="B19" s="1"/>
  <c r="B20" i="3" l="1"/>
  <c r="C20"/>
  <c r="C20" i="13"/>
  <c r="B20"/>
  <c r="A21" i="3"/>
  <c r="A20" i="16"/>
  <c r="B20" s="1"/>
  <c r="A21" i="7"/>
  <c r="B21" s="1"/>
  <c r="A21" i="13"/>
  <c r="A21" i="10"/>
  <c r="B21" s="1"/>
  <c r="B21" i="3" l="1"/>
  <c r="C21"/>
  <c r="C21" i="13"/>
  <c r="B21"/>
  <c r="A22"/>
  <c r="A22" i="7"/>
  <c r="B22" s="1"/>
  <c r="A22" i="10"/>
  <c r="B22" s="1"/>
  <c r="A22" i="3"/>
  <c r="A21" i="16"/>
  <c r="B21" s="1"/>
  <c r="B22" i="3" l="1"/>
  <c r="C22"/>
  <c r="C22" i="13"/>
  <c r="B22"/>
  <c r="A23"/>
  <c r="A22" i="16"/>
  <c r="B22" s="1"/>
  <c r="A23" i="10"/>
  <c r="B23" s="1"/>
  <c r="A23" i="3"/>
  <c r="A23" i="7"/>
  <c r="B23" s="1"/>
  <c r="B23" i="3" l="1"/>
  <c r="C23"/>
  <c r="C23" i="13"/>
  <c r="B23"/>
  <c r="A24" i="7"/>
  <c r="B24" s="1"/>
  <c r="A24" i="13"/>
  <c r="A23" i="16"/>
  <c r="B23" s="1"/>
  <c r="A24" i="10"/>
  <c r="B24" s="1"/>
  <c r="A24" i="3"/>
  <c r="B24" l="1"/>
  <c r="C24"/>
  <c r="C24" i="13"/>
  <c r="B24"/>
  <c r="A25" i="7"/>
  <c r="B25" s="1"/>
  <c r="A25" i="3"/>
  <c r="A24" i="16"/>
  <c r="B24" s="1"/>
  <c r="A25" i="13"/>
  <c r="A25" i="10"/>
  <c r="B25" s="1"/>
  <c r="B25" i="3" l="1"/>
  <c r="C25"/>
  <c r="C25" i="13"/>
  <c r="B25"/>
  <c r="A26"/>
  <c r="A25" i="16"/>
  <c r="B25" s="1"/>
  <c r="A26" i="7"/>
  <c r="B26" s="1"/>
  <c r="A26" i="10"/>
  <c r="B26" s="1"/>
  <c r="A26" i="3"/>
  <c r="B26" l="1"/>
  <c r="C26"/>
  <c r="C26" i="13"/>
  <c r="B26"/>
  <c r="A27" i="10"/>
  <c r="B27" s="1"/>
  <c r="A26" i="16"/>
  <c r="B26" s="1"/>
  <c r="A27" i="13"/>
  <c r="A27" i="3"/>
  <c r="A27" i="7"/>
  <c r="B27" s="1"/>
  <c r="B27" i="3" l="1"/>
  <c r="C27"/>
  <c r="C27" i="13"/>
  <c r="B27"/>
  <c r="A28" i="10"/>
  <c r="B28" s="1"/>
  <c r="A28" i="13"/>
  <c r="A28" i="7"/>
  <c r="B28" s="1"/>
  <c r="A28" i="3"/>
  <c r="A27" i="16"/>
  <c r="B27" s="1"/>
  <c r="B28" i="3" l="1"/>
  <c r="C28"/>
  <c r="C28" i="13"/>
  <c r="B28"/>
  <c r="A29" i="3"/>
  <c r="A29" i="10"/>
  <c r="B29" s="1"/>
  <c r="A28" i="16"/>
  <c r="B28" s="1"/>
  <c r="A29" i="7"/>
  <c r="B29" s="1"/>
  <c r="A29" i="13"/>
  <c r="B29" i="3" l="1"/>
  <c r="C29"/>
  <c r="C29" i="13"/>
  <c r="B29"/>
  <c r="A29" i="16"/>
  <c r="B29" s="1"/>
  <c r="A30" i="3"/>
  <c r="A30" i="13"/>
  <c r="A30" i="7"/>
  <c r="B30" s="1"/>
  <c r="A30" i="10"/>
  <c r="B30" s="1"/>
  <c r="B30" i="3" l="1"/>
  <c r="C30"/>
  <c r="C30" i="13"/>
  <c r="B30"/>
  <c r="A31"/>
  <c r="A31" i="3"/>
  <c r="A30" i="16"/>
  <c r="B30" s="1"/>
  <c r="A31" i="10"/>
  <c r="B31" s="1"/>
  <c r="A31" i="7"/>
  <c r="B31" s="1"/>
  <c r="B31" i="3" l="1"/>
  <c r="C31"/>
  <c r="C31" i="13"/>
  <c r="B31"/>
  <c r="A32" i="7"/>
  <c r="B32" s="1"/>
  <c r="A31" i="16"/>
  <c r="B31" s="1"/>
  <c r="A32" i="13"/>
  <c r="A32" i="10"/>
  <c r="B32" s="1"/>
  <c r="A32" i="3"/>
  <c r="B32" l="1"/>
  <c r="C32"/>
  <c r="C32" i="13"/>
  <c r="B32"/>
  <c r="A33"/>
  <c r="A33" i="7"/>
  <c r="B33" s="1"/>
  <c r="A33" i="3"/>
  <c r="A33" i="10"/>
  <c r="B33" s="1"/>
  <c r="A32" i="16"/>
  <c r="B32" s="1"/>
  <c r="B33" i="3" l="1"/>
  <c r="C33"/>
  <c r="C33" i="13"/>
  <c r="B33"/>
  <c r="A33" i="16"/>
  <c r="B33" s="1"/>
  <c r="A34" i="3"/>
  <c r="A34" i="13"/>
  <c r="A34" i="10"/>
  <c r="B34" s="1"/>
  <c r="A34" i="7"/>
  <c r="B34" s="1"/>
  <c r="B34" i="3" l="1"/>
  <c r="C34"/>
  <c r="C34" i="13"/>
  <c r="B34"/>
  <c r="A34" i="16"/>
  <c r="B34" s="1"/>
  <c r="A35" i="10"/>
  <c r="B35" s="1"/>
  <c r="A35" i="13"/>
  <c r="A35" i="3"/>
  <c r="A35" i="7"/>
  <c r="B35" s="1"/>
  <c r="B35" i="3" l="1"/>
  <c r="C35"/>
  <c r="C35" i="13"/>
  <c r="B35"/>
  <c r="A36" i="7"/>
  <c r="B36" s="1"/>
  <c r="A36" i="13"/>
  <c r="A35" i="16"/>
  <c r="B35" s="1"/>
  <c r="A36" i="10"/>
  <c r="B36" s="1"/>
  <c r="A36" i="3"/>
  <c r="B36" l="1"/>
  <c r="C36"/>
  <c r="C36" i="13"/>
  <c r="B36"/>
  <c r="A37" i="7"/>
  <c r="B37" s="1"/>
  <c r="A37" i="3"/>
  <c r="A36" i="16"/>
  <c r="B36" s="1"/>
  <c r="A37" i="13"/>
  <c r="A37" i="10"/>
  <c r="B37" s="1"/>
  <c r="B37" i="3" l="1"/>
  <c r="C37"/>
  <c r="C37" i="13"/>
  <c r="B37"/>
  <c r="A38"/>
  <c r="A37" i="16"/>
  <c r="B37" s="1"/>
  <c r="A38" i="7"/>
  <c r="B38" s="1"/>
  <c r="A38" i="10"/>
  <c r="B38" s="1"/>
  <c r="A38" i="3"/>
  <c r="B38" l="1"/>
  <c r="C38"/>
  <c r="C38" i="13"/>
  <c r="B38"/>
  <c r="A39" i="3"/>
  <c r="A39" i="7"/>
  <c r="B39" s="1"/>
  <c r="A39" i="10"/>
  <c r="B39" s="1"/>
  <c r="A38" i="16"/>
  <c r="B38" s="1"/>
  <c r="A39" i="13"/>
  <c r="B39" i="3" l="1"/>
  <c r="C39"/>
  <c r="C39" i="13"/>
  <c r="B39"/>
  <c r="A40"/>
  <c r="A40" i="10"/>
  <c r="B40" s="1"/>
  <c r="A40" i="3"/>
  <c r="A40" i="7"/>
  <c r="B40" s="1"/>
  <c r="A39" i="16"/>
  <c r="B39" s="1"/>
  <c r="B40" i="3" l="1"/>
  <c r="C40"/>
  <c r="C40" i="13"/>
  <c r="B40"/>
  <c r="A41"/>
  <c r="A41" i="7"/>
  <c r="B41" s="1"/>
  <c r="A40" i="16"/>
  <c r="B40" s="1"/>
  <c r="A41" i="3"/>
  <c r="A41" i="10"/>
  <c r="B41" s="1"/>
  <c r="B41" i="3" l="1"/>
  <c r="C41"/>
  <c r="C41" i="13"/>
  <c r="B41"/>
  <c r="A42" i="3"/>
  <c r="A42" i="10"/>
  <c r="B42" s="1"/>
  <c r="A42" i="13"/>
  <c r="A41" i="16"/>
  <c r="B41" s="1"/>
  <c r="A42" i="7"/>
  <c r="B42" s="1"/>
  <c r="B42" i="3" l="1"/>
  <c r="C42"/>
  <c r="C42" i="13"/>
  <c r="B42"/>
  <c r="A42" i="16"/>
  <c r="B42" s="1"/>
  <c r="A43" i="13"/>
  <c r="A43" i="3"/>
  <c r="A43" i="7"/>
  <c r="B43" s="1"/>
  <c r="A43" i="10"/>
  <c r="B43" s="1"/>
  <c r="B43" i="3" l="1"/>
  <c r="C43"/>
  <c r="C43" i="13"/>
  <c r="B43"/>
  <c r="A44" i="10"/>
  <c r="B44" s="1"/>
  <c r="A44" i="3"/>
  <c r="A43" i="16"/>
  <c r="B43" s="1"/>
  <c r="A44" i="7"/>
  <c r="B44" s="1"/>
  <c r="A44" i="13"/>
  <c r="B44" i="3" l="1"/>
  <c r="C44"/>
  <c r="C44" i="13"/>
  <c r="B44"/>
  <c r="A45"/>
  <c r="A45" i="10"/>
  <c r="B45" s="1"/>
  <c r="A44" i="16"/>
  <c r="B44" s="1"/>
  <c r="A45" i="7"/>
  <c r="B45" s="1"/>
  <c r="A45" i="3"/>
  <c r="B45" l="1"/>
  <c r="C45"/>
  <c r="C45" i="13"/>
  <c r="B45"/>
  <c r="A46"/>
  <c r="A45" i="16"/>
  <c r="B45" s="1"/>
  <c r="A46" i="3"/>
  <c r="A46" i="7"/>
  <c r="B46" s="1"/>
  <c r="A46" i="10"/>
  <c r="B46" s="1"/>
  <c r="B46" i="3" l="1"/>
  <c r="C46"/>
  <c r="C46" i="13"/>
  <c r="B46"/>
  <c r="A46" i="16"/>
  <c r="B46" s="1"/>
  <c r="A47" i="13"/>
  <c r="A47" i="10"/>
  <c r="B47" s="1"/>
  <c r="A47" i="3"/>
  <c r="A47" i="7"/>
  <c r="B47" s="1"/>
  <c r="B47" i="3" l="1"/>
  <c r="C47"/>
  <c r="C47" i="13"/>
  <c r="B47"/>
  <c r="A48" i="7"/>
  <c r="B48" s="1"/>
  <c r="A48" i="10"/>
  <c r="B48" s="1"/>
  <c r="A47" i="16"/>
  <c r="B47" s="1"/>
  <c r="A48" i="3"/>
  <c r="A48" i="13"/>
  <c r="B48" i="3" l="1"/>
  <c r="C48"/>
  <c r="C48" i="13"/>
  <c r="B48"/>
  <c r="A48" i="16"/>
  <c r="B48" s="1"/>
  <c r="A49" i="7"/>
  <c r="B49" s="1"/>
  <c r="A49" i="10"/>
  <c r="B49" s="1"/>
  <c r="A49" i="13"/>
  <c r="A49" i="3"/>
  <c r="B49" l="1"/>
  <c r="C49"/>
  <c r="C49" i="13"/>
  <c r="B49"/>
  <c r="A50"/>
  <c r="A50" i="10"/>
  <c r="B50" s="1"/>
  <c r="A49" i="16"/>
  <c r="B49" s="1"/>
  <c r="A50" i="3"/>
  <c r="A50" i="7"/>
  <c r="B50" s="1"/>
  <c r="B50" i="3" l="1"/>
  <c r="C50"/>
  <c r="C50" i="13"/>
  <c r="B50"/>
  <c r="A51"/>
  <c r="A52" s="1"/>
  <c r="A51" i="7"/>
  <c r="B51" s="1"/>
  <c r="A51" i="3"/>
  <c r="A51" i="10"/>
  <c r="B51" s="1"/>
  <c r="A50" i="16"/>
  <c r="B50" s="1"/>
  <c r="B51" i="3" l="1"/>
  <c r="C51"/>
  <c r="C51" i="13"/>
  <c r="B51"/>
  <c r="C52"/>
  <c r="B52"/>
  <c r="A51" i="16"/>
  <c r="B51" s="1"/>
  <c r="A52" i="10"/>
  <c r="B52" s="1"/>
  <c r="A52" i="3"/>
  <c r="A52" i="7"/>
  <c r="B52" s="1"/>
  <c r="A53" i="13"/>
  <c r="B52" i="3" l="1"/>
  <c r="C52"/>
  <c r="C53" i="13"/>
  <c r="B53"/>
  <c r="A54"/>
  <c r="A53" i="3"/>
  <c r="A53" i="10"/>
  <c r="B53" s="1"/>
  <c r="A53" i="7"/>
  <c r="B53" s="1"/>
  <c r="A52" i="16"/>
  <c r="B52" s="1"/>
  <c r="B53" i="3" l="1"/>
  <c r="C53"/>
  <c r="C54" i="13"/>
  <c r="B54"/>
  <c r="A53" i="16"/>
  <c r="B53" s="1"/>
  <c r="A54" i="7"/>
  <c r="B54" s="1"/>
  <c r="A54" i="10"/>
  <c r="B54" s="1"/>
  <c r="A54" i="3"/>
  <c r="A55" i="13"/>
  <c r="B54" i="3" l="1"/>
  <c r="C54"/>
  <c r="C55" i="13"/>
  <c r="B55"/>
  <c r="A55" i="3"/>
  <c r="A56" i="13"/>
  <c r="A55" i="10"/>
  <c r="B55" s="1"/>
  <c r="A55" i="7"/>
  <c r="B55" s="1"/>
  <c r="A54" i="16"/>
  <c r="B54" s="1"/>
  <c r="B55" i="3" l="1"/>
  <c r="C55"/>
  <c r="C56" i="13"/>
  <c r="B56"/>
  <c r="A55" i="16"/>
  <c r="B55" s="1"/>
  <c r="A56" i="7"/>
  <c r="B56" s="1"/>
  <c r="A56" i="10"/>
  <c r="B56" s="1"/>
  <c r="A56" i="3"/>
  <c r="A57" i="13"/>
  <c r="B56" i="3" l="1"/>
  <c r="C56"/>
  <c r="C57" i="13"/>
  <c r="B57"/>
  <c r="A58"/>
  <c r="A57" i="3"/>
  <c r="A57" i="10"/>
  <c r="B57" s="1"/>
  <c r="A57" i="7"/>
  <c r="B57" s="1"/>
  <c r="A56" i="16"/>
  <c r="B56" s="1"/>
  <c r="B57" i="3" l="1"/>
  <c r="C57"/>
  <c r="C58" i="13"/>
  <c r="B58"/>
  <c r="A58" i="10"/>
  <c r="B58" s="1"/>
  <c r="A59" i="13"/>
  <c r="A57" i="16"/>
  <c r="B57" s="1"/>
  <c r="A58" i="7"/>
  <c r="B58" s="1"/>
  <c r="A58" i="3"/>
  <c r="B58" l="1"/>
  <c r="C58"/>
  <c r="C59" i="13"/>
  <c r="B59"/>
  <c r="A59" i="3"/>
  <c r="A59" i="7"/>
  <c r="B59" s="1"/>
  <c r="A60" i="13"/>
  <c r="A58" i="16"/>
  <c r="B58" s="1"/>
  <c r="A59" i="10"/>
  <c r="B59" s="1"/>
  <c r="B59" i="3" l="1"/>
  <c r="C59"/>
  <c r="C60" i="13"/>
  <c r="B60"/>
  <c r="A59" i="16"/>
  <c r="B59" s="1"/>
  <c r="A60" i="10"/>
  <c r="B60" s="1"/>
  <c r="A60" i="3"/>
  <c r="A60" i="7"/>
  <c r="B60" s="1"/>
  <c r="B60" i="3" l="1"/>
  <c r="C60"/>
  <c r="A60" i="16"/>
  <c r="B60" s="1"/>
</calcChain>
</file>

<file path=xl/comments1.xml><?xml version="1.0" encoding="utf-8"?>
<comments xmlns="http://schemas.openxmlformats.org/spreadsheetml/2006/main">
  <authors>
    <author>njsrm</author>
  </authors>
  <commentList>
    <comment ref="A4" authorId="0">
      <text>
        <r>
          <rPr>
            <b/>
            <sz val="8"/>
            <color indexed="81"/>
            <rFont val="Tahoma"/>
            <family val="2"/>
          </rPr>
          <t>njsrm:</t>
        </r>
        <r>
          <rPr>
            <sz val="8"/>
            <color indexed="81"/>
            <rFont val="Tahoma"/>
            <family val="2"/>
          </rPr>
          <t xml:space="preserve">
Financial year start</t>
        </r>
      </text>
    </comment>
  </commentList>
</comments>
</file>

<file path=xl/sharedStrings.xml><?xml version="1.0" encoding="utf-8"?>
<sst xmlns="http://schemas.openxmlformats.org/spreadsheetml/2006/main" count="973" uniqueCount="247">
  <si>
    <t>Date</t>
  </si>
  <si>
    <t>Monday</t>
  </si>
  <si>
    <t>Sunday</t>
  </si>
  <si>
    <t>Last Week</t>
  </si>
  <si>
    <t>Week#</t>
  </si>
  <si>
    <t>Budget</t>
  </si>
  <si>
    <t xml:space="preserve">Actual </t>
  </si>
  <si>
    <t>BudgetWeekToDate</t>
  </si>
  <si>
    <t>ActualWeekToDate</t>
  </si>
  <si>
    <t>Volumes</t>
  </si>
  <si>
    <t>Picked</t>
  </si>
  <si>
    <t>Received</t>
  </si>
  <si>
    <t>Despatched</t>
  </si>
  <si>
    <t>Replenished</t>
  </si>
  <si>
    <t>Putaway</t>
  </si>
  <si>
    <t>Day</t>
  </si>
  <si>
    <t>KPIs</t>
  </si>
  <si>
    <t>Pick Rate</t>
  </si>
  <si>
    <t>Receiving</t>
  </si>
  <si>
    <t>Despatch</t>
  </si>
  <si>
    <t>Replen</t>
  </si>
  <si>
    <t>Throughput</t>
  </si>
  <si>
    <t>$ Labour</t>
  </si>
  <si>
    <t>Hours By Activity</t>
  </si>
  <si>
    <t>Picking</t>
  </si>
  <si>
    <t>Replenishing</t>
  </si>
  <si>
    <t>Supervision</t>
  </si>
  <si>
    <t>Maintenance</t>
  </si>
  <si>
    <t>Inventory</t>
  </si>
  <si>
    <t>Cleaning</t>
  </si>
  <si>
    <t>Clerical</t>
  </si>
  <si>
    <t>Training</t>
  </si>
  <si>
    <t>Rehab</t>
  </si>
  <si>
    <t>PickPerf</t>
  </si>
  <si>
    <t>ForkPerf</t>
  </si>
  <si>
    <t>Other Indirects</t>
  </si>
  <si>
    <t>Total Support Hrs</t>
  </si>
  <si>
    <t>Total Prod Hours</t>
  </si>
  <si>
    <t>Total T/P Hrs</t>
  </si>
  <si>
    <t>Other Non T/P</t>
  </si>
  <si>
    <t>Total Hours</t>
  </si>
  <si>
    <t>Paid Sick Hrs</t>
  </si>
  <si>
    <t>Included OT Hrs</t>
  </si>
  <si>
    <t>% Sick Leave</t>
  </si>
  <si>
    <t>% On Pick</t>
  </si>
  <si>
    <t>Actual</t>
  </si>
  <si>
    <t>Shorts</t>
  </si>
  <si>
    <t>Abandons</t>
  </si>
  <si>
    <t>Forecast</t>
  </si>
  <si>
    <t>Replenishment</t>
  </si>
  <si>
    <t>1st Pick%</t>
  </si>
  <si>
    <t>CPC Variance</t>
  </si>
  <si>
    <t>Hrs Variance</t>
  </si>
  <si>
    <t xml:space="preserve"> - Let Downs</t>
  </si>
  <si>
    <t xml:space="preserve"> - Misc Move</t>
  </si>
  <si>
    <t xml:space="preserve"> - Pallet Select</t>
  </si>
  <si>
    <t xml:space="preserve"> - Pallet Move</t>
  </si>
  <si>
    <t xml:space="preserve"> - Tea Break</t>
  </si>
  <si>
    <t xml:space="preserve"> - Freezer Brk</t>
  </si>
  <si>
    <t xml:space="preserve"> - OT Break</t>
  </si>
  <si>
    <t xml:space="preserve"> - Delay</t>
  </si>
  <si>
    <t xml:space="preserve"> - Equip Swaps</t>
  </si>
  <si>
    <t xml:space="preserve"> - HSR</t>
  </si>
  <si>
    <t xml:space="preserve"> - Breakdown</t>
  </si>
  <si>
    <t xml:space="preserve"> - Meeting</t>
  </si>
  <si>
    <t xml:space="preserve"> - Union</t>
  </si>
  <si>
    <t xml:space="preserve"> - First Aid</t>
  </si>
  <si>
    <t xml:space="preserve"> - Yard Fork</t>
  </si>
  <si>
    <t xml:space="preserve"> - Pallet Fork</t>
  </si>
  <si>
    <t xml:space="preserve"> - Cycle Count</t>
  </si>
  <si>
    <t xml:space="preserve"> - QA</t>
  </si>
  <si>
    <t xml:space="preserve"> - Stocktake</t>
  </si>
  <si>
    <t xml:space="preserve"> - Pallet Turn</t>
  </si>
  <si>
    <t xml:space="preserve"> - Receiving Only</t>
  </si>
  <si>
    <t xml:space="preserve"> - Putaway Only</t>
  </si>
  <si>
    <t xml:space="preserve"> - Let-downs</t>
  </si>
  <si>
    <t xml:space="preserve"> - Misc Moves</t>
  </si>
  <si>
    <t xml:space="preserve"> - Pallet Moves</t>
  </si>
  <si>
    <t xml:space="preserve"> - Pallet Selects</t>
  </si>
  <si>
    <t xml:space="preserve"> - Pallets</t>
  </si>
  <si>
    <t xml:space="preserve"> - Roll cages</t>
  </si>
  <si>
    <t xml:space="preserve"> - Sec Totes</t>
  </si>
  <si>
    <t xml:space="preserve"> - Display Pallets</t>
  </si>
  <si>
    <t xml:space="preserve"> - Hauling</t>
  </si>
  <si>
    <t xml:space="preserve"> - Pallet</t>
  </si>
  <si>
    <t xml:space="preserve"> - RC</t>
  </si>
  <si>
    <t xml:space="preserve"> - Sec Tote</t>
  </si>
  <si>
    <t xml:space="preserve"> - Layer</t>
  </si>
  <si>
    <t xml:space="preserve"> - Reverse</t>
  </si>
  <si>
    <t xml:space="preserve"> - Rainbow</t>
  </si>
  <si>
    <t xml:space="preserve"> - BulkSelect %</t>
  </si>
  <si>
    <t xml:space="preserve"> - Roll Cage</t>
  </si>
  <si>
    <t>KPI Budgets variance $</t>
  </si>
  <si>
    <t>$ Total LCPC</t>
  </si>
  <si>
    <t>$ Total LCPH</t>
  </si>
  <si>
    <t>Key Variances</t>
  </si>
  <si>
    <t>Weekly</t>
  </si>
  <si>
    <t>WH</t>
  </si>
  <si>
    <t>Jcfn_id</t>
  </si>
  <si>
    <t>BD</t>
  </si>
  <si>
    <t>BR</t>
  </si>
  <si>
    <t>CL</t>
  </si>
  <si>
    <t>DE</t>
  </si>
  <si>
    <t>ED</t>
  </si>
  <si>
    <t>EQ</t>
  </si>
  <si>
    <t>HL</t>
  </si>
  <si>
    <t>IV</t>
  </si>
  <si>
    <t>LU</t>
  </si>
  <si>
    <t>MI</t>
  </si>
  <si>
    <t>PU</t>
  </si>
  <si>
    <t>RC</t>
  </si>
  <si>
    <t>RE</t>
  </si>
  <si>
    <t>SE</t>
  </si>
  <si>
    <t>SH</t>
  </si>
  <si>
    <t>TC</t>
  </si>
  <si>
    <t>(blank)</t>
  </si>
  <si>
    <t>Grand Total</t>
  </si>
  <si>
    <t>Jcfs_id</t>
  </si>
  <si>
    <t>UK</t>
  </si>
  <si>
    <t>CA</t>
  </si>
  <si>
    <t>PF</t>
  </si>
  <si>
    <t>PT</t>
  </si>
  <si>
    <t>CK</t>
  </si>
  <si>
    <t>UL</t>
  </si>
  <si>
    <t>CI</t>
  </si>
  <si>
    <t>DS</t>
  </si>
  <si>
    <t>Hours</t>
  </si>
  <si>
    <t xml:space="preserve"> - X-Dock</t>
  </si>
  <si>
    <t xml:space="preserve"> - Dekit</t>
  </si>
  <si>
    <t>Cartons per ULD</t>
  </si>
  <si>
    <t>Plan</t>
  </si>
  <si>
    <t>PlannedWeekToDate</t>
  </si>
  <si>
    <t>Real Begin Day</t>
  </si>
  <si>
    <t>Total TC Hours</t>
  </si>
  <si>
    <t>Total Support Hours</t>
  </si>
  <si>
    <t>AVG(Mins):</t>
  </si>
  <si>
    <t>RR</t>
  </si>
  <si>
    <t>P7</t>
  </si>
  <si>
    <t>OI</t>
  </si>
  <si>
    <t>RP</t>
  </si>
  <si>
    <t>P2</t>
  </si>
  <si>
    <t>PD</t>
  </si>
  <si>
    <t>LF</t>
  </si>
  <si>
    <t>PB</t>
  </si>
  <si>
    <t>CC</t>
  </si>
  <si>
    <t>MS</t>
  </si>
  <si>
    <t>AD</t>
  </si>
  <si>
    <t>LA</t>
  </si>
  <si>
    <t>PC</t>
  </si>
  <si>
    <t>BA</t>
  </si>
  <si>
    <t>BC</t>
  </si>
  <si>
    <t>RD</t>
  </si>
  <si>
    <t>FB</t>
  </si>
  <si>
    <t>FT</t>
  </si>
  <si>
    <t>FS</t>
  </si>
  <si>
    <t>YF</t>
  </si>
  <si>
    <t>A1</t>
  </si>
  <si>
    <t>A2</t>
  </si>
  <si>
    <t>A3</t>
  </si>
  <si>
    <t>A4</t>
  </si>
  <si>
    <t>B1</t>
  </si>
  <si>
    <t>B2</t>
  </si>
  <si>
    <t>C1</t>
  </si>
  <si>
    <t>CH</t>
  </si>
  <si>
    <t>CN</t>
  </si>
  <si>
    <t>LQ</t>
  </si>
  <si>
    <t>BB</t>
  </si>
  <si>
    <t>F1</t>
  </si>
  <si>
    <t>SC</t>
  </si>
  <si>
    <t>RH</t>
  </si>
  <si>
    <t>CP</t>
  </si>
  <si>
    <t>PS</t>
  </si>
  <si>
    <t>DU</t>
  </si>
  <si>
    <t>DO</t>
  </si>
  <si>
    <t>RB</t>
  </si>
  <si>
    <t>CS</t>
  </si>
  <si>
    <t>FR</t>
  </si>
  <si>
    <t>LP</t>
  </si>
  <si>
    <t>DK</t>
  </si>
  <si>
    <t>XD</t>
  </si>
  <si>
    <t>MV</t>
  </si>
  <si>
    <t>HS</t>
  </si>
  <si>
    <t>RZ</t>
  </si>
  <si>
    <t>TM</t>
  </si>
  <si>
    <t>MT</t>
  </si>
  <si>
    <t>UB</t>
  </si>
  <si>
    <t>TR</t>
  </si>
  <si>
    <t>TE</t>
  </si>
  <si>
    <t>SY</t>
  </si>
  <si>
    <t>QA</t>
  </si>
  <si>
    <t>(All)</t>
  </si>
  <si>
    <t>CPC</t>
  </si>
  <si>
    <t>Cost</t>
  </si>
  <si>
    <t>Pick</t>
  </si>
  <si>
    <t>Rec</t>
  </si>
  <si>
    <t>Desp</t>
  </si>
  <si>
    <t>Tuesday</t>
  </si>
  <si>
    <t>Wednesday</t>
  </si>
  <si>
    <t>Thursday</t>
  </si>
  <si>
    <t>Friday</t>
  </si>
  <si>
    <t>Saturday</t>
  </si>
  <si>
    <t>Forecast Path</t>
  </si>
  <si>
    <t>VLOOKUP("Volumes F/cast",'W:\Daily Productivity\FY16\Forecast\[Weekly Forecast FY16 Week 13.xls]Forecast'!$B$29:$I$30,2,0)</t>
  </si>
  <si>
    <t>Weekly Cost</t>
  </si>
  <si>
    <t>CW</t>
  </si>
  <si>
    <t>CO</t>
  </si>
  <si>
    <t>Weekly Pick Hours</t>
  </si>
  <si>
    <t>Weekly Replen Hours</t>
  </si>
  <si>
    <t>Weekly Rec Hours</t>
  </si>
  <si>
    <t>Weekly Desp Hours</t>
  </si>
  <si>
    <t>Weekly OI Hours</t>
  </si>
  <si>
    <t>Weekly Pick Volume</t>
  </si>
  <si>
    <t>Weekly Rec Volume</t>
  </si>
  <si>
    <t>Weekly Desp Volume</t>
  </si>
  <si>
    <t>Weekly Replen Volume</t>
  </si>
  <si>
    <t>Total Prod</t>
  </si>
  <si>
    <t>OIs</t>
  </si>
  <si>
    <t>Maint</t>
  </si>
  <si>
    <t>Total Supp</t>
  </si>
  <si>
    <t>Weekly Supervision Hours</t>
  </si>
  <si>
    <t>Weekly Maint Hours</t>
  </si>
  <si>
    <t>Weekly Inventory Hours</t>
  </si>
  <si>
    <t>Weekly Cleaning Hours</t>
  </si>
  <si>
    <t>Weekly Clerical Hours</t>
  </si>
  <si>
    <t>Weekly Training Hours</t>
  </si>
  <si>
    <t>Weekly Rehab Hours</t>
  </si>
  <si>
    <t>CPH</t>
  </si>
  <si>
    <t>Non TP Hrs</t>
  </si>
  <si>
    <t>TP Hours</t>
  </si>
  <si>
    <t>Weekly non thru-put Hours</t>
  </si>
  <si>
    <t>Total Hrs</t>
  </si>
  <si>
    <t>Sick Hrs</t>
  </si>
  <si>
    <t>Weekly sick Hours</t>
  </si>
  <si>
    <t>% Sick</t>
  </si>
  <si>
    <t>% on Pick</t>
  </si>
  <si>
    <t>Weekly % sick Hours</t>
  </si>
  <si>
    <t>Weekly OT Hours</t>
  </si>
  <si>
    <t>OT Hrs</t>
  </si>
  <si>
    <t>CPC Var</t>
  </si>
  <si>
    <t>Hrs Var</t>
  </si>
  <si>
    <t>WyongRDC</t>
  </si>
  <si>
    <t>Weekly Pick Variance $</t>
  </si>
  <si>
    <t>KPIs as $</t>
  </si>
  <si>
    <t>Weekly Rec Variance $</t>
  </si>
  <si>
    <t>Weekly Desp Variance $</t>
  </si>
  <si>
    <t>Weekly Replen Variance $</t>
  </si>
  <si>
    <t>Week</t>
  </si>
</sst>
</file>

<file path=xl/styles.xml><?xml version="1.0" encoding="utf-8"?>
<styleSheet xmlns="http://schemas.openxmlformats.org/spreadsheetml/2006/main">
  <numFmts count="7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_(&quot;$&quot;* #,##0.0000_);_(&quot;$&quot;* \(#,##0.0000\);_(&quot;$&quot;* &quot;-&quot;??_);_(@_)"/>
    <numFmt numFmtId="168" formatCode="_-&quot;$&quot;* #,##0.0000_-;\-&quot;$&quot;* #,##0.0000_-;_-&quot;$&quot;* &quot;-&quot;??_-;_-@_-"/>
  </numFmts>
  <fonts count="2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8"/>
      <name val="Arial"/>
      <family val="2"/>
    </font>
    <font>
      <b/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sz val="8"/>
      <name val="Tahoma"/>
      <family val="2"/>
    </font>
    <font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b/>
      <sz val="11"/>
      <color indexed="60"/>
      <name val="Arial"/>
      <family val="2"/>
    </font>
    <font>
      <sz val="10"/>
      <color indexed="18"/>
      <name val="Arial"/>
      <family val="2"/>
    </font>
    <font>
      <b/>
      <sz val="11"/>
      <color indexed="18"/>
      <name val="Arial"/>
      <family val="2"/>
    </font>
    <font>
      <b/>
      <sz val="11"/>
      <color indexed="16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8"/>
      </left>
      <right/>
      <top style="thick">
        <color indexed="8"/>
      </top>
      <bottom/>
      <diagonal/>
    </border>
    <border>
      <left/>
      <right/>
      <top style="thick">
        <color indexed="8"/>
      </top>
      <bottom/>
      <diagonal/>
    </border>
    <border>
      <left/>
      <right style="dashed">
        <color indexed="18"/>
      </right>
      <top/>
      <bottom/>
      <diagonal/>
    </border>
    <border>
      <left style="thick">
        <color indexed="8"/>
      </left>
      <right/>
      <top/>
      <bottom/>
      <diagonal/>
    </border>
    <border>
      <left style="dashed">
        <color indexed="18"/>
      </left>
      <right/>
      <top/>
      <bottom/>
      <diagonal/>
    </border>
    <border>
      <left/>
      <right/>
      <top style="thick">
        <color indexed="23"/>
      </top>
      <bottom style="thick">
        <color indexed="23"/>
      </bottom>
      <diagonal/>
    </border>
    <border>
      <left style="thick">
        <color indexed="23"/>
      </left>
      <right/>
      <top style="thick">
        <color indexed="23"/>
      </top>
      <bottom style="thick">
        <color indexed="23"/>
      </bottom>
      <diagonal/>
    </border>
    <border>
      <left/>
      <right style="thick">
        <color indexed="23"/>
      </right>
      <top style="thick">
        <color indexed="23"/>
      </top>
      <bottom style="thick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0" fontId="1" fillId="0" borderId="0"/>
  </cellStyleXfs>
  <cellXfs count="149">
    <xf numFmtId="0" fontId="0" fillId="0" borderId="0" xfId="0"/>
    <xf numFmtId="166" fontId="0" fillId="0" borderId="0" xfId="4" applyNumberFormat="1" applyFont="1"/>
    <xf numFmtId="0" fontId="2" fillId="0" borderId="0" xfId="3"/>
    <xf numFmtId="14" fontId="2" fillId="0" borderId="0" xfId="3" applyNumberFormat="1"/>
    <xf numFmtId="0" fontId="2" fillId="0" borderId="0" xfId="3" applyFont="1"/>
    <xf numFmtId="14" fontId="0" fillId="0" borderId="0" xfId="0" applyNumberFormat="1"/>
    <xf numFmtId="0" fontId="4" fillId="2" borderId="1" xfId="3" applyFont="1" applyFill="1" applyBorder="1"/>
    <xf numFmtId="0" fontId="4" fillId="2" borderId="2" xfId="3" applyFont="1" applyFill="1" applyBorder="1"/>
    <xf numFmtId="0" fontId="4" fillId="2" borderId="3" xfId="3" applyFont="1" applyFill="1" applyBorder="1"/>
    <xf numFmtId="14" fontId="0" fillId="2" borderId="4" xfId="0" applyNumberFormat="1" applyFill="1" applyBorder="1"/>
    <xf numFmtId="0" fontId="0" fillId="2" borderId="5" xfId="0" applyFill="1" applyBorder="1"/>
    <xf numFmtId="1" fontId="0" fillId="2" borderId="6" xfId="0" applyNumberFormat="1" applyFill="1" applyBorder="1"/>
    <xf numFmtId="2" fontId="0" fillId="0" borderId="0" xfId="0" applyNumberFormat="1"/>
    <xf numFmtId="0" fontId="5" fillId="0" borderId="0" xfId="0" applyFont="1"/>
    <xf numFmtId="2" fontId="5" fillId="0" borderId="0" xfId="0" applyNumberFormat="1" applyFont="1"/>
    <xf numFmtId="9" fontId="0" fillId="0" borderId="0" xfId="4" applyFont="1"/>
    <xf numFmtId="0" fontId="4" fillId="2" borderId="0" xfId="3" applyFont="1" applyFill="1" applyBorder="1"/>
    <xf numFmtId="0" fontId="6" fillId="0" borderId="0" xfId="0" applyFont="1"/>
    <xf numFmtId="10" fontId="0" fillId="0" borderId="0" xfId="4" applyNumberFormat="1" applyFont="1"/>
    <xf numFmtId="1" fontId="5" fillId="0" borderId="0" xfId="0" applyNumberFormat="1" applyFont="1"/>
    <xf numFmtId="1" fontId="6" fillId="0" borderId="0" xfId="0" applyNumberFormat="1" applyFont="1"/>
    <xf numFmtId="2" fontId="6" fillId="0" borderId="0" xfId="0" applyNumberFormat="1" applyFont="1"/>
    <xf numFmtId="10" fontId="6" fillId="0" borderId="0" xfId="4" applyNumberFormat="1" applyFont="1"/>
    <xf numFmtId="164" fontId="5" fillId="0" borderId="0" xfId="2" applyFont="1"/>
    <xf numFmtId="167" fontId="5" fillId="0" borderId="0" xfId="2" applyNumberFormat="1" applyFont="1"/>
    <xf numFmtId="0" fontId="0" fillId="0" borderId="0" xfId="0" applyFill="1"/>
    <xf numFmtId="10" fontId="0" fillId="0" borderId="0" xfId="4" applyNumberFormat="1" applyFont="1" applyFill="1"/>
    <xf numFmtId="165" fontId="0" fillId="0" borderId="0" xfId="1" applyNumberFormat="1" applyFont="1"/>
    <xf numFmtId="0" fontId="5" fillId="0" borderId="0" xfId="0" applyFont="1" applyFill="1"/>
    <xf numFmtId="0" fontId="0" fillId="0" borderId="0" xfId="0" applyFill="1" applyBorder="1"/>
    <xf numFmtId="0" fontId="0" fillId="0" borderId="0" xfId="0" applyBorder="1"/>
    <xf numFmtId="0" fontId="9" fillId="0" borderId="0" xfId="0" applyFont="1" applyFill="1" applyBorder="1"/>
    <xf numFmtId="0" fontId="6" fillId="0" borderId="0" xfId="0" applyFont="1" applyFill="1" applyBorder="1"/>
    <xf numFmtId="0" fontId="11" fillId="0" borderId="0" xfId="0" applyFont="1" applyFill="1" applyBorder="1"/>
    <xf numFmtId="0" fontId="5" fillId="0" borderId="0" xfId="0" applyFont="1" applyAlignment="1">
      <alignment horizontal="right"/>
    </xf>
    <xf numFmtId="10" fontId="5" fillId="0" borderId="0" xfId="4" applyNumberFormat="1" applyFont="1"/>
    <xf numFmtId="9" fontId="0" fillId="0" borderId="7" xfId="4" applyFont="1" applyBorder="1"/>
    <xf numFmtId="1" fontId="6" fillId="0" borderId="7" xfId="0" applyNumberFormat="1" applyFont="1" applyBorder="1"/>
    <xf numFmtId="10" fontId="6" fillId="0" borderId="7" xfId="4" applyNumberFormat="1" applyFont="1" applyBorder="1"/>
    <xf numFmtId="0" fontId="0" fillId="3" borderId="0" xfId="0" applyFill="1"/>
    <xf numFmtId="168" fontId="12" fillId="0" borderId="8" xfId="2" applyNumberFormat="1" applyFont="1" applyBorder="1"/>
    <xf numFmtId="0" fontId="4" fillId="2" borderId="9" xfId="3" applyFont="1" applyFill="1" applyBorder="1"/>
    <xf numFmtId="9" fontId="0" fillId="0" borderId="10" xfId="4" applyFont="1" applyBorder="1"/>
    <xf numFmtId="0" fontId="4" fillId="0" borderId="0" xfId="3" applyFont="1" applyFill="1" applyBorder="1"/>
    <xf numFmtId="167" fontId="0" fillId="0" borderId="0" xfId="0" applyNumberFormat="1" applyFill="1"/>
    <xf numFmtId="44" fontId="12" fillId="0" borderId="8" xfId="2" applyNumberFormat="1" applyFont="1" applyBorder="1"/>
    <xf numFmtId="0" fontId="0" fillId="0" borderId="0" xfId="0" applyAlignment="1">
      <alignment horizontal="left"/>
    </xf>
    <xf numFmtId="0" fontId="14" fillId="0" borderId="11" xfId="0" applyFont="1" applyBorder="1"/>
    <xf numFmtId="0" fontId="14" fillId="0" borderId="12" xfId="0" applyFont="1" applyBorder="1"/>
    <xf numFmtId="2" fontId="13" fillId="4" borderId="0" xfId="0" applyNumberFormat="1" applyFont="1" applyFill="1"/>
    <xf numFmtId="2" fontId="15" fillId="0" borderId="13" xfId="0" applyNumberFormat="1" applyFont="1" applyBorder="1"/>
    <xf numFmtId="0" fontId="14" fillId="0" borderId="12" xfId="0" applyFont="1" applyBorder="1" applyAlignment="1">
      <alignment horizontal="right"/>
    </xf>
    <xf numFmtId="0" fontId="13" fillId="4" borderId="14" xfId="0" applyFont="1" applyFill="1" applyBorder="1" applyAlignment="1">
      <alignment horizontal="left"/>
    </xf>
    <xf numFmtId="0" fontId="13" fillId="4" borderId="0" xfId="0" applyFont="1" applyFill="1" applyAlignment="1">
      <alignment horizontal="left"/>
    </xf>
    <xf numFmtId="0" fontId="0" fillId="0" borderId="14" xfId="0" applyBorder="1" applyAlignment="1">
      <alignment horizontal="left"/>
    </xf>
    <xf numFmtId="0" fontId="15" fillId="0" borderId="15" xfId="0" applyFont="1" applyBorder="1" applyAlignment="1">
      <alignment horizontal="left"/>
    </xf>
    <xf numFmtId="0" fontId="16" fillId="0" borderId="16" xfId="0" applyFont="1" applyBorder="1" applyAlignment="1">
      <alignment horizontal="right"/>
    </xf>
    <xf numFmtId="0" fontId="16" fillId="0" borderId="17" xfId="0" applyFont="1" applyBorder="1" applyAlignment="1">
      <alignment horizontal="left"/>
    </xf>
    <xf numFmtId="2" fontId="16" fillId="0" borderId="18" xfId="0" applyNumberFormat="1" applyFont="1" applyBorder="1" applyAlignment="1">
      <alignment horizontal="right"/>
    </xf>
    <xf numFmtId="0" fontId="17" fillId="0" borderId="19" xfId="0" pivotButton="1" applyFont="1" applyBorder="1"/>
    <xf numFmtId="165" fontId="1" fillId="0" borderId="0" xfId="1" applyNumberFormat="1"/>
    <xf numFmtId="9" fontId="1" fillId="0" borderId="0" xfId="4"/>
    <xf numFmtId="2" fontId="12" fillId="0" borderId="8" xfId="2" applyNumberFormat="1" applyFont="1" applyBorder="1"/>
    <xf numFmtId="14" fontId="5" fillId="2" borderId="0" xfId="0" applyNumberFormat="1" applyFont="1" applyFill="1" applyBorder="1"/>
    <xf numFmtId="0" fontId="5" fillId="2" borderId="0" xfId="0" applyFont="1" applyFill="1" applyBorder="1"/>
    <xf numFmtId="1" fontId="5" fillId="2" borderId="0" xfId="0" applyNumberFormat="1" applyFont="1" applyFill="1" applyBorder="1"/>
    <xf numFmtId="9" fontId="1" fillId="0" borderId="7" xfId="4" applyBorder="1"/>
    <xf numFmtId="9" fontId="1" fillId="0" borderId="10" xfId="4" applyBorder="1"/>
    <xf numFmtId="10" fontId="1" fillId="0" borderId="0" xfId="4" applyNumberFormat="1" applyFill="1"/>
    <xf numFmtId="10" fontId="1" fillId="0" borderId="0" xfId="4" applyNumberFormat="1"/>
    <xf numFmtId="14" fontId="5" fillId="2" borderId="4" xfId="0" applyNumberFormat="1" applyFont="1" applyFill="1" applyBorder="1"/>
    <xf numFmtId="0" fontId="5" fillId="2" borderId="5" xfId="0" applyFont="1" applyFill="1" applyBorder="1"/>
    <xf numFmtId="1" fontId="5" fillId="2" borderId="6" xfId="0" applyNumberFormat="1" applyFont="1" applyFill="1" applyBorder="1"/>
    <xf numFmtId="0" fontId="18" fillId="0" borderId="0" xfId="0" applyNumberFormat="1" applyFont="1"/>
    <xf numFmtId="0" fontId="17" fillId="0" borderId="19" xfId="0" applyFont="1" applyBorder="1"/>
    <xf numFmtId="0" fontId="1" fillId="0" borderId="0" xfId="0" applyFont="1"/>
    <xf numFmtId="1" fontId="0" fillId="0" borderId="0" xfId="0" applyNumberFormat="1"/>
    <xf numFmtId="0" fontId="1" fillId="0" borderId="0" xfId="5"/>
    <xf numFmtId="0" fontId="1" fillId="0" borderId="0" xfId="5" applyFont="1"/>
    <xf numFmtId="1" fontId="5" fillId="2" borderId="6" xfId="5" applyNumberFormat="1" applyFont="1" applyFill="1" applyBorder="1"/>
    <xf numFmtId="14" fontId="5" fillId="2" borderId="4" xfId="5" applyNumberFormat="1" applyFont="1" applyFill="1" applyBorder="1"/>
    <xf numFmtId="164" fontId="0" fillId="0" borderId="0" xfId="2" applyFont="1"/>
    <xf numFmtId="0" fontId="1" fillId="0" borderId="21" xfId="5" applyBorder="1"/>
    <xf numFmtId="0" fontId="1" fillId="0" borderId="7" xfId="5" applyBorder="1"/>
    <xf numFmtId="0" fontId="1" fillId="0" borderId="22" xfId="5" applyFont="1" applyBorder="1"/>
    <xf numFmtId="0" fontId="1" fillId="0" borderId="0" xfId="5" applyBorder="1"/>
    <xf numFmtId="0" fontId="1" fillId="0" borderId="0" xfId="5" applyFont="1" applyBorder="1"/>
    <xf numFmtId="0" fontId="1" fillId="0" borderId="7" xfId="5" applyFont="1" applyBorder="1"/>
    <xf numFmtId="164" fontId="1" fillId="0" borderId="22" xfId="2" applyBorder="1"/>
    <xf numFmtId="0" fontId="1" fillId="0" borderId="22" xfId="5" applyBorder="1"/>
    <xf numFmtId="0" fontId="1" fillId="0" borderId="20" xfId="5" applyBorder="1"/>
    <xf numFmtId="0" fontId="1" fillId="0" borderId="23" xfId="5" applyBorder="1"/>
    <xf numFmtId="164" fontId="1" fillId="0" borderId="0" xfId="2" applyBorder="1"/>
    <xf numFmtId="164" fontId="1" fillId="0" borderId="7" xfId="2" applyBorder="1"/>
    <xf numFmtId="168" fontId="1" fillId="0" borderId="22" xfId="5" applyNumberFormat="1" applyBorder="1"/>
    <xf numFmtId="0" fontId="5" fillId="0" borderId="0" xfId="5" applyFont="1" applyBorder="1"/>
    <xf numFmtId="168" fontId="1" fillId="0" borderId="7" xfId="5" applyNumberFormat="1" applyBorder="1"/>
    <xf numFmtId="168" fontId="1" fillId="0" borderId="0" xfId="5" applyNumberFormat="1" applyBorder="1"/>
    <xf numFmtId="165" fontId="1" fillId="0" borderId="22" xfId="1" applyBorder="1"/>
    <xf numFmtId="165" fontId="1" fillId="0" borderId="0" xfId="1" applyBorder="1"/>
    <xf numFmtId="165" fontId="1" fillId="0" borderId="7" xfId="1" applyBorder="1"/>
    <xf numFmtId="165" fontId="0" fillId="0" borderId="0" xfId="1" applyFont="1"/>
    <xf numFmtId="2" fontId="1" fillId="0" borderId="22" xfId="5" applyNumberFormat="1" applyBorder="1"/>
    <xf numFmtId="2" fontId="1" fillId="0" borderId="0" xfId="5" applyNumberFormat="1" applyBorder="1"/>
    <xf numFmtId="0" fontId="18" fillId="5" borderId="0" xfId="5" applyFont="1" applyFill="1"/>
    <xf numFmtId="0" fontId="19" fillId="5" borderId="0" xfId="5" applyFont="1" applyFill="1"/>
    <xf numFmtId="2" fontId="1" fillId="0" borderId="7" xfId="5" applyNumberFormat="1" applyBorder="1"/>
    <xf numFmtId="165" fontId="1" fillId="0" borderId="7" xfId="1" applyFill="1" applyBorder="1"/>
    <xf numFmtId="0" fontId="5" fillId="2" borderId="4" xfId="5" applyFont="1" applyFill="1" applyBorder="1"/>
    <xf numFmtId="0" fontId="1" fillId="0" borderId="24" xfId="5" applyBorder="1"/>
    <xf numFmtId="0" fontId="1" fillId="0" borderId="24" xfId="5" applyFont="1" applyBorder="1"/>
    <xf numFmtId="164" fontId="1" fillId="0" borderId="24" xfId="2" applyBorder="1"/>
    <xf numFmtId="168" fontId="1" fillId="0" borderId="24" xfId="5" applyNumberFormat="1" applyBorder="1"/>
    <xf numFmtId="165" fontId="1" fillId="0" borderId="24" xfId="1" applyBorder="1"/>
    <xf numFmtId="2" fontId="1" fillId="0" borderId="24" xfId="5" applyNumberFormat="1" applyBorder="1"/>
    <xf numFmtId="0" fontId="1" fillId="0" borderId="2" xfId="5" applyBorder="1"/>
    <xf numFmtId="44" fontId="1" fillId="0" borderId="24" xfId="5" applyNumberFormat="1" applyBorder="1"/>
    <xf numFmtId="44" fontId="1" fillId="0" borderId="0" xfId="5" applyNumberFormat="1" applyBorder="1"/>
    <xf numFmtId="44" fontId="1" fillId="0" borderId="7" xfId="5" applyNumberFormat="1" applyBorder="1"/>
    <xf numFmtId="44" fontId="1" fillId="0" borderId="22" xfId="5" applyNumberFormat="1" applyBorder="1"/>
    <xf numFmtId="9" fontId="1" fillId="0" borderId="24" xfId="4" applyBorder="1"/>
    <xf numFmtId="9" fontId="1" fillId="0" borderId="0" xfId="4" applyBorder="1"/>
    <xf numFmtId="9" fontId="1" fillId="0" borderId="22" xfId="4" applyBorder="1"/>
    <xf numFmtId="0" fontId="5" fillId="0" borderId="0" xfId="5" applyFont="1" applyFill="1" applyBorder="1"/>
    <xf numFmtId="0" fontId="5" fillId="6" borderId="25" xfId="5" applyFont="1" applyFill="1" applyBorder="1"/>
    <xf numFmtId="165" fontId="5" fillId="6" borderId="25" xfId="5" applyNumberFormat="1" applyFont="1" applyFill="1" applyBorder="1"/>
    <xf numFmtId="0" fontId="5" fillId="6" borderId="23" xfId="5" applyFont="1" applyFill="1" applyBorder="1"/>
    <xf numFmtId="165" fontId="5" fillId="6" borderId="23" xfId="1" applyFont="1" applyFill="1" applyBorder="1"/>
    <xf numFmtId="2" fontId="5" fillId="6" borderId="23" xfId="5" applyNumberFormat="1" applyFont="1" applyFill="1" applyBorder="1"/>
    <xf numFmtId="0" fontId="5" fillId="6" borderId="30" xfId="5" applyFont="1" applyFill="1" applyBorder="1"/>
    <xf numFmtId="165" fontId="5" fillId="6" borderId="30" xfId="1" applyFont="1" applyFill="1" applyBorder="1"/>
    <xf numFmtId="43" fontId="5" fillId="6" borderId="30" xfId="5" applyNumberFormat="1" applyFont="1" applyFill="1" applyBorder="1"/>
    <xf numFmtId="165" fontId="5" fillId="6" borderId="25" xfId="1" applyFont="1" applyFill="1" applyBorder="1"/>
    <xf numFmtId="43" fontId="5" fillId="6" borderId="25" xfId="5" applyNumberFormat="1" applyFont="1" applyFill="1" applyBorder="1"/>
    <xf numFmtId="165" fontId="5" fillId="6" borderId="26" xfId="5" applyNumberFormat="1" applyFont="1" applyFill="1" applyBorder="1"/>
    <xf numFmtId="165" fontId="5" fillId="6" borderId="29" xfId="1" applyFont="1" applyFill="1" applyBorder="1"/>
    <xf numFmtId="165" fontId="5" fillId="6" borderId="31" xfId="1" applyFont="1" applyFill="1" applyBorder="1"/>
    <xf numFmtId="165" fontId="5" fillId="6" borderId="26" xfId="1" applyFont="1" applyFill="1" applyBorder="1"/>
    <xf numFmtId="165" fontId="5" fillId="6" borderId="28" xfId="5" applyNumberFormat="1" applyFont="1" applyFill="1" applyBorder="1"/>
    <xf numFmtId="165" fontId="5" fillId="6" borderId="27" xfId="5" applyNumberFormat="1" applyFont="1" applyFill="1" applyBorder="1"/>
    <xf numFmtId="2" fontId="5" fillId="6" borderId="20" xfId="5" applyNumberFormat="1" applyFont="1" applyFill="1" applyBorder="1"/>
    <xf numFmtId="0" fontId="5" fillId="6" borderId="21" xfId="5" applyFont="1" applyFill="1" applyBorder="1"/>
    <xf numFmtId="43" fontId="5" fillId="6" borderId="33" xfId="5" applyNumberFormat="1" applyFont="1" applyFill="1" applyBorder="1"/>
    <xf numFmtId="43" fontId="5" fillId="6" borderId="32" xfId="5" applyNumberFormat="1" applyFont="1" applyFill="1" applyBorder="1"/>
    <xf numFmtId="43" fontId="5" fillId="6" borderId="28" xfId="5" applyNumberFormat="1" applyFont="1" applyFill="1" applyBorder="1"/>
    <xf numFmtId="43" fontId="5" fillId="6" borderId="27" xfId="5" applyNumberFormat="1" applyFont="1" applyFill="1" applyBorder="1"/>
    <xf numFmtId="0" fontId="9" fillId="0" borderId="22" xfId="5" applyFont="1" applyBorder="1"/>
    <xf numFmtId="0" fontId="9" fillId="0" borderId="0" xfId="5" applyFont="1" applyBorder="1"/>
    <xf numFmtId="0" fontId="20" fillId="0" borderId="22" xfId="5" applyFont="1" applyBorder="1"/>
  </cellXfs>
  <cellStyles count="6">
    <cellStyle name="Comma" xfId="1" builtinId="3"/>
    <cellStyle name="Currency" xfId="2" builtinId="4"/>
    <cellStyle name="Normal" xfId="0" builtinId="0"/>
    <cellStyle name="Normal 2" xfId="5"/>
    <cellStyle name="Normal_HC Data" xfId="3"/>
    <cellStyle name="Percent" xfId="4" builtinId="5"/>
  </cellStyles>
  <dxfs count="12">
    <dxf>
      <font>
        <b/>
        <sz val="11"/>
        <color indexed="16"/>
      </font>
    </dxf>
    <dxf>
      <font>
        <b/>
        <sz val="11"/>
        <color indexed="16"/>
      </font>
    </dxf>
    <dxf>
      <font>
        <b/>
        <i val="0"/>
        <color indexed="9"/>
      </font>
      <fill>
        <patternFill patternType="solid">
          <fgColor indexed="17"/>
          <bgColor indexed="10"/>
        </patternFill>
      </fill>
    </dxf>
    <dxf>
      <font>
        <b/>
        <i val="0"/>
        <color indexed="9"/>
      </font>
      <fill>
        <patternFill patternType="solid">
          <fgColor indexed="10"/>
          <bgColor indexed="17"/>
        </patternFill>
      </fill>
    </dxf>
    <dxf>
      <font>
        <b/>
        <i val="0"/>
        <color indexed="9"/>
      </font>
      <fill>
        <patternFill patternType="solid">
          <fgColor indexed="17"/>
          <bgColor indexed="10"/>
        </patternFill>
      </fill>
    </dxf>
    <dxf>
      <font>
        <b/>
        <i val="0"/>
        <color indexed="9"/>
      </font>
      <fill>
        <patternFill patternType="solid">
          <fgColor indexed="10"/>
          <bgColor indexed="17"/>
        </patternFill>
      </fill>
    </dxf>
    <dxf>
      <font>
        <b/>
        <i val="0"/>
        <color indexed="9"/>
      </font>
      <fill>
        <patternFill patternType="solid">
          <fgColor indexed="17"/>
          <bgColor indexed="10"/>
        </patternFill>
      </fill>
    </dxf>
    <dxf>
      <font>
        <b/>
        <i val="0"/>
        <color indexed="9"/>
      </font>
      <fill>
        <patternFill patternType="solid">
          <fgColor indexed="10"/>
          <bgColor indexed="17"/>
        </patternFill>
      </fill>
    </dxf>
    <dxf>
      <font>
        <b/>
        <i val="0"/>
        <color indexed="9"/>
      </font>
      <fill>
        <patternFill patternType="solid">
          <fgColor indexed="17"/>
          <bgColor indexed="10"/>
        </patternFill>
      </fill>
    </dxf>
    <dxf>
      <font>
        <b/>
        <i val="0"/>
        <color indexed="9"/>
      </font>
      <fill>
        <patternFill patternType="solid">
          <fgColor indexed="10"/>
          <bgColor indexed="17"/>
        </patternFill>
      </fill>
    </dxf>
    <dxf>
      <font>
        <b/>
        <i val="0"/>
        <color indexed="9"/>
      </font>
      <fill>
        <patternFill patternType="solid">
          <fgColor indexed="17"/>
          <bgColor indexed="10"/>
        </patternFill>
      </fill>
    </dxf>
    <dxf>
      <font>
        <b/>
        <i val="0"/>
        <color indexed="9"/>
      </font>
      <fill>
        <patternFill patternType="solid">
          <fgColor indexed="10"/>
          <bgColor indexed="17"/>
        </patternFill>
      </fill>
    </dxf>
  </dxfs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9.8265951423608777E-2"/>
          <c:y val="3.8980538281058408E-2"/>
          <c:w val="0.88901784287947261"/>
          <c:h val="0.92653740991130129"/>
        </c:manualLayout>
      </c:layout>
      <c:barChart>
        <c:barDir val="col"/>
        <c:grouping val="clustered"/>
        <c:ser>
          <c:idx val="0"/>
          <c:order val="0"/>
          <c:tx>
            <c:strRef>
              <c:f>DCFormulas!$B$1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</c:trendline>
          <c:cat>
            <c:numRef>
              <c:f>DCFormulas!$A$2:$A$60</c:f>
              <c:numCache>
                <c:formatCode>d/mm/yyyy</c:formatCode>
                <c:ptCount val="59"/>
                <c:pt idx="0">
                  <c:v>42266</c:v>
                </c:pt>
                <c:pt idx="1">
                  <c:v>42259</c:v>
                </c:pt>
                <c:pt idx="2">
                  <c:v>42252</c:v>
                </c:pt>
                <c:pt idx="3">
                  <c:v>42245</c:v>
                </c:pt>
                <c:pt idx="4">
                  <c:v>42238</c:v>
                </c:pt>
                <c:pt idx="5">
                  <c:v>42231</c:v>
                </c:pt>
                <c:pt idx="6">
                  <c:v>42224</c:v>
                </c:pt>
                <c:pt idx="7">
                  <c:v>42217</c:v>
                </c:pt>
                <c:pt idx="8">
                  <c:v>42210</c:v>
                </c:pt>
                <c:pt idx="9">
                  <c:v>42203</c:v>
                </c:pt>
                <c:pt idx="10">
                  <c:v>42196</c:v>
                </c:pt>
                <c:pt idx="11">
                  <c:v>42189</c:v>
                </c:pt>
                <c:pt idx="12">
                  <c:v>42182</c:v>
                </c:pt>
                <c:pt idx="13">
                  <c:v>42175</c:v>
                </c:pt>
                <c:pt idx="14">
                  <c:v>42168</c:v>
                </c:pt>
                <c:pt idx="15">
                  <c:v>42161</c:v>
                </c:pt>
                <c:pt idx="16">
                  <c:v>42154</c:v>
                </c:pt>
                <c:pt idx="17">
                  <c:v>42147</c:v>
                </c:pt>
                <c:pt idx="18">
                  <c:v>42140</c:v>
                </c:pt>
                <c:pt idx="19">
                  <c:v>42133</c:v>
                </c:pt>
                <c:pt idx="20">
                  <c:v>42126</c:v>
                </c:pt>
                <c:pt idx="21">
                  <c:v>42119</c:v>
                </c:pt>
                <c:pt idx="22">
                  <c:v>42112</c:v>
                </c:pt>
                <c:pt idx="23">
                  <c:v>42105</c:v>
                </c:pt>
                <c:pt idx="24">
                  <c:v>42098</c:v>
                </c:pt>
                <c:pt idx="25">
                  <c:v>42091</c:v>
                </c:pt>
                <c:pt idx="26">
                  <c:v>42084</c:v>
                </c:pt>
                <c:pt idx="27">
                  <c:v>42077</c:v>
                </c:pt>
                <c:pt idx="28">
                  <c:v>42070</c:v>
                </c:pt>
                <c:pt idx="29">
                  <c:v>42063</c:v>
                </c:pt>
                <c:pt idx="30">
                  <c:v>42056</c:v>
                </c:pt>
                <c:pt idx="31">
                  <c:v>42049</c:v>
                </c:pt>
                <c:pt idx="32">
                  <c:v>42042</c:v>
                </c:pt>
                <c:pt idx="33">
                  <c:v>42035</c:v>
                </c:pt>
                <c:pt idx="34">
                  <c:v>42028</c:v>
                </c:pt>
                <c:pt idx="35">
                  <c:v>42021</c:v>
                </c:pt>
                <c:pt idx="36">
                  <c:v>42014</c:v>
                </c:pt>
                <c:pt idx="37">
                  <c:v>42007</c:v>
                </c:pt>
                <c:pt idx="38">
                  <c:v>42000</c:v>
                </c:pt>
                <c:pt idx="39">
                  <c:v>41993</c:v>
                </c:pt>
                <c:pt idx="40">
                  <c:v>41986</c:v>
                </c:pt>
                <c:pt idx="41">
                  <c:v>41979</c:v>
                </c:pt>
                <c:pt idx="42">
                  <c:v>41972</c:v>
                </c:pt>
                <c:pt idx="43">
                  <c:v>41965</c:v>
                </c:pt>
                <c:pt idx="44">
                  <c:v>41958</c:v>
                </c:pt>
                <c:pt idx="45">
                  <c:v>41951</c:v>
                </c:pt>
                <c:pt idx="46">
                  <c:v>41944</c:v>
                </c:pt>
                <c:pt idx="47">
                  <c:v>41937</c:v>
                </c:pt>
                <c:pt idx="48">
                  <c:v>41930</c:v>
                </c:pt>
                <c:pt idx="49">
                  <c:v>41923</c:v>
                </c:pt>
                <c:pt idx="50">
                  <c:v>41916</c:v>
                </c:pt>
                <c:pt idx="51">
                  <c:v>41909</c:v>
                </c:pt>
                <c:pt idx="52">
                  <c:v>41902</c:v>
                </c:pt>
                <c:pt idx="53">
                  <c:v>41895</c:v>
                </c:pt>
                <c:pt idx="54">
                  <c:v>41888</c:v>
                </c:pt>
                <c:pt idx="55">
                  <c:v>41881</c:v>
                </c:pt>
                <c:pt idx="56">
                  <c:v>41874</c:v>
                </c:pt>
                <c:pt idx="57">
                  <c:v>41867</c:v>
                </c:pt>
                <c:pt idx="58">
                  <c:v>41860</c:v>
                </c:pt>
              </c:numCache>
            </c:numRef>
          </c:cat>
          <c:val>
            <c:numRef>
              <c:f>DCFormulas!$B$2:$B$60</c:f>
              <c:numCache>
                <c:formatCode>_-* #,##0.00_-;\-* #,##0.00_-;_-* "-"??_-;_-@_-</c:formatCode>
                <c:ptCount val="59"/>
                <c:pt idx="0">
                  <c:v>-131.35524593102434</c:v>
                </c:pt>
                <c:pt idx="1">
                  <c:v>-175.10248841122723</c:v>
                </c:pt>
                <c:pt idx="2">
                  <c:v>-876.04395544192721</c:v>
                </c:pt>
                <c:pt idx="3">
                  <c:v>271.23181009263965</c:v>
                </c:pt>
                <c:pt idx="4">
                  <c:v>-245.53689455238313</c:v>
                </c:pt>
                <c:pt idx="5">
                  <c:v>421.9387752806266</c:v>
                </c:pt>
                <c:pt idx="6">
                  <c:v>-10.268230461389493</c:v>
                </c:pt>
                <c:pt idx="7">
                  <c:v>636.14048257051843</c:v>
                </c:pt>
                <c:pt idx="8">
                  <c:v>-315.21867308550179</c:v>
                </c:pt>
                <c:pt idx="9">
                  <c:v>-714.36133019712292</c:v>
                </c:pt>
                <c:pt idx="10">
                  <c:v>-1320.3945976873779</c:v>
                </c:pt>
                <c:pt idx="11">
                  <c:v>-1266.8842226249737</c:v>
                </c:pt>
                <c:pt idx="12">
                  <c:v>115.71528934315559</c:v>
                </c:pt>
                <c:pt idx="13">
                  <c:v>191.69386241680661</c:v>
                </c:pt>
                <c:pt idx="14">
                  <c:v>-63.647006203457408</c:v>
                </c:pt>
                <c:pt idx="15">
                  <c:v>-1243.538785689211</c:v>
                </c:pt>
                <c:pt idx="16">
                  <c:v>253.23848995000407</c:v>
                </c:pt>
                <c:pt idx="17">
                  <c:v>-1222.7415650541316</c:v>
                </c:pt>
                <c:pt idx="18">
                  <c:v>-435.57044958222542</c:v>
                </c:pt>
                <c:pt idx="19">
                  <c:v>90.33653498165782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 formatCode="General">
                  <c:v>#N/A</c:v>
                </c:pt>
                <c:pt idx="35" formatCode="General">
                  <c:v>#N/A</c:v>
                </c:pt>
                <c:pt idx="36" formatCode="General">
                  <c:v>#N/A</c:v>
                </c:pt>
                <c:pt idx="37" formatCode="General">
                  <c:v>#N/A</c:v>
                </c:pt>
                <c:pt idx="38" formatCode="General">
                  <c:v>#N/A</c:v>
                </c:pt>
                <c:pt idx="39" formatCode="General">
                  <c:v>#N/A</c:v>
                </c:pt>
                <c:pt idx="40" formatCode="General">
                  <c:v>#N/A</c:v>
                </c:pt>
                <c:pt idx="41" formatCode="General">
                  <c:v>#N/A</c:v>
                </c:pt>
                <c:pt idx="42" formatCode="General">
                  <c:v>#N/A</c:v>
                </c:pt>
                <c:pt idx="43" formatCode="General">
                  <c:v>#N/A</c:v>
                </c:pt>
                <c:pt idx="44" formatCode="General">
                  <c:v>#N/A</c:v>
                </c:pt>
                <c:pt idx="45" formatCode="General">
                  <c:v>#N/A</c:v>
                </c:pt>
                <c:pt idx="46" formatCode="General">
                  <c:v>#N/A</c:v>
                </c:pt>
                <c:pt idx="47" formatCode="General">
                  <c:v>#N/A</c:v>
                </c:pt>
                <c:pt idx="48" formatCode="General">
                  <c:v>#N/A</c:v>
                </c:pt>
                <c:pt idx="49" formatCode="General">
                  <c:v>#N/A</c:v>
                </c:pt>
                <c:pt idx="50" formatCode="General">
                  <c:v>#N/A</c:v>
                </c:pt>
                <c:pt idx="51" formatCode="General">
                  <c:v>#N/A</c:v>
                </c:pt>
                <c:pt idx="52" formatCode="General">
                  <c:v>#N/A</c:v>
                </c:pt>
                <c:pt idx="53" formatCode="General">
                  <c:v>#N/A</c:v>
                </c:pt>
                <c:pt idx="54" formatCode="General">
                  <c:v>#N/A</c:v>
                </c:pt>
                <c:pt idx="55" formatCode="General">
                  <c:v>#N/A</c:v>
                </c:pt>
                <c:pt idx="56" formatCode="General">
                  <c:v>#N/A</c:v>
                </c:pt>
                <c:pt idx="57" formatCode="General">
                  <c:v>#N/A</c:v>
                </c:pt>
                <c:pt idx="58" formatCode="General">
                  <c:v>#N/A</c:v>
                </c:pt>
              </c:numCache>
            </c:numRef>
          </c:val>
        </c:ser>
        <c:axId val="103618816"/>
        <c:axId val="103649280"/>
      </c:barChart>
      <c:lineChart>
        <c:grouping val="standard"/>
        <c:ser>
          <c:idx val="1"/>
          <c:order val="1"/>
          <c:tx>
            <c:strRef>
              <c:f>DCFormulas!$C$1</c:f>
              <c:strCache>
                <c:ptCount val="1"/>
                <c:pt idx="0">
                  <c:v>Budget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DCFormulas!$A$2:$A$60</c:f>
              <c:numCache>
                <c:formatCode>d/mm/yyyy</c:formatCode>
                <c:ptCount val="59"/>
                <c:pt idx="0">
                  <c:v>42266</c:v>
                </c:pt>
                <c:pt idx="1">
                  <c:v>42259</c:v>
                </c:pt>
                <c:pt idx="2">
                  <c:v>42252</c:v>
                </c:pt>
                <c:pt idx="3">
                  <c:v>42245</c:v>
                </c:pt>
                <c:pt idx="4">
                  <c:v>42238</c:v>
                </c:pt>
                <c:pt idx="5">
                  <c:v>42231</c:v>
                </c:pt>
                <c:pt idx="6">
                  <c:v>42224</c:v>
                </c:pt>
                <c:pt idx="7">
                  <c:v>42217</c:v>
                </c:pt>
                <c:pt idx="8">
                  <c:v>42210</c:v>
                </c:pt>
                <c:pt idx="9">
                  <c:v>42203</c:v>
                </c:pt>
                <c:pt idx="10">
                  <c:v>42196</c:v>
                </c:pt>
                <c:pt idx="11">
                  <c:v>42189</c:v>
                </c:pt>
                <c:pt idx="12">
                  <c:v>42182</c:v>
                </c:pt>
                <c:pt idx="13">
                  <c:v>42175</c:v>
                </c:pt>
                <c:pt idx="14">
                  <c:v>42168</c:v>
                </c:pt>
                <c:pt idx="15">
                  <c:v>42161</c:v>
                </c:pt>
                <c:pt idx="16">
                  <c:v>42154</c:v>
                </c:pt>
                <c:pt idx="17">
                  <c:v>42147</c:v>
                </c:pt>
                <c:pt idx="18">
                  <c:v>42140</c:v>
                </c:pt>
                <c:pt idx="19">
                  <c:v>42133</c:v>
                </c:pt>
                <c:pt idx="20">
                  <c:v>42126</c:v>
                </c:pt>
                <c:pt idx="21">
                  <c:v>42119</c:v>
                </c:pt>
                <c:pt idx="22">
                  <c:v>42112</c:v>
                </c:pt>
                <c:pt idx="23">
                  <c:v>42105</c:v>
                </c:pt>
                <c:pt idx="24">
                  <c:v>42098</c:v>
                </c:pt>
                <c:pt idx="25">
                  <c:v>42091</c:v>
                </c:pt>
                <c:pt idx="26">
                  <c:v>42084</c:v>
                </c:pt>
                <c:pt idx="27">
                  <c:v>42077</c:v>
                </c:pt>
                <c:pt idx="28">
                  <c:v>42070</c:v>
                </c:pt>
                <c:pt idx="29">
                  <c:v>42063</c:v>
                </c:pt>
                <c:pt idx="30">
                  <c:v>42056</c:v>
                </c:pt>
                <c:pt idx="31">
                  <c:v>42049</c:v>
                </c:pt>
                <c:pt idx="32">
                  <c:v>42042</c:v>
                </c:pt>
                <c:pt idx="33">
                  <c:v>42035</c:v>
                </c:pt>
                <c:pt idx="34">
                  <c:v>42028</c:v>
                </c:pt>
                <c:pt idx="35">
                  <c:v>42021</c:v>
                </c:pt>
                <c:pt idx="36">
                  <c:v>42014</c:v>
                </c:pt>
                <c:pt idx="37">
                  <c:v>42007</c:v>
                </c:pt>
                <c:pt idx="38">
                  <c:v>42000</c:v>
                </c:pt>
                <c:pt idx="39">
                  <c:v>41993</c:v>
                </c:pt>
                <c:pt idx="40">
                  <c:v>41986</c:v>
                </c:pt>
                <c:pt idx="41">
                  <c:v>41979</c:v>
                </c:pt>
                <c:pt idx="42">
                  <c:v>41972</c:v>
                </c:pt>
                <c:pt idx="43">
                  <c:v>41965</c:v>
                </c:pt>
                <c:pt idx="44">
                  <c:v>41958</c:v>
                </c:pt>
                <c:pt idx="45">
                  <c:v>41951</c:v>
                </c:pt>
                <c:pt idx="46">
                  <c:v>41944</c:v>
                </c:pt>
                <c:pt idx="47">
                  <c:v>41937</c:v>
                </c:pt>
                <c:pt idx="48">
                  <c:v>41930</c:v>
                </c:pt>
                <c:pt idx="49">
                  <c:v>41923</c:v>
                </c:pt>
                <c:pt idx="50">
                  <c:v>41916</c:v>
                </c:pt>
                <c:pt idx="51">
                  <c:v>41909</c:v>
                </c:pt>
                <c:pt idx="52">
                  <c:v>41902</c:v>
                </c:pt>
                <c:pt idx="53">
                  <c:v>41895</c:v>
                </c:pt>
                <c:pt idx="54">
                  <c:v>41888</c:v>
                </c:pt>
                <c:pt idx="55">
                  <c:v>41881</c:v>
                </c:pt>
                <c:pt idx="56">
                  <c:v>41874</c:v>
                </c:pt>
                <c:pt idx="57">
                  <c:v>41867</c:v>
                </c:pt>
                <c:pt idx="58">
                  <c:v>41860</c:v>
                </c:pt>
              </c:numCache>
            </c:numRef>
          </c:cat>
          <c:val>
            <c:numRef>
              <c:f>DCFormulas!$C$2:$C$60</c:f>
              <c:numCache>
                <c:formatCode>_-* #,##0.00_-;\-* #,##0.00_-;_-* "-"??_-;_-@_-</c:formatCode>
                <c:ptCount val="59"/>
              </c:numCache>
            </c:numRef>
          </c:val>
        </c:ser>
        <c:marker val="1"/>
        <c:axId val="103650816"/>
        <c:axId val="103652352"/>
      </c:lineChart>
      <c:catAx>
        <c:axId val="103618816"/>
        <c:scaling>
          <c:orientation val="maxMin"/>
        </c:scaling>
        <c:axPos val="b"/>
        <c:numFmt formatCode="d/mm/yyyy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649280"/>
        <c:crosses val="autoZero"/>
        <c:lblAlgn val="ctr"/>
        <c:lblOffset val="100"/>
        <c:tickLblSkip val="2"/>
        <c:tickMarkSkip val="1"/>
      </c:catAx>
      <c:valAx>
        <c:axId val="103649280"/>
        <c:scaling>
          <c:orientation val="minMax"/>
        </c:scaling>
        <c:delete val="1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-* #,##0.00_-;\-* #,##0.00_-;_-* &quot;-&quot;??_-;_-@_-" sourceLinked="1"/>
        <c:tickLblPos val="none"/>
        <c:crossAx val="103618816"/>
        <c:crosses val="autoZero"/>
        <c:crossBetween val="between"/>
      </c:valAx>
      <c:catAx>
        <c:axId val="103650816"/>
        <c:scaling>
          <c:orientation val="maxMin"/>
        </c:scaling>
        <c:delete val="1"/>
        <c:axPos val="b"/>
        <c:numFmt formatCode="d/mm/yyyy" sourceLinked="1"/>
        <c:tickLblPos val="none"/>
        <c:crossAx val="103652352"/>
        <c:crosses val="autoZero"/>
        <c:lblAlgn val="ctr"/>
        <c:lblOffset val="100"/>
      </c:catAx>
      <c:valAx>
        <c:axId val="103652352"/>
        <c:scaling>
          <c:orientation val="minMax"/>
        </c:scaling>
        <c:axPos val="l"/>
        <c:numFmt formatCode="_-* #,##0.00_-;\-* #,##0.00_-;_-* &quot;-&quot;??_-;_-@_-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650816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99" r="0.75000000000000799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9.8265951423608777E-2"/>
          <c:y val="3.8980538281058408E-2"/>
          <c:w val="0.88901784287947261"/>
          <c:h val="0.85607259071093456"/>
        </c:manualLayout>
      </c:layout>
      <c:barChart>
        <c:barDir val="col"/>
        <c:grouping val="clustered"/>
        <c:ser>
          <c:idx val="0"/>
          <c:order val="0"/>
          <c:tx>
            <c:strRef>
              <c:f>AmbFormulas!$B$1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</c:trendline>
          <c:cat>
            <c:numRef>
              <c:f>AmbFormulas!$A$2:$A$60</c:f>
              <c:numCache>
                <c:formatCode>d/mm/yyyy</c:formatCode>
                <c:ptCount val="59"/>
                <c:pt idx="0">
                  <c:v>42266</c:v>
                </c:pt>
                <c:pt idx="1">
                  <c:v>42265</c:v>
                </c:pt>
                <c:pt idx="2">
                  <c:v>42264</c:v>
                </c:pt>
                <c:pt idx="3">
                  <c:v>42263</c:v>
                </c:pt>
                <c:pt idx="4">
                  <c:v>42262</c:v>
                </c:pt>
                <c:pt idx="5">
                  <c:v>42261</c:v>
                </c:pt>
                <c:pt idx="6">
                  <c:v>42260</c:v>
                </c:pt>
                <c:pt idx="7">
                  <c:v>42259</c:v>
                </c:pt>
                <c:pt idx="8">
                  <c:v>42258</c:v>
                </c:pt>
                <c:pt idx="9">
                  <c:v>42257</c:v>
                </c:pt>
                <c:pt idx="10">
                  <c:v>42256</c:v>
                </c:pt>
                <c:pt idx="11">
                  <c:v>42255</c:v>
                </c:pt>
                <c:pt idx="12">
                  <c:v>42254</c:v>
                </c:pt>
                <c:pt idx="13">
                  <c:v>42253</c:v>
                </c:pt>
                <c:pt idx="14">
                  <c:v>42252</c:v>
                </c:pt>
                <c:pt idx="15">
                  <c:v>42251</c:v>
                </c:pt>
                <c:pt idx="16">
                  <c:v>42250</c:v>
                </c:pt>
                <c:pt idx="17">
                  <c:v>42249</c:v>
                </c:pt>
                <c:pt idx="18">
                  <c:v>42248</c:v>
                </c:pt>
                <c:pt idx="19">
                  <c:v>42247</c:v>
                </c:pt>
                <c:pt idx="20">
                  <c:v>42246</c:v>
                </c:pt>
                <c:pt idx="21">
                  <c:v>42245</c:v>
                </c:pt>
                <c:pt idx="22">
                  <c:v>42244</c:v>
                </c:pt>
                <c:pt idx="23">
                  <c:v>42243</c:v>
                </c:pt>
                <c:pt idx="24">
                  <c:v>42242</c:v>
                </c:pt>
                <c:pt idx="25">
                  <c:v>42241</c:v>
                </c:pt>
                <c:pt idx="26">
                  <c:v>42240</c:v>
                </c:pt>
                <c:pt idx="27">
                  <c:v>42239</c:v>
                </c:pt>
                <c:pt idx="28">
                  <c:v>42238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42232</c:v>
                </c:pt>
                <c:pt idx="35">
                  <c:v>42231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42225</c:v>
                </c:pt>
                <c:pt idx="42">
                  <c:v>42224</c:v>
                </c:pt>
                <c:pt idx="43">
                  <c:v>42223</c:v>
                </c:pt>
                <c:pt idx="44">
                  <c:v>42222</c:v>
                </c:pt>
                <c:pt idx="45">
                  <c:v>42221</c:v>
                </c:pt>
                <c:pt idx="46">
                  <c:v>42220</c:v>
                </c:pt>
                <c:pt idx="47">
                  <c:v>42219</c:v>
                </c:pt>
                <c:pt idx="48">
                  <c:v>42218</c:v>
                </c:pt>
                <c:pt idx="49">
                  <c:v>42217</c:v>
                </c:pt>
                <c:pt idx="50">
                  <c:v>42216</c:v>
                </c:pt>
                <c:pt idx="51">
                  <c:v>42215</c:v>
                </c:pt>
                <c:pt idx="52">
                  <c:v>42214</c:v>
                </c:pt>
                <c:pt idx="53">
                  <c:v>42213</c:v>
                </c:pt>
                <c:pt idx="54">
                  <c:v>42212</c:v>
                </c:pt>
                <c:pt idx="55">
                  <c:v>42211</c:v>
                </c:pt>
                <c:pt idx="56">
                  <c:v>42210</c:v>
                </c:pt>
                <c:pt idx="57">
                  <c:v>42209</c:v>
                </c:pt>
                <c:pt idx="58">
                  <c:v>42208</c:v>
                </c:pt>
              </c:numCache>
            </c:numRef>
          </c:cat>
          <c:val>
            <c:numRef>
              <c:f>AmbFormulas!$B$2:$B$60</c:f>
              <c:numCache>
                <c:formatCode>_-* #,##0.00_-;\-* #,##0.00_-;_-* "-"??_-;_-@_-</c:formatCode>
                <c:ptCount val="59"/>
                <c:pt idx="0">
                  <c:v>0.79498763766892544</c:v>
                </c:pt>
                <c:pt idx="1">
                  <c:v>0.54646655648039244</c:v>
                </c:pt>
                <c:pt idx="2">
                  <c:v>0.6686977823131145</c:v>
                </c:pt>
                <c:pt idx="3">
                  <c:v>0.75904424046841523</c:v>
                </c:pt>
                <c:pt idx="4">
                  <c:v>0.60589772802307351</c:v>
                </c:pt>
                <c:pt idx="5">
                  <c:v>0.59782915947050141</c:v>
                </c:pt>
                <c:pt idx="6">
                  <c:v>1.056349031896159</c:v>
                </c:pt>
                <c:pt idx="7">
                  <c:v>0.80167266780658231</c:v>
                </c:pt>
                <c:pt idx="8">
                  <c:v>0.53425856596354959</c:v>
                </c:pt>
                <c:pt idx="9">
                  <c:v>0.64300682405284593</c:v>
                </c:pt>
                <c:pt idx="10">
                  <c:v>0.72998764880053124</c:v>
                </c:pt>
                <c:pt idx="11">
                  <c:v>0.59440869586932066</c:v>
                </c:pt>
                <c:pt idx="12">
                  <c:v>0.59667962429421173</c:v>
                </c:pt>
                <c:pt idx="13">
                  <c:v>1.0649872806420375</c:v>
                </c:pt>
                <c:pt idx="14">
                  <c:v>0.80048331778145898</c:v>
                </c:pt>
                <c:pt idx="15">
                  <c:v>0.54166521466947581</c:v>
                </c:pt>
                <c:pt idx="16">
                  <c:v>0.67418148441796788</c:v>
                </c:pt>
                <c:pt idx="17">
                  <c:v>0.68440471971449846</c:v>
                </c:pt>
                <c:pt idx="18">
                  <c:v>0.6000669921268712</c:v>
                </c:pt>
                <c:pt idx="19">
                  <c:v>0.6148688496355047</c:v>
                </c:pt>
                <c:pt idx="20">
                  <c:v>1.7397490436601277</c:v>
                </c:pt>
                <c:pt idx="21">
                  <c:v>0.7292528604613181</c:v>
                </c:pt>
                <c:pt idx="22">
                  <c:v>0.53560285552841713</c:v>
                </c:pt>
                <c:pt idx="23">
                  <c:v>0.68438640352945601</c:v>
                </c:pt>
                <c:pt idx="24">
                  <c:v>0.75837087697668892</c:v>
                </c:pt>
                <c:pt idx="25">
                  <c:v>0.71345041406616116</c:v>
                </c:pt>
                <c:pt idx="26">
                  <c:v>0.62238577202688394</c:v>
                </c:pt>
                <c:pt idx="27">
                  <c:v>1.6445260851206411</c:v>
                </c:pt>
                <c:pt idx="28">
                  <c:v>0.77299080854022117</c:v>
                </c:pt>
                <c:pt idx="29">
                  <c:v>0.5206567916575422</c:v>
                </c:pt>
                <c:pt idx="30">
                  <c:v>0.70428241114589263</c:v>
                </c:pt>
                <c:pt idx="31">
                  <c:v>0.71399460625128952</c:v>
                </c:pt>
                <c:pt idx="32">
                  <c:v>0.71821449838036633</c:v>
                </c:pt>
                <c:pt idx="33">
                  <c:v>0.58856839109102765</c:v>
                </c:pt>
                <c:pt idx="34" formatCode="General">
                  <c:v>1.2014596947026852</c:v>
                </c:pt>
                <c:pt idx="35" formatCode="General">
                  <c:v>0.78324749080203726</c:v>
                </c:pt>
                <c:pt idx="36" formatCode="General">
                  <c:v>0.54469583977783609</c:v>
                </c:pt>
                <c:pt idx="37" formatCode="General">
                  <c:v>0.66412652582392762</c:v>
                </c:pt>
                <c:pt idx="38" formatCode="General">
                  <c:v>0.76364384655416384</c:v>
                </c:pt>
                <c:pt idx="39" formatCode="General">
                  <c:v>0.73610569354286637</c:v>
                </c:pt>
                <c:pt idx="40" formatCode="General">
                  <c:v>0.62368959616500697</c:v>
                </c:pt>
                <c:pt idx="41" formatCode="General">
                  <c:v>1.7546777768711279</c:v>
                </c:pt>
                <c:pt idx="42" formatCode="General">
                  <c:v>0.80194090155083719</c:v>
                </c:pt>
                <c:pt idx="43" formatCode="General">
                  <c:v>0.57595435746986168</c:v>
                </c:pt>
                <c:pt idx="44" formatCode="General">
                  <c:v>0.63842485536235904</c:v>
                </c:pt>
                <c:pt idx="45" formatCode="General">
                  <c:v>0.70273964841888514</c:v>
                </c:pt>
                <c:pt idx="46" formatCode="General">
                  <c:v>0.7205145998470851</c:v>
                </c:pt>
                <c:pt idx="47" formatCode="General">
                  <c:v>0.63382103844838389</c:v>
                </c:pt>
                <c:pt idx="48" formatCode="General">
                  <c:v>1.3087554938391697</c:v>
                </c:pt>
                <c:pt idx="49" formatCode="General">
                  <c:v>0.81355634143522471</c:v>
                </c:pt>
                <c:pt idx="50" formatCode="General">
                  <c:v>0.53018805523384049</c:v>
                </c:pt>
                <c:pt idx="51" formatCode="General">
                  <c:v>0.65520359613869661</c:v>
                </c:pt>
                <c:pt idx="52" formatCode="General">
                  <c:v>0.68631664097517275</c:v>
                </c:pt>
                <c:pt idx="53" formatCode="General">
                  <c:v>0.71464388037105853</c:v>
                </c:pt>
                <c:pt idx="54" formatCode="General">
                  <c:v>0.61002278162861778</c:v>
                </c:pt>
                <c:pt idx="55" formatCode="General">
                  <c:v>1.2424118933491191</c:v>
                </c:pt>
                <c:pt idx="56" formatCode="General">
                  <c:v>0.78054066314386616</c:v>
                </c:pt>
                <c:pt idx="57" formatCode="General">
                  <c:v>0.56496707187945017</c:v>
                </c:pt>
                <c:pt idx="58" formatCode="General">
                  <c:v>0.70623564248282511</c:v>
                </c:pt>
              </c:numCache>
            </c:numRef>
          </c:val>
        </c:ser>
        <c:axId val="96433280"/>
        <c:axId val="96434816"/>
      </c:barChart>
      <c:lineChart>
        <c:grouping val="standard"/>
        <c:ser>
          <c:idx val="1"/>
          <c:order val="1"/>
          <c:tx>
            <c:strRef>
              <c:f>AmbFormulas!$C$1</c:f>
              <c:strCache>
                <c:ptCount val="1"/>
                <c:pt idx="0">
                  <c:v>Budget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AmbFormulas!$A$2:$A$60</c:f>
              <c:numCache>
                <c:formatCode>d/mm/yyyy</c:formatCode>
                <c:ptCount val="59"/>
                <c:pt idx="0">
                  <c:v>42266</c:v>
                </c:pt>
                <c:pt idx="1">
                  <c:v>42265</c:v>
                </c:pt>
                <c:pt idx="2">
                  <c:v>42264</c:v>
                </c:pt>
                <c:pt idx="3">
                  <c:v>42263</c:v>
                </c:pt>
                <c:pt idx="4">
                  <c:v>42262</c:v>
                </c:pt>
                <c:pt idx="5">
                  <c:v>42261</c:v>
                </c:pt>
                <c:pt idx="6">
                  <c:v>42260</c:v>
                </c:pt>
                <c:pt idx="7">
                  <c:v>42259</c:v>
                </c:pt>
                <c:pt idx="8">
                  <c:v>42258</c:v>
                </c:pt>
                <c:pt idx="9">
                  <c:v>42257</c:v>
                </c:pt>
                <c:pt idx="10">
                  <c:v>42256</c:v>
                </c:pt>
                <c:pt idx="11">
                  <c:v>42255</c:v>
                </c:pt>
                <c:pt idx="12">
                  <c:v>42254</c:v>
                </c:pt>
                <c:pt idx="13">
                  <c:v>42253</c:v>
                </c:pt>
                <c:pt idx="14">
                  <c:v>42252</c:v>
                </c:pt>
                <c:pt idx="15">
                  <c:v>42251</c:v>
                </c:pt>
                <c:pt idx="16">
                  <c:v>42250</c:v>
                </c:pt>
                <c:pt idx="17">
                  <c:v>42249</c:v>
                </c:pt>
                <c:pt idx="18">
                  <c:v>42248</c:v>
                </c:pt>
                <c:pt idx="19">
                  <c:v>42247</c:v>
                </c:pt>
                <c:pt idx="20">
                  <c:v>42246</c:v>
                </c:pt>
                <c:pt idx="21">
                  <c:v>42245</c:v>
                </c:pt>
                <c:pt idx="22">
                  <c:v>42244</c:v>
                </c:pt>
                <c:pt idx="23">
                  <c:v>42243</c:v>
                </c:pt>
                <c:pt idx="24">
                  <c:v>42242</c:v>
                </c:pt>
                <c:pt idx="25">
                  <c:v>42241</c:v>
                </c:pt>
                <c:pt idx="26">
                  <c:v>42240</c:v>
                </c:pt>
                <c:pt idx="27">
                  <c:v>42239</c:v>
                </c:pt>
                <c:pt idx="28">
                  <c:v>42238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42232</c:v>
                </c:pt>
                <c:pt idx="35">
                  <c:v>42231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42225</c:v>
                </c:pt>
                <c:pt idx="42">
                  <c:v>42224</c:v>
                </c:pt>
                <c:pt idx="43">
                  <c:v>42223</c:v>
                </c:pt>
                <c:pt idx="44">
                  <c:v>42222</c:v>
                </c:pt>
                <c:pt idx="45">
                  <c:v>42221</c:v>
                </c:pt>
                <c:pt idx="46">
                  <c:v>42220</c:v>
                </c:pt>
                <c:pt idx="47">
                  <c:v>42219</c:v>
                </c:pt>
                <c:pt idx="48">
                  <c:v>42218</c:v>
                </c:pt>
                <c:pt idx="49">
                  <c:v>42217</c:v>
                </c:pt>
                <c:pt idx="50">
                  <c:v>42216</c:v>
                </c:pt>
                <c:pt idx="51">
                  <c:v>42215</c:v>
                </c:pt>
                <c:pt idx="52">
                  <c:v>42214</c:v>
                </c:pt>
                <c:pt idx="53">
                  <c:v>42213</c:v>
                </c:pt>
                <c:pt idx="54">
                  <c:v>42212</c:v>
                </c:pt>
                <c:pt idx="55">
                  <c:v>42211</c:v>
                </c:pt>
                <c:pt idx="56">
                  <c:v>42210</c:v>
                </c:pt>
                <c:pt idx="57">
                  <c:v>42209</c:v>
                </c:pt>
                <c:pt idx="58">
                  <c:v>42208</c:v>
                </c:pt>
              </c:numCache>
            </c:numRef>
          </c:cat>
          <c:val>
            <c:numRef>
              <c:f>AmbFormulas!$C$2:$C$60</c:f>
              <c:numCache>
                <c:formatCode>_-* #,##0.00_-;\-* #,##0.00_-;_-* "-"??_-;_-@_-</c:formatCode>
                <c:ptCount val="59"/>
                <c:pt idx="0">
                  <c:v>0.64910590042103422</c:v>
                </c:pt>
                <c:pt idx="1">
                  <c:v>0.64910590042103422</c:v>
                </c:pt>
                <c:pt idx="2">
                  <c:v>0.64910590042103422</c:v>
                </c:pt>
                <c:pt idx="3">
                  <c:v>0.64910590042103422</c:v>
                </c:pt>
                <c:pt idx="4">
                  <c:v>0.64910590042103422</c:v>
                </c:pt>
                <c:pt idx="5">
                  <c:v>0.64910590042103422</c:v>
                </c:pt>
                <c:pt idx="6">
                  <c:v>0.65717719059228397</c:v>
                </c:pt>
                <c:pt idx="7">
                  <c:v>0.65717719059228397</c:v>
                </c:pt>
                <c:pt idx="8">
                  <c:v>0.65717719059228397</c:v>
                </c:pt>
                <c:pt idx="9">
                  <c:v>0.65717719059228397</c:v>
                </c:pt>
                <c:pt idx="10">
                  <c:v>0.65717719059228397</c:v>
                </c:pt>
                <c:pt idx="11">
                  <c:v>0.65717719059228397</c:v>
                </c:pt>
                <c:pt idx="12">
                  <c:v>0.65717719059228397</c:v>
                </c:pt>
                <c:pt idx="13">
                  <c:v>0.63583311360423678</c:v>
                </c:pt>
                <c:pt idx="14">
                  <c:v>0.63583311360423678</c:v>
                </c:pt>
                <c:pt idx="15">
                  <c:v>0.63583311360423678</c:v>
                </c:pt>
                <c:pt idx="16">
                  <c:v>0.63583311360423678</c:v>
                </c:pt>
                <c:pt idx="17">
                  <c:v>0.63583311360423678</c:v>
                </c:pt>
                <c:pt idx="18">
                  <c:v>0.63583311360423678</c:v>
                </c:pt>
                <c:pt idx="19">
                  <c:v>0.63583311360423678</c:v>
                </c:pt>
                <c:pt idx="20">
                  <c:v>0.64593055735067884</c:v>
                </c:pt>
                <c:pt idx="21">
                  <c:v>0.64593055735067884</c:v>
                </c:pt>
                <c:pt idx="22">
                  <c:v>0.64593055735067884</c:v>
                </c:pt>
                <c:pt idx="23">
                  <c:v>0.64593055735067884</c:v>
                </c:pt>
                <c:pt idx="24">
                  <c:v>0.64593055735067884</c:v>
                </c:pt>
                <c:pt idx="25">
                  <c:v>0.64593055735067884</c:v>
                </c:pt>
                <c:pt idx="26">
                  <c:v>0.64593055735067884</c:v>
                </c:pt>
                <c:pt idx="27">
                  <c:v>0.66134821481526329</c:v>
                </c:pt>
                <c:pt idx="28">
                  <c:v>0.66134821481526329</c:v>
                </c:pt>
                <c:pt idx="29">
                  <c:v>0.66134821481526329</c:v>
                </c:pt>
                <c:pt idx="30">
                  <c:v>0.66134821481526329</c:v>
                </c:pt>
                <c:pt idx="31">
                  <c:v>0.66134821481526329</c:v>
                </c:pt>
                <c:pt idx="32">
                  <c:v>0.66134821481526329</c:v>
                </c:pt>
                <c:pt idx="33">
                  <c:v>0.66134821481526329</c:v>
                </c:pt>
                <c:pt idx="34" formatCode="General">
                  <c:v>0.67868046125909187</c:v>
                </c:pt>
                <c:pt idx="35" formatCode="General">
                  <c:v>0.67868046125909187</c:v>
                </c:pt>
                <c:pt idx="36" formatCode="General">
                  <c:v>0.67868046125909187</c:v>
                </c:pt>
                <c:pt idx="37" formatCode="General">
                  <c:v>0.67868046125909187</c:v>
                </c:pt>
                <c:pt idx="38" formatCode="General">
                  <c:v>0.67868046125909187</c:v>
                </c:pt>
                <c:pt idx="39" formatCode="General">
                  <c:v>0.67868046125909187</c:v>
                </c:pt>
                <c:pt idx="40" formatCode="General">
                  <c:v>0.67868046125909187</c:v>
                </c:pt>
                <c:pt idx="41" formatCode="General">
                  <c:v>0.66947637452571718</c:v>
                </c:pt>
                <c:pt idx="42" formatCode="General">
                  <c:v>0.66947637452571718</c:v>
                </c:pt>
                <c:pt idx="43" formatCode="General">
                  <c:v>0.66947637452571718</c:v>
                </c:pt>
                <c:pt idx="44" formatCode="General">
                  <c:v>0.66947637452571718</c:v>
                </c:pt>
                <c:pt idx="45" formatCode="General">
                  <c:v>0.66947637452571718</c:v>
                </c:pt>
                <c:pt idx="46" formatCode="General">
                  <c:v>0.66947637452571718</c:v>
                </c:pt>
                <c:pt idx="47" formatCode="General">
                  <c:v>0.66947637452571718</c:v>
                </c:pt>
                <c:pt idx="48" formatCode="General">
                  <c:v>0.64888420509764388</c:v>
                </c:pt>
                <c:pt idx="49" formatCode="General">
                  <c:v>0.64888420509764388</c:v>
                </c:pt>
                <c:pt idx="50" formatCode="General">
                  <c:v>0.64888420509764388</c:v>
                </c:pt>
                <c:pt idx="51" formatCode="General">
                  <c:v>0.63995244211412305</c:v>
                </c:pt>
                <c:pt idx="52" formatCode="General">
                  <c:v>0.63995244211412305</c:v>
                </c:pt>
                <c:pt idx="53" formatCode="General">
                  <c:v>0.63995244211412305</c:v>
                </c:pt>
                <c:pt idx="54" formatCode="General">
                  <c:v>0.63995244211412305</c:v>
                </c:pt>
                <c:pt idx="55" formatCode="General">
                  <c:v>0.65955840332633486</c:v>
                </c:pt>
                <c:pt idx="56" formatCode="General">
                  <c:v>0.65955840332633486</c:v>
                </c:pt>
                <c:pt idx="57" formatCode="General">
                  <c:v>0.65955840332633486</c:v>
                </c:pt>
                <c:pt idx="58" formatCode="General">
                  <c:v>0.65955840332633486</c:v>
                </c:pt>
              </c:numCache>
            </c:numRef>
          </c:val>
        </c:ser>
        <c:marker val="1"/>
        <c:axId val="96444800"/>
        <c:axId val="96446336"/>
      </c:lineChart>
      <c:catAx>
        <c:axId val="96433280"/>
        <c:scaling>
          <c:orientation val="maxMin"/>
        </c:scaling>
        <c:axPos val="b"/>
        <c:numFmt formatCode="d/mm/yyyy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434816"/>
        <c:crosses val="autoZero"/>
        <c:lblAlgn val="ctr"/>
        <c:lblOffset val="100"/>
        <c:tickLblSkip val="2"/>
        <c:tickMarkSkip val="1"/>
      </c:catAx>
      <c:valAx>
        <c:axId val="96434816"/>
        <c:scaling>
          <c:orientation val="minMax"/>
        </c:scaling>
        <c:delete val="1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-* #,##0.00_-;\-* #,##0.00_-;_-* &quot;-&quot;??_-;_-@_-" sourceLinked="1"/>
        <c:tickLblPos val="none"/>
        <c:crossAx val="96433280"/>
        <c:crosses val="autoZero"/>
        <c:crossBetween val="between"/>
      </c:valAx>
      <c:catAx>
        <c:axId val="96444800"/>
        <c:scaling>
          <c:orientation val="maxMin"/>
        </c:scaling>
        <c:delete val="1"/>
        <c:axPos val="b"/>
        <c:numFmt formatCode="d/mm/yyyy" sourceLinked="1"/>
        <c:tickLblPos val="none"/>
        <c:crossAx val="96446336"/>
        <c:crosses val="autoZero"/>
        <c:lblAlgn val="ctr"/>
        <c:lblOffset val="100"/>
      </c:catAx>
      <c:valAx>
        <c:axId val="96446336"/>
        <c:scaling>
          <c:orientation val="minMax"/>
        </c:scaling>
        <c:axPos val="l"/>
        <c:numFmt formatCode="_-* #,##0.00_-;\-* #,##0.00_-;_-* &quot;-&quot;??_-;_-@_-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444800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99" r="0.75000000000000799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9.8152424942264768E-2"/>
          <c:y val="3.8922155688622756E-2"/>
          <c:w val="0.88914549653581221"/>
          <c:h val="0.92664670658683523"/>
        </c:manualLayout>
      </c:layout>
      <c:barChart>
        <c:barDir val="col"/>
        <c:grouping val="clustered"/>
        <c:ser>
          <c:idx val="0"/>
          <c:order val="0"/>
          <c:tx>
            <c:strRef>
              <c:f>ProdFormulas!$B$1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</c:trendline>
          <c:cat>
            <c:numRef>
              <c:f>ProdFormulas!$A$2:$A$60</c:f>
              <c:numCache>
                <c:formatCode>d/mm/yyyy</c:formatCode>
                <c:ptCount val="59"/>
                <c:pt idx="0">
                  <c:v>42266</c:v>
                </c:pt>
                <c:pt idx="1">
                  <c:v>42265</c:v>
                </c:pt>
                <c:pt idx="2">
                  <c:v>42264</c:v>
                </c:pt>
                <c:pt idx="3">
                  <c:v>42263</c:v>
                </c:pt>
                <c:pt idx="4">
                  <c:v>42262</c:v>
                </c:pt>
                <c:pt idx="5">
                  <c:v>42261</c:v>
                </c:pt>
                <c:pt idx="6">
                  <c:v>42260</c:v>
                </c:pt>
                <c:pt idx="7">
                  <c:v>42259</c:v>
                </c:pt>
                <c:pt idx="8">
                  <c:v>42258</c:v>
                </c:pt>
                <c:pt idx="9">
                  <c:v>42257</c:v>
                </c:pt>
                <c:pt idx="10">
                  <c:v>42256</c:v>
                </c:pt>
                <c:pt idx="11">
                  <c:v>42255</c:v>
                </c:pt>
                <c:pt idx="12">
                  <c:v>42254</c:v>
                </c:pt>
                <c:pt idx="13">
                  <c:v>42253</c:v>
                </c:pt>
                <c:pt idx="14">
                  <c:v>42252</c:v>
                </c:pt>
                <c:pt idx="15">
                  <c:v>42251</c:v>
                </c:pt>
                <c:pt idx="16">
                  <c:v>42250</c:v>
                </c:pt>
                <c:pt idx="17">
                  <c:v>42249</c:v>
                </c:pt>
                <c:pt idx="18">
                  <c:v>42248</c:v>
                </c:pt>
                <c:pt idx="19">
                  <c:v>42247</c:v>
                </c:pt>
                <c:pt idx="20">
                  <c:v>42246</c:v>
                </c:pt>
                <c:pt idx="21">
                  <c:v>42245</c:v>
                </c:pt>
                <c:pt idx="22">
                  <c:v>42244</c:v>
                </c:pt>
                <c:pt idx="23">
                  <c:v>42243</c:v>
                </c:pt>
                <c:pt idx="24">
                  <c:v>42242</c:v>
                </c:pt>
                <c:pt idx="25">
                  <c:v>42241</c:v>
                </c:pt>
                <c:pt idx="26">
                  <c:v>42240</c:v>
                </c:pt>
                <c:pt idx="27">
                  <c:v>42239</c:v>
                </c:pt>
                <c:pt idx="28">
                  <c:v>42238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42232</c:v>
                </c:pt>
                <c:pt idx="35">
                  <c:v>42231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42225</c:v>
                </c:pt>
                <c:pt idx="42">
                  <c:v>42224</c:v>
                </c:pt>
                <c:pt idx="43">
                  <c:v>42223</c:v>
                </c:pt>
                <c:pt idx="44">
                  <c:v>42222</c:v>
                </c:pt>
                <c:pt idx="45">
                  <c:v>42221</c:v>
                </c:pt>
                <c:pt idx="46">
                  <c:v>42220</c:v>
                </c:pt>
                <c:pt idx="47">
                  <c:v>42219</c:v>
                </c:pt>
                <c:pt idx="48">
                  <c:v>42218</c:v>
                </c:pt>
                <c:pt idx="49">
                  <c:v>42217</c:v>
                </c:pt>
                <c:pt idx="50">
                  <c:v>42216</c:v>
                </c:pt>
                <c:pt idx="51">
                  <c:v>42215</c:v>
                </c:pt>
                <c:pt idx="52">
                  <c:v>42214</c:v>
                </c:pt>
                <c:pt idx="53">
                  <c:v>42213</c:v>
                </c:pt>
                <c:pt idx="54">
                  <c:v>42212</c:v>
                </c:pt>
                <c:pt idx="55">
                  <c:v>42211</c:v>
                </c:pt>
                <c:pt idx="56">
                  <c:v>42210</c:v>
                </c:pt>
                <c:pt idx="57">
                  <c:v>42209</c:v>
                </c:pt>
                <c:pt idx="58">
                  <c:v>42208</c:v>
                </c:pt>
              </c:numCache>
            </c:numRef>
          </c:cat>
          <c:val>
            <c:numRef>
              <c:f>ProdFormulas!$B$2:$B$60</c:f>
              <c:numCache>
                <c:formatCode>_-* #,##0.00_-;\-* #,##0.00_-;_-* "-"??_-;_-@_-</c:formatCode>
                <c:ptCount val="59"/>
                <c:pt idx="0">
                  <c:v>0.98368111062831765</c:v>
                </c:pt>
                <c:pt idx="1">
                  <c:v>0.98062818189762735</c:v>
                </c:pt>
                <c:pt idx="2">
                  <c:v>1.0880436298764287</c:v>
                </c:pt>
                <c:pt idx="3">
                  <c:v>1.0319483368393101</c:v>
                </c:pt>
                <c:pt idx="4">
                  <c:v>1.0039134779658796</c:v>
                </c:pt>
                <c:pt idx="5">
                  <c:v>1.0257654332210404</c:v>
                </c:pt>
                <c:pt idx="6">
                  <c:v>0.97492244125602157</c:v>
                </c:pt>
                <c:pt idx="7">
                  <c:v>0.96286767602854195</c:v>
                </c:pt>
                <c:pt idx="8">
                  <c:v>0.9578293312823255</c:v>
                </c:pt>
                <c:pt idx="9">
                  <c:v>1.0617154349370017</c:v>
                </c:pt>
                <c:pt idx="10">
                  <c:v>1.0380061714423627</c:v>
                </c:pt>
                <c:pt idx="11">
                  <c:v>1.0882079957547488</c:v>
                </c:pt>
                <c:pt idx="12">
                  <c:v>1.0165912772224612</c:v>
                </c:pt>
                <c:pt idx="13">
                  <c:v>0.92238206947250512</c:v>
                </c:pt>
                <c:pt idx="14">
                  <c:v>0.99171667784485495</c:v>
                </c:pt>
                <c:pt idx="15">
                  <c:v>0.99094360373786072</c:v>
                </c:pt>
                <c:pt idx="16">
                  <c:v>1.044463531496695</c:v>
                </c:pt>
                <c:pt idx="17">
                  <c:v>1.056760620701368</c:v>
                </c:pt>
                <c:pt idx="18">
                  <c:v>1.0672382236721154</c:v>
                </c:pt>
                <c:pt idx="19">
                  <c:v>1.0647145349924887</c:v>
                </c:pt>
                <c:pt idx="20">
                  <c:v>0.96923763051665712</c:v>
                </c:pt>
                <c:pt idx="21">
                  <c:v>0.96124509265585445</c:v>
                </c:pt>
                <c:pt idx="22">
                  <c:v>1.0154648688153574</c:v>
                </c:pt>
                <c:pt idx="23">
                  <c:v>1.029158529335644</c:v>
                </c:pt>
                <c:pt idx="24">
                  <c:v>1.0715366523895637</c:v>
                </c:pt>
                <c:pt idx="25">
                  <c:v>1.0108005145957337</c:v>
                </c:pt>
                <c:pt idx="26">
                  <c:v>1.0128524645622317</c:v>
                </c:pt>
                <c:pt idx="27">
                  <c:v>0.95886461139290335</c:v>
                </c:pt>
                <c:pt idx="28">
                  <c:v>0.9862280148336291</c:v>
                </c:pt>
                <c:pt idx="29">
                  <c:v>0.99809010821801258</c:v>
                </c:pt>
                <c:pt idx="30">
                  <c:v>1.0415858325373368</c:v>
                </c:pt>
                <c:pt idx="31">
                  <c:v>1.0547771054083406</c:v>
                </c:pt>
                <c:pt idx="32">
                  <c:v>1.0247755656918023</c:v>
                </c:pt>
                <c:pt idx="33">
                  <c:v>1.0314922867830663</c:v>
                </c:pt>
                <c:pt idx="34" formatCode="General">
                  <c:v>0.97264673184158723</c:v>
                </c:pt>
                <c:pt idx="35" formatCode="General">
                  <c:v>1.0519967459300841</c:v>
                </c:pt>
                <c:pt idx="36" formatCode="General">
                  <c:v>0.98101233500530061</c:v>
                </c:pt>
                <c:pt idx="37" formatCode="General">
                  <c:v>1.029100545140315</c:v>
                </c:pt>
                <c:pt idx="38" formatCode="General">
                  <c:v>1.059009610172239</c:v>
                </c:pt>
                <c:pt idx="39" formatCode="General">
                  <c:v>1.0050365639630654</c:v>
                </c:pt>
                <c:pt idx="40" formatCode="General">
                  <c:v>0.9643158909915881</c:v>
                </c:pt>
                <c:pt idx="41" formatCode="General">
                  <c:v>1.0254360037568151</c:v>
                </c:pt>
                <c:pt idx="42" formatCode="General">
                  <c:v>0.94273955190850389</c:v>
                </c:pt>
                <c:pt idx="43" formatCode="General">
                  <c:v>1.0086031019803918</c:v>
                </c:pt>
                <c:pt idx="44" formatCode="General">
                  <c:v>1.0019295679034907</c:v>
                </c:pt>
                <c:pt idx="45" formatCode="General">
                  <c:v>0.99213177569126088</c:v>
                </c:pt>
                <c:pt idx="46" formatCode="General">
                  <c:v>1.0163580152770733</c:v>
                </c:pt>
                <c:pt idx="47" formatCode="General">
                  <c:v>1.0076996991692921</c:v>
                </c:pt>
                <c:pt idx="48" formatCode="General">
                  <c:v>0.97328540521854034</c:v>
                </c:pt>
                <c:pt idx="49" formatCode="General">
                  <c:v>0.98109839986923431</c:v>
                </c:pt>
                <c:pt idx="50" formatCode="General">
                  <c:v>0.97732357089813504</c:v>
                </c:pt>
                <c:pt idx="51" formatCode="General">
                  <c:v>0.97210242800527236</c:v>
                </c:pt>
                <c:pt idx="52" formatCode="General">
                  <c:v>1.0273363084739304</c:v>
                </c:pt>
                <c:pt idx="53" formatCode="General">
                  <c:v>0.99284466060244092</c:v>
                </c:pt>
                <c:pt idx="54" formatCode="General">
                  <c:v>0.9894938429364345</c:v>
                </c:pt>
                <c:pt idx="55" formatCode="General">
                  <c:v>0.94991395075208973</c:v>
                </c:pt>
                <c:pt idx="56" formatCode="General">
                  <c:v>0.94022655668501265</c:v>
                </c:pt>
                <c:pt idx="57" formatCode="General">
                  <c:v>1.0364292004576259</c:v>
                </c:pt>
                <c:pt idx="58" formatCode="General">
                  <c:v>1.0591640216676455</c:v>
                </c:pt>
              </c:numCache>
            </c:numRef>
          </c:val>
        </c:ser>
        <c:axId val="104325120"/>
        <c:axId val="104326656"/>
      </c:barChart>
      <c:lineChart>
        <c:grouping val="standard"/>
        <c:ser>
          <c:idx val="1"/>
          <c:order val="1"/>
          <c:tx>
            <c:strRef>
              <c:f>ProdFormulas!$C$1</c:f>
              <c:strCache>
                <c:ptCount val="1"/>
                <c:pt idx="0">
                  <c:v>Budget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ProdFormulas!$A$2:$A$60</c:f>
              <c:numCache>
                <c:formatCode>d/mm/yyyy</c:formatCode>
                <c:ptCount val="59"/>
                <c:pt idx="0">
                  <c:v>42266</c:v>
                </c:pt>
                <c:pt idx="1">
                  <c:v>42265</c:v>
                </c:pt>
                <c:pt idx="2">
                  <c:v>42264</c:v>
                </c:pt>
                <c:pt idx="3">
                  <c:v>42263</c:v>
                </c:pt>
                <c:pt idx="4">
                  <c:v>42262</c:v>
                </c:pt>
                <c:pt idx="5">
                  <c:v>42261</c:v>
                </c:pt>
                <c:pt idx="6">
                  <c:v>42260</c:v>
                </c:pt>
                <c:pt idx="7">
                  <c:v>42259</c:v>
                </c:pt>
                <c:pt idx="8">
                  <c:v>42258</c:v>
                </c:pt>
                <c:pt idx="9">
                  <c:v>42257</c:v>
                </c:pt>
                <c:pt idx="10">
                  <c:v>42256</c:v>
                </c:pt>
                <c:pt idx="11">
                  <c:v>42255</c:v>
                </c:pt>
                <c:pt idx="12">
                  <c:v>42254</c:v>
                </c:pt>
                <c:pt idx="13">
                  <c:v>42253</c:v>
                </c:pt>
                <c:pt idx="14">
                  <c:v>42252</c:v>
                </c:pt>
                <c:pt idx="15">
                  <c:v>42251</c:v>
                </c:pt>
                <c:pt idx="16">
                  <c:v>42250</c:v>
                </c:pt>
                <c:pt idx="17">
                  <c:v>42249</c:v>
                </c:pt>
                <c:pt idx="18">
                  <c:v>42248</c:v>
                </c:pt>
                <c:pt idx="19">
                  <c:v>42247</c:v>
                </c:pt>
                <c:pt idx="20">
                  <c:v>42246</c:v>
                </c:pt>
                <c:pt idx="21">
                  <c:v>42245</c:v>
                </c:pt>
                <c:pt idx="22">
                  <c:v>42244</c:v>
                </c:pt>
                <c:pt idx="23">
                  <c:v>42243</c:v>
                </c:pt>
                <c:pt idx="24">
                  <c:v>42242</c:v>
                </c:pt>
                <c:pt idx="25">
                  <c:v>42241</c:v>
                </c:pt>
                <c:pt idx="26">
                  <c:v>42240</c:v>
                </c:pt>
                <c:pt idx="27">
                  <c:v>42239</c:v>
                </c:pt>
                <c:pt idx="28">
                  <c:v>42238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42232</c:v>
                </c:pt>
                <c:pt idx="35">
                  <c:v>42231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42225</c:v>
                </c:pt>
                <c:pt idx="42">
                  <c:v>42224</c:v>
                </c:pt>
                <c:pt idx="43">
                  <c:v>42223</c:v>
                </c:pt>
                <c:pt idx="44">
                  <c:v>42222</c:v>
                </c:pt>
                <c:pt idx="45">
                  <c:v>42221</c:v>
                </c:pt>
                <c:pt idx="46">
                  <c:v>42220</c:v>
                </c:pt>
                <c:pt idx="47">
                  <c:v>42219</c:v>
                </c:pt>
                <c:pt idx="48">
                  <c:v>42218</c:v>
                </c:pt>
                <c:pt idx="49">
                  <c:v>42217</c:v>
                </c:pt>
                <c:pt idx="50">
                  <c:v>42216</c:v>
                </c:pt>
                <c:pt idx="51">
                  <c:v>42215</c:v>
                </c:pt>
                <c:pt idx="52">
                  <c:v>42214</c:v>
                </c:pt>
                <c:pt idx="53">
                  <c:v>42213</c:v>
                </c:pt>
                <c:pt idx="54">
                  <c:v>42212</c:v>
                </c:pt>
                <c:pt idx="55">
                  <c:v>42211</c:v>
                </c:pt>
                <c:pt idx="56">
                  <c:v>42210</c:v>
                </c:pt>
                <c:pt idx="57">
                  <c:v>42209</c:v>
                </c:pt>
                <c:pt idx="58">
                  <c:v>42208</c:v>
                </c:pt>
              </c:numCache>
            </c:numRef>
          </c:cat>
          <c:val>
            <c:numRef>
              <c:f>ProdFormulas!$C$2:$C$60</c:f>
              <c:numCache>
                <c:formatCode>_-* #,##0.00_-;\-* #,##0.00_-;_-* "-"??_-;_-@_-</c:formatCode>
                <c:ptCount val="59"/>
              </c:numCache>
            </c:numRef>
          </c:val>
        </c:ser>
        <c:marker val="1"/>
        <c:axId val="104328192"/>
        <c:axId val="104334080"/>
      </c:lineChart>
      <c:catAx>
        <c:axId val="104325120"/>
        <c:scaling>
          <c:orientation val="maxMin"/>
        </c:scaling>
        <c:axPos val="b"/>
        <c:numFmt formatCode="d/mm/yyyy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4326656"/>
        <c:crosses val="autoZero"/>
        <c:lblAlgn val="ctr"/>
        <c:lblOffset val="100"/>
        <c:tickLblSkip val="2"/>
        <c:tickMarkSkip val="1"/>
      </c:catAx>
      <c:valAx>
        <c:axId val="104326656"/>
        <c:scaling>
          <c:orientation val="minMax"/>
        </c:scaling>
        <c:delete val="1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-* #,##0.00_-;\-* #,##0.00_-;_-* &quot;-&quot;??_-;_-@_-" sourceLinked="1"/>
        <c:tickLblPos val="none"/>
        <c:crossAx val="104325120"/>
        <c:crosses val="autoZero"/>
        <c:crossBetween val="between"/>
      </c:valAx>
      <c:catAx>
        <c:axId val="104328192"/>
        <c:scaling>
          <c:orientation val="maxMin"/>
        </c:scaling>
        <c:delete val="1"/>
        <c:axPos val="b"/>
        <c:numFmt formatCode="d/mm/yyyy" sourceLinked="1"/>
        <c:tickLblPos val="none"/>
        <c:crossAx val="104334080"/>
        <c:crosses val="autoZero"/>
        <c:lblAlgn val="ctr"/>
        <c:lblOffset val="100"/>
      </c:catAx>
      <c:valAx>
        <c:axId val="104334080"/>
        <c:scaling>
          <c:orientation val="minMax"/>
        </c:scaling>
        <c:axPos val="l"/>
        <c:numFmt formatCode="_-* #,##0.00_-;\-* #,##0.00_-;_-* &quot;-&quot;??_-;_-@_-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4328192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99" r="0.75000000000000799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8.4401568741551664E-2"/>
          <c:y val="3.8922155688622756E-2"/>
          <c:w val="0.8881386651148977"/>
          <c:h val="0.85628742514970069"/>
        </c:manualLayout>
      </c:layout>
      <c:barChart>
        <c:barDir val="col"/>
        <c:grouping val="clustered"/>
        <c:ser>
          <c:idx val="0"/>
          <c:order val="0"/>
          <c:tx>
            <c:strRef>
              <c:f>TCFormulas!$B$1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</c:trendline>
          <c:cat>
            <c:numRef>
              <c:f>TCFormulas!$A$2:$A$60</c:f>
              <c:numCache>
                <c:formatCode>d/mm/yyyy</c:formatCode>
                <c:ptCount val="59"/>
                <c:pt idx="0">
                  <c:v>42266</c:v>
                </c:pt>
                <c:pt idx="1">
                  <c:v>42265</c:v>
                </c:pt>
                <c:pt idx="2">
                  <c:v>42264</c:v>
                </c:pt>
                <c:pt idx="3">
                  <c:v>42263</c:v>
                </c:pt>
                <c:pt idx="4">
                  <c:v>42262</c:v>
                </c:pt>
                <c:pt idx="5">
                  <c:v>42261</c:v>
                </c:pt>
                <c:pt idx="6">
                  <c:v>42260</c:v>
                </c:pt>
                <c:pt idx="7">
                  <c:v>42259</c:v>
                </c:pt>
                <c:pt idx="8">
                  <c:v>42258</c:v>
                </c:pt>
                <c:pt idx="9">
                  <c:v>42257</c:v>
                </c:pt>
                <c:pt idx="10">
                  <c:v>42256</c:v>
                </c:pt>
                <c:pt idx="11">
                  <c:v>42255</c:v>
                </c:pt>
                <c:pt idx="12">
                  <c:v>42254</c:v>
                </c:pt>
                <c:pt idx="13">
                  <c:v>42253</c:v>
                </c:pt>
                <c:pt idx="14">
                  <c:v>42252</c:v>
                </c:pt>
                <c:pt idx="15">
                  <c:v>42251</c:v>
                </c:pt>
                <c:pt idx="16">
                  <c:v>42250</c:v>
                </c:pt>
                <c:pt idx="17">
                  <c:v>42249</c:v>
                </c:pt>
                <c:pt idx="18">
                  <c:v>42248</c:v>
                </c:pt>
                <c:pt idx="19">
                  <c:v>42247</c:v>
                </c:pt>
                <c:pt idx="20">
                  <c:v>42246</c:v>
                </c:pt>
                <c:pt idx="21">
                  <c:v>42245</c:v>
                </c:pt>
                <c:pt idx="22">
                  <c:v>42244</c:v>
                </c:pt>
                <c:pt idx="23">
                  <c:v>42243</c:v>
                </c:pt>
                <c:pt idx="24">
                  <c:v>42242</c:v>
                </c:pt>
                <c:pt idx="25">
                  <c:v>42241</c:v>
                </c:pt>
                <c:pt idx="26">
                  <c:v>42240</c:v>
                </c:pt>
                <c:pt idx="27">
                  <c:v>42239</c:v>
                </c:pt>
                <c:pt idx="28">
                  <c:v>42238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42232</c:v>
                </c:pt>
                <c:pt idx="35">
                  <c:v>42231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42225</c:v>
                </c:pt>
                <c:pt idx="42">
                  <c:v>42224</c:v>
                </c:pt>
                <c:pt idx="43">
                  <c:v>42223</c:v>
                </c:pt>
                <c:pt idx="44">
                  <c:v>42222</c:v>
                </c:pt>
                <c:pt idx="45">
                  <c:v>42221</c:v>
                </c:pt>
                <c:pt idx="46">
                  <c:v>42220</c:v>
                </c:pt>
                <c:pt idx="47">
                  <c:v>42219</c:v>
                </c:pt>
                <c:pt idx="48">
                  <c:v>42218</c:v>
                </c:pt>
                <c:pt idx="49">
                  <c:v>42217</c:v>
                </c:pt>
                <c:pt idx="50">
                  <c:v>42216</c:v>
                </c:pt>
                <c:pt idx="51">
                  <c:v>42215</c:v>
                </c:pt>
                <c:pt idx="52">
                  <c:v>42214</c:v>
                </c:pt>
                <c:pt idx="53">
                  <c:v>42213</c:v>
                </c:pt>
                <c:pt idx="54">
                  <c:v>42212</c:v>
                </c:pt>
                <c:pt idx="55">
                  <c:v>42211</c:v>
                </c:pt>
                <c:pt idx="56">
                  <c:v>42210</c:v>
                </c:pt>
                <c:pt idx="57">
                  <c:v>42209</c:v>
                </c:pt>
                <c:pt idx="58">
                  <c:v>42208</c:v>
                </c:pt>
              </c:numCache>
            </c:numRef>
          </c:cat>
          <c:val>
            <c:numRef>
              <c:f>TCFormulas!$B$2:$B$60</c:f>
              <c:numCache>
                <c:formatCode>_-* #,##0.00_-;\-* #,##0.00_-;_-* "-"??_-;_-@_-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</c:numCache>
            </c:numRef>
          </c:val>
        </c:ser>
        <c:axId val="104393344"/>
        <c:axId val="104411520"/>
      </c:barChart>
      <c:lineChart>
        <c:grouping val="standard"/>
        <c:ser>
          <c:idx val="1"/>
          <c:order val="1"/>
          <c:tx>
            <c:strRef>
              <c:f>TCFormulas!$C$1</c:f>
              <c:strCache>
                <c:ptCount val="1"/>
                <c:pt idx="0">
                  <c:v>Budget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TCFormulas!$A$2:$A$60</c:f>
              <c:numCache>
                <c:formatCode>d/mm/yyyy</c:formatCode>
                <c:ptCount val="59"/>
                <c:pt idx="0">
                  <c:v>42266</c:v>
                </c:pt>
                <c:pt idx="1">
                  <c:v>42265</c:v>
                </c:pt>
                <c:pt idx="2">
                  <c:v>42264</c:v>
                </c:pt>
                <c:pt idx="3">
                  <c:v>42263</c:v>
                </c:pt>
                <c:pt idx="4">
                  <c:v>42262</c:v>
                </c:pt>
                <c:pt idx="5">
                  <c:v>42261</c:v>
                </c:pt>
                <c:pt idx="6">
                  <c:v>42260</c:v>
                </c:pt>
                <c:pt idx="7">
                  <c:v>42259</c:v>
                </c:pt>
                <c:pt idx="8">
                  <c:v>42258</c:v>
                </c:pt>
                <c:pt idx="9">
                  <c:v>42257</c:v>
                </c:pt>
                <c:pt idx="10">
                  <c:v>42256</c:v>
                </c:pt>
                <c:pt idx="11">
                  <c:v>42255</c:v>
                </c:pt>
                <c:pt idx="12">
                  <c:v>42254</c:v>
                </c:pt>
                <c:pt idx="13">
                  <c:v>42253</c:v>
                </c:pt>
                <c:pt idx="14">
                  <c:v>42252</c:v>
                </c:pt>
                <c:pt idx="15">
                  <c:v>42251</c:v>
                </c:pt>
                <c:pt idx="16">
                  <c:v>42250</c:v>
                </c:pt>
                <c:pt idx="17">
                  <c:v>42249</c:v>
                </c:pt>
                <c:pt idx="18">
                  <c:v>42248</c:v>
                </c:pt>
                <c:pt idx="19">
                  <c:v>42247</c:v>
                </c:pt>
                <c:pt idx="20">
                  <c:v>42246</c:v>
                </c:pt>
                <c:pt idx="21">
                  <c:v>42245</c:v>
                </c:pt>
                <c:pt idx="22">
                  <c:v>42244</c:v>
                </c:pt>
                <c:pt idx="23">
                  <c:v>42243</c:v>
                </c:pt>
                <c:pt idx="24">
                  <c:v>42242</c:v>
                </c:pt>
                <c:pt idx="25">
                  <c:v>42241</c:v>
                </c:pt>
                <c:pt idx="26">
                  <c:v>42240</c:v>
                </c:pt>
                <c:pt idx="27">
                  <c:v>42239</c:v>
                </c:pt>
                <c:pt idx="28">
                  <c:v>42238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42232</c:v>
                </c:pt>
                <c:pt idx="35">
                  <c:v>42231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42225</c:v>
                </c:pt>
                <c:pt idx="42">
                  <c:v>42224</c:v>
                </c:pt>
                <c:pt idx="43">
                  <c:v>42223</c:v>
                </c:pt>
                <c:pt idx="44">
                  <c:v>42222</c:v>
                </c:pt>
                <c:pt idx="45">
                  <c:v>42221</c:v>
                </c:pt>
                <c:pt idx="46">
                  <c:v>42220</c:v>
                </c:pt>
                <c:pt idx="47">
                  <c:v>42219</c:v>
                </c:pt>
                <c:pt idx="48">
                  <c:v>42218</c:v>
                </c:pt>
                <c:pt idx="49">
                  <c:v>42217</c:v>
                </c:pt>
                <c:pt idx="50">
                  <c:v>42216</c:v>
                </c:pt>
                <c:pt idx="51">
                  <c:v>42215</c:v>
                </c:pt>
                <c:pt idx="52">
                  <c:v>42214</c:v>
                </c:pt>
                <c:pt idx="53">
                  <c:v>42213</c:v>
                </c:pt>
                <c:pt idx="54">
                  <c:v>42212</c:v>
                </c:pt>
                <c:pt idx="55">
                  <c:v>42211</c:v>
                </c:pt>
                <c:pt idx="56">
                  <c:v>42210</c:v>
                </c:pt>
                <c:pt idx="57">
                  <c:v>42209</c:v>
                </c:pt>
                <c:pt idx="58">
                  <c:v>42208</c:v>
                </c:pt>
              </c:numCache>
            </c:numRef>
          </c:cat>
          <c:val>
            <c:numRef>
              <c:f>TCFormulas!$C$2:$C$60</c:f>
              <c:numCache>
                <c:formatCode>_-* #,##0.00_-;\-* #,##0.00_-;_-* "-"??_-;_-@_-</c:formatCode>
                <c:ptCount val="59"/>
              </c:numCache>
            </c:numRef>
          </c:val>
        </c:ser>
        <c:marker val="1"/>
        <c:axId val="104413056"/>
        <c:axId val="104414592"/>
      </c:lineChart>
      <c:catAx>
        <c:axId val="104393344"/>
        <c:scaling>
          <c:orientation val="maxMin"/>
        </c:scaling>
        <c:axPos val="b"/>
        <c:numFmt formatCode="d/mm/yyyy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4411520"/>
        <c:crosses val="autoZero"/>
        <c:lblAlgn val="ctr"/>
        <c:lblOffset val="100"/>
        <c:tickLblSkip val="2"/>
        <c:tickMarkSkip val="1"/>
      </c:catAx>
      <c:valAx>
        <c:axId val="104411520"/>
        <c:scaling>
          <c:orientation val="minMax"/>
        </c:scaling>
        <c:delete val="1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-* #,##0.00_-;\-* #,##0.00_-;_-* &quot;-&quot;??_-;_-@_-" sourceLinked="1"/>
        <c:tickLblPos val="none"/>
        <c:crossAx val="104393344"/>
        <c:crosses val="autoZero"/>
        <c:crossBetween val="between"/>
      </c:valAx>
      <c:catAx>
        <c:axId val="104413056"/>
        <c:scaling>
          <c:orientation val="maxMin"/>
        </c:scaling>
        <c:delete val="1"/>
        <c:axPos val="b"/>
        <c:numFmt formatCode="d/mm/yyyy" sourceLinked="1"/>
        <c:tickLblPos val="none"/>
        <c:crossAx val="104414592"/>
        <c:crosses val="autoZero"/>
        <c:lblAlgn val="ctr"/>
        <c:lblOffset val="100"/>
      </c:catAx>
      <c:valAx>
        <c:axId val="104414592"/>
        <c:scaling>
          <c:orientation val="minMax"/>
        </c:scaling>
        <c:axPos val="l"/>
        <c:numFmt formatCode="_-* #,##0.00_-;\-* #,##0.00_-;_-* &quot;-&quot;??_-;_-@_-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4413056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99" r="0.75000000000000799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9.8152424942264768E-2"/>
          <c:y val="3.8922155688622756E-2"/>
          <c:w val="0.88914549653581221"/>
          <c:h val="0.85628742514970069"/>
        </c:manualLayout>
      </c:layout>
      <c:barChart>
        <c:barDir val="col"/>
        <c:grouping val="clustered"/>
        <c:ser>
          <c:idx val="0"/>
          <c:order val="0"/>
          <c:tx>
            <c:strRef>
              <c:f>SupportFormulas!$B$1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</c:trendline>
          <c:cat>
            <c:numRef>
              <c:f>SupportFormulas!$A$2:$A$60</c:f>
              <c:numCache>
                <c:formatCode>d/mm/yyyy</c:formatCode>
                <c:ptCount val="59"/>
                <c:pt idx="0">
                  <c:v>42266</c:v>
                </c:pt>
                <c:pt idx="1">
                  <c:v>42265</c:v>
                </c:pt>
                <c:pt idx="2">
                  <c:v>42264</c:v>
                </c:pt>
                <c:pt idx="3">
                  <c:v>42263</c:v>
                </c:pt>
                <c:pt idx="4">
                  <c:v>42262</c:v>
                </c:pt>
                <c:pt idx="5">
                  <c:v>42261</c:v>
                </c:pt>
                <c:pt idx="6">
                  <c:v>42260</c:v>
                </c:pt>
                <c:pt idx="7">
                  <c:v>42259</c:v>
                </c:pt>
                <c:pt idx="8">
                  <c:v>42258</c:v>
                </c:pt>
                <c:pt idx="9">
                  <c:v>42257</c:v>
                </c:pt>
                <c:pt idx="10">
                  <c:v>42256</c:v>
                </c:pt>
                <c:pt idx="11">
                  <c:v>42255</c:v>
                </c:pt>
                <c:pt idx="12">
                  <c:v>42254</c:v>
                </c:pt>
                <c:pt idx="13">
                  <c:v>42253</c:v>
                </c:pt>
                <c:pt idx="14">
                  <c:v>42252</c:v>
                </c:pt>
                <c:pt idx="15">
                  <c:v>42251</c:v>
                </c:pt>
                <c:pt idx="16">
                  <c:v>42250</c:v>
                </c:pt>
                <c:pt idx="17">
                  <c:v>42249</c:v>
                </c:pt>
                <c:pt idx="18">
                  <c:v>42248</c:v>
                </c:pt>
                <c:pt idx="19">
                  <c:v>42247</c:v>
                </c:pt>
                <c:pt idx="20">
                  <c:v>42246</c:v>
                </c:pt>
                <c:pt idx="21">
                  <c:v>42245</c:v>
                </c:pt>
                <c:pt idx="22">
                  <c:v>42244</c:v>
                </c:pt>
                <c:pt idx="23">
                  <c:v>42243</c:v>
                </c:pt>
                <c:pt idx="24">
                  <c:v>42242</c:v>
                </c:pt>
                <c:pt idx="25">
                  <c:v>42241</c:v>
                </c:pt>
                <c:pt idx="26">
                  <c:v>42240</c:v>
                </c:pt>
                <c:pt idx="27">
                  <c:v>42239</c:v>
                </c:pt>
                <c:pt idx="28">
                  <c:v>42238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42232</c:v>
                </c:pt>
                <c:pt idx="35">
                  <c:v>42231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42225</c:v>
                </c:pt>
                <c:pt idx="42">
                  <c:v>42224</c:v>
                </c:pt>
                <c:pt idx="43">
                  <c:v>42223</c:v>
                </c:pt>
                <c:pt idx="44">
                  <c:v>42222</c:v>
                </c:pt>
                <c:pt idx="45">
                  <c:v>42221</c:v>
                </c:pt>
                <c:pt idx="46">
                  <c:v>42220</c:v>
                </c:pt>
                <c:pt idx="47">
                  <c:v>42219</c:v>
                </c:pt>
                <c:pt idx="48">
                  <c:v>42218</c:v>
                </c:pt>
                <c:pt idx="49">
                  <c:v>42217</c:v>
                </c:pt>
                <c:pt idx="50">
                  <c:v>42216</c:v>
                </c:pt>
                <c:pt idx="51">
                  <c:v>42215</c:v>
                </c:pt>
                <c:pt idx="52">
                  <c:v>42214</c:v>
                </c:pt>
                <c:pt idx="53">
                  <c:v>42213</c:v>
                </c:pt>
                <c:pt idx="54">
                  <c:v>42212</c:v>
                </c:pt>
                <c:pt idx="55">
                  <c:v>42211</c:v>
                </c:pt>
                <c:pt idx="56">
                  <c:v>42210</c:v>
                </c:pt>
                <c:pt idx="57">
                  <c:v>42209</c:v>
                </c:pt>
                <c:pt idx="58">
                  <c:v>42208</c:v>
                </c:pt>
              </c:numCache>
            </c:numRef>
          </c:cat>
          <c:val>
            <c:numRef>
              <c:f>SupportFormulas!$B$2:$B$60</c:f>
              <c:numCache>
                <c:formatCode>_-* #,##0.00_-;\-* #,##0.00_-;_-* "-"??_-;_-@_-</c:formatCode>
                <c:ptCount val="59"/>
                <c:pt idx="0">
                  <c:v>96.392499999999998</c:v>
                </c:pt>
                <c:pt idx="1">
                  <c:v>199.10138888888889</c:v>
                </c:pt>
                <c:pt idx="2">
                  <c:v>210.20111111111112</c:v>
                </c:pt>
                <c:pt idx="3">
                  <c:v>239.76999999999998</c:v>
                </c:pt>
                <c:pt idx="4">
                  <c:v>225.92750000010841</c:v>
                </c:pt>
                <c:pt idx="5">
                  <c:v>229.60305555555558</c:v>
                </c:pt>
                <c:pt idx="6">
                  <c:v>123.28166666664519</c:v>
                </c:pt>
                <c:pt idx="7">
                  <c:v>104.89083333333335</c:v>
                </c:pt>
                <c:pt idx="8">
                  <c:v>201.36805555555557</c:v>
                </c:pt>
                <c:pt idx="9">
                  <c:v>211.02416666666667</c:v>
                </c:pt>
                <c:pt idx="10">
                  <c:v>285.63749999989915</c:v>
                </c:pt>
                <c:pt idx="11">
                  <c:v>233.39083333333335</c:v>
                </c:pt>
                <c:pt idx="12">
                  <c:v>240.45277777779151</c:v>
                </c:pt>
                <c:pt idx="13">
                  <c:v>122.79083333333334</c:v>
                </c:pt>
                <c:pt idx="14">
                  <c:v>109.68027777777777</c:v>
                </c:pt>
                <c:pt idx="15">
                  <c:v>198.52527777779821</c:v>
                </c:pt>
                <c:pt idx="16">
                  <c:v>202.89944444437205</c:v>
                </c:pt>
                <c:pt idx="17">
                  <c:v>234.74305555555557</c:v>
                </c:pt>
                <c:pt idx="18">
                  <c:v>224.87055555561093</c:v>
                </c:pt>
                <c:pt idx="19">
                  <c:v>189.60277777777776</c:v>
                </c:pt>
                <c:pt idx="20">
                  <c:v>24.109444444444442</c:v>
                </c:pt>
                <c:pt idx="21">
                  <c:v>16.940277777777776</c:v>
                </c:pt>
                <c:pt idx="22">
                  <c:v>177.95750000000001</c:v>
                </c:pt>
                <c:pt idx="23">
                  <c:v>214.36861111111114</c:v>
                </c:pt>
                <c:pt idx="24">
                  <c:v>241.45388888885319</c:v>
                </c:pt>
                <c:pt idx="25">
                  <c:v>215.24277777777783</c:v>
                </c:pt>
                <c:pt idx="26">
                  <c:v>193.05305555555555</c:v>
                </c:pt>
                <c:pt idx="27">
                  <c:v>28.432222222180311</c:v>
                </c:pt>
                <c:pt idx="28">
                  <c:v>15.959166666666665</c:v>
                </c:pt>
                <c:pt idx="29">
                  <c:v>184.85694444444445</c:v>
                </c:pt>
                <c:pt idx="30">
                  <c:v>206.79166666666666</c:v>
                </c:pt>
                <c:pt idx="31">
                  <c:v>221.36805555563757</c:v>
                </c:pt>
                <c:pt idx="32">
                  <c:v>232.48916666666665</c:v>
                </c:pt>
                <c:pt idx="33">
                  <c:v>203.52694444444447</c:v>
                </c:pt>
                <c:pt idx="34" formatCode="General">
                  <c:v>30.70888888888889</c:v>
                </c:pt>
                <c:pt idx="35" formatCode="General">
                  <c:v>16.083333333333336</c:v>
                </c:pt>
                <c:pt idx="36" formatCode="General">
                  <c:v>173.0311111111111</c:v>
                </c:pt>
                <c:pt idx="37" formatCode="General">
                  <c:v>187.0275</c:v>
                </c:pt>
                <c:pt idx="38" formatCode="General">
                  <c:v>222.00416666666666</c:v>
                </c:pt>
                <c:pt idx="39" formatCode="General">
                  <c:v>211.28472222222226</c:v>
                </c:pt>
                <c:pt idx="40" formatCode="General">
                  <c:v>183.67222222222225</c:v>
                </c:pt>
                <c:pt idx="41" formatCode="General">
                  <c:v>11.602777777777778</c:v>
                </c:pt>
                <c:pt idx="42" formatCode="General">
                  <c:v>15.256388888888889</c:v>
                </c:pt>
                <c:pt idx="43" formatCode="General">
                  <c:v>187.52499999999998</c:v>
                </c:pt>
                <c:pt idx="44" formatCode="General">
                  <c:v>184.16777777777781</c:v>
                </c:pt>
                <c:pt idx="45" formatCode="General">
                  <c:v>208.37166666666667</c:v>
                </c:pt>
                <c:pt idx="46" formatCode="General">
                  <c:v>212.02333333325444</c:v>
                </c:pt>
                <c:pt idx="47" formatCode="General">
                  <c:v>184.86250000000001</c:v>
                </c:pt>
                <c:pt idx="48" formatCode="General">
                  <c:v>21.240833333333335</c:v>
                </c:pt>
                <c:pt idx="49" formatCode="General">
                  <c:v>121.39</c:v>
                </c:pt>
                <c:pt idx="50" formatCode="General">
                  <c:v>150.72222222222223</c:v>
                </c:pt>
                <c:pt idx="51" formatCode="General">
                  <c:v>184.85027777775889</c:v>
                </c:pt>
                <c:pt idx="52" formatCode="General">
                  <c:v>231.74916666675796</c:v>
                </c:pt>
                <c:pt idx="53" formatCode="General">
                  <c:v>191.32500000000002</c:v>
                </c:pt>
                <c:pt idx="54" formatCode="General">
                  <c:v>180.57972222217256</c:v>
                </c:pt>
                <c:pt idx="55" formatCode="General">
                  <c:v>31.003888888887335</c:v>
                </c:pt>
                <c:pt idx="56" formatCode="General">
                  <c:v>28.094444444444445</c:v>
                </c:pt>
                <c:pt idx="57" formatCode="General">
                  <c:v>192.15250000001708</c:v>
                </c:pt>
                <c:pt idx="58" formatCode="General">
                  <c:v>193.54138888888889</c:v>
                </c:pt>
              </c:numCache>
            </c:numRef>
          </c:val>
        </c:ser>
        <c:axId val="104560128"/>
        <c:axId val="104561664"/>
      </c:barChart>
      <c:lineChart>
        <c:grouping val="standard"/>
        <c:ser>
          <c:idx val="1"/>
          <c:order val="1"/>
          <c:tx>
            <c:strRef>
              <c:f>SupportFormulas!$C$1</c:f>
              <c:strCache>
                <c:ptCount val="1"/>
                <c:pt idx="0">
                  <c:v>Budget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SupportFormulas!$A$2:$A$60</c:f>
              <c:numCache>
                <c:formatCode>d/mm/yyyy</c:formatCode>
                <c:ptCount val="59"/>
                <c:pt idx="0">
                  <c:v>42266</c:v>
                </c:pt>
                <c:pt idx="1">
                  <c:v>42265</c:v>
                </c:pt>
                <c:pt idx="2">
                  <c:v>42264</c:v>
                </c:pt>
                <c:pt idx="3">
                  <c:v>42263</c:v>
                </c:pt>
                <c:pt idx="4">
                  <c:v>42262</c:v>
                </c:pt>
                <c:pt idx="5">
                  <c:v>42261</c:v>
                </c:pt>
                <c:pt idx="6">
                  <c:v>42260</c:v>
                </c:pt>
                <c:pt idx="7">
                  <c:v>42259</c:v>
                </c:pt>
                <c:pt idx="8">
                  <c:v>42258</c:v>
                </c:pt>
                <c:pt idx="9">
                  <c:v>42257</c:v>
                </c:pt>
                <c:pt idx="10">
                  <c:v>42256</c:v>
                </c:pt>
                <c:pt idx="11">
                  <c:v>42255</c:v>
                </c:pt>
                <c:pt idx="12">
                  <c:v>42254</c:v>
                </c:pt>
                <c:pt idx="13">
                  <c:v>42253</c:v>
                </c:pt>
                <c:pt idx="14">
                  <c:v>42252</c:v>
                </c:pt>
                <c:pt idx="15">
                  <c:v>42251</c:v>
                </c:pt>
                <c:pt idx="16">
                  <c:v>42250</c:v>
                </c:pt>
                <c:pt idx="17">
                  <c:v>42249</c:v>
                </c:pt>
                <c:pt idx="18">
                  <c:v>42248</c:v>
                </c:pt>
                <c:pt idx="19">
                  <c:v>42247</c:v>
                </c:pt>
                <c:pt idx="20">
                  <c:v>42246</c:v>
                </c:pt>
                <c:pt idx="21">
                  <c:v>42245</c:v>
                </c:pt>
                <c:pt idx="22">
                  <c:v>42244</c:v>
                </c:pt>
                <c:pt idx="23">
                  <c:v>42243</c:v>
                </c:pt>
                <c:pt idx="24">
                  <c:v>42242</c:v>
                </c:pt>
                <c:pt idx="25">
                  <c:v>42241</c:v>
                </c:pt>
                <c:pt idx="26">
                  <c:v>42240</c:v>
                </c:pt>
                <c:pt idx="27">
                  <c:v>42239</c:v>
                </c:pt>
                <c:pt idx="28">
                  <c:v>42238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42232</c:v>
                </c:pt>
                <c:pt idx="35">
                  <c:v>42231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42225</c:v>
                </c:pt>
                <c:pt idx="42">
                  <c:v>42224</c:v>
                </c:pt>
                <c:pt idx="43">
                  <c:v>42223</c:v>
                </c:pt>
                <c:pt idx="44">
                  <c:v>42222</c:v>
                </c:pt>
                <c:pt idx="45">
                  <c:v>42221</c:v>
                </c:pt>
                <c:pt idx="46">
                  <c:v>42220</c:v>
                </c:pt>
                <c:pt idx="47">
                  <c:v>42219</c:v>
                </c:pt>
                <c:pt idx="48">
                  <c:v>42218</c:v>
                </c:pt>
                <c:pt idx="49">
                  <c:v>42217</c:v>
                </c:pt>
                <c:pt idx="50">
                  <c:v>42216</c:v>
                </c:pt>
                <c:pt idx="51">
                  <c:v>42215</c:v>
                </c:pt>
                <c:pt idx="52">
                  <c:v>42214</c:v>
                </c:pt>
                <c:pt idx="53">
                  <c:v>42213</c:v>
                </c:pt>
                <c:pt idx="54">
                  <c:v>42212</c:v>
                </c:pt>
                <c:pt idx="55">
                  <c:v>42211</c:v>
                </c:pt>
                <c:pt idx="56">
                  <c:v>42210</c:v>
                </c:pt>
                <c:pt idx="57">
                  <c:v>42209</c:v>
                </c:pt>
                <c:pt idx="58">
                  <c:v>42208</c:v>
                </c:pt>
              </c:numCache>
            </c:numRef>
          </c:cat>
          <c:val>
            <c:numRef>
              <c:f>SupportFormulas!$C$2:$C$60</c:f>
              <c:numCache>
                <c:formatCode>_-* #,##0.00_-;\-* #,##0.00_-;_-* "-"??_-;_-@_-</c:formatCode>
                <c:ptCount val="59"/>
                <c:pt idx="0">
                  <c:v>24.140630769230764</c:v>
                </c:pt>
                <c:pt idx="1">
                  <c:v>144.84378461538458</c:v>
                </c:pt>
                <c:pt idx="2">
                  <c:v>144.84378461538458</c:v>
                </c:pt>
                <c:pt idx="3">
                  <c:v>144.84378461538458</c:v>
                </c:pt>
                <c:pt idx="4">
                  <c:v>144.84378461538458</c:v>
                </c:pt>
                <c:pt idx="5">
                  <c:v>144.84378461538458</c:v>
                </c:pt>
                <c:pt idx="6">
                  <c:v>40.234384615384613</c:v>
                </c:pt>
                <c:pt idx="7">
                  <c:v>24.140630769230764</c:v>
                </c:pt>
                <c:pt idx="8">
                  <c:v>144.84378461538458</c:v>
                </c:pt>
                <c:pt idx="9">
                  <c:v>144.84378461538458</c:v>
                </c:pt>
                <c:pt idx="10">
                  <c:v>144.84378461538458</c:v>
                </c:pt>
                <c:pt idx="11">
                  <c:v>144.84378461538458</c:v>
                </c:pt>
                <c:pt idx="12">
                  <c:v>144.84378461538458</c:v>
                </c:pt>
                <c:pt idx="13">
                  <c:v>40.234384615384613</c:v>
                </c:pt>
                <c:pt idx="14">
                  <c:v>24.140630769230764</c:v>
                </c:pt>
                <c:pt idx="15">
                  <c:v>144.84378461538458</c:v>
                </c:pt>
                <c:pt idx="16">
                  <c:v>144.84378461538458</c:v>
                </c:pt>
                <c:pt idx="17">
                  <c:v>144.84378461538458</c:v>
                </c:pt>
                <c:pt idx="18">
                  <c:v>144.84378461538458</c:v>
                </c:pt>
                <c:pt idx="19">
                  <c:v>144.84378461538458</c:v>
                </c:pt>
                <c:pt idx="20">
                  <c:v>40.234384615384613</c:v>
                </c:pt>
                <c:pt idx="21">
                  <c:v>24.140630769230764</c:v>
                </c:pt>
                <c:pt idx="22">
                  <c:v>144.84378461538458</c:v>
                </c:pt>
                <c:pt idx="23">
                  <c:v>144.84378461538458</c:v>
                </c:pt>
                <c:pt idx="24">
                  <c:v>144.84378461538458</c:v>
                </c:pt>
                <c:pt idx="25">
                  <c:v>144.84378461538458</c:v>
                </c:pt>
                <c:pt idx="26">
                  <c:v>144.84378461538458</c:v>
                </c:pt>
                <c:pt idx="27">
                  <c:v>40.234384615384613</c:v>
                </c:pt>
                <c:pt idx="28">
                  <c:v>24.140630769230764</c:v>
                </c:pt>
                <c:pt idx="29">
                  <c:v>144.84378461538458</c:v>
                </c:pt>
                <c:pt idx="30">
                  <c:v>144.84378461538458</c:v>
                </c:pt>
                <c:pt idx="31">
                  <c:v>144.84378461538458</c:v>
                </c:pt>
                <c:pt idx="32">
                  <c:v>144.84378461538458</c:v>
                </c:pt>
                <c:pt idx="33">
                  <c:v>144.84378461538458</c:v>
                </c:pt>
                <c:pt idx="34" formatCode="General">
                  <c:v>40.234384615384613</c:v>
                </c:pt>
                <c:pt idx="35" formatCode="General">
                  <c:v>24.140630769230764</c:v>
                </c:pt>
                <c:pt idx="36" formatCode="General">
                  <c:v>144.84378461538458</c:v>
                </c:pt>
                <c:pt idx="37" formatCode="General">
                  <c:v>144.84378461538458</c:v>
                </c:pt>
                <c:pt idx="38" formatCode="General">
                  <c:v>144.84378461538458</c:v>
                </c:pt>
                <c:pt idx="39" formatCode="General">
                  <c:v>144.84378461538458</c:v>
                </c:pt>
                <c:pt idx="40" formatCode="General">
                  <c:v>144.84378461538458</c:v>
                </c:pt>
                <c:pt idx="41" formatCode="General">
                  <c:v>40.234384615384613</c:v>
                </c:pt>
                <c:pt idx="42" formatCode="General">
                  <c:v>24.140630769230764</c:v>
                </c:pt>
                <c:pt idx="43" formatCode="General">
                  <c:v>144.84378461538458</c:v>
                </c:pt>
                <c:pt idx="44" formatCode="General">
                  <c:v>144.84378461538458</c:v>
                </c:pt>
                <c:pt idx="45" formatCode="General">
                  <c:v>144.84378461538458</c:v>
                </c:pt>
                <c:pt idx="46" formatCode="General">
                  <c:v>144.84378461538458</c:v>
                </c:pt>
                <c:pt idx="47" formatCode="General">
                  <c:v>144.84378461538458</c:v>
                </c:pt>
                <c:pt idx="48" formatCode="General">
                  <c:v>40.234384615384613</c:v>
                </c:pt>
                <c:pt idx="49" formatCode="General">
                  <c:v>24.140630769230764</c:v>
                </c:pt>
                <c:pt idx="50" formatCode="General">
                  <c:v>144.84378461538458</c:v>
                </c:pt>
                <c:pt idx="51" formatCode="General">
                  <c:v>149.01692307692309</c:v>
                </c:pt>
                <c:pt idx="52" formatCode="General">
                  <c:v>149.01692307692309</c:v>
                </c:pt>
                <c:pt idx="53" formatCode="General">
                  <c:v>149.01692307692309</c:v>
                </c:pt>
                <c:pt idx="54" formatCode="General">
                  <c:v>149.01692307692309</c:v>
                </c:pt>
                <c:pt idx="55" formatCode="General">
                  <c:v>41.393589743589757</c:v>
                </c:pt>
                <c:pt idx="56" formatCode="General">
                  <c:v>24.836153846153849</c:v>
                </c:pt>
                <c:pt idx="57" formatCode="General">
                  <c:v>149.01692307692309</c:v>
                </c:pt>
                <c:pt idx="58" formatCode="General">
                  <c:v>149.01692307692309</c:v>
                </c:pt>
              </c:numCache>
            </c:numRef>
          </c:val>
        </c:ser>
        <c:marker val="1"/>
        <c:axId val="104571648"/>
        <c:axId val="104573184"/>
      </c:lineChart>
      <c:catAx>
        <c:axId val="104560128"/>
        <c:scaling>
          <c:orientation val="maxMin"/>
        </c:scaling>
        <c:axPos val="b"/>
        <c:numFmt formatCode="d/mm/yyyy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4561664"/>
        <c:crosses val="autoZero"/>
        <c:lblAlgn val="ctr"/>
        <c:lblOffset val="100"/>
        <c:tickLblSkip val="2"/>
        <c:tickMarkSkip val="1"/>
      </c:catAx>
      <c:valAx>
        <c:axId val="104561664"/>
        <c:scaling>
          <c:orientation val="minMax"/>
        </c:scaling>
        <c:delete val="1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-* #,##0.00_-;\-* #,##0.00_-;_-* &quot;-&quot;??_-;_-@_-" sourceLinked="1"/>
        <c:tickLblPos val="none"/>
        <c:crossAx val="104560128"/>
        <c:crosses val="autoZero"/>
        <c:crossBetween val="between"/>
      </c:valAx>
      <c:catAx>
        <c:axId val="104571648"/>
        <c:scaling>
          <c:orientation val="maxMin"/>
        </c:scaling>
        <c:delete val="1"/>
        <c:axPos val="b"/>
        <c:numFmt formatCode="d/mm/yyyy" sourceLinked="1"/>
        <c:tickLblPos val="none"/>
        <c:crossAx val="104573184"/>
        <c:crosses val="autoZero"/>
        <c:lblAlgn val="ctr"/>
        <c:lblOffset val="100"/>
      </c:catAx>
      <c:valAx>
        <c:axId val="104573184"/>
        <c:scaling>
          <c:orientation val="minMax"/>
        </c:scaling>
        <c:axPos val="l"/>
        <c:numFmt formatCode="_-* #,##0.00_-;\-* #,##0.00_-;_-* &quot;-&quot;??_-;_-@_-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4571648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99" r="0.75000000000000799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15</xdr:row>
      <xdr:rowOff>57150</xdr:rowOff>
    </xdr:from>
    <xdr:to>
      <xdr:col>16</xdr:col>
      <xdr:colOff>76200</xdr:colOff>
      <xdr:row>102</xdr:row>
      <xdr:rowOff>142875</xdr:rowOff>
    </xdr:to>
    <xdr:graphicFrame macro="">
      <xdr:nvGraphicFramePr>
        <xdr:cNvPr id="1331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15</xdr:row>
      <xdr:rowOff>95251</xdr:rowOff>
    </xdr:from>
    <xdr:to>
      <xdr:col>16</xdr:col>
      <xdr:colOff>333375</xdr:colOff>
      <xdr:row>102</xdr:row>
      <xdr:rowOff>152401</xdr:rowOff>
    </xdr:to>
    <xdr:graphicFrame macro="">
      <xdr:nvGraphicFramePr>
        <xdr:cNvPr id="2059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85725</xdr:rowOff>
    </xdr:from>
    <xdr:to>
      <xdr:col>15</xdr:col>
      <xdr:colOff>742950</xdr:colOff>
      <xdr:row>102</xdr:row>
      <xdr:rowOff>142875</xdr:rowOff>
    </xdr:to>
    <xdr:graphicFrame macro="">
      <xdr:nvGraphicFramePr>
        <xdr:cNvPr id="615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76200</xdr:rowOff>
    </xdr:from>
    <xdr:to>
      <xdr:col>15</xdr:col>
      <xdr:colOff>742950</xdr:colOff>
      <xdr:row>103</xdr:row>
      <xdr:rowOff>9525</xdr:rowOff>
    </xdr:to>
    <xdr:graphicFrame macro="">
      <xdr:nvGraphicFramePr>
        <xdr:cNvPr id="922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47625</xdr:rowOff>
    </xdr:from>
    <xdr:to>
      <xdr:col>15</xdr:col>
      <xdr:colOff>742950</xdr:colOff>
      <xdr:row>102</xdr:row>
      <xdr:rowOff>142875</xdr:rowOff>
    </xdr:to>
    <xdr:graphicFrame macro="">
      <xdr:nvGraphicFramePr>
        <xdr:cNvPr id="1127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ily%20Productivity\FY16\Forecast\Weekly%20Forecast%20FY16%20Week%201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njsrm\Application%20Data\Microsoft\Excel\HealthCheck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orecast"/>
      <sheetName val="AMB"/>
      <sheetName val="TC"/>
      <sheetName val="Sheet1"/>
    </sheetNames>
    <sheetDataSet>
      <sheetData sheetId="0">
        <row r="20">
          <cell r="C20">
            <v>168700</v>
          </cell>
          <cell r="D20">
            <v>155000</v>
          </cell>
          <cell r="E20">
            <v>171600</v>
          </cell>
          <cell r="F20">
            <v>173800</v>
          </cell>
          <cell r="G20">
            <v>223000</v>
          </cell>
          <cell r="H20">
            <v>132000</v>
          </cell>
          <cell r="I20">
            <v>36000</v>
          </cell>
        </row>
        <row r="22">
          <cell r="C22">
            <v>102120.57142857143</v>
          </cell>
          <cell r="D22">
            <v>103658.57142857143</v>
          </cell>
          <cell r="E22">
            <v>110188.57142857143</v>
          </cell>
          <cell r="F22">
            <v>111584.57142857143</v>
          </cell>
          <cell r="G22">
            <v>120828.57142857143</v>
          </cell>
          <cell r="H22">
            <v>98958.571428571435</v>
          </cell>
          <cell r="I22">
            <v>45278.571428571428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Notes"/>
      <sheetName val="DC"/>
      <sheetName val="Parameters"/>
      <sheetName val="AmbActual"/>
      <sheetName val="AmbBudget"/>
      <sheetName val="ProdActual"/>
      <sheetName val="ProdBudget"/>
      <sheetName val="ChillActual"/>
      <sheetName val="FreezerActual"/>
      <sheetName val="TCActual"/>
      <sheetName val="TCBudget"/>
      <sheetName val="SupportActual"/>
      <sheetName val="SupportBudget"/>
      <sheetName val="DCActual"/>
      <sheetName val="DCBudget"/>
      <sheetName val="Budget"/>
      <sheetName val="Actual Formulas"/>
    </sheetNames>
    <sheetDataSet>
      <sheetData sheetId="0"/>
      <sheetData sheetId="1"/>
      <sheetData sheetId="2"/>
      <sheetData sheetId="3">
        <row r="1">
          <cell r="A1" t="str">
            <v>Date</v>
          </cell>
          <cell r="B1" t="str">
            <v>Week</v>
          </cell>
          <cell r="C1" t="str">
            <v>Day</v>
          </cell>
          <cell r="D1" t="str">
            <v>Cartons Picked to Pallet</v>
          </cell>
          <cell r="E1" t="str">
            <v>Cartons Picked to Roll Cage</v>
          </cell>
          <cell r="F1" t="str">
            <v>Cartons Picked to Security Tote</v>
          </cell>
          <cell r="G1" t="str">
            <v>Cartons Layer Picked</v>
          </cell>
          <cell r="H1" t="str">
            <v>Cartons Reverse Picked</v>
          </cell>
          <cell r="I1" t="str">
            <v>Cartons Pallet Selected</v>
          </cell>
          <cell r="J1" t="str">
            <v>Cartons Rainbow Pallets</v>
          </cell>
          <cell r="K1" t="str">
            <v>Total Cartons Picked</v>
          </cell>
          <cell r="L1" t="str">
            <v>Other Cartons Handled Ex NDC Cross Dock</v>
          </cell>
          <cell r="M1" t="str">
            <v>Total Cartons Handled Ex NDC Cross Dock</v>
          </cell>
          <cell r="N1" t="str">
            <v>Total Shorts</v>
          </cell>
          <cell r="O1" t="str">
            <v>Pallets Received</v>
          </cell>
          <cell r="P1" t="str">
            <v>Cases Received</v>
          </cell>
          <cell r="Q1" t="str">
            <v xml:space="preserve">Pallets despatched </v>
          </cell>
          <cell r="R1" t="str">
            <v xml:space="preserve">Roll Cages despatched </v>
          </cell>
          <cell r="S1" t="str">
            <v>Security Totes despatched</v>
          </cell>
          <cell r="T1" t="str">
            <v>Display Pallets despatched</v>
          </cell>
          <cell r="U1" t="str">
            <v>Pallet Spaces Used</v>
          </cell>
          <cell r="V1" t="str">
            <v>LPs Despatched</v>
          </cell>
          <cell r="W1" t="str">
            <v>ULD despatched</v>
          </cell>
          <cell r="X1" t="str">
            <v>Pallets Let-Down</v>
          </cell>
          <cell r="Y1" t="str">
            <v>Pallets Misc_Moves</v>
          </cell>
          <cell r="Z1" t="str">
            <v>Pallets Pallet_Moves</v>
          </cell>
          <cell r="AA1" t="str">
            <v>Pallets Pallet Selects</v>
          </cell>
          <cell r="AB1" t="str">
            <v>Pallets Replenished</v>
          </cell>
          <cell r="AC1" t="str">
            <v>Pallets Abandoned</v>
          </cell>
          <cell r="AD1" t="str">
            <v>Pallets PutAway</v>
          </cell>
          <cell r="AE1" t="str">
            <v>Pallets Hauled</v>
          </cell>
          <cell r="AF1" t="str">
            <v>Pallets Cross Docked</v>
          </cell>
          <cell r="AG1" t="str">
            <v>Other Pallets Despatched</v>
          </cell>
          <cell r="AH1" t="str">
            <v>Pick Performance</v>
          </cell>
          <cell r="AI1" t="str">
            <v>Fork Performance</v>
          </cell>
          <cell r="AJ1" t="str">
            <v>1st Pick Availability</v>
          </cell>
          <cell r="AK1" t="str">
            <v>Pick Rate to Pallet</v>
          </cell>
          <cell r="AL1" t="str">
            <v>Pick Rate to Roll Cage</v>
          </cell>
          <cell r="AM1" t="str">
            <v>Bulk Select Ratio</v>
          </cell>
          <cell r="AN1" t="str">
            <v>Pallets Received per Hour</v>
          </cell>
          <cell r="AO1" t="str">
            <v>Pallets Receiving Only per Hour</v>
          </cell>
          <cell r="AP1" t="str">
            <v>Pallets Putaway Only per Hour</v>
          </cell>
          <cell r="AQ1" t="str">
            <v>ULD Despatched per Hour</v>
          </cell>
          <cell r="AR1" t="str">
            <v>Cartons per ULD</v>
          </cell>
          <cell r="AS1" t="str">
            <v>Pallets Replenished per Hour</v>
          </cell>
          <cell r="AT1" t="str">
            <v>Throughput (Cartons per Hour)</v>
          </cell>
          <cell r="AU1" t="str">
            <v>Pickrate</v>
          </cell>
          <cell r="AV1" t="str">
            <v>Labour on Pick</v>
          </cell>
          <cell r="AW1" t="str">
            <v>Total Labour Cost per Carton</v>
          </cell>
          <cell r="AX1" t="str">
            <v>LCPH - Salaries &amp; Wages</v>
          </cell>
          <cell r="AY1" t="str">
            <v>Excluding On Costs @ &amp; Contractors</v>
          </cell>
          <cell r="AZ1" t="str">
            <v>EBA Multiplier</v>
          </cell>
          <cell r="BA1" t="str">
            <v>LCPH uplifted for EBA</v>
          </cell>
          <cell r="BB1" t="str">
            <v>Public Holidays Allowances</v>
          </cell>
          <cell r="BC1" t="str">
            <v>Adjusted Labour Cost Per Hour</v>
          </cell>
          <cell r="BD1" t="str">
            <v>LCPH - Contract Labour</v>
          </cell>
          <cell r="BE1" t="str">
            <v>LCPH - Total Labour</v>
          </cell>
          <cell r="BF1" t="str">
            <v>Salaried Hours</v>
          </cell>
          <cell r="BG1" t="str">
            <v>Casual Hours</v>
          </cell>
          <cell r="BH1" t="str">
            <v>Permanent Hours</v>
          </cell>
          <cell r="BI1" t="str">
            <v>Agency Hours</v>
          </cell>
          <cell r="BJ1" t="str">
            <v>Total Hours</v>
          </cell>
          <cell r="BK1" t="str">
            <v>Total Selection Hours</v>
          </cell>
          <cell r="BL1" t="str">
            <v>Total Standard Hours</v>
          </cell>
          <cell r="BM1" t="str">
            <v>Selection Hours - Pallets</v>
          </cell>
          <cell r="BN1" t="str">
            <v>Standard Hours - Pallets</v>
          </cell>
          <cell r="BO1" t="str">
            <v>Selection Hours - Roll Cages</v>
          </cell>
          <cell r="BP1" t="str">
            <v>Standard Hours - Roll Cages</v>
          </cell>
          <cell r="BQ1" t="str">
            <v>Selection Hours - Security Totes</v>
          </cell>
          <cell r="BR1" t="str">
            <v>Standard Hours - Security Totes</v>
          </cell>
          <cell r="BS1" t="str">
            <v>Selection Hours - Layer Picking</v>
          </cell>
          <cell r="BT1" t="str">
            <v>Standard Hours - Layer Picking</v>
          </cell>
          <cell r="BU1" t="str">
            <v>Selection Hours - Reverse Picking</v>
          </cell>
          <cell r="BV1" t="str">
            <v>Standard Hours - Reverse Picking</v>
          </cell>
          <cell r="BW1" t="str">
            <v>Receiving Hours</v>
          </cell>
          <cell r="BX1" t="str">
            <v>Receiver Hours</v>
          </cell>
          <cell r="BY1" t="str">
            <v>Putaway Hours</v>
          </cell>
          <cell r="BZ1" t="str">
            <v>Putaway Standard Hours</v>
          </cell>
          <cell r="CA1" t="str">
            <v>Despatch Hours</v>
          </cell>
          <cell r="CB1" t="str">
            <v>Other Handling Hours Ex Cross Dock</v>
          </cell>
          <cell r="CC1" t="str">
            <v>De-Stuffing Hours</v>
          </cell>
          <cell r="CD1" t="str">
            <v>Replenishment Hours</v>
          </cell>
          <cell r="CE1" t="str">
            <v>Replenishment Standard Hours</v>
          </cell>
          <cell r="CF1" t="str">
            <v>Let Down Hours</v>
          </cell>
          <cell r="CG1" t="str">
            <v>Let Down Standard Hours</v>
          </cell>
          <cell r="CH1" t="str">
            <v>Misc move Hours</v>
          </cell>
          <cell r="CI1" t="str">
            <v>Misc move Standard Hours</v>
          </cell>
          <cell r="CJ1" t="str">
            <v>Pallet move Hours</v>
          </cell>
          <cell r="CK1" t="str">
            <v>Pallet move Standard Hours</v>
          </cell>
          <cell r="CL1" t="str">
            <v>Pallet Select Hours</v>
          </cell>
          <cell r="CM1" t="str">
            <v>Pallet Select Standard Hours</v>
          </cell>
          <cell r="CN1" t="str">
            <v>Other Direct Hours</v>
          </cell>
          <cell r="CO1" t="str">
            <v>Total Production Hours</v>
          </cell>
          <cell r="CP1" t="str">
            <v>DC Management &amp; Supervision</v>
          </cell>
          <cell r="CQ1" t="str">
            <v>Training</v>
          </cell>
          <cell r="CR1" t="str">
            <v>Inventory Control</v>
          </cell>
          <cell r="CS1" t="str">
            <v>Maintenance</v>
          </cell>
          <cell r="CT1" t="str">
            <v>Stocktake</v>
          </cell>
          <cell r="CU1" t="str">
            <v>Cleaning</v>
          </cell>
          <cell r="CV1" t="str">
            <v>Clerical Support</v>
          </cell>
          <cell r="CW1" t="str">
            <v>Rehab</v>
          </cell>
          <cell r="CX1" t="str">
            <v>Tea Break</v>
          </cell>
          <cell r="CY1" t="str">
            <v>Delay</v>
          </cell>
          <cell r="CZ1" t="str">
            <v>Equip Swap</v>
          </cell>
          <cell r="DA1" t="str">
            <v>Freezer Break</v>
          </cell>
          <cell r="DB1" t="str">
            <v>HSR</v>
          </cell>
          <cell r="DC1" t="str">
            <v>Breakdown</v>
          </cell>
          <cell r="DD1" t="str">
            <v>Meeting</v>
          </cell>
          <cell r="DE1" t="str">
            <v>Union Biz</v>
          </cell>
          <cell r="DF1" t="str">
            <v>OT Break</v>
          </cell>
          <cell r="DG1" t="str">
            <v>First Aid</v>
          </cell>
          <cell r="DH1" t="str">
            <v>Yard Fork</v>
          </cell>
          <cell r="DI1" t="str">
            <v>Pallet Fork</v>
          </cell>
          <cell r="DJ1" t="str">
            <v>Pallet Turn</v>
          </cell>
          <cell r="DK1" t="str">
            <v>Cycle Count</v>
          </cell>
          <cell r="DL1" t="str">
            <v>QA</v>
          </cell>
          <cell r="DM1" t="str">
            <v>StockTake</v>
          </cell>
          <cell r="DN1" t="str">
            <v>Other Support Hours</v>
          </cell>
          <cell r="DO1" t="str">
            <v>Total Support Hours</v>
          </cell>
          <cell r="DP1" t="str">
            <v>Total Throughput Hours</v>
          </cell>
          <cell r="DQ1" t="str">
            <v>Other Non Throughput Hours +/(-)</v>
          </cell>
          <cell r="DR1" t="str">
            <v>Ratio</v>
          </cell>
          <cell r="DS1" t="str">
            <v>Total Hours</v>
          </cell>
          <cell r="DT1" t="str">
            <v>Lunch</v>
          </cell>
          <cell r="DU1" t="str">
            <v>Begin Day</v>
          </cell>
          <cell r="DV1" t="str">
            <v>Sick Hours</v>
          </cell>
          <cell r="DW1" t="str">
            <v>Sick Pay %</v>
          </cell>
          <cell r="DX1" t="str">
            <v>Sick Pay</v>
          </cell>
          <cell r="DY1" t="str">
            <v>OT Hours</v>
          </cell>
          <cell r="DZ1" t="str">
            <v>OT Pay</v>
          </cell>
          <cell r="EA1" t="str">
            <v>Support Hrs % of Total</v>
          </cell>
          <cell r="EB1" t="str">
            <v>Labour Costs</v>
          </cell>
          <cell r="EC1" t="str">
            <v>Salaries &amp; Wages</v>
          </cell>
          <cell r="ED1" t="str">
            <v>Contract Labour Cost</v>
          </cell>
          <cell r="EE1" t="str">
            <v>Begin Days</v>
          </cell>
          <cell r="EF1" t="str">
            <v>Avg. Begin Day Minutes</v>
          </cell>
          <cell r="EG1" t="str">
            <v>Hauling Hours</v>
          </cell>
          <cell r="EH1" t="str">
            <v>Hauling per Hour</v>
          </cell>
          <cell r="EI1" t="str">
            <v>Let Downs per Hour</v>
          </cell>
          <cell r="EJ1" t="str">
            <v>Misc Moves per Hour</v>
          </cell>
          <cell r="EK1" t="str">
            <v>Pallet Moves</v>
          </cell>
          <cell r="EL1" t="str">
            <v>Pallet Selects per Hour</v>
          </cell>
          <cell r="EM1" t="str">
            <v>Sec Totes per Hour</v>
          </cell>
          <cell r="EN1" t="str">
            <v>Layer Picks per Hour</v>
          </cell>
          <cell r="EO1" t="str">
            <v>Reverse Picks per Hour</v>
          </cell>
          <cell r="EP1" t="str">
            <v>Pick KPI versus Budget</v>
          </cell>
          <cell r="EQ1" t="str">
            <v>Receipt KPI versus Budget</v>
          </cell>
          <cell r="ER1" t="str">
            <v>Despatch KPI versus Budget</v>
          </cell>
          <cell r="ES1" t="str">
            <v>Replenishment KPI versus Budget</v>
          </cell>
          <cell r="ET1" t="str">
            <v>CPC Variance</v>
          </cell>
          <cell r="EU1" t="str">
            <v>Hrs Variance</v>
          </cell>
          <cell r="EV1" t="str">
            <v>XD Hours</v>
          </cell>
          <cell r="EW1" t="str">
            <v>Dekit Hours</v>
          </cell>
        </row>
        <row r="2">
          <cell r="A2">
            <v>42271</v>
          </cell>
          <cell r="B2">
            <v>13</v>
          </cell>
          <cell r="C2" t="str">
            <v>Thu</v>
          </cell>
          <cell r="D2">
            <v>68671</v>
          </cell>
          <cell r="E2">
            <v>2653</v>
          </cell>
          <cell r="F2">
            <v>5132</v>
          </cell>
          <cell r="G2">
            <v>5074</v>
          </cell>
          <cell r="H2">
            <v>0</v>
          </cell>
          <cell r="I2">
            <v>13142</v>
          </cell>
          <cell r="J2">
            <v>626</v>
          </cell>
          <cell r="K2">
            <v>95298</v>
          </cell>
          <cell r="L2">
            <v>0</v>
          </cell>
          <cell r="M2">
            <v>95298</v>
          </cell>
          <cell r="N2">
            <v>1268</v>
          </cell>
          <cell r="O2">
            <v>1924</v>
          </cell>
          <cell r="P2">
            <v>151748</v>
          </cell>
          <cell r="Q2">
            <v>1364</v>
          </cell>
          <cell r="R2">
            <v>66</v>
          </cell>
          <cell r="S2">
            <v>139</v>
          </cell>
          <cell r="T2">
            <v>0</v>
          </cell>
          <cell r="U2">
            <v>1430</v>
          </cell>
          <cell r="V2">
            <v>1571</v>
          </cell>
          <cell r="W2">
            <v>1430</v>
          </cell>
          <cell r="X2">
            <v>1373</v>
          </cell>
          <cell r="Y2">
            <v>10</v>
          </cell>
          <cell r="Z2">
            <v>7</v>
          </cell>
          <cell r="AA2">
            <v>210</v>
          </cell>
          <cell r="AB2">
            <v>1600</v>
          </cell>
          <cell r="AC2">
            <v>43</v>
          </cell>
          <cell r="AD2">
            <v>2135</v>
          </cell>
          <cell r="AE2">
            <v>43</v>
          </cell>
          <cell r="AF2">
            <v>0</v>
          </cell>
          <cell r="AG2">
            <v>0</v>
          </cell>
          <cell r="AH2">
            <v>0.81897059197141242</v>
          </cell>
          <cell r="AI2">
            <v>0.9380926611773257</v>
          </cell>
          <cell r="AJ2">
            <v>0.98669436924174692</v>
          </cell>
          <cell r="AK2">
            <v>145.83476877913913</v>
          </cell>
          <cell r="AL2">
            <v>142.69620952921667</v>
          </cell>
          <cell r="AM2">
            <v>0.14447312640349219</v>
          </cell>
          <cell r="AN2">
            <v>11.158133158472477</v>
          </cell>
          <cell r="AO2">
            <v>30.723508824889723</v>
          </cell>
          <cell r="AP2">
            <v>19.443165547636784</v>
          </cell>
          <cell r="AQ2">
            <v>11.948279823744654</v>
          </cell>
          <cell r="AR2">
            <v>66.641958041958048</v>
          </cell>
          <cell r="AS2">
            <v>14.035703320316928</v>
          </cell>
          <cell r="AT2">
            <v>73.54164424801165</v>
          </cell>
          <cell r="AU2">
            <v>185.45107211756888</v>
          </cell>
          <cell r="AV2">
            <v>0.3965555087294888</v>
          </cell>
          <cell r="AW2">
            <v>0.6005921969590754</v>
          </cell>
          <cell r="AX2">
            <v>42.347591262604084</v>
          </cell>
          <cell r="BF2">
            <v>27.264722222222222</v>
          </cell>
          <cell r="BG2">
            <v>222.79416666642169</v>
          </cell>
          <cell r="BH2">
            <v>1122.5811111107378</v>
          </cell>
          <cell r="BI2">
            <v>30.8830555556743</v>
          </cell>
          <cell r="BJ2">
            <v>1403.5230555550559</v>
          </cell>
          <cell r="BK2">
            <v>513.87138888895026</v>
          </cell>
          <cell r="BL2">
            <v>420.84555555555551</v>
          </cell>
          <cell r="BM2">
            <v>470.8822222223252</v>
          </cell>
          <cell r="BN2">
            <v>384.2786111111111</v>
          </cell>
          <cell r="BO2">
            <v>18.591944444444444</v>
          </cell>
          <cell r="BP2">
            <v>14.77</v>
          </cell>
          <cell r="BQ2">
            <v>16.957222222017073</v>
          </cell>
          <cell r="BR2">
            <v>15.746388888888889</v>
          </cell>
          <cell r="BS2">
            <v>7.4400000001634989</v>
          </cell>
          <cell r="BT2">
            <v>6.0505555555555555</v>
          </cell>
          <cell r="BU2">
            <v>0</v>
          </cell>
          <cell r="BV2">
            <v>0</v>
          </cell>
          <cell r="BW2">
            <v>172.4302777780608</v>
          </cell>
          <cell r="BX2">
            <v>62.623055555468632</v>
          </cell>
          <cell r="BY2">
            <v>109.80722222259216</v>
          </cell>
          <cell r="BZ2">
            <v>115.46694444444445</v>
          </cell>
          <cell r="CA2">
            <v>119.68249999955478</v>
          </cell>
          <cell r="CB2">
            <v>0</v>
          </cell>
          <cell r="CC2">
            <v>0</v>
          </cell>
          <cell r="CD2">
            <v>113.99500000003361</v>
          </cell>
          <cell r="CE2">
            <v>94.480277777777772</v>
          </cell>
          <cell r="CF2">
            <v>99.646944444519207</v>
          </cell>
          <cell r="CG2">
            <v>83.673333333333332</v>
          </cell>
          <cell r="CH2">
            <v>0.43972222222222224</v>
          </cell>
          <cell r="CI2">
            <v>0.42333333333333334</v>
          </cell>
          <cell r="CJ2">
            <v>0.62638888888888888</v>
          </cell>
          <cell r="CK2">
            <v>0.56000000000000005</v>
          </cell>
          <cell r="CL2">
            <v>13.281944444403312</v>
          </cell>
          <cell r="CM2">
            <v>9.8236111111111111</v>
          </cell>
          <cell r="CN2">
            <v>0</v>
          </cell>
          <cell r="CO2">
            <v>919.97916666659955</v>
          </cell>
          <cell r="CP2">
            <v>125.38138888889613</v>
          </cell>
          <cell r="CQ2">
            <v>8.3816666666666659</v>
          </cell>
          <cell r="CR2">
            <v>24.671388888888888</v>
          </cell>
          <cell r="CS2">
            <v>15.488888888888889</v>
          </cell>
          <cell r="CT2">
            <v>0</v>
          </cell>
          <cell r="CU2">
            <v>27.179166666666667</v>
          </cell>
          <cell r="CV2">
            <v>0</v>
          </cell>
          <cell r="CW2">
            <v>39.713333333333331</v>
          </cell>
          <cell r="CX2">
            <v>52.426666666666669</v>
          </cell>
          <cell r="CY2">
            <v>10.55</v>
          </cell>
          <cell r="CZ2">
            <v>0.35805555554391405</v>
          </cell>
          <cell r="DA2">
            <v>0</v>
          </cell>
          <cell r="DB2">
            <v>3.9561111111111109</v>
          </cell>
          <cell r="DC2">
            <v>0</v>
          </cell>
          <cell r="DD2">
            <v>0</v>
          </cell>
          <cell r="DE2">
            <v>2.4294444444708319</v>
          </cell>
          <cell r="DF2">
            <v>0.19222222222222221</v>
          </cell>
          <cell r="DG2">
            <v>0</v>
          </cell>
          <cell r="DH2">
            <v>27.012777777777778</v>
          </cell>
          <cell r="DI2">
            <v>16.656388888957444</v>
          </cell>
          <cell r="DJ2">
            <v>7.9786111111111113</v>
          </cell>
          <cell r="DK2">
            <v>13.481944444444444</v>
          </cell>
          <cell r="DL2">
            <v>0</v>
          </cell>
          <cell r="DM2">
            <v>0</v>
          </cell>
          <cell r="DN2">
            <v>135.04222222230553</v>
          </cell>
          <cell r="DO2">
            <v>375.8580555556461</v>
          </cell>
          <cell r="DP2">
            <v>1295.8372222222456</v>
          </cell>
          <cell r="DQ2">
            <v>55.721000555556557</v>
          </cell>
          <cell r="DR2">
            <v>4.2999999999999997E-2</v>
          </cell>
          <cell r="DS2">
            <v>1351.5582227778023</v>
          </cell>
          <cell r="DT2">
            <v>69.405555555555551</v>
          </cell>
          <cell r="DU2">
            <v>31.927222221630291</v>
          </cell>
          <cell r="DV2">
            <v>98.5</v>
          </cell>
          <cell r="DW2">
            <v>7.2878843352790962E-2</v>
          </cell>
          <cell r="DX2">
            <v>3866.0265000000004</v>
          </cell>
          <cell r="DY2">
            <v>17.883333333333333</v>
          </cell>
          <cell r="DZ2">
            <v>321.89999999999998</v>
          </cell>
          <cell r="EA2">
            <v>0.27809238937791408</v>
          </cell>
          <cell r="EB2">
            <v>39.249000000000002</v>
          </cell>
          <cell r="EC2">
            <v>57235.235185805963</v>
          </cell>
          <cell r="ED2">
            <v>1212.1290475046608</v>
          </cell>
          <cell r="EE2">
            <v>253</v>
          </cell>
          <cell r="EF2">
            <v>7.5716732541415706</v>
          </cell>
          <cell r="EG2">
            <v>8.0724999995128659</v>
          </cell>
          <cell r="EH2">
            <v>5.3267265410461233</v>
          </cell>
          <cell r="EI2">
            <v>13.778646276147988</v>
          </cell>
          <cell r="EJ2">
            <v>22.741629816803538</v>
          </cell>
          <cell r="EK2">
            <v>11.175166297117517</v>
          </cell>
          <cell r="EL2">
            <v>15.810937990219413</v>
          </cell>
          <cell r="EM2">
            <v>302.6439078764131</v>
          </cell>
          <cell r="EN2">
            <v>681.98924729684074</v>
          </cell>
          <cell r="EO2">
            <v>0</v>
          </cell>
          <cell r="EP2">
            <v>1926.9714507404158</v>
          </cell>
          <cell r="EQ2">
            <v>623.5835156876625</v>
          </cell>
          <cell r="ER2">
            <v>1.4134437070604728</v>
          </cell>
          <cell r="ES2">
            <v>-507.71594190515287</v>
          </cell>
          <cell r="ET2">
            <v>-3.0575132083626055E-2</v>
          </cell>
          <cell r="EU2">
            <v>-68.805541246414222</v>
          </cell>
          <cell r="EV2">
            <v>19.541666666666668</v>
          </cell>
          <cell r="EW2">
            <v>4.6052777777674301</v>
          </cell>
        </row>
        <row r="3">
          <cell r="A3">
            <v>42131</v>
          </cell>
          <cell r="B3">
            <v>45</v>
          </cell>
          <cell r="C3" t="str">
            <v>Thu</v>
          </cell>
          <cell r="D3">
            <v>73249</v>
          </cell>
          <cell r="E3">
            <v>2592</v>
          </cell>
          <cell r="F3">
            <v>6137</v>
          </cell>
          <cell r="G3">
            <v>3788</v>
          </cell>
          <cell r="H3">
            <v>0</v>
          </cell>
          <cell r="I3">
            <v>8656</v>
          </cell>
          <cell r="J3">
            <v>114</v>
          </cell>
          <cell r="K3">
            <v>94536</v>
          </cell>
          <cell r="L3">
            <v>0</v>
          </cell>
          <cell r="M3">
            <v>94536</v>
          </cell>
          <cell r="N3">
            <v>977</v>
          </cell>
          <cell r="O3">
            <v>1792</v>
          </cell>
          <cell r="P3">
            <v>128546</v>
          </cell>
          <cell r="Q3">
            <v>1348</v>
          </cell>
          <cell r="R3">
            <v>63</v>
          </cell>
          <cell r="S3">
            <v>213</v>
          </cell>
          <cell r="T3">
            <v>8</v>
          </cell>
          <cell r="U3">
            <v>1343</v>
          </cell>
          <cell r="V3">
            <v>1708</v>
          </cell>
          <cell r="W3">
            <v>1411</v>
          </cell>
          <cell r="X3">
            <v>1412</v>
          </cell>
          <cell r="Y3">
            <v>6</v>
          </cell>
          <cell r="Z3">
            <v>21</v>
          </cell>
          <cell r="AA3">
            <v>135</v>
          </cell>
          <cell r="AB3">
            <v>1574</v>
          </cell>
          <cell r="AC3">
            <v>38</v>
          </cell>
          <cell r="AD3">
            <v>1600</v>
          </cell>
          <cell r="AE3">
            <v>0</v>
          </cell>
          <cell r="AF3">
            <v>0</v>
          </cell>
          <cell r="AG3">
            <v>0</v>
          </cell>
          <cell r="AH3">
            <v>0.82324368957911442</v>
          </cell>
          <cell r="AI3">
            <v>0.91234770265378018</v>
          </cell>
          <cell r="AJ3">
            <v>0.98966531268511471</v>
          </cell>
          <cell r="AK3">
            <v>157.96768237815618</v>
          </cell>
          <cell r="AL3">
            <v>143.90006939662462</v>
          </cell>
          <cell r="AM3">
            <v>9.2768892273842773E-2</v>
          </cell>
          <cell r="AN3">
            <v>12.400645098017833</v>
          </cell>
          <cell r="AO3">
            <v>30.303115708217639</v>
          </cell>
          <cell r="AP3">
            <v>18.74133701211046</v>
          </cell>
          <cell r="AQ3">
            <v>10.913426935509504</v>
          </cell>
          <cell r="AR3">
            <v>66.999291282778174</v>
          </cell>
          <cell r="AS3">
            <v>12.266023608167968</v>
          </cell>
          <cell r="AT3">
            <v>68.884348723956037</v>
          </cell>
          <cell r="AU3">
            <v>184.51559246155026</v>
          </cell>
          <cell r="AV3">
            <v>0.37332535318558679</v>
          </cell>
          <cell r="AW3">
            <v>0.65731446595847609</v>
          </cell>
          <cell r="AX3">
            <v>43.411964424146312</v>
          </cell>
          <cell r="BF3">
            <v>48.764722222222225</v>
          </cell>
          <cell r="BG3">
            <v>171.92666666717656</v>
          </cell>
          <cell r="BH3">
            <v>1225.4008333347106</v>
          </cell>
          <cell r="BI3">
            <v>8.3900000001774693</v>
          </cell>
          <cell r="BJ3">
            <v>1454.4822222242867</v>
          </cell>
          <cell r="BK3">
            <v>512.34694444427294</v>
          </cell>
          <cell r="BL3">
            <v>421.78638888888884</v>
          </cell>
          <cell r="BM3">
            <v>463.69611111119832</v>
          </cell>
          <cell r="BN3">
            <v>382.47861111111109</v>
          </cell>
          <cell r="BO3">
            <v>18.012499999953434</v>
          </cell>
          <cell r="BP3">
            <v>13.481388888888889</v>
          </cell>
          <cell r="BQ3">
            <v>21.79388888888889</v>
          </cell>
          <cell r="BR3">
            <v>18.920277777777777</v>
          </cell>
          <cell r="BS3">
            <v>8.8444444442323107</v>
          </cell>
          <cell r="BT3">
            <v>6.9061111111111115</v>
          </cell>
          <cell r="BU3">
            <v>0</v>
          </cell>
          <cell r="BV3">
            <v>0</v>
          </cell>
          <cell r="BW3">
            <v>144.50861111140421</v>
          </cell>
          <cell r="BX3">
            <v>59.135833333271506</v>
          </cell>
          <cell r="BY3">
            <v>85.372777778132715</v>
          </cell>
          <cell r="BZ3">
            <v>92.366944444444442</v>
          </cell>
          <cell r="CA3">
            <v>129.29027777782306</v>
          </cell>
          <cell r="CB3">
            <v>0</v>
          </cell>
          <cell r="CC3">
            <v>0</v>
          </cell>
          <cell r="CD3">
            <v>128.32194444431613</v>
          </cell>
          <cell r="CE3">
            <v>102.59694444444445</v>
          </cell>
          <cell r="CF3">
            <v>116.91166666654507</v>
          </cell>
          <cell r="CG3">
            <v>90.284444444444446</v>
          </cell>
          <cell r="CH3">
            <v>0.42749999999999999</v>
          </cell>
          <cell r="CI3">
            <v>0.26</v>
          </cell>
          <cell r="CJ3">
            <v>1.078333333375243</v>
          </cell>
          <cell r="CK3">
            <v>5.3386111111111108</v>
          </cell>
          <cell r="CL3">
            <v>9.9044444443958088</v>
          </cell>
          <cell r="CM3">
            <v>6.7138888888888886</v>
          </cell>
          <cell r="CN3">
            <v>0</v>
          </cell>
          <cell r="CO3">
            <v>914.46777777781631</v>
          </cell>
          <cell r="CP3">
            <v>155.65277777777777</v>
          </cell>
          <cell r="CQ3">
            <v>26.639166666714786</v>
          </cell>
          <cell r="CR3">
            <v>20.238611111111112</v>
          </cell>
          <cell r="CS3">
            <v>20.560833333333335</v>
          </cell>
          <cell r="CT3">
            <v>0</v>
          </cell>
          <cell r="CU3">
            <v>36.890277777777776</v>
          </cell>
          <cell r="CV3">
            <v>0</v>
          </cell>
          <cell r="CW3">
            <v>30.934722222222224</v>
          </cell>
          <cell r="CX3">
            <v>51.204444444444448</v>
          </cell>
          <cell r="CY3">
            <v>12.5</v>
          </cell>
          <cell r="CZ3">
            <v>5.120277777838055</v>
          </cell>
          <cell r="DA3">
            <v>0</v>
          </cell>
          <cell r="DB3">
            <v>3.278888888888889</v>
          </cell>
          <cell r="DC3">
            <v>0</v>
          </cell>
          <cell r="DD3">
            <v>0.40638888888888891</v>
          </cell>
          <cell r="DE3">
            <v>5.4822222222222221</v>
          </cell>
          <cell r="DF3">
            <v>0</v>
          </cell>
          <cell r="DG3">
            <v>0</v>
          </cell>
          <cell r="DH3">
            <v>28.760555555555555</v>
          </cell>
          <cell r="DI3">
            <v>17.355277777777779</v>
          </cell>
          <cell r="DJ3">
            <v>5.4419444444444443</v>
          </cell>
          <cell r="DK3">
            <v>0</v>
          </cell>
          <cell r="DL3">
            <v>0</v>
          </cell>
          <cell r="DM3">
            <v>0</v>
          </cell>
          <cell r="DN3">
            <v>129.55000000006027</v>
          </cell>
          <cell r="DO3">
            <v>420.46638888899724</v>
          </cell>
          <cell r="DP3">
            <v>1334.9341666668136</v>
          </cell>
          <cell r="DQ3">
            <v>57.402169166672977</v>
          </cell>
          <cell r="DR3">
            <v>4.2999999999999997E-2</v>
          </cell>
          <cell r="DS3">
            <v>1392.3363358334866</v>
          </cell>
          <cell r="DT3">
            <v>81.50888888888889</v>
          </cell>
          <cell r="DU3">
            <v>37.453055557485918</v>
          </cell>
          <cell r="DV3">
            <v>84.17</v>
          </cell>
          <cell r="DW3">
            <v>5.8802576135857917E-2</v>
          </cell>
          <cell r="DX3">
            <v>3451.0541699999999</v>
          </cell>
          <cell r="DY3">
            <v>0</v>
          </cell>
          <cell r="DZ3">
            <v>0</v>
          </cell>
          <cell r="EA3">
            <v>0.30198622133731484</v>
          </cell>
          <cell r="EB3">
            <v>41.000999999999998</v>
          </cell>
          <cell r="EC3">
            <v>60538.236275508782</v>
          </cell>
          <cell r="ED3">
            <v>343.99839000727638</v>
          </cell>
          <cell r="EE3">
            <v>257</v>
          </cell>
          <cell r="EF3">
            <v>8.7439040212029386</v>
          </cell>
          <cell r="EG3">
            <v>0</v>
          </cell>
          <cell r="EH3">
            <v>0</v>
          </cell>
          <cell r="EI3">
            <v>12.077494404620028</v>
          </cell>
          <cell r="EJ3">
            <v>14.035087719298247</v>
          </cell>
          <cell r="EK3">
            <v>19.47449768085054</v>
          </cell>
          <cell r="EL3">
            <v>13.630244559187416</v>
          </cell>
          <cell r="EM3">
            <v>281.59269927859492</v>
          </cell>
          <cell r="EN3">
            <v>428.29145729670472</v>
          </cell>
          <cell r="EO3">
            <v>0</v>
          </cell>
          <cell r="EP3">
            <v>-258.65167749865333</v>
          </cell>
          <cell r="EQ3">
            <v>-611.04335510115504</v>
          </cell>
          <cell r="ER3">
            <v>736.13426896641386</v>
          </cell>
          <cell r="ES3">
            <v>211.45811814363361</v>
          </cell>
          <cell r="ET3">
            <v>1.7125750788483107E-2</v>
          </cell>
          <cell r="EU3">
            <v>37.293865827447554</v>
          </cell>
          <cell r="EV3">
            <v>6.0933333333333337</v>
          </cell>
          <cell r="EW3">
            <v>1.2355555555555555</v>
          </cell>
        </row>
        <row r="4">
          <cell r="A4">
            <v>42132</v>
          </cell>
          <cell r="B4">
            <v>45</v>
          </cell>
          <cell r="C4" t="str">
            <v>Fri</v>
          </cell>
          <cell r="D4">
            <v>95238</v>
          </cell>
          <cell r="E4">
            <v>3962</v>
          </cell>
          <cell r="F4">
            <v>8245</v>
          </cell>
          <cell r="G4">
            <v>4946</v>
          </cell>
          <cell r="H4">
            <v>0</v>
          </cell>
          <cell r="I4">
            <v>11799</v>
          </cell>
          <cell r="J4">
            <v>399</v>
          </cell>
          <cell r="K4">
            <v>124589</v>
          </cell>
          <cell r="L4">
            <v>0</v>
          </cell>
          <cell r="M4">
            <v>124589</v>
          </cell>
          <cell r="N4">
            <v>813</v>
          </cell>
          <cell r="O4">
            <v>1301</v>
          </cell>
          <cell r="P4">
            <v>110412</v>
          </cell>
          <cell r="Q4">
            <v>1426</v>
          </cell>
          <cell r="R4">
            <v>87</v>
          </cell>
          <cell r="S4">
            <v>244</v>
          </cell>
          <cell r="T4">
            <v>9</v>
          </cell>
          <cell r="U4">
            <v>1438</v>
          </cell>
          <cell r="V4">
            <v>1851</v>
          </cell>
          <cell r="W4">
            <v>1513</v>
          </cell>
          <cell r="X4">
            <v>1819</v>
          </cell>
          <cell r="Y4">
            <v>5</v>
          </cell>
          <cell r="Z4">
            <v>10</v>
          </cell>
          <cell r="AA4">
            <v>172</v>
          </cell>
          <cell r="AB4">
            <v>2006</v>
          </cell>
          <cell r="AC4">
            <v>39</v>
          </cell>
          <cell r="AD4">
            <v>1393</v>
          </cell>
          <cell r="AE4">
            <v>0</v>
          </cell>
          <cell r="AF4">
            <v>0</v>
          </cell>
          <cell r="AG4">
            <v>0</v>
          </cell>
          <cell r="AH4">
            <v>0.86295203367802253</v>
          </cell>
          <cell r="AI4">
            <v>0.89434323252445458</v>
          </cell>
          <cell r="AJ4">
            <v>0.99347454430166382</v>
          </cell>
          <cell r="AK4">
            <v>169.34218890378679</v>
          </cell>
          <cell r="AL4">
            <v>170.96418468619649</v>
          </cell>
          <cell r="AM4">
            <v>9.7905914647360523E-2</v>
          </cell>
          <cell r="AN4">
            <v>11.919619679715654</v>
          </cell>
          <cell r="AO4">
            <v>34.838364152992455</v>
          </cell>
          <cell r="AP4">
            <v>19.400063444349872</v>
          </cell>
          <cell r="AQ4">
            <v>11.424065035874275</v>
          </cell>
          <cell r="AR4">
            <v>82.345670852610709</v>
          </cell>
          <cell r="AS4">
            <v>12.729077029112879</v>
          </cell>
          <cell r="AT4">
            <v>86.68365730805084</v>
          </cell>
          <cell r="AU4">
            <v>198.93912828274176</v>
          </cell>
          <cell r="AV4">
            <v>0.43572955233246968</v>
          </cell>
          <cell r="AW4">
            <v>0.51242727936682697</v>
          </cell>
          <cell r="AX4">
            <v>42.587795474526224</v>
          </cell>
          <cell r="BF4">
            <v>42.264722222222225</v>
          </cell>
          <cell r="BG4">
            <v>383.28083333307126</v>
          </cell>
          <cell r="BH4">
            <v>1005.4072222221782</v>
          </cell>
          <cell r="BI4">
            <v>86.080000000102956</v>
          </cell>
          <cell r="BJ4">
            <v>1517.0327777775747</v>
          </cell>
          <cell r="BK4">
            <v>626.26694444407224</v>
          </cell>
          <cell r="BL4">
            <v>540.43833333333328</v>
          </cell>
          <cell r="BM4">
            <v>562.39972222226493</v>
          </cell>
          <cell r="BN4">
            <v>487.78861111111109</v>
          </cell>
          <cell r="BO4">
            <v>23.174444444444443</v>
          </cell>
          <cell r="BP4">
            <v>19.09</v>
          </cell>
          <cell r="BQ4">
            <v>30.538888888848273</v>
          </cell>
          <cell r="BR4">
            <v>24.581666666666667</v>
          </cell>
          <cell r="BS4">
            <v>10.153888888514549</v>
          </cell>
          <cell r="BT4">
            <v>8.9780555555555548</v>
          </cell>
          <cell r="BU4">
            <v>0</v>
          </cell>
          <cell r="BV4">
            <v>0</v>
          </cell>
          <cell r="BW4">
            <v>109.1477777780101</v>
          </cell>
          <cell r="BX4">
            <v>37.343888888888891</v>
          </cell>
          <cell r="BY4">
            <v>71.803888889121197</v>
          </cell>
          <cell r="BZ4">
            <v>79.139166666666668</v>
          </cell>
          <cell r="CA4">
            <v>132.43972222224059</v>
          </cell>
          <cell r="CB4">
            <v>0</v>
          </cell>
          <cell r="CC4">
            <v>0</v>
          </cell>
          <cell r="CD4">
            <v>157.59194444436503</v>
          </cell>
          <cell r="CE4">
            <v>126.01944444444445</v>
          </cell>
          <cell r="CF4">
            <v>144.21138888877996</v>
          </cell>
          <cell r="CG4">
            <v>116.95777777777778</v>
          </cell>
          <cell r="CH4">
            <v>0.27166666666666667</v>
          </cell>
          <cell r="CI4">
            <v>0.15444444444444444</v>
          </cell>
          <cell r="CJ4">
            <v>0.97444444443280287</v>
          </cell>
          <cell r="CK4">
            <v>0.68111111111111111</v>
          </cell>
          <cell r="CL4">
            <v>12.134444444485577</v>
          </cell>
          <cell r="CM4">
            <v>8.2261111111111109</v>
          </cell>
          <cell r="CN4">
            <v>0</v>
          </cell>
          <cell r="CO4">
            <v>1025.446388888688</v>
          </cell>
          <cell r="CP4">
            <v>136.68527777780935</v>
          </cell>
          <cell r="CQ4">
            <v>6.0697222222222225</v>
          </cell>
          <cell r="CR4">
            <v>18.098055555555554</v>
          </cell>
          <cell r="CS4">
            <v>20.642499999999998</v>
          </cell>
          <cell r="CT4">
            <v>0</v>
          </cell>
          <cell r="CU4">
            <v>34.086111111111109</v>
          </cell>
          <cell r="CV4">
            <v>0</v>
          </cell>
          <cell r="CW4">
            <v>25.582222222222221</v>
          </cell>
          <cell r="CX4">
            <v>54.993055555555557</v>
          </cell>
          <cell r="CY4">
            <v>8.3833333333333329</v>
          </cell>
          <cell r="CZ4">
            <v>9.3805555554678559</v>
          </cell>
          <cell r="DA4">
            <v>0</v>
          </cell>
          <cell r="DB4">
            <v>0</v>
          </cell>
          <cell r="DC4">
            <v>0</v>
          </cell>
          <cell r="DD4">
            <v>2.8780555555555556</v>
          </cell>
          <cell r="DE4">
            <v>1.5452777777777778</v>
          </cell>
          <cell r="DF4">
            <v>3.3333333333333335E-3</v>
          </cell>
          <cell r="DG4">
            <v>4.1316666666666668</v>
          </cell>
          <cell r="DH4">
            <v>32.949444444444445</v>
          </cell>
          <cell r="DI4">
            <v>17.621111111111112</v>
          </cell>
          <cell r="DJ4">
            <v>4.7830555555555554</v>
          </cell>
          <cell r="DK4">
            <v>0</v>
          </cell>
          <cell r="DL4">
            <v>0</v>
          </cell>
          <cell r="DM4">
            <v>0</v>
          </cell>
          <cell r="DN4">
            <v>136.66888888880121</v>
          </cell>
          <cell r="DO4">
            <v>377.83277777772167</v>
          </cell>
          <cell r="DP4">
            <v>1403.2791666664098</v>
          </cell>
          <cell r="DQ4">
            <v>60.341004166655615</v>
          </cell>
          <cell r="DR4">
            <v>4.2999999999999997E-2</v>
          </cell>
          <cell r="DS4">
            <v>1463.6201708330655</v>
          </cell>
          <cell r="DT4">
            <v>79.216944444444451</v>
          </cell>
          <cell r="DU4">
            <v>34.004444444316611</v>
          </cell>
          <cell r="DV4">
            <v>63.39</v>
          </cell>
          <cell r="DW4">
            <v>4.2285743380475402E-2</v>
          </cell>
          <cell r="DX4">
            <v>2590.1154000000001</v>
          </cell>
          <cell r="DY4">
            <v>0</v>
          </cell>
          <cell r="DZ4">
            <v>0</v>
          </cell>
          <cell r="EA4">
            <v>0.25814947436988811</v>
          </cell>
          <cell r="EB4">
            <v>40.86</v>
          </cell>
          <cell r="EC4">
            <v>62393.635580239054</v>
          </cell>
          <cell r="ED4">
            <v>3517.2288000042067</v>
          </cell>
          <cell r="EE4">
            <v>289</v>
          </cell>
          <cell r="EF4">
            <v>7.0597462514152136</v>
          </cell>
          <cell r="EG4">
            <v>0</v>
          </cell>
          <cell r="EH4">
            <v>0</v>
          </cell>
          <cell r="EI4">
            <v>12.61342820436232</v>
          </cell>
          <cell r="EJ4">
            <v>18.404907975460123</v>
          </cell>
          <cell r="EK4">
            <v>10.262257696815874</v>
          </cell>
          <cell r="EL4">
            <v>14.174526142246613</v>
          </cell>
          <cell r="EM4">
            <v>269.98362743350441</v>
          </cell>
          <cell r="EN4">
            <v>487.10401052296419</v>
          </cell>
          <cell r="EO4">
            <v>0</v>
          </cell>
          <cell r="EP4">
            <v>-2419.2963744521512</v>
          </cell>
          <cell r="EQ4">
            <v>-254.88649024846697</v>
          </cell>
          <cell r="ER4">
            <v>579.46610714764859</v>
          </cell>
          <cell r="ES4">
            <v>11.013677104057331</v>
          </cell>
          <cell r="ET4">
            <v>-0.12776143580316601</v>
          </cell>
          <cell r="EU4">
            <v>-373.76129353306777</v>
          </cell>
          <cell r="EV4">
            <v>3.3875000000000002</v>
          </cell>
          <cell r="EW4">
            <v>4.4208333333333334</v>
          </cell>
        </row>
        <row r="5">
          <cell r="A5">
            <v>42133</v>
          </cell>
          <cell r="B5">
            <v>45</v>
          </cell>
          <cell r="C5" t="str">
            <v>Sat</v>
          </cell>
          <cell r="D5">
            <v>48470</v>
          </cell>
          <cell r="E5">
            <v>4022</v>
          </cell>
          <cell r="F5">
            <v>468</v>
          </cell>
          <cell r="G5">
            <v>1556</v>
          </cell>
          <cell r="H5">
            <v>0</v>
          </cell>
          <cell r="I5">
            <v>5105</v>
          </cell>
          <cell r="J5">
            <v>171</v>
          </cell>
          <cell r="K5">
            <v>59792</v>
          </cell>
          <cell r="L5">
            <v>0</v>
          </cell>
          <cell r="M5">
            <v>59792</v>
          </cell>
          <cell r="N5">
            <v>679</v>
          </cell>
          <cell r="O5">
            <v>24</v>
          </cell>
          <cell r="P5">
            <v>2016</v>
          </cell>
          <cell r="Q5">
            <v>1043</v>
          </cell>
          <cell r="R5">
            <v>54</v>
          </cell>
          <cell r="S5">
            <v>97</v>
          </cell>
          <cell r="T5">
            <v>18</v>
          </cell>
          <cell r="U5">
            <v>1068</v>
          </cell>
          <cell r="V5">
            <v>1430</v>
          </cell>
          <cell r="W5">
            <v>1097</v>
          </cell>
          <cell r="X5">
            <v>1011</v>
          </cell>
          <cell r="Y5">
            <v>0</v>
          </cell>
          <cell r="Z5">
            <v>17</v>
          </cell>
          <cell r="AA5">
            <v>152</v>
          </cell>
          <cell r="AB5">
            <v>1180</v>
          </cell>
          <cell r="AC5">
            <v>9</v>
          </cell>
          <cell r="AD5">
            <v>255</v>
          </cell>
          <cell r="AE5">
            <v>0</v>
          </cell>
          <cell r="AF5">
            <v>0</v>
          </cell>
          <cell r="AG5">
            <v>0</v>
          </cell>
          <cell r="AH5">
            <v>0.86423018874008029</v>
          </cell>
          <cell r="AI5">
            <v>0.81102126309836187</v>
          </cell>
          <cell r="AJ5">
            <v>0.98864396574792612</v>
          </cell>
          <cell r="AK5">
            <v>157.51204413059367</v>
          </cell>
          <cell r="AL5">
            <v>152.70035118802795</v>
          </cell>
          <cell r="AM5">
            <v>8.8239229328338234E-2</v>
          </cell>
          <cell r="AN5">
            <v>1.5711661908502523</v>
          </cell>
          <cell r="AO5">
            <v>50.644783118405627</v>
          </cell>
          <cell r="AP5">
            <v>17.228112977601054</v>
          </cell>
          <cell r="AQ5">
            <v>14.353211409305544</v>
          </cell>
          <cell r="AR5">
            <v>54.505013673655426</v>
          </cell>
          <cell r="AS5">
            <v>12.351386478014785</v>
          </cell>
          <cell r="AT5">
            <v>78.064546780199947</v>
          </cell>
          <cell r="AU5">
            <v>174.66300978586068</v>
          </cell>
          <cell r="AV5">
            <v>0.44694378549818981</v>
          </cell>
          <cell r="AW5">
            <v>0.78019103640880427</v>
          </cell>
          <cell r="AX5">
            <v>58.394304563018011</v>
          </cell>
          <cell r="BF5">
            <v>11.75</v>
          </cell>
          <cell r="BG5">
            <v>250.06000000007165</v>
          </cell>
          <cell r="BH5">
            <v>510.90388888926969</v>
          </cell>
          <cell r="BI5">
            <v>30.478888889046956</v>
          </cell>
          <cell r="BJ5">
            <v>803.1927777783884</v>
          </cell>
          <cell r="BK5">
            <v>342.32777777793842</v>
          </cell>
          <cell r="BL5">
            <v>295.85000000000002</v>
          </cell>
          <cell r="BM5">
            <v>307.7225000001485</v>
          </cell>
          <cell r="BN5">
            <v>267.01</v>
          </cell>
          <cell r="BO5">
            <v>26.339166666666667</v>
          </cell>
          <cell r="BP5">
            <v>22.748055555555556</v>
          </cell>
          <cell r="BQ5">
            <v>3.31</v>
          </cell>
          <cell r="BR5">
            <v>2.8527777777777779</v>
          </cell>
          <cell r="BS5">
            <v>4.9561111111232696</v>
          </cell>
          <cell r="BT5">
            <v>3.2391666666666667</v>
          </cell>
          <cell r="BU5">
            <v>0</v>
          </cell>
          <cell r="BV5">
            <v>0</v>
          </cell>
          <cell r="BW5">
            <v>15.275277777592807</v>
          </cell>
          <cell r="BX5">
            <v>0.47388888888888892</v>
          </cell>
          <cell r="BY5">
            <v>14.801388888703919</v>
          </cell>
          <cell r="BZ5">
            <v>15.476111111111111</v>
          </cell>
          <cell r="CA5">
            <v>76.428888888850864</v>
          </cell>
          <cell r="CB5">
            <v>0</v>
          </cell>
          <cell r="CC5">
            <v>0</v>
          </cell>
          <cell r="CD5">
            <v>95.535833333397491</v>
          </cell>
          <cell r="CE5">
            <v>74.009722222222223</v>
          </cell>
          <cell r="CF5">
            <v>84.894444444521014</v>
          </cell>
          <cell r="CG5">
            <v>65.263055555555553</v>
          </cell>
          <cell r="CH5">
            <v>0</v>
          </cell>
          <cell r="CI5">
            <v>0</v>
          </cell>
          <cell r="CJ5">
            <v>1.3805555555555555</v>
          </cell>
          <cell r="CK5">
            <v>1.4341666666666666</v>
          </cell>
          <cell r="CL5">
            <v>9.2608333333209156</v>
          </cell>
          <cell r="CM5">
            <v>7.3125</v>
          </cell>
          <cell r="CN5">
            <v>0</v>
          </cell>
          <cell r="CO5">
            <v>529.56777777777961</v>
          </cell>
          <cell r="CP5">
            <v>72.349444444444444</v>
          </cell>
          <cell r="CQ5">
            <v>0</v>
          </cell>
          <cell r="CR5">
            <v>6.5486111111111107</v>
          </cell>
          <cell r="CS5">
            <v>16.349166666666665</v>
          </cell>
          <cell r="CT5">
            <v>0</v>
          </cell>
          <cell r="CU5">
            <v>23.118888888943218</v>
          </cell>
          <cell r="CV5">
            <v>0</v>
          </cell>
          <cell r="CW5">
            <v>18.387222222222221</v>
          </cell>
          <cell r="CX5">
            <v>32.708055555555553</v>
          </cell>
          <cell r="CY5">
            <v>4.3169444444444443</v>
          </cell>
          <cell r="CZ5">
            <v>0.22055555555555556</v>
          </cell>
          <cell r="DA5">
            <v>0</v>
          </cell>
          <cell r="DB5">
            <v>0</v>
          </cell>
          <cell r="DC5">
            <v>0</v>
          </cell>
          <cell r="DD5">
            <v>0</v>
          </cell>
          <cell r="DE5">
            <v>0</v>
          </cell>
          <cell r="DF5">
            <v>0</v>
          </cell>
          <cell r="DG5">
            <v>0</v>
          </cell>
          <cell r="DH5">
            <v>22.913055555555555</v>
          </cell>
          <cell r="DI5">
            <v>8.8630555555555564</v>
          </cell>
          <cell r="DJ5">
            <v>9.7413888888888884</v>
          </cell>
          <cell r="DK5">
            <v>0</v>
          </cell>
          <cell r="DL5">
            <v>0</v>
          </cell>
          <cell r="DM5">
            <v>0</v>
          </cell>
          <cell r="DN5">
            <v>78.763055555555567</v>
          </cell>
          <cell r="DO5">
            <v>215.51638888894325</v>
          </cell>
          <cell r="DP5">
            <v>745.08416666672292</v>
          </cell>
          <cell r="DQ5">
            <v>32.038619166669086</v>
          </cell>
          <cell r="DR5">
            <v>4.2999999999999997E-2</v>
          </cell>
          <cell r="DS5">
            <v>777.12278583339196</v>
          </cell>
          <cell r="DT5">
            <v>35.869999999999997</v>
          </cell>
          <cell r="DU5">
            <v>20.846111111632936</v>
          </cell>
          <cell r="DV5">
            <v>25.5</v>
          </cell>
          <cell r="DW5">
            <v>3.1920275730155025E-2</v>
          </cell>
          <cell r="DX5">
            <v>1442.9939999999999</v>
          </cell>
          <cell r="DY5">
            <v>0</v>
          </cell>
          <cell r="DZ5">
            <v>0</v>
          </cell>
          <cell r="EA5">
            <v>0.27732604527587229</v>
          </cell>
          <cell r="EB5">
            <v>56.588000000000001</v>
          </cell>
          <cell r="EC5">
            <v>45418.818204739982</v>
          </cell>
          <cell r="ED5">
            <v>1724.7393644533893</v>
          </cell>
          <cell r="EE5">
            <v>172</v>
          </cell>
          <cell r="EF5">
            <v>7.2718992249882337</v>
          </cell>
          <cell r="EG5">
            <v>0</v>
          </cell>
          <cell r="EH5">
            <v>0</v>
          </cell>
          <cell r="EI5">
            <v>11.908906485166931</v>
          </cell>
          <cell r="EJ5">
            <v>0</v>
          </cell>
          <cell r="EK5">
            <v>12.313883299798793</v>
          </cell>
          <cell r="EL5">
            <v>16.41320975436377</v>
          </cell>
          <cell r="EM5">
            <v>141.38972809667675</v>
          </cell>
          <cell r="EN5">
            <v>313.95583454692621</v>
          </cell>
          <cell r="EO5">
            <v>0</v>
          </cell>
          <cell r="EP5">
            <v>847.35559482826079</v>
          </cell>
          <cell r="EQ5">
            <v>767.96592110269137</v>
          </cell>
          <cell r="ER5">
            <v>-612.42648974702854</v>
          </cell>
          <cell r="ES5">
            <v>174.41291036302354</v>
          </cell>
          <cell r="ET5">
            <v>0.14000232123881129</v>
          </cell>
          <cell r="EU5">
            <v>143.35334334664716</v>
          </cell>
          <cell r="EV5">
            <v>4.8441666666666663</v>
          </cell>
          <cell r="EW5">
            <v>7.6358333333333333</v>
          </cell>
        </row>
        <row r="6">
          <cell r="A6">
            <v>42134</v>
          </cell>
          <cell r="B6">
            <v>45</v>
          </cell>
          <cell r="C6" t="str">
            <v>Sun</v>
          </cell>
          <cell r="D6">
            <v>7599</v>
          </cell>
          <cell r="E6">
            <v>0</v>
          </cell>
          <cell r="F6">
            <v>571</v>
          </cell>
          <cell r="G6">
            <v>30</v>
          </cell>
          <cell r="H6">
            <v>0</v>
          </cell>
          <cell r="I6">
            <v>2598</v>
          </cell>
          <cell r="J6">
            <v>0</v>
          </cell>
          <cell r="K6">
            <v>10798</v>
          </cell>
          <cell r="L6">
            <v>0</v>
          </cell>
          <cell r="M6">
            <v>10798</v>
          </cell>
          <cell r="N6">
            <v>74</v>
          </cell>
          <cell r="O6">
            <v>0</v>
          </cell>
          <cell r="P6">
            <v>0</v>
          </cell>
          <cell r="Q6">
            <v>546</v>
          </cell>
          <cell r="R6">
            <v>9</v>
          </cell>
          <cell r="S6">
            <v>34</v>
          </cell>
          <cell r="T6">
            <v>3</v>
          </cell>
          <cell r="U6">
            <v>538</v>
          </cell>
          <cell r="V6">
            <v>628</v>
          </cell>
          <cell r="W6">
            <v>555</v>
          </cell>
          <cell r="X6">
            <v>136</v>
          </cell>
          <cell r="Y6">
            <v>0</v>
          </cell>
          <cell r="Z6">
            <v>0</v>
          </cell>
          <cell r="AA6">
            <v>79</v>
          </cell>
          <cell r="AB6">
            <v>215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0.93963004925804083</v>
          </cell>
          <cell r="AI6">
            <v>0.6408713663739154</v>
          </cell>
          <cell r="AJ6">
            <v>0.9931468790516762</v>
          </cell>
          <cell r="AK6">
            <v>172.65876472146419</v>
          </cell>
          <cell r="AL6">
            <v>0</v>
          </cell>
          <cell r="AM6">
            <v>0.24060011113169105</v>
          </cell>
          <cell r="AN6">
            <v>0</v>
          </cell>
          <cell r="AO6">
            <v>0</v>
          </cell>
          <cell r="AP6">
            <v>0</v>
          </cell>
          <cell r="AQ6">
            <v>10.746499857448471</v>
          </cell>
          <cell r="AR6">
            <v>19.455855855855855</v>
          </cell>
          <cell r="AS6">
            <v>10.906170299753979</v>
          </cell>
          <cell r="AT6">
            <v>61.367672758895814</v>
          </cell>
          <cell r="AU6">
            <v>235.52278414287628</v>
          </cell>
          <cell r="AV6">
            <v>0.260559389114847</v>
          </cell>
          <cell r="AW6">
            <v>1.7516282798664402</v>
          </cell>
          <cell r="AX6">
            <v>103.0616980575947</v>
          </cell>
          <cell r="BF6">
            <v>4</v>
          </cell>
          <cell r="BG6">
            <v>0</v>
          </cell>
          <cell r="BH6">
            <v>179.49638888858232</v>
          </cell>
          <cell r="BI6">
            <v>0</v>
          </cell>
          <cell r="BJ6">
            <v>183.49638888858232</v>
          </cell>
          <cell r="BK6">
            <v>45.846944444447288</v>
          </cell>
          <cell r="BL6">
            <v>43.079166666666666</v>
          </cell>
          <cell r="BM6">
            <v>44.011666666669512</v>
          </cell>
          <cell r="BN6">
            <v>41.359444444444442</v>
          </cell>
          <cell r="BO6">
            <v>0</v>
          </cell>
          <cell r="BP6">
            <v>0</v>
          </cell>
          <cell r="BQ6">
            <v>1.8019444444444443</v>
          </cell>
          <cell r="BR6">
            <v>1.6544444444444444</v>
          </cell>
          <cell r="BS6">
            <v>3.3333333333333333E-2</v>
          </cell>
          <cell r="BT6">
            <v>6.5277777777777782E-2</v>
          </cell>
          <cell r="BU6">
            <v>0</v>
          </cell>
          <cell r="BV6">
            <v>0</v>
          </cell>
          <cell r="BW6">
            <v>0</v>
          </cell>
          <cell r="BX6">
            <v>0</v>
          </cell>
          <cell r="BY6">
            <v>0</v>
          </cell>
          <cell r="BZ6">
            <v>0</v>
          </cell>
          <cell r="CA6">
            <v>51.644722222308111</v>
          </cell>
          <cell r="CB6">
            <v>0</v>
          </cell>
          <cell r="CC6">
            <v>0</v>
          </cell>
          <cell r="CD6">
            <v>19.713611111028584</v>
          </cell>
          <cell r="CE6">
            <v>12.633888888888889</v>
          </cell>
          <cell r="CF6">
            <v>14.771388888806364</v>
          </cell>
          <cell r="CG6">
            <v>8.7758333333333329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4.9422222222222221</v>
          </cell>
          <cell r="CM6">
            <v>3.8580555555555556</v>
          </cell>
          <cell r="CN6">
            <v>0</v>
          </cell>
          <cell r="CO6">
            <v>117.20527777778399</v>
          </cell>
          <cell r="CP6">
            <v>15.106944444444444</v>
          </cell>
          <cell r="CQ6">
            <v>0</v>
          </cell>
          <cell r="CR6">
            <v>0</v>
          </cell>
          <cell r="CS6">
            <v>8.9966666666666661</v>
          </cell>
          <cell r="CT6">
            <v>0</v>
          </cell>
          <cell r="CU6">
            <v>6.8888888888888893</v>
          </cell>
          <cell r="CV6">
            <v>0</v>
          </cell>
          <cell r="CW6">
            <v>9.024166666666666</v>
          </cell>
          <cell r="CX6">
            <v>5.3224999999999998</v>
          </cell>
          <cell r="CY6">
            <v>0</v>
          </cell>
          <cell r="CZ6">
            <v>8.0833333333333326E-2</v>
          </cell>
          <cell r="DA6">
            <v>0</v>
          </cell>
          <cell r="DB6">
            <v>0</v>
          </cell>
          <cell r="DC6">
            <v>0</v>
          </cell>
          <cell r="DD6">
            <v>0</v>
          </cell>
          <cell r="DE6">
            <v>0</v>
          </cell>
          <cell r="DF6">
            <v>0</v>
          </cell>
          <cell r="DG6">
            <v>0</v>
          </cell>
          <cell r="DH6">
            <v>8.4255555555555564</v>
          </cell>
          <cell r="DI6">
            <v>0.69333333333333336</v>
          </cell>
          <cell r="DJ6">
            <v>0</v>
          </cell>
          <cell r="DK6">
            <v>0</v>
          </cell>
          <cell r="DL6">
            <v>0</v>
          </cell>
          <cell r="DM6">
            <v>0</v>
          </cell>
          <cell r="DN6">
            <v>14.522222222222224</v>
          </cell>
          <cell r="DO6">
            <v>54.538888888888891</v>
          </cell>
          <cell r="DP6">
            <v>171.74416666667287</v>
          </cell>
          <cell r="DQ6">
            <v>7.3849991666669323</v>
          </cell>
          <cell r="DR6">
            <v>4.2999999999999997E-2</v>
          </cell>
          <cell r="DS6">
            <v>179.12916583333981</v>
          </cell>
          <cell r="DT6">
            <v>7.5405555555555557</v>
          </cell>
          <cell r="DU6">
            <v>4.2116666663539144</v>
          </cell>
          <cell r="DV6">
            <v>9.41</v>
          </cell>
          <cell r="DW6">
            <v>5.1274524992040681E-2</v>
          </cell>
          <cell r="DX6">
            <v>922.50934999999993</v>
          </cell>
          <cell r="DY6">
            <v>26.916666666666675</v>
          </cell>
          <cell r="DZ6">
            <v>0</v>
          </cell>
          <cell r="EA6">
            <v>0.30446682780642986</v>
          </cell>
          <cell r="EB6">
            <v>98.034999999999997</v>
          </cell>
          <cell r="EC6">
            <v>18483.437122471467</v>
          </cell>
          <cell r="ED6">
            <v>0</v>
          </cell>
          <cell r="EE6">
            <v>44</v>
          </cell>
          <cell r="EF6">
            <v>5.743181817755338</v>
          </cell>
          <cell r="EG6">
            <v>0</v>
          </cell>
          <cell r="EH6">
            <v>0</v>
          </cell>
          <cell r="EI6">
            <v>9.2069879835781503</v>
          </cell>
          <cell r="EJ6">
            <v>0</v>
          </cell>
          <cell r="EK6">
            <v>0</v>
          </cell>
          <cell r="EL6">
            <v>15.984712230215829</v>
          </cell>
          <cell r="EM6">
            <v>316.87991367350088</v>
          </cell>
          <cell r="EN6">
            <v>900</v>
          </cell>
          <cell r="EO6">
            <v>0</v>
          </cell>
          <cell r="EP6">
            <v>-1376.3263621797173</v>
          </cell>
          <cell r="EQ6">
            <v>0</v>
          </cell>
          <cell r="ER6">
            <v>633.28550632331087</v>
          </cell>
          <cell r="ES6">
            <v>293.81509223336906</v>
          </cell>
          <cell r="ET6">
            <v>1.1114395646964472</v>
          </cell>
          <cell r="EU6">
            <v>116.44795928828431</v>
          </cell>
          <cell r="EV6">
            <v>3.3883333333333332</v>
          </cell>
          <cell r="EW6">
            <v>1.6672222222222222</v>
          </cell>
        </row>
        <row r="7">
          <cell r="A7">
            <v>42135</v>
          </cell>
          <cell r="B7">
            <v>46</v>
          </cell>
          <cell r="C7" t="str">
            <v>Mon</v>
          </cell>
          <cell r="D7">
            <v>69919</v>
          </cell>
          <cell r="E7">
            <v>3792</v>
          </cell>
          <cell r="F7">
            <v>5216</v>
          </cell>
          <cell r="G7">
            <v>3812</v>
          </cell>
          <cell r="H7">
            <v>0</v>
          </cell>
          <cell r="I7">
            <v>15495</v>
          </cell>
          <cell r="J7">
            <v>114</v>
          </cell>
          <cell r="K7">
            <v>98348</v>
          </cell>
          <cell r="L7">
            <v>0</v>
          </cell>
          <cell r="M7">
            <v>98348</v>
          </cell>
          <cell r="N7">
            <v>1092</v>
          </cell>
          <cell r="O7">
            <v>1272</v>
          </cell>
          <cell r="P7">
            <v>100308</v>
          </cell>
          <cell r="Q7">
            <v>1430</v>
          </cell>
          <cell r="R7">
            <v>97</v>
          </cell>
          <cell r="S7">
            <v>166</v>
          </cell>
          <cell r="T7">
            <v>6</v>
          </cell>
          <cell r="U7">
            <v>1484</v>
          </cell>
          <cell r="V7">
            <v>1776</v>
          </cell>
          <cell r="W7">
            <v>1527</v>
          </cell>
          <cell r="X7">
            <v>1613</v>
          </cell>
          <cell r="Y7">
            <v>12</v>
          </cell>
          <cell r="Z7">
            <v>23</v>
          </cell>
          <cell r="AA7">
            <v>465</v>
          </cell>
          <cell r="AB7">
            <v>2113</v>
          </cell>
          <cell r="AC7">
            <v>49</v>
          </cell>
          <cell r="AD7">
            <v>1261</v>
          </cell>
          <cell r="AE7">
            <v>0</v>
          </cell>
          <cell r="AF7">
            <v>0</v>
          </cell>
          <cell r="AG7">
            <v>0</v>
          </cell>
          <cell r="AH7">
            <v>0.86665522983903764</v>
          </cell>
          <cell r="AI7">
            <v>0.81705789190165901</v>
          </cell>
          <cell r="AJ7">
            <v>0.98889657135884812</v>
          </cell>
          <cell r="AK7">
            <v>161.23330070787159</v>
          </cell>
          <cell r="AL7">
            <v>186.48670801344224</v>
          </cell>
          <cell r="AM7">
            <v>0.15871192093382683</v>
          </cell>
          <cell r="AN7">
            <v>11.137297249924691</v>
          </cell>
          <cell r="AO7">
            <v>32.778107843067076</v>
          </cell>
          <cell r="AP7">
            <v>16.723152186625644</v>
          </cell>
          <cell r="AQ7">
            <v>11.154557131291078</v>
          </cell>
          <cell r="AR7">
            <v>64.406024885396207</v>
          </cell>
          <cell r="AS7">
            <v>12.574553341200627</v>
          </cell>
          <cell r="AT7">
            <v>72.649940247161354</v>
          </cell>
          <cell r="AU7">
            <v>199.79808730351238</v>
          </cell>
          <cell r="AV7">
            <v>0.36361679547411868</v>
          </cell>
          <cell r="AW7">
            <v>0.63423219609181769</v>
          </cell>
          <cell r="AX7">
            <v>44.177306950044567</v>
          </cell>
          <cell r="BF7">
            <v>15.5</v>
          </cell>
          <cell r="BG7">
            <v>275.39527777710515</v>
          </cell>
          <cell r="BH7">
            <v>1063.4191666673598</v>
          </cell>
          <cell r="BI7">
            <v>61.78999999986884</v>
          </cell>
          <cell r="BJ7">
            <v>1416.1044444443337</v>
          </cell>
          <cell r="BK7">
            <v>492.23694444381744</v>
          </cell>
          <cell r="BL7">
            <v>426.59972222222223</v>
          </cell>
          <cell r="BM7">
            <v>433.65111111061236</v>
          </cell>
          <cell r="BN7">
            <v>383.90722222222223</v>
          </cell>
          <cell r="BO7">
            <v>20.33388888888889</v>
          </cell>
          <cell r="BP7">
            <v>17.916388888888889</v>
          </cell>
          <cell r="BQ7">
            <v>27.90277777772733</v>
          </cell>
          <cell r="BR7">
            <v>17.465277777777779</v>
          </cell>
          <cell r="BS7">
            <v>10.349166666588797</v>
          </cell>
          <cell r="BT7">
            <v>7.3108333333333331</v>
          </cell>
          <cell r="BU7">
            <v>0</v>
          </cell>
          <cell r="BV7">
            <v>0</v>
          </cell>
          <cell r="BW7">
            <v>114.21083333378762</v>
          </cell>
          <cell r="BX7">
            <v>38.80638888888889</v>
          </cell>
          <cell r="BY7">
            <v>75.404444444898729</v>
          </cell>
          <cell r="BZ7">
            <v>68.136111111111106</v>
          </cell>
          <cell r="CA7">
            <v>136.89472222222221</v>
          </cell>
          <cell r="CB7">
            <v>0</v>
          </cell>
          <cell r="CC7">
            <v>0</v>
          </cell>
          <cell r="CD7">
            <v>168.03777777750071</v>
          </cell>
          <cell r="CE7">
            <v>130.77027777777778</v>
          </cell>
          <cell r="CF7">
            <v>134.38166666642738</v>
          </cell>
          <cell r="CG7">
            <v>106.24055555555556</v>
          </cell>
          <cell r="CH7">
            <v>0.89972222230629995</v>
          </cell>
          <cell r="CI7">
            <v>0.43555555555555553</v>
          </cell>
          <cell r="CJ7">
            <v>1.6383333333333334</v>
          </cell>
          <cell r="CK7">
            <v>1.5325</v>
          </cell>
          <cell r="CL7">
            <v>31.118055555433706</v>
          </cell>
          <cell r="CM7">
            <v>22.561666666666667</v>
          </cell>
          <cell r="CN7">
            <v>0</v>
          </cell>
          <cell r="CO7">
            <v>911.38027777732805</v>
          </cell>
          <cell r="CP7">
            <v>112.04777777777778</v>
          </cell>
          <cell r="CQ7">
            <v>19.374722222168931</v>
          </cell>
          <cell r="CR7">
            <v>23.9175</v>
          </cell>
          <cell r="CS7">
            <v>21.709722222222222</v>
          </cell>
          <cell r="CT7">
            <v>0</v>
          </cell>
          <cell r="CU7">
            <v>47.24722222222222</v>
          </cell>
          <cell r="CV7">
            <v>0</v>
          </cell>
          <cell r="CW7">
            <v>39.209444444444443</v>
          </cell>
          <cell r="CX7">
            <v>54.848611111111111</v>
          </cell>
          <cell r="CY7">
            <v>7.6233333333333331</v>
          </cell>
          <cell r="CZ7">
            <v>4.6697222220530321</v>
          </cell>
          <cell r="DA7">
            <v>1.361111111111111E-2</v>
          </cell>
          <cell r="DB7">
            <v>0</v>
          </cell>
          <cell r="DC7">
            <v>0</v>
          </cell>
          <cell r="DD7">
            <v>0</v>
          </cell>
          <cell r="DE7">
            <v>4.020833333333333</v>
          </cell>
          <cell r="DF7">
            <v>3.3333333333333335E-3</v>
          </cell>
          <cell r="DG7">
            <v>0</v>
          </cell>
          <cell r="DH7">
            <v>36.042499999999997</v>
          </cell>
          <cell r="DI7">
            <v>26.453888888898721</v>
          </cell>
          <cell r="DJ7">
            <v>17.810555555555556</v>
          </cell>
          <cell r="DK7">
            <v>0</v>
          </cell>
          <cell r="DL7">
            <v>0</v>
          </cell>
          <cell r="DM7">
            <v>0</v>
          </cell>
          <cell r="DN7">
            <v>151.48638888872955</v>
          </cell>
          <cell r="DO7">
            <v>414.99277777756515</v>
          </cell>
          <cell r="DP7">
            <v>1326.3730555548932</v>
          </cell>
          <cell r="DQ7">
            <v>57.034041388860402</v>
          </cell>
          <cell r="DR7">
            <v>4.2999999999999997E-2</v>
          </cell>
          <cell r="DS7">
            <v>1383.4070969437537</v>
          </cell>
          <cell r="DT7">
            <v>62.340833333333336</v>
          </cell>
          <cell r="DU7">
            <v>27.351388889405442</v>
          </cell>
          <cell r="DV7">
            <v>80.48</v>
          </cell>
          <cell r="DW7">
            <v>5.6999807394295138E-2</v>
          </cell>
          <cell r="DX7">
            <v>3363.6615999999999</v>
          </cell>
          <cell r="DY7">
            <v>0</v>
          </cell>
          <cell r="DZ7">
            <v>0</v>
          </cell>
          <cell r="EA7">
            <v>0.29997878332009009</v>
          </cell>
          <cell r="EB7">
            <v>41.795000000000002</v>
          </cell>
          <cell r="EC7">
            <v>61183.161216764187</v>
          </cell>
          <cell r="ED7">
            <v>2582.5130499945185</v>
          </cell>
          <cell r="EE7">
            <v>255</v>
          </cell>
          <cell r="EF7">
            <v>6.4356209151542219</v>
          </cell>
          <cell r="EG7">
            <v>0</v>
          </cell>
          <cell r="EH7">
            <v>0</v>
          </cell>
          <cell r="EI7">
            <v>12.003125426356812</v>
          </cell>
          <cell r="EJ7">
            <v>13.33744982894814</v>
          </cell>
          <cell r="EK7">
            <v>14.038657171922685</v>
          </cell>
          <cell r="EL7">
            <v>14.943093059643427</v>
          </cell>
          <cell r="EM7">
            <v>186.93479342990491</v>
          </cell>
          <cell r="EN7">
            <v>368.33883565781616</v>
          </cell>
          <cell r="EO7">
            <v>0</v>
          </cell>
          <cell r="EP7">
            <v>-2056.1603490475409</v>
          </cell>
          <cell r="EQ7">
            <v>72.647887184402208</v>
          </cell>
          <cell r="ER7">
            <v>783.17775190522002</v>
          </cell>
          <cell r="ES7">
            <v>102.15063824126834</v>
          </cell>
          <cell r="ET7">
            <v>2.2453289560997458E-3</v>
          </cell>
          <cell r="EU7">
            <v>4.9985756810437501</v>
          </cell>
          <cell r="EV7">
            <v>8.3552777777777774</v>
          </cell>
          <cell r="EW7">
            <v>7.7386111111111111</v>
          </cell>
        </row>
        <row r="8">
          <cell r="A8">
            <v>42136</v>
          </cell>
          <cell r="B8">
            <v>46</v>
          </cell>
          <cell r="C8" t="str">
            <v>Tue</v>
          </cell>
          <cell r="D8">
            <v>55625</v>
          </cell>
          <cell r="E8">
            <v>2505</v>
          </cell>
          <cell r="F8">
            <v>3571</v>
          </cell>
          <cell r="G8">
            <v>2046</v>
          </cell>
          <cell r="H8">
            <v>0</v>
          </cell>
          <cell r="I8">
            <v>10295</v>
          </cell>
          <cell r="J8">
            <v>19</v>
          </cell>
          <cell r="K8">
            <v>74061</v>
          </cell>
          <cell r="L8">
            <v>0</v>
          </cell>
          <cell r="M8">
            <v>74061</v>
          </cell>
          <cell r="N8">
            <v>562</v>
          </cell>
          <cell r="O8">
            <v>1394</v>
          </cell>
          <cell r="P8">
            <v>105325</v>
          </cell>
          <cell r="Q8">
            <v>1261</v>
          </cell>
          <cell r="R8">
            <v>66</v>
          </cell>
          <cell r="S8">
            <v>138</v>
          </cell>
          <cell r="T8">
            <v>3</v>
          </cell>
          <cell r="U8">
            <v>1258</v>
          </cell>
          <cell r="V8">
            <v>1505</v>
          </cell>
          <cell r="W8">
            <v>1327</v>
          </cell>
          <cell r="X8">
            <v>1199</v>
          </cell>
          <cell r="Y8">
            <v>2</v>
          </cell>
          <cell r="Z8">
            <v>16</v>
          </cell>
          <cell r="AA8">
            <v>193</v>
          </cell>
          <cell r="AB8">
            <v>1410</v>
          </cell>
          <cell r="AC8">
            <v>39</v>
          </cell>
          <cell r="AD8">
            <v>1419</v>
          </cell>
          <cell r="AE8">
            <v>0</v>
          </cell>
          <cell r="AF8">
            <v>0</v>
          </cell>
          <cell r="AG8">
            <v>0</v>
          </cell>
          <cell r="AH8">
            <v>0.85842354591088488</v>
          </cell>
          <cell r="AI8">
            <v>0.88875958518065223</v>
          </cell>
          <cell r="AJ8">
            <v>0.99241166065810615</v>
          </cell>
          <cell r="AK8">
            <v>152.30870331068081</v>
          </cell>
          <cell r="AL8">
            <v>153.77794451193841</v>
          </cell>
          <cell r="AM8">
            <v>0.13926358002187386</v>
          </cell>
          <cell r="AN8">
            <v>12.644405082478285</v>
          </cell>
          <cell r="AO8">
            <v>37.23622117353753</v>
          </cell>
          <cell r="AP8">
            <v>19.489155523159987</v>
          </cell>
          <cell r="AQ8">
            <v>11.3218279116331</v>
          </cell>
          <cell r="AR8">
            <v>55.81085154483798</v>
          </cell>
          <cell r="AS8">
            <v>11.910264742977734</v>
          </cell>
          <cell r="AT8">
            <v>61.467206105840532</v>
          </cell>
          <cell r="AU8">
            <v>183.12879959140477</v>
          </cell>
          <cell r="AV8">
            <v>0.33565013391113563</v>
          </cell>
          <cell r="AW8">
            <v>0.7978396671048007</v>
          </cell>
          <cell r="AX8">
            <v>47.019151732834118</v>
          </cell>
          <cell r="BF8">
            <v>37.205833333333331</v>
          </cell>
          <cell r="BG8">
            <v>138.3233333336857</v>
          </cell>
          <cell r="BH8">
            <v>1078.281666667049</v>
          </cell>
          <cell r="BI8">
            <v>0</v>
          </cell>
          <cell r="BJ8">
            <v>1253.8108333340679</v>
          </cell>
          <cell r="BK8">
            <v>404.4202777785045</v>
          </cell>
          <cell r="BL8">
            <v>347.16388888888889</v>
          </cell>
          <cell r="BM8">
            <v>365.21222222301748</v>
          </cell>
          <cell r="BN8">
            <v>316.62388888888887</v>
          </cell>
          <cell r="BO8">
            <v>16.289722222197646</v>
          </cell>
          <cell r="BP8">
            <v>13.576388888888889</v>
          </cell>
          <cell r="BQ8">
            <v>17.721111111163367</v>
          </cell>
          <cell r="BR8">
            <v>12.734722222222222</v>
          </cell>
          <cell r="BS8">
            <v>5.1972222221259852</v>
          </cell>
          <cell r="BT8">
            <v>4.2288888888888891</v>
          </cell>
          <cell r="BU8">
            <v>0</v>
          </cell>
          <cell r="BV8">
            <v>0</v>
          </cell>
          <cell r="BW8">
            <v>110.24638888955764</v>
          </cell>
          <cell r="BX8">
            <v>37.436666666666667</v>
          </cell>
          <cell r="BY8">
            <v>72.809722222890969</v>
          </cell>
          <cell r="BZ8">
            <v>79.48</v>
          </cell>
          <cell r="CA8">
            <v>117.20722222217462</v>
          </cell>
          <cell r="CB8">
            <v>0</v>
          </cell>
          <cell r="CC8">
            <v>0</v>
          </cell>
          <cell r="CD8">
            <v>118.3852777774174</v>
          </cell>
          <cell r="CE8">
            <v>90.44638888888889</v>
          </cell>
          <cell r="CF8">
            <v>103.88583333292303</v>
          </cell>
          <cell r="CG8">
            <v>79.658888888888896</v>
          </cell>
          <cell r="CH8">
            <v>5.2222222222222225E-2</v>
          </cell>
          <cell r="CI8">
            <v>7.0000000000000007E-2</v>
          </cell>
          <cell r="CJ8">
            <v>0.96361111111111108</v>
          </cell>
          <cell r="CK8">
            <v>1.2422222222222221</v>
          </cell>
          <cell r="CL8">
            <v>13.483611111161041</v>
          </cell>
          <cell r="CM8">
            <v>9.4752777777777784</v>
          </cell>
          <cell r="CN8">
            <v>0</v>
          </cell>
          <cell r="CO8">
            <v>750.2591666676542</v>
          </cell>
          <cell r="CP8">
            <v>146.14972222222224</v>
          </cell>
          <cell r="CQ8">
            <v>18.296944444444446</v>
          </cell>
          <cell r="CR8">
            <v>19.335833333333333</v>
          </cell>
          <cell r="CS8">
            <v>13.168888888888889</v>
          </cell>
          <cell r="CT8">
            <v>0</v>
          </cell>
          <cell r="CU8">
            <v>42.788055555555559</v>
          </cell>
          <cell r="CV8">
            <v>0</v>
          </cell>
          <cell r="CW8">
            <v>36.570833333333333</v>
          </cell>
          <cell r="CX8">
            <v>51.138888888888886</v>
          </cell>
          <cell r="CY8">
            <v>8.8166666666666664</v>
          </cell>
          <cell r="CZ8">
            <v>2.6436111111111109</v>
          </cell>
          <cell r="DA8">
            <v>0</v>
          </cell>
          <cell r="DB8">
            <v>0</v>
          </cell>
          <cell r="DC8">
            <v>0</v>
          </cell>
          <cell r="DD8">
            <v>0</v>
          </cell>
          <cell r="DE8">
            <v>10.455833333129478</v>
          </cell>
          <cell r="DF8">
            <v>0</v>
          </cell>
          <cell r="DG8">
            <v>0</v>
          </cell>
          <cell r="DH8">
            <v>32.331388888888888</v>
          </cell>
          <cell r="DI8">
            <v>22.468611111111112</v>
          </cell>
          <cell r="DJ8">
            <v>14.428888888888888</v>
          </cell>
          <cell r="DK8">
            <v>0</v>
          </cell>
          <cell r="DL8">
            <v>0</v>
          </cell>
          <cell r="DM8">
            <v>0</v>
          </cell>
          <cell r="DN8">
            <v>142.28388888868503</v>
          </cell>
          <cell r="DO8">
            <v>418.5941666664628</v>
          </cell>
          <cell r="DP8">
            <v>1168.853333334117</v>
          </cell>
          <cell r="DQ8">
            <v>50.26069333336703</v>
          </cell>
          <cell r="DR8">
            <v>4.2999999999999997E-2</v>
          </cell>
          <cell r="DS8">
            <v>1219.114026667484</v>
          </cell>
          <cell r="DT8">
            <v>57.268888888888888</v>
          </cell>
          <cell r="DU8">
            <v>36.033055555499665</v>
          </cell>
          <cell r="DV8">
            <v>98.8</v>
          </cell>
          <cell r="DW8">
            <v>7.8618823014179648E-2</v>
          </cell>
          <cell r="DX8">
            <v>4306.8895999999995</v>
          </cell>
          <cell r="DY8">
            <v>0</v>
          </cell>
          <cell r="DZ8">
            <v>0</v>
          </cell>
          <cell r="EA8">
            <v>0.34335932284424059</v>
          </cell>
          <cell r="EB8">
            <v>43.591999999999999</v>
          </cell>
          <cell r="EC8">
            <v>57450.508250488965</v>
          </cell>
          <cell r="ED8">
            <v>0</v>
          </cell>
          <cell r="EE8">
            <v>223</v>
          </cell>
          <cell r="EF8">
            <v>9.6949925261434071</v>
          </cell>
          <cell r="EG8">
            <v>0</v>
          </cell>
          <cell r="EH8">
            <v>0</v>
          </cell>
          <cell r="EI8">
            <v>11.541515926984612</v>
          </cell>
          <cell r="EJ8">
            <v>38.297872340425528</v>
          </cell>
          <cell r="EK8">
            <v>16.604208705678872</v>
          </cell>
          <cell r="EL8">
            <v>14.313672977429949</v>
          </cell>
          <cell r="EM8">
            <v>201.51106652395279</v>
          </cell>
          <cell r="EN8">
            <v>393.67183325154406</v>
          </cell>
          <cell r="EO8">
            <v>0</v>
          </cell>
          <cell r="EP8">
            <v>-61.52186871202386</v>
          </cell>
          <cell r="EQ8">
            <v>-616.72402214739702</v>
          </cell>
          <cell r="ER8">
            <v>570.05497125645036</v>
          </cell>
          <cell r="ES8">
            <v>366.61032358962456</v>
          </cell>
          <cell r="ET8">
            <v>0.16585279996908275</v>
          </cell>
          <cell r="EU8">
            <v>261.23874561379409</v>
          </cell>
          <cell r="EV8">
            <v>15.306944444444444</v>
          </cell>
          <cell r="EW8">
            <v>1.6725000000000001</v>
          </cell>
        </row>
        <row r="9">
          <cell r="A9">
            <v>42137</v>
          </cell>
          <cell r="B9">
            <v>46</v>
          </cell>
          <cell r="C9" t="str">
            <v>Wed</v>
          </cell>
          <cell r="D9">
            <v>64969</v>
          </cell>
          <cell r="E9">
            <v>2996</v>
          </cell>
          <cell r="F9">
            <v>3420</v>
          </cell>
          <cell r="G9">
            <v>3362</v>
          </cell>
          <cell r="H9">
            <v>0</v>
          </cell>
          <cell r="I9">
            <v>8740</v>
          </cell>
          <cell r="J9">
            <v>57</v>
          </cell>
          <cell r="K9">
            <v>83544</v>
          </cell>
          <cell r="L9">
            <v>0</v>
          </cell>
          <cell r="M9">
            <v>83544</v>
          </cell>
          <cell r="N9">
            <v>786</v>
          </cell>
          <cell r="O9">
            <v>1074</v>
          </cell>
          <cell r="P9">
            <v>74220</v>
          </cell>
          <cell r="Q9">
            <v>1190</v>
          </cell>
          <cell r="R9">
            <v>42</v>
          </cell>
          <cell r="S9">
            <v>131</v>
          </cell>
          <cell r="T9">
            <v>3</v>
          </cell>
          <cell r="U9">
            <v>1177</v>
          </cell>
          <cell r="V9">
            <v>1404</v>
          </cell>
          <cell r="W9">
            <v>1232</v>
          </cell>
          <cell r="X9">
            <v>1319</v>
          </cell>
          <cell r="Y9">
            <v>8</v>
          </cell>
          <cell r="Z9">
            <v>13</v>
          </cell>
          <cell r="AA9">
            <v>192</v>
          </cell>
          <cell r="AB9">
            <v>1532</v>
          </cell>
          <cell r="AC9">
            <v>42</v>
          </cell>
          <cell r="AD9">
            <v>1131</v>
          </cell>
          <cell r="AE9">
            <v>48</v>
          </cell>
          <cell r="AF9">
            <v>0</v>
          </cell>
          <cell r="AG9">
            <v>0</v>
          </cell>
          <cell r="AH9">
            <v>0.86332274635220074</v>
          </cell>
          <cell r="AI9">
            <v>0.83418903270103817</v>
          </cell>
          <cell r="AJ9">
            <v>0.99059178397012349</v>
          </cell>
          <cell r="AK9">
            <v>159.05776551859213</v>
          </cell>
          <cell r="AL9">
            <v>142.84238547419446</v>
          </cell>
          <cell r="AM9">
            <v>0.10529780714354113</v>
          </cell>
          <cell r="AN9">
            <v>11.758694938140946</v>
          </cell>
          <cell r="AO9">
            <v>32.369709908326008</v>
          </cell>
          <cell r="AP9">
            <v>19.447190818037232</v>
          </cell>
          <cell r="AQ9">
            <v>9.8785890402720877</v>
          </cell>
          <cell r="AR9">
            <v>67.811688311688314</v>
          </cell>
          <cell r="AS9">
            <v>11.64281190626979</v>
          </cell>
          <cell r="AT9">
            <v>67.239022627904419</v>
          </cell>
          <cell r="AU9">
            <v>183.94705408534537</v>
          </cell>
          <cell r="AV9">
            <v>0.36553465323074824</v>
          </cell>
          <cell r="AW9">
            <v>0.71146086747767967</v>
          </cell>
          <cell r="AX9">
            <v>45.865707926366454</v>
          </cell>
          <cell r="BF9">
            <v>35.75</v>
          </cell>
          <cell r="BG9">
            <v>200.90222222272487</v>
          </cell>
          <cell r="BH9">
            <v>1065.8613888882701</v>
          </cell>
          <cell r="BI9">
            <v>0</v>
          </cell>
          <cell r="BJ9">
            <v>1302.513611110995</v>
          </cell>
          <cell r="BK9">
            <v>454.17416666666668</v>
          </cell>
          <cell r="BL9">
            <v>392.09888888888884</v>
          </cell>
          <cell r="BM9">
            <v>408.46166666666664</v>
          </cell>
          <cell r="BN9">
            <v>356.06833333333333</v>
          </cell>
          <cell r="BO9">
            <v>20.974166666666665</v>
          </cell>
          <cell r="BP9">
            <v>17.1325</v>
          </cell>
          <cell r="BQ9">
            <v>16.182777777777776</v>
          </cell>
          <cell r="BR9">
            <v>12.704166666666667</v>
          </cell>
          <cell r="BS9">
            <v>8.5555555555555571</v>
          </cell>
          <cell r="BT9">
            <v>6.193888888888889</v>
          </cell>
          <cell r="BU9">
            <v>0</v>
          </cell>
          <cell r="BV9">
            <v>0</v>
          </cell>
          <cell r="BW9">
            <v>91.336666666666645</v>
          </cell>
          <cell r="BX9">
            <v>33.179166666666667</v>
          </cell>
          <cell r="BY9">
            <v>58.157499999999999</v>
          </cell>
          <cell r="BZ9">
            <v>64.287499999999994</v>
          </cell>
          <cell r="CA9">
            <v>124.71416666666667</v>
          </cell>
          <cell r="CB9">
            <v>0</v>
          </cell>
          <cell r="CC9">
            <v>0</v>
          </cell>
          <cell r="CD9">
            <v>131.58333333333334</v>
          </cell>
          <cell r="CE9">
            <v>93.992222222222225</v>
          </cell>
          <cell r="CF9">
            <v>114.37166666666667</v>
          </cell>
          <cell r="CG9">
            <v>82.830555555555549</v>
          </cell>
          <cell r="CH9">
            <v>0.47138888888888891</v>
          </cell>
          <cell r="CI9">
            <v>0.3322222222222222</v>
          </cell>
          <cell r="CJ9">
            <v>0.9966666666666667</v>
          </cell>
          <cell r="CK9">
            <v>1.0302777777777778</v>
          </cell>
          <cell r="CL9">
            <v>15.743611111111111</v>
          </cell>
          <cell r="CM9">
            <v>9.7991666666666664</v>
          </cell>
          <cell r="CN9">
            <v>0</v>
          </cell>
          <cell r="CO9">
            <v>801.80833333333328</v>
          </cell>
          <cell r="CP9">
            <v>135.81694444444446</v>
          </cell>
          <cell r="CQ9">
            <v>35.708611111111111</v>
          </cell>
          <cell r="CR9">
            <v>28.381666666666668</v>
          </cell>
          <cell r="CS9">
            <v>17.728333333333332</v>
          </cell>
          <cell r="CT9">
            <v>0</v>
          </cell>
          <cell r="CU9">
            <v>31.341666666666665</v>
          </cell>
          <cell r="CV9">
            <v>0</v>
          </cell>
          <cell r="CW9">
            <v>15.905277777777778</v>
          </cell>
          <cell r="CX9">
            <v>49.354166666666664</v>
          </cell>
          <cell r="CY9">
            <v>6.05</v>
          </cell>
          <cell r="CZ9">
            <v>12.085833333333332</v>
          </cell>
          <cell r="DA9">
            <v>3.3333333333333335E-3</v>
          </cell>
          <cell r="DB9">
            <v>0.46833333333333332</v>
          </cell>
          <cell r="DC9">
            <v>0</v>
          </cell>
          <cell r="DD9">
            <v>6.9241666666666664</v>
          </cell>
          <cell r="DE9">
            <v>9.0702777777777772</v>
          </cell>
          <cell r="DF9">
            <v>0</v>
          </cell>
          <cell r="DG9">
            <v>0</v>
          </cell>
          <cell r="DH9">
            <v>32.703055555555558</v>
          </cell>
          <cell r="DI9">
            <v>16.708333333333332</v>
          </cell>
          <cell r="DJ9">
            <v>10.501666666666667</v>
          </cell>
          <cell r="DK9">
            <v>0</v>
          </cell>
          <cell r="DL9">
            <v>0</v>
          </cell>
          <cell r="DM9">
            <v>0</v>
          </cell>
          <cell r="DN9">
            <v>143.86916666666667</v>
          </cell>
          <cell r="DO9">
            <v>408.75166666666667</v>
          </cell>
          <cell r="DP9">
            <v>1210.56</v>
          </cell>
          <cell r="DQ9">
            <v>52.054079999999992</v>
          </cell>
          <cell r="DR9">
            <v>4.2999999999999997E-2</v>
          </cell>
          <cell r="DS9">
            <v>1262.6140799999998</v>
          </cell>
          <cell r="DT9">
            <v>67.751388888888883</v>
          </cell>
          <cell r="DU9">
            <v>31.932777777661602</v>
          </cell>
          <cell r="DV9">
            <v>68.94</v>
          </cell>
          <cell r="DW9">
            <v>5.3197729600368705E-2</v>
          </cell>
          <cell r="DX9">
            <v>3002.2680599999999</v>
          </cell>
          <cell r="DY9">
            <v>0</v>
          </cell>
          <cell r="DZ9">
            <v>0</v>
          </cell>
          <cell r="EA9">
            <v>0.32373444359710191</v>
          </cell>
          <cell r="EB9">
            <v>43.548999999999999</v>
          </cell>
          <cell r="EC9">
            <v>57987.848629919994</v>
          </cell>
          <cell r="ED9">
            <v>0</v>
          </cell>
          <cell r="EE9">
            <v>215</v>
          </cell>
          <cell r="EF9">
            <v>8.9114728681846334</v>
          </cell>
          <cell r="EG9">
            <v>6.35</v>
          </cell>
          <cell r="EH9">
            <v>7.5590551181102388</v>
          </cell>
          <cell r="EI9">
            <v>11.532576541392826</v>
          </cell>
          <cell r="EJ9">
            <v>16.971125515615793</v>
          </cell>
          <cell r="EK9">
            <v>13.043478260869565</v>
          </cell>
          <cell r="EL9">
            <v>12.19542318753639</v>
          </cell>
          <cell r="EM9">
            <v>211.33578221016859</v>
          </cell>
          <cell r="EN9">
            <v>392.96103896103887</v>
          </cell>
          <cell r="EO9">
            <v>0</v>
          </cell>
          <cell r="EP9">
            <v>-160.77383884537161</v>
          </cell>
          <cell r="EQ9">
            <v>-170.0508328065265</v>
          </cell>
          <cell r="ER9">
            <v>1171.7541732488469</v>
          </cell>
          <cell r="ES9">
            <v>524.0831626292171</v>
          </cell>
          <cell r="ET9">
            <v>7.9474000341961726E-2</v>
          </cell>
          <cell r="EU9">
            <v>144.76122106799556</v>
          </cell>
          <cell r="EV9">
            <v>21.753888888888888</v>
          </cell>
          <cell r="EW9">
            <v>0.44194444444444442</v>
          </cell>
        </row>
        <row r="10">
          <cell r="A10">
            <v>42138</v>
          </cell>
          <cell r="B10">
            <v>46</v>
          </cell>
          <cell r="C10" t="str">
            <v>Thu</v>
          </cell>
          <cell r="D10">
            <v>70147</v>
          </cell>
          <cell r="E10">
            <v>3140</v>
          </cell>
          <cell r="F10">
            <v>4638</v>
          </cell>
          <cell r="G10">
            <v>3311</v>
          </cell>
          <cell r="H10">
            <v>0</v>
          </cell>
          <cell r="I10">
            <v>10149</v>
          </cell>
          <cell r="J10">
            <v>171</v>
          </cell>
          <cell r="K10">
            <v>91556</v>
          </cell>
          <cell r="L10">
            <v>0</v>
          </cell>
          <cell r="M10">
            <v>91556</v>
          </cell>
          <cell r="N10">
            <v>1086</v>
          </cell>
          <cell r="O10">
            <v>1448</v>
          </cell>
          <cell r="P10">
            <v>119903</v>
          </cell>
          <cell r="Q10">
            <v>1232</v>
          </cell>
          <cell r="R10">
            <v>30</v>
          </cell>
          <cell r="S10">
            <v>149</v>
          </cell>
          <cell r="T10">
            <v>9</v>
          </cell>
          <cell r="U10">
            <v>1216</v>
          </cell>
          <cell r="V10">
            <v>1532</v>
          </cell>
          <cell r="W10">
            <v>1262</v>
          </cell>
          <cell r="X10">
            <v>1439</v>
          </cell>
          <cell r="Y10">
            <v>16</v>
          </cell>
          <cell r="Z10">
            <v>12</v>
          </cell>
          <cell r="AA10">
            <v>165</v>
          </cell>
          <cell r="AB10">
            <v>1632</v>
          </cell>
          <cell r="AC10">
            <v>30</v>
          </cell>
          <cell r="AD10">
            <v>1417</v>
          </cell>
          <cell r="AE10">
            <v>80</v>
          </cell>
          <cell r="AF10">
            <v>0</v>
          </cell>
          <cell r="AG10">
            <v>0</v>
          </cell>
          <cell r="AH10">
            <v>0.85354018772654083</v>
          </cell>
          <cell r="AI10">
            <v>0.86321486809056303</v>
          </cell>
          <cell r="AJ10">
            <v>0.98813840709511114</v>
          </cell>
          <cell r="AK10">
            <v>163.66733163009366</v>
          </cell>
          <cell r="AL10">
            <v>172.10718635809988</v>
          </cell>
          <cell r="AM10">
            <v>0.11271789942767269</v>
          </cell>
          <cell r="AN10">
            <v>12.186244187759051</v>
          </cell>
          <cell r="AO10">
            <v>33.921599250351399</v>
          </cell>
          <cell r="AP10">
            <v>18.611472915731749</v>
          </cell>
          <cell r="AQ10">
            <v>11.389434840158838</v>
          </cell>
          <cell r="AR10">
            <v>72.548335974643422</v>
          </cell>
          <cell r="AS10">
            <v>12.671572645000992</v>
          </cell>
          <cell r="AT10">
            <v>67.65850765686244</v>
          </cell>
          <cell r="AU10">
            <v>192.13441882535088</v>
          </cell>
          <cell r="AV10">
            <v>0.35214152711682362</v>
          </cell>
          <cell r="AW10">
            <v>0.66975051212237247</v>
          </cell>
          <cell r="AX10">
            <v>43.446136292060473</v>
          </cell>
          <cell r="BF10">
            <v>49.764722222222225</v>
          </cell>
          <cell r="BG10">
            <v>167.1186111107065</v>
          </cell>
          <cell r="BH10">
            <v>1204.2680555548714</v>
          </cell>
          <cell r="BI10">
            <v>0</v>
          </cell>
          <cell r="BJ10">
            <v>1421.1513888878001</v>
          </cell>
          <cell r="BK10">
            <v>476.52055555555563</v>
          </cell>
          <cell r="BL10">
            <v>406.72944444444448</v>
          </cell>
          <cell r="BM10">
            <v>428.59500000000003</v>
          </cell>
          <cell r="BN10">
            <v>370.66222222222223</v>
          </cell>
          <cell r="BO10">
            <v>18.244444444444444</v>
          </cell>
          <cell r="BP10">
            <v>14.968333333333334</v>
          </cell>
          <cell r="BQ10">
            <v>19.880277777777778</v>
          </cell>
          <cell r="BR10">
            <v>15.616111111111111</v>
          </cell>
          <cell r="BS10">
            <v>9.8008333333333297</v>
          </cell>
          <cell r="BT10">
            <v>5.4827777777777778</v>
          </cell>
          <cell r="BU10">
            <v>0</v>
          </cell>
          <cell r="BV10">
            <v>0</v>
          </cell>
          <cell r="BW10">
            <v>118.82250000000001</v>
          </cell>
          <cell r="BX10">
            <v>42.686666666666667</v>
          </cell>
          <cell r="BY10">
            <v>76.135833333333338</v>
          </cell>
          <cell r="BZ10">
            <v>78.533055555555549</v>
          </cell>
          <cell r="CA10">
            <v>110.80444444444444</v>
          </cell>
          <cell r="CB10">
            <v>0</v>
          </cell>
          <cell r="CC10">
            <v>0</v>
          </cell>
          <cell r="CD10">
            <v>128.79222222222222</v>
          </cell>
          <cell r="CE10">
            <v>98.363888888888894</v>
          </cell>
          <cell r="CF10">
            <v>115.50388888888889</v>
          </cell>
          <cell r="CG10">
            <v>88.879722222222227</v>
          </cell>
          <cell r="CH10">
            <v>0.74222222222222223</v>
          </cell>
          <cell r="CI10">
            <v>0.76083333333333336</v>
          </cell>
          <cell r="CJ10">
            <v>1.0127777777777778</v>
          </cell>
          <cell r="CK10">
            <v>0.84499999999999997</v>
          </cell>
          <cell r="CL10">
            <v>11.533333333333335</v>
          </cell>
          <cell r="CM10">
            <v>7.878333333333333</v>
          </cell>
          <cell r="CN10">
            <v>0</v>
          </cell>
          <cell r="CO10">
            <v>834.93972222222237</v>
          </cell>
          <cell r="CP10">
            <v>171.52472222222224</v>
          </cell>
          <cell r="CQ10">
            <v>21.792222222222222</v>
          </cell>
          <cell r="CR10">
            <v>30.673055555555557</v>
          </cell>
          <cell r="CS10">
            <v>17.54111111111111</v>
          </cell>
          <cell r="CT10">
            <v>0</v>
          </cell>
          <cell r="CU10">
            <v>41.641111111111108</v>
          </cell>
          <cell r="CV10">
            <v>0</v>
          </cell>
          <cell r="CW10">
            <v>28.983888888888888</v>
          </cell>
          <cell r="CX10">
            <v>54.354999999999997</v>
          </cell>
          <cell r="CY10">
            <v>5.7166666666666668</v>
          </cell>
          <cell r="CZ10">
            <v>6.1802777777777802</v>
          </cell>
          <cell r="DA10">
            <v>6.9444444444444441E-3</v>
          </cell>
          <cell r="DB10">
            <v>0</v>
          </cell>
          <cell r="DC10">
            <v>0</v>
          </cell>
          <cell r="DD10">
            <v>15.886111111111111</v>
          </cell>
          <cell r="DE10">
            <v>7.6044444444444448</v>
          </cell>
          <cell r="DF10">
            <v>0</v>
          </cell>
          <cell r="DG10">
            <v>0</v>
          </cell>
          <cell r="DH10">
            <v>30.900555555555556</v>
          </cell>
          <cell r="DI10">
            <v>19.155833333333334</v>
          </cell>
          <cell r="DJ10">
            <v>17.024444444444445</v>
          </cell>
          <cell r="DK10">
            <v>3.9036111111111111</v>
          </cell>
          <cell r="DL10">
            <v>0</v>
          </cell>
          <cell r="DM10">
            <v>0</v>
          </cell>
          <cell r="DN10">
            <v>160.73388888888888</v>
          </cell>
          <cell r="DO10">
            <v>472.89</v>
          </cell>
          <cell r="DP10">
            <v>1307.8297222222222</v>
          </cell>
          <cell r="DQ10">
            <v>56.236678055555551</v>
          </cell>
          <cell r="DR10">
            <v>4.2999999999999997E-2</v>
          </cell>
          <cell r="DS10">
            <v>1364.0664002777778</v>
          </cell>
          <cell r="DT10">
            <v>75.853611111111107</v>
          </cell>
          <cell r="DU10">
            <v>45.377777776688845</v>
          </cell>
          <cell r="DV10">
            <v>84.17</v>
          </cell>
          <cell r="DW10">
            <v>5.9636016001084723E-2</v>
          </cell>
          <cell r="DX10">
            <v>3451.0541699999999</v>
          </cell>
          <cell r="DY10">
            <v>0</v>
          </cell>
          <cell r="DZ10">
            <v>0</v>
          </cell>
          <cell r="EA10">
            <v>0.3466766719741069</v>
          </cell>
          <cell r="EB10">
            <v>41.000999999999998</v>
          </cell>
          <cell r="EC10">
            <v>59379.140647789165</v>
          </cell>
          <cell r="ED10">
            <v>0</v>
          </cell>
          <cell r="EE10">
            <v>249</v>
          </cell>
          <cell r="EF10">
            <v>10.934404283539481</v>
          </cell>
          <cell r="EG10">
            <v>9.0724999999999998</v>
          </cell>
          <cell r="EH10">
            <v>8.8178561587214119</v>
          </cell>
          <cell r="EI10">
            <v>12.458454982275729</v>
          </cell>
          <cell r="EJ10">
            <v>21.556886227544911</v>
          </cell>
          <cell r="EK10">
            <v>11.848601206801975</v>
          </cell>
          <cell r="EL10">
            <v>14.306358381502887</v>
          </cell>
          <cell r="EM10">
            <v>233.29653900431751</v>
          </cell>
          <cell r="EN10">
            <v>337.82841595102468</v>
          </cell>
          <cell r="EO10">
            <v>0</v>
          </cell>
          <cell r="EP10">
            <v>-1088.3737134777693</v>
          </cell>
          <cell r="EQ10">
            <v>-404.8785811360749</v>
          </cell>
          <cell r="ER10">
            <v>353.55500244783406</v>
          </cell>
          <cell r="ES10">
            <v>34.418994640265666</v>
          </cell>
          <cell r="ET10">
            <v>3.7763644986654521E-2</v>
          </cell>
          <cell r="EU10">
            <v>79.581030109459405</v>
          </cell>
          <cell r="EV10">
            <v>14.744444444444444</v>
          </cell>
          <cell r="EW10">
            <v>2.0311111111111111</v>
          </cell>
        </row>
        <row r="11">
          <cell r="A11">
            <v>42139</v>
          </cell>
          <cell r="B11">
            <v>46</v>
          </cell>
          <cell r="C11" t="str">
            <v>Fri</v>
          </cell>
          <cell r="D11">
            <v>98318</v>
          </cell>
          <cell r="E11">
            <v>5817</v>
          </cell>
          <cell r="F11">
            <v>7755</v>
          </cell>
          <cell r="G11">
            <v>4483</v>
          </cell>
          <cell r="H11">
            <v>0</v>
          </cell>
          <cell r="I11">
            <v>10406</v>
          </cell>
          <cell r="J11">
            <v>342</v>
          </cell>
          <cell r="K11">
            <v>127121</v>
          </cell>
          <cell r="L11">
            <v>0</v>
          </cell>
          <cell r="M11">
            <v>127121</v>
          </cell>
          <cell r="N11">
            <v>1173</v>
          </cell>
          <cell r="O11">
            <v>1201</v>
          </cell>
          <cell r="P11">
            <v>103467</v>
          </cell>
          <cell r="Q11">
            <v>1332</v>
          </cell>
          <cell r="R11">
            <v>87</v>
          </cell>
          <cell r="S11">
            <v>229</v>
          </cell>
          <cell r="T11">
            <v>12</v>
          </cell>
          <cell r="U11">
            <v>1352</v>
          </cell>
          <cell r="V11">
            <v>1813</v>
          </cell>
          <cell r="W11">
            <v>1419</v>
          </cell>
          <cell r="X11">
            <v>2002</v>
          </cell>
          <cell r="Y11">
            <v>5</v>
          </cell>
          <cell r="Z11">
            <v>13</v>
          </cell>
          <cell r="AA11">
            <v>181</v>
          </cell>
          <cell r="AB11">
            <v>2201</v>
          </cell>
          <cell r="AC11">
            <v>29</v>
          </cell>
          <cell r="AD11">
            <v>1191</v>
          </cell>
          <cell r="AE11">
            <v>85</v>
          </cell>
          <cell r="AF11">
            <v>0</v>
          </cell>
          <cell r="AG11">
            <v>0</v>
          </cell>
          <cell r="AH11">
            <v>0.85431760857691674</v>
          </cell>
          <cell r="AI11">
            <v>0.86306708789652342</v>
          </cell>
          <cell r="AJ11">
            <v>0.99077257101501714</v>
          </cell>
          <cell r="AK11">
            <v>163.12308680699897</v>
          </cell>
          <cell r="AL11">
            <v>162.003341997772</v>
          </cell>
          <cell r="AM11">
            <v>8.4549366351743621E-2</v>
          </cell>
          <cell r="AN11">
            <v>10.855461374683646</v>
          </cell>
          <cell r="AO11">
            <v>30.592447409944171</v>
          </cell>
          <cell r="AP11">
            <v>16.685930440264791</v>
          </cell>
          <cell r="AQ11">
            <v>10.664183840475634</v>
          </cell>
          <cell r="AR11">
            <v>89.584918957011979</v>
          </cell>
          <cell r="AS11">
            <v>13.75250148830961</v>
          </cell>
          <cell r="AT11">
            <v>83.394398212970245</v>
          </cell>
          <cell r="AU11">
            <v>187.23060589509601</v>
          </cell>
          <cell r="AV11">
            <v>0.44541007499433899</v>
          </cell>
          <cell r="AW11">
            <v>0.53378946679397066</v>
          </cell>
          <cell r="AX11">
            <v>42.679819132987006</v>
          </cell>
          <cell r="BF11">
            <v>39.514722222222225</v>
          </cell>
          <cell r="BG11">
            <v>433.98194444505185</v>
          </cell>
          <cell r="BH11">
            <v>1070.7916666662297</v>
          </cell>
          <cell r="BI11">
            <v>92.025277777991192</v>
          </cell>
          <cell r="BJ11">
            <v>1636.3136111114952</v>
          </cell>
          <cell r="BK11">
            <v>678.95416666666665</v>
          </cell>
          <cell r="BL11">
            <v>580.04250000000002</v>
          </cell>
          <cell r="BM11">
            <v>602.72277777777776</v>
          </cell>
          <cell r="BN11">
            <v>519.62249999999995</v>
          </cell>
          <cell r="BO11">
            <v>35.906666666666666</v>
          </cell>
          <cell r="BP11">
            <v>30.26</v>
          </cell>
          <cell r="BQ11">
            <v>28.930555555555557</v>
          </cell>
          <cell r="BR11">
            <v>22.949722222222221</v>
          </cell>
          <cell r="BS11">
            <v>11.394166666666665</v>
          </cell>
          <cell r="BT11">
            <v>7.2102777777777778</v>
          </cell>
          <cell r="BU11">
            <v>0</v>
          </cell>
          <cell r="BV11">
            <v>0</v>
          </cell>
          <cell r="BW11">
            <v>110.63555555555556</v>
          </cell>
          <cell r="BX11">
            <v>39.258055555555558</v>
          </cell>
          <cell r="BY11">
            <v>71.377499999999998</v>
          </cell>
          <cell r="BZ11">
            <v>66.725833333333327</v>
          </cell>
          <cell r="CA11">
            <v>133.06222222222223</v>
          </cell>
          <cell r="CB11">
            <v>0</v>
          </cell>
          <cell r="CC11">
            <v>0</v>
          </cell>
          <cell r="CD11">
            <v>160.04361111111112</v>
          </cell>
          <cell r="CE11">
            <v>133.00611111111112</v>
          </cell>
          <cell r="CF11">
            <v>146.75749999999999</v>
          </cell>
          <cell r="CG11">
            <v>123.28694444444444</v>
          </cell>
          <cell r="CH11">
            <v>0.42055555555555557</v>
          </cell>
          <cell r="CI11">
            <v>0.18722222222222223</v>
          </cell>
          <cell r="CJ11">
            <v>1.068888888888889</v>
          </cell>
          <cell r="CK11">
            <v>0.98</v>
          </cell>
          <cell r="CL11">
            <v>11.79666666666667</v>
          </cell>
          <cell r="CM11">
            <v>8.5519444444444446</v>
          </cell>
          <cell r="CN11">
            <v>0</v>
          </cell>
          <cell r="CO11">
            <v>1082.6955555555555</v>
          </cell>
          <cell r="CP11">
            <v>133.45638888888888</v>
          </cell>
          <cell r="CQ11">
            <v>5.1933333333333334</v>
          </cell>
          <cell r="CR11">
            <v>16.8325</v>
          </cell>
          <cell r="CS11">
            <v>19.923055555555557</v>
          </cell>
          <cell r="CT11">
            <v>0</v>
          </cell>
          <cell r="CU11">
            <v>31.653055555555557</v>
          </cell>
          <cell r="CV11">
            <v>0</v>
          </cell>
          <cell r="CW11">
            <v>22.516944444444444</v>
          </cell>
          <cell r="CX11">
            <v>63.896666666666668</v>
          </cell>
          <cell r="CY11">
            <v>11.7325</v>
          </cell>
          <cell r="CZ11">
            <v>6.827222222222221</v>
          </cell>
          <cell r="DA11">
            <v>0.37138888888888888</v>
          </cell>
          <cell r="DB11">
            <v>0</v>
          </cell>
          <cell r="DC11">
            <v>0</v>
          </cell>
          <cell r="DD11">
            <v>28.569722222222222</v>
          </cell>
          <cell r="DE11">
            <v>5.68</v>
          </cell>
          <cell r="DF11">
            <v>0</v>
          </cell>
          <cell r="DG11">
            <v>4.7927777777777774</v>
          </cell>
          <cell r="DH11">
            <v>20.798611111111111</v>
          </cell>
          <cell r="DI11">
            <v>16.259166666666665</v>
          </cell>
          <cell r="DJ11">
            <v>11.775</v>
          </cell>
          <cell r="DK11">
            <v>1.7747222222222223</v>
          </cell>
          <cell r="DL11">
            <v>0</v>
          </cell>
          <cell r="DM11">
            <v>0</v>
          </cell>
          <cell r="DN11">
            <v>172.47777777777773</v>
          </cell>
          <cell r="DO11">
            <v>402.05305555555549</v>
          </cell>
          <cell r="DP11">
            <v>1484.7486111111111</v>
          </cell>
          <cell r="DQ11">
            <v>63.844190277777777</v>
          </cell>
          <cell r="DR11">
            <v>4.3000000000000003E-2</v>
          </cell>
          <cell r="DS11">
            <v>1548.5928013888888</v>
          </cell>
          <cell r="DT11">
            <v>86.902500000000003</v>
          </cell>
          <cell r="DU11">
            <v>39.586388889272698</v>
          </cell>
          <cell r="DV11">
            <v>70.81</v>
          </cell>
          <cell r="DW11">
            <v>4.4537913191067341E-2</v>
          </cell>
          <cell r="DX11">
            <v>2893.2966000000001</v>
          </cell>
          <cell r="DY11">
            <v>0</v>
          </cell>
          <cell r="DZ11">
            <v>0</v>
          </cell>
          <cell r="EA11">
            <v>0.25962477366223424</v>
          </cell>
          <cell r="EB11">
            <v>40.86</v>
          </cell>
          <cell r="EC11">
            <v>66168.798464749998</v>
          </cell>
          <cell r="ED11">
            <v>3760.1528500087202</v>
          </cell>
          <cell r="EE11">
            <v>293</v>
          </cell>
          <cell r="EF11">
            <v>8.1064277588954337</v>
          </cell>
          <cell r="EG11">
            <v>9.2094444444444452</v>
          </cell>
          <cell r="EH11">
            <v>9.2296555468420092</v>
          </cell>
          <cell r="EI11">
            <v>13.641551539103624</v>
          </cell>
          <cell r="EJ11">
            <v>11.889035667107001</v>
          </cell>
          <cell r="EK11">
            <v>12.162162162162161</v>
          </cell>
          <cell r="EL11">
            <v>15.343317321277192</v>
          </cell>
          <cell r="EM11">
            <v>268.05568891022563</v>
          </cell>
          <cell r="EN11">
            <v>393.44693922328685</v>
          </cell>
          <cell r="EO11">
            <v>0</v>
          </cell>
          <cell r="EP11">
            <v>-744.90789117296322</v>
          </cell>
          <cell r="EQ11">
            <v>185.75835222958568</v>
          </cell>
          <cell r="ER11">
            <v>941.61165411621153</v>
          </cell>
          <cell r="ES11">
            <v>-537.07600961938545</v>
          </cell>
          <cell r="ET11">
            <v>-9.8197400341747287E-2</v>
          </cell>
          <cell r="EU11">
            <v>-292.479021289836</v>
          </cell>
          <cell r="EV11">
            <v>20.747499999999999</v>
          </cell>
          <cell r="EW11">
            <v>3.7574999999999998</v>
          </cell>
        </row>
        <row r="12">
          <cell r="A12">
            <v>42140</v>
          </cell>
          <cell r="B12">
            <v>46</v>
          </cell>
          <cell r="C12" t="str">
            <v>Sat</v>
          </cell>
          <cell r="D12">
            <v>41150</v>
          </cell>
          <cell r="E12">
            <v>2353</v>
          </cell>
          <cell r="F12">
            <v>496</v>
          </cell>
          <cell r="G12">
            <v>951</v>
          </cell>
          <cell r="H12">
            <v>0</v>
          </cell>
          <cell r="I12">
            <v>4279</v>
          </cell>
          <cell r="J12">
            <v>114</v>
          </cell>
          <cell r="K12">
            <v>49343</v>
          </cell>
          <cell r="L12">
            <v>0</v>
          </cell>
          <cell r="M12">
            <v>49343</v>
          </cell>
          <cell r="N12">
            <v>365</v>
          </cell>
          <cell r="O12">
            <v>0</v>
          </cell>
          <cell r="P12">
            <v>0</v>
          </cell>
          <cell r="Q12">
            <v>1076</v>
          </cell>
          <cell r="R12">
            <v>0</v>
          </cell>
          <cell r="S12">
            <v>89</v>
          </cell>
          <cell r="T12">
            <v>3</v>
          </cell>
          <cell r="U12">
            <v>1048</v>
          </cell>
          <cell r="V12">
            <v>1205</v>
          </cell>
          <cell r="W12">
            <v>1076</v>
          </cell>
          <cell r="X12">
            <v>928</v>
          </cell>
          <cell r="Y12">
            <v>2</v>
          </cell>
          <cell r="Z12">
            <v>9</v>
          </cell>
          <cell r="AA12">
            <v>72</v>
          </cell>
          <cell r="AB12">
            <v>1011</v>
          </cell>
          <cell r="AC12">
            <v>15</v>
          </cell>
          <cell r="AD12">
            <v>119</v>
          </cell>
          <cell r="AE12">
            <v>23</v>
          </cell>
          <cell r="AF12">
            <v>0</v>
          </cell>
          <cell r="AG12">
            <v>0</v>
          </cell>
          <cell r="AH12">
            <v>0.87654565121526296</v>
          </cell>
          <cell r="AI12">
            <v>0.83669902656501438</v>
          </cell>
          <cell r="AJ12">
            <v>0.99260280080254548</v>
          </cell>
          <cell r="AK12">
            <v>158.84691763636127</v>
          </cell>
          <cell r="AL12">
            <v>165.04237700925475</v>
          </cell>
          <cell r="AM12">
            <v>8.9029852258679043E-2</v>
          </cell>
          <cell r="AN12">
            <v>0</v>
          </cell>
          <cell r="AO12">
            <v>0</v>
          </cell>
          <cell r="AP12">
            <v>15.157090291536937</v>
          </cell>
          <cell r="AQ12">
            <v>11.89983933250798</v>
          </cell>
          <cell r="AR12">
            <v>45.857806691449817</v>
          </cell>
          <cell r="AS12">
            <v>13.235294117647058</v>
          </cell>
          <cell r="AT12">
            <v>70.076299560180601</v>
          </cell>
          <cell r="AU12">
            <v>175.63501966608197</v>
          </cell>
          <cell r="AV12">
            <v>0.39898819548293929</v>
          </cell>
          <cell r="AW12">
            <v>0.88256567975357036</v>
          </cell>
          <cell r="AX12">
            <v>59.297159114041811</v>
          </cell>
          <cell r="BF12">
            <v>11.764722222222222</v>
          </cell>
          <cell r="BG12">
            <v>196.22277777742102</v>
          </cell>
          <cell r="BH12">
            <v>512.67972222194805</v>
          </cell>
          <cell r="BI12">
            <v>7.4394444442354075</v>
          </cell>
          <cell r="BJ12">
            <v>728.10666666582665</v>
          </cell>
          <cell r="BK12">
            <v>280.94055555555559</v>
          </cell>
          <cell r="BL12">
            <v>246.25722222222223</v>
          </cell>
          <cell r="BM12">
            <v>259.05444444444447</v>
          </cell>
          <cell r="BN12">
            <v>228.29805555555555</v>
          </cell>
          <cell r="BO12">
            <v>14.256944444444445</v>
          </cell>
          <cell r="BP12">
            <v>12.72861111111111</v>
          </cell>
          <cell r="BQ12">
            <v>2.9575</v>
          </cell>
          <cell r="BR12">
            <v>3.3594444444444442</v>
          </cell>
          <cell r="BS12">
            <v>4.6716666666666669</v>
          </cell>
          <cell r="BT12">
            <v>1.8711111111111112</v>
          </cell>
          <cell r="BU12">
            <v>0</v>
          </cell>
          <cell r="BV12">
            <v>0</v>
          </cell>
          <cell r="BW12">
            <v>7.8511111111111109</v>
          </cell>
          <cell r="BX12">
            <v>0</v>
          </cell>
          <cell r="BY12">
            <v>7.8511111111111109</v>
          </cell>
          <cell r="BZ12">
            <v>7.1077777777777778</v>
          </cell>
          <cell r="CA12">
            <v>90.421388888888885</v>
          </cell>
          <cell r="CB12">
            <v>0</v>
          </cell>
          <cell r="CC12">
            <v>0</v>
          </cell>
          <cell r="CD12">
            <v>76.38666666666667</v>
          </cell>
          <cell r="CE12">
            <v>63.373888888888892</v>
          </cell>
          <cell r="CF12">
            <v>71.213055555555556</v>
          </cell>
          <cell r="CG12">
            <v>59.075277777777778</v>
          </cell>
          <cell r="CH12">
            <v>6.9722222222222227E-2</v>
          </cell>
          <cell r="CI12">
            <v>6.6111111111111107E-2</v>
          </cell>
          <cell r="CJ12">
            <v>0.78166666666666662</v>
          </cell>
          <cell r="CK12">
            <v>0.73083333333333333</v>
          </cell>
          <cell r="CL12">
            <v>4.322222222222222</v>
          </cell>
          <cell r="CM12">
            <v>3.5016666666666665</v>
          </cell>
          <cell r="CN12">
            <v>0</v>
          </cell>
          <cell r="CO12">
            <v>455.59972222222223</v>
          </cell>
          <cell r="CP12">
            <v>64.664444444444442</v>
          </cell>
          <cell r="CQ12">
            <v>0</v>
          </cell>
          <cell r="CR12">
            <v>9.038333333333334</v>
          </cell>
          <cell r="CS12">
            <v>17.188333333333333</v>
          </cell>
          <cell r="CT12">
            <v>0</v>
          </cell>
          <cell r="CU12">
            <v>27.899166666666666</v>
          </cell>
          <cell r="CV12">
            <v>0</v>
          </cell>
          <cell r="CW12">
            <v>15.191666666666666</v>
          </cell>
          <cell r="CX12">
            <v>30.241666666666667</v>
          </cell>
          <cell r="CY12">
            <v>6.1166666666666663</v>
          </cell>
          <cell r="CZ12">
            <v>7.5169444444444462</v>
          </cell>
          <cell r="DA12">
            <v>5.0000000000000001E-3</v>
          </cell>
          <cell r="DB12">
            <v>0.86583333333333334</v>
          </cell>
          <cell r="DC12">
            <v>0</v>
          </cell>
          <cell r="DD12">
            <v>8.0308333333333337</v>
          </cell>
          <cell r="DE12">
            <v>2.2549999999999999</v>
          </cell>
          <cell r="DF12">
            <v>0</v>
          </cell>
          <cell r="DG12">
            <v>0</v>
          </cell>
          <cell r="DH12">
            <v>16.610833333333332</v>
          </cell>
          <cell r="DI12">
            <v>11.796944444444444</v>
          </cell>
          <cell r="DJ12">
            <v>5.4944444444444445</v>
          </cell>
          <cell r="DK12">
            <v>5.8266666666666671</v>
          </cell>
          <cell r="DL12">
            <v>0</v>
          </cell>
          <cell r="DM12">
            <v>0</v>
          </cell>
          <cell r="DN12">
            <v>94.760833333333338</v>
          </cell>
          <cell r="DO12">
            <v>228.7427777777778</v>
          </cell>
          <cell r="DP12">
            <v>684.34249999999997</v>
          </cell>
          <cell r="DQ12">
            <v>29.426727499999995</v>
          </cell>
          <cell r="DR12">
            <v>4.2999999999999997E-2</v>
          </cell>
          <cell r="DS12">
            <v>713.76922749999994</v>
          </cell>
          <cell r="DT12">
            <v>23.858333333333334</v>
          </cell>
          <cell r="DU12">
            <v>19.789999999160006</v>
          </cell>
          <cell r="DV12">
            <v>35.159999999999997</v>
          </cell>
          <cell r="DW12">
            <v>4.7875152223825081E-2</v>
          </cell>
          <cell r="DX12">
            <v>1989.6340799999998</v>
          </cell>
          <cell r="DY12">
            <v>0</v>
          </cell>
          <cell r="DZ12">
            <v>0</v>
          </cell>
          <cell r="EA12">
            <v>0.3204716159856833</v>
          </cell>
          <cell r="EB12">
            <v>56.588000000000001</v>
          </cell>
          <cell r="EC12">
            <v>42380.407125769998</v>
          </cell>
          <cell r="ED12">
            <v>420.98328221039327</v>
          </cell>
          <cell r="EE12">
            <v>177</v>
          </cell>
          <cell r="EF12">
            <v>6.7084745759864433</v>
          </cell>
          <cell r="EG12">
            <v>6.9638888888888912</v>
          </cell>
          <cell r="EH12">
            <v>3.3027522935779805</v>
          </cell>
          <cell r="EI12">
            <v>13.031318383411282</v>
          </cell>
          <cell r="EJ12">
            <v>28.685258964143426</v>
          </cell>
          <cell r="EK12">
            <v>11.513859275053306</v>
          </cell>
          <cell r="EL12">
            <v>16.658097686375321</v>
          </cell>
          <cell r="EM12">
            <v>167.70921386306003</v>
          </cell>
          <cell r="EN12">
            <v>203.56760613628254</v>
          </cell>
          <cell r="EO12">
            <v>0</v>
          </cell>
          <cell r="EP12">
            <v>630.00677669511003</v>
          </cell>
          <cell r="EQ12">
            <v>0</v>
          </cell>
          <cell r="ER12">
            <v>44.752883698013797</v>
          </cell>
          <cell r="ES12">
            <v>-172.40358340059052</v>
          </cell>
          <cell r="ET12">
            <v>0.25057881261785242</v>
          </cell>
          <cell r="EU12">
            <v>208.51437970617334</v>
          </cell>
          <cell r="EV12">
            <v>24.383333333333333</v>
          </cell>
          <cell r="EW12">
            <v>0</v>
          </cell>
        </row>
        <row r="13">
          <cell r="A13">
            <v>42141</v>
          </cell>
          <cell r="B13">
            <v>46</v>
          </cell>
          <cell r="C13" t="str">
            <v>Sun</v>
          </cell>
          <cell r="D13">
            <v>16658</v>
          </cell>
          <cell r="E13">
            <v>0</v>
          </cell>
          <cell r="F13">
            <v>1063</v>
          </cell>
          <cell r="G13">
            <v>48</v>
          </cell>
          <cell r="H13">
            <v>0</v>
          </cell>
          <cell r="I13">
            <v>1433</v>
          </cell>
          <cell r="J13">
            <v>57</v>
          </cell>
          <cell r="K13">
            <v>19259</v>
          </cell>
          <cell r="L13">
            <v>0</v>
          </cell>
          <cell r="M13">
            <v>19259</v>
          </cell>
          <cell r="N13">
            <v>125</v>
          </cell>
          <cell r="O13">
            <v>0</v>
          </cell>
          <cell r="P13">
            <v>0</v>
          </cell>
          <cell r="Q13">
            <v>357</v>
          </cell>
          <cell r="R13">
            <v>66</v>
          </cell>
          <cell r="S13">
            <v>32</v>
          </cell>
          <cell r="T13">
            <v>6</v>
          </cell>
          <cell r="U13">
            <v>424</v>
          </cell>
          <cell r="V13">
            <v>534</v>
          </cell>
          <cell r="W13">
            <v>423</v>
          </cell>
          <cell r="X13">
            <v>247</v>
          </cell>
          <cell r="Y13">
            <v>0</v>
          </cell>
          <cell r="Z13">
            <v>2</v>
          </cell>
          <cell r="AA13">
            <v>29</v>
          </cell>
          <cell r="AB13">
            <v>278</v>
          </cell>
          <cell r="AC13">
            <v>4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0.87587476586068402</v>
          </cell>
          <cell r="AI13">
            <v>0.847550818650885</v>
          </cell>
          <cell r="AJ13">
            <v>0.99350952801287706</v>
          </cell>
          <cell r="AK13">
            <v>166.32496838181456</v>
          </cell>
          <cell r="AL13">
            <v>0</v>
          </cell>
          <cell r="AM13">
            <v>7.7366426086505014E-2</v>
          </cell>
          <cell r="AN13">
            <v>0</v>
          </cell>
          <cell r="AO13">
            <v>0</v>
          </cell>
          <cell r="AP13">
            <v>0</v>
          </cell>
          <cell r="AQ13">
            <v>10.562676876976861</v>
          </cell>
          <cell r="AR13">
            <v>45.529550827423165</v>
          </cell>
          <cell r="AS13">
            <v>13.553445917579666</v>
          </cell>
          <cell r="AT13">
            <v>86.134480925059705</v>
          </cell>
          <cell r="AU13">
            <v>185.2603789516437</v>
          </cell>
          <cell r="AV13">
            <v>0.46493741086183543</v>
          </cell>
          <cell r="AW13">
            <v>1.3144635410096208</v>
          </cell>
          <cell r="AX13">
            <v>108.55286174475513</v>
          </cell>
          <cell r="BF13">
            <v>13.9</v>
          </cell>
          <cell r="BG13">
            <v>5.5316666666376815</v>
          </cell>
          <cell r="BH13">
            <v>208.65055555562282</v>
          </cell>
          <cell r="BI13">
            <v>3.060000000057947</v>
          </cell>
          <cell r="BJ13">
            <v>231.14222222231845</v>
          </cell>
          <cell r="BK13">
            <v>103.9563888888889</v>
          </cell>
          <cell r="BL13">
            <v>91.052777777777777</v>
          </cell>
          <cell r="BM13">
            <v>100.15333333333334</v>
          </cell>
          <cell r="BN13">
            <v>87.32694444444445</v>
          </cell>
          <cell r="BO13">
            <v>0</v>
          </cell>
          <cell r="BP13">
            <v>0</v>
          </cell>
          <cell r="BQ13">
            <v>3.7530555555555556</v>
          </cell>
          <cell r="BR13">
            <v>3.6724999999999999</v>
          </cell>
          <cell r="BS13">
            <v>0.05</v>
          </cell>
          <cell r="BT13">
            <v>5.3333333333333337E-2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BZ13">
            <v>0</v>
          </cell>
          <cell r="CA13">
            <v>40.046666666666667</v>
          </cell>
          <cell r="CB13">
            <v>0</v>
          </cell>
          <cell r="CC13">
            <v>0</v>
          </cell>
          <cell r="CD13">
            <v>20.511388888888888</v>
          </cell>
          <cell r="CE13">
            <v>17.384444444444444</v>
          </cell>
          <cell r="CF13">
            <v>18.551388888888887</v>
          </cell>
          <cell r="CG13">
            <v>15.859444444444444</v>
          </cell>
          <cell r="CH13">
            <v>0</v>
          </cell>
          <cell r="CI13">
            <v>0</v>
          </cell>
          <cell r="CJ13">
            <v>0.46333333333333332</v>
          </cell>
          <cell r="CK13">
            <v>0.15388888888888888</v>
          </cell>
          <cell r="CL13">
            <v>1.4966666666666666</v>
          </cell>
          <cell r="CM13">
            <v>1.3711111111111112</v>
          </cell>
          <cell r="CN13">
            <v>0</v>
          </cell>
          <cell r="CO13">
            <v>164.51444444444445</v>
          </cell>
          <cell r="CP13">
            <v>27.425277777777779</v>
          </cell>
          <cell r="CQ13">
            <v>0</v>
          </cell>
          <cell r="CR13">
            <v>0</v>
          </cell>
          <cell r="CS13">
            <v>7.6330555555555559</v>
          </cell>
          <cell r="CT13">
            <v>0</v>
          </cell>
          <cell r="CU13">
            <v>0</v>
          </cell>
          <cell r="CV13">
            <v>0</v>
          </cell>
          <cell r="CW13">
            <v>0</v>
          </cell>
          <cell r="CX13">
            <v>9.3202777777777772</v>
          </cell>
          <cell r="CY13">
            <v>0</v>
          </cell>
          <cell r="CZ13">
            <v>9.6111111111111105E-2</v>
          </cell>
          <cell r="DA13">
            <v>0</v>
          </cell>
          <cell r="DB13">
            <v>0</v>
          </cell>
          <cell r="DC13">
            <v>0</v>
          </cell>
          <cell r="DD13">
            <v>3.3333333333333333E-2</v>
          </cell>
          <cell r="DE13">
            <v>0</v>
          </cell>
          <cell r="DF13">
            <v>0</v>
          </cell>
          <cell r="DG13">
            <v>0</v>
          </cell>
          <cell r="DH13">
            <v>5.7480555555555553</v>
          </cell>
          <cell r="DI13">
            <v>0</v>
          </cell>
          <cell r="DJ13">
            <v>1.9136111111111112</v>
          </cell>
          <cell r="DK13">
            <v>0</v>
          </cell>
          <cell r="DL13">
            <v>0</v>
          </cell>
          <cell r="DM13">
            <v>0</v>
          </cell>
          <cell r="DN13">
            <v>17.111388888888889</v>
          </cell>
          <cell r="DO13">
            <v>52.169722222222227</v>
          </cell>
          <cell r="DP13">
            <v>216.68416666666667</v>
          </cell>
          <cell r="DQ13">
            <v>9.3174191666666655</v>
          </cell>
          <cell r="DR13">
            <v>4.2999999999999997E-2</v>
          </cell>
          <cell r="DS13">
            <v>226.00158583333334</v>
          </cell>
          <cell r="DT13">
            <v>7.55</v>
          </cell>
          <cell r="DU13">
            <v>6.9080555556518073</v>
          </cell>
          <cell r="DV13">
            <v>25.02</v>
          </cell>
          <cell r="DW13">
            <v>0.10728680312903695</v>
          </cell>
          <cell r="DX13">
            <v>2452.8357000000001</v>
          </cell>
          <cell r="DY13">
            <v>97.55</v>
          </cell>
          <cell r="DZ13">
            <v>0</v>
          </cell>
          <cell r="EA13">
            <v>0.23083785907898541</v>
          </cell>
          <cell r="EB13">
            <v>98.034999999999997</v>
          </cell>
          <cell r="EC13">
            <v>24608.901167170832</v>
          </cell>
          <cell r="ED13">
            <v>299.98710000568082</v>
          </cell>
          <cell r="EE13">
            <v>65</v>
          </cell>
          <cell r="EF13">
            <v>6.376666666755515</v>
          </cell>
          <cell r="EG13">
            <v>0</v>
          </cell>
          <cell r="EH13">
            <v>0</v>
          </cell>
          <cell r="EI13">
            <v>13.314366998577526</v>
          </cell>
          <cell r="EJ13">
            <v>0</v>
          </cell>
          <cell r="EK13">
            <v>4.3165467625899279</v>
          </cell>
          <cell r="EL13">
            <v>19.376391982182628</v>
          </cell>
          <cell r="EM13">
            <v>283.23588187402856</v>
          </cell>
          <cell r="EN13">
            <v>960</v>
          </cell>
          <cell r="EO13">
            <v>0</v>
          </cell>
          <cell r="EP13">
            <v>-168.28736610781976</v>
          </cell>
          <cell r="EQ13">
            <v>0</v>
          </cell>
          <cell r="ER13">
            <v>1117.7326330984954</v>
          </cell>
          <cell r="ES13">
            <v>-140.30812128423815</v>
          </cell>
          <cell r="ET13">
            <v>0.68247667387390287</v>
          </cell>
          <cell r="EU13">
            <v>121.08219028847995</v>
          </cell>
          <cell r="EV13">
            <v>7.5536111111111115</v>
          </cell>
          <cell r="EW13">
            <v>2.8716666666666666</v>
          </cell>
        </row>
        <row r="14">
          <cell r="A14">
            <v>42142</v>
          </cell>
          <cell r="B14">
            <v>47</v>
          </cell>
          <cell r="C14" t="str">
            <v>Mon</v>
          </cell>
          <cell r="D14">
            <v>68676</v>
          </cell>
          <cell r="E14">
            <v>3918</v>
          </cell>
          <cell r="F14">
            <v>5019</v>
          </cell>
          <cell r="G14">
            <v>7948</v>
          </cell>
          <cell r="H14">
            <v>0</v>
          </cell>
          <cell r="I14">
            <v>11173</v>
          </cell>
          <cell r="J14">
            <v>114</v>
          </cell>
          <cell r="K14">
            <v>96848</v>
          </cell>
          <cell r="L14">
            <v>0</v>
          </cell>
          <cell r="M14">
            <v>96848</v>
          </cell>
          <cell r="N14">
            <v>975</v>
          </cell>
          <cell r="O14">
            <v>1344</v>
          </cell>
          <cell r="P14">
            <v>109627</v>
          </cell>
          <cell r="Q14">
            <v>1265</v>
          </cell>
          <cell r="R14">
            <v>90</v>
          </cell>
          <cell r="S14">
            <v>175</v>
          </cell>
          <cell r="T14">
            <v>6</v>
          </cell>
          <cell r="U14">
            <v>1298</v>
          </cell>
          <cell r="V14">
            <v>1614</v>
          </cell>
          <cell r="W14">
            <v>1355</v>
          </cell>
          <cell r="X14">
            <v>1660</v>
          </cell>
          <cell r="Y14">
            <v>1</v>
          </cell>
          <cell r="Z14">
            <v>10</v>
          </cell>
          <cell r="AA14">
            <v>148</v>
          </cell>
          <cell r="AB14">
            <v>1819</v>
          </cell>
          <cell r="AC14">
            <v>56</v>
          </cell>
          <cell r="AD14">
            <v>1278</v>
          </cell>
          <cell r="AE14">
            <v>92</v>
          </cell>
          <cell r="AF14">
            <v>0</v>
          </cell>
          <cell r="AG14">
            <v>0</v>
          </cell>
          <cell r="AH14">
            <v>1.0862493669997357</v>
          </cell>
          <cell r="AI14">
            <v>1.258770616430549</v>
          </cell>
          <cell r="AJ14">
            <v>0.98993267801090368</v>
          </cell>
          <cell r="AK14">
            <v>211.83510638297875</v>
          </cell>
          <cell r="AL14">
            <v>215.35032138876591</v>
          </cell>
          <cell r="AM14">
            <v>0.1165434495291591</v>
          </cell>
          <cell r="AN14">
            <v>15.173534125085064</v>
          </cell>
          <cell r="AO14">
            <v>38.252152395107792</v>
          </cell>
          <cell r="AP14">
            <v>23.914670658682635</v>
          </cell>
          <cell r="AQ14">
            <v>12.639139357005162</v>
          </cell>
          <cell r="AR14">
            <v>71.474538745387449</v>
          </cell>
          <cell r="AS14">
            <v>20.134983472980245</v>
          </cell>
          <cell r="AT14">
            <v>94.451503003658843</v>
          </cell>
          <cell r="AU14">
            <v>260.40981071985016</v>
          </cell>
          <cell r="AV14">
            <v>0.36270332036480041</v>
          </cell>
          <cell r="AW14">
            <v>0.49735299410193884</v>
          </cell>
          <cell r="AX14">
            <v>45.039058309010542</v>
          </cell>
          <cell r="BF14">
            <v>31.75</v>
          </cell>
          <cell r="BG14">
            <v>299.07249999836012</v>
          </cell>
          <cell r="BH14">
            <v>735.72277777766556</v>
          </cell>
          <cell r="BI14">
            <v>41.065833333520892</v>
          </cell>
          <cell r="BJ14">
            <v>1107.6111111095465</v>
          </cell>
          <cell r="BK14">
            <v>371.9061111111111</v>
          </cell>
          <cell r="BL14">
            <v>403.98277777777781</v>
          </cell>
          <cell r="BM14">
            <v>324.19555555555553</v>
          </cell>
          <cell r="BN14">
            <v>361.20472222222224</v>
          </cell>
          <cell r="BO14">
            <v>18.19361111111111</v>
          </cell>
          <cell r="BP14">
            <v>19.325555555555557</v>
          </cell>
          <cell r="BQ14">
            <v>18.341944444444444</v>
          </cell>
          <cell r="BR14">
            <v>16.326111111111111</v>
          </cell>
          <cell r="BS14">
            <v>11.175000000000001</v>
          </cell>
          <cell r="BT14">
            <v>7.1263888888888891</v>
          </cell>
          <cell r="BU14">
            <v>0</v>
          </cell>
          <cell r="BV14">
            <v>0</v>
          </cell>
          <cell r="BW14">
            <v>88.575277777777785</v>
          </cell>
          <cell r="BX14">
            <v>35.13527777777778</v>
          </cell>
          <cell r="BY14">
            <v>53.44</v>
          </cell>
          <cell r="BZ14">
            <v>71.813611111111115</v>
          </cell>
          <cell r="CA14">
            <v>107.20666666666666</v>
          </cell>
          <cell r="CB14">
            <v>0</v>
          </cell>
          <cell r="CC14">
            <v>0</v>
          </cell>
          <cell r="CD14">
            <v>90.340277777777771</v>
          </cell>
          <cell r="CE14">
            <v>109.17277777777778</v>
          </cell>
          <cell r="CF14">
            <v>81.314444444444447</v>
          </cell>
          <cell r="CG14">
            <v>101.56027777777778</v>
          </cell>
          <cell r="CH14">
            <v>3.4444444444444444E-2</v>
          </cell>
          <cell r="CI14">
            <v>3.888888888888889E-2</v>
          </cell>
          <cell r="CJ14">
            <v>0.85805555555555457</v>
          </cell>
          <cell r="CK14">
            <v>0.72888888888888892</v>
          </cell>
          <cell r="CL14">
            <v>8.1333333333333329</v>
          </cell>
          <cell r="CM14">
            <v>6.8447222222222219</v>
          </cell>
          <cell r="CN14">
            <v>0</v>
          </cell>
          <cell r="CO14">
            <v>658.02833333333342</v>
          </cell>
          <cell r="CP14">
            <v>111.68861111111111</v>
          </cell>
          <cell r="CQ14">
            <v>13.863611111111112</v>
          </cell>
          <cell r="CR14">
            <v>9.2475000000000005</v>
          </cell>
          <cell r="CS14">
            <v>16.798611111111111</v>
          </cell>
          <cell r="CT14">
            <v>0</v>
          </cell>
          <cell r="CU14">
            <v>10.561388888888889</v>
          </cell>
          <cell r="CV14">
            <v>0</v>
          </cell>
          <cell r="CW14">
            <v>36.514444444444443</v>
          </cell>
          <cell r="CX14">
            <v>52.05361111111111</v>
          </cell>
          <cell r="CY14">
            <v>10.466666666666667</v>
          </cell>
          <cell r="CZ14">
            <v>5.5266666666666691</v>
          </cell>
          <cell r="DA14">
            <v>4.4444444444444444E-3</v>
          </cell>
          <cell r="DB14">
            <v>0</v>
          </cell>
          <cell r="DC14">
            <v>0</v>
          </cell>
          <cell r="DD14">
            <v>8.7222222222222229E-2</v>
          </cell>
          <cell r="DE14">
            <v>6.0661111111111108</v>
          </cell>
          <cell r="DF14">
            <v>0</v>
          </cell>
          <cell r="DG14">
            <v>0</v>
          </cell>
          <cell r="DH14">
            <v>28.198055555555555</v>
          </cell>
          <cell r="DI14">
            <v>22.433055555555555</v>
          </cell>
          <cell r="DJ14">
            <v>8.7416666666666671</v>
          </cell>
          <cell r="DK14">
            <v>3.6561111111111111</v>
          </cell>
          <cell r="DL14">
            <v>0</v>
          </cell>
          <cell r="DM14">
            <v>0</v>
          </cell>
          <cell r="DN14">
            <v>137.23361111111112</v>
          </cell>
          <cell r="DO14">
            <v>335.90777777777782</v>
          </cell>
          <cell r="DP14">
            <v>993.93611111111125</v>
          </cell>
          <cell r="DQ14">
            <v>42.739252777777779</v>
          </cell>
          <cell r="DR14">
            <v>4.2999999999999997E-2</v>
          </cell>
          <cell r="DS14">
            <v>1036.675363888889</v>
          </cell>
          <cell r="DT14">
            <v>76.651666666666671</v>
          </cell>
          <cell r="DU14">
            <v>31.436666665101935</v>
          </cell>
          <cell r="DV14">
            <v>83.01</v>
          </cell>
          <cell r="DW14">
            <v>7.761833494462346E-2</v>
          </cell>
          <cell r="DX14">
            <v>3469.4029499999997</v>
          </cell>
          <cell r="DY14">
            <v>0</v>
          </cell>
          <cell r="DZ14">
            <v>0</v>
          </cell>
          <cell r="EA14">
            <v>0.32402407685052353</v>
          </cell>
          <cell r="EB14">
            <v>41.795000000000002</v>
          </cell>
          <cell r="EC14">
            <v>46797.249783736115</v>
          </cell>
          <cell r="ED14">
            <v>1716.3465041745058</v>
          </cell>
          <cell r="EE14">
            <v>237</v>
          </cell>
          <cell r="EF14">
            <v>7.9586497886334016</v>
          </cell>
          <cell r="EG14">
            <v>11.240833333333342</v>
          </cell>
          <cell r="EH14">
            <v>8.1844465861071924</v>
          </cell>
          <cell r="EI14">
            <v>20.414577155896861</v>
          </cell>
          <cell r="EJ14">
            <v>29.032258064516128</v>
          </cell>
          <cell r="EK14">
            <v>11.654257041113642</v>
          </cell>
          <cell r="EL14">
            <v>18.196721311475411</v>
          </cell>
          <cell r="EM14">
            <v>273.63511078129972</v>
          </cell>
          <cell r="EN14">
            <v>711.23042505592809</v>
          </cell>
          <cell r="EO14">
            <v>0</v>
          </cell>
          <cell r="EP14">
            <v>-7140.2241625483966</v>
          </cell>
          <cell r="EQ14">
            <v>-1367.5108080413793</v>
          </cell>
          <cell r="ER14">
            <v>80.619914373128509</v>
          </cell>
          <cell r="ES14">
            <v>-2356.7312802666279</v>
          </cell>
          <cell r="ET14">
            <v>-0.14956984918385491</v>
          </cell>
          <cell r="EU14">
            <v>-321.62175004578177</v>
          </cell>
          <cell r="EV14">
            <v>6.5438888888888886</v>
          </cell>
          <cell r="EW14">
            <v>0.3372222222222222</v>
          </cell>
        </row>
        <row r="15">
          <cell r="A15">
            <v>42143</v>
          </cell>
          <cell r="B15">
            <v>47</v>
          </cell>
          <cell r="C15" t="str">
            <v>Tue</v>
          </cell>
          <cell r="D15">
            <v>54626</v>
          </cell>
          <cell r="E15">
            <v>2355</v>
          </cell>
          <cell r="F15">
            <v>3632</v>
          </cell>
          <cell r="G15">
            <v>11931</v>
          </cell>
          <cell r="H15">
            <v>0</v>
          </cell>
          <cell r="I15">
            <v>13740</v>
          </cell>
          <cell r="J15">
            <v>171</v>
          </cell>
          <cell r="K15">
            <v>86455</v>
          </cell>
          <cell r="L15">
            <v>0</v>
          </cell>
          <cell r="M15">
            <v>86455</v>
          </cell>
          <cell r="N15">
            <v>881</v>
          </cell>
          <cell r="O15">
            <v>1509</v>
          </cell>
          <cell r="P15">
            <v>117544</v>
          </cell>
          <cell r="Q15">
            <v>1393</v>
          </cell>
          <cell r="R15">
            <v>60</v>
          </cell>
          <cell r="S15">
            <v>138</v>
          </cell>
          <cell r="T15">
            <v>9</v>
          </cell>
          <cell r="U15">
            <v>1373</v>
          </cell>
          <cell r="V15">
            <v>1718</v>
          </cell>
          <cell r="W15">
            <v>1453</v>
          </cell>
          <cell r="X15">
            <v>1225</v>
          </cell>
          <cell r="Y15">
            <v>10</v>
          </cell>
          <cell r="Z15">
            <v>11</v>
          </cell>
          <cell r="AA15">
            <v>154</v>
          </cell>
          <cell r="AB15">
            <v>1400</v>
          </cell>
          <cell r="AC15">
            <v>19</v>
          </cell>
          <cell r="AD15">
            <v>1452</v>
          </cell>
          <cell r="AE15">
            <v>188</v>
          </cell>
          <cell r="AF15">
            <v>0</v>
          </cell>
          <cell r="AG15">
            <v>0</v>
          </cell>
          <cell r="AH15">
            <v>0.89496955372460663</v>
          </cell>
          <cell r="AI15">
            <v>0.89771625742256478</v>
          </cell>
          <cell r="AJ15">
            <v>0.9898097276039558</v>
          </cell>
          <cell r="AK15">
            <v>162.7978363557794</v>
          </cell>
          <cell r="AL15">
            <v>169.31956621597331</v>
          </cell>
          <cell r="AM15">
            <v>0.16090451680064774</v>
          </cell>
          <cell r="AN15">
            <v>13.251501417259833</v>
          </cell>
          <cell r="AO15">
            <v>37.441329923978749</v>
          </cell>
          <cell r="AP15">
            <v>19.736082007135977</v>
          </cell>
          <cell r="AQ15">
            <v>10.372438518495017</v>
          </cell>
          <cell r="AR15">
            <v>59.501032346868548</v>
          </cell>
          <cell r="AS15">
            <v>14.068584348699913</v>
          </cell>
          <cell r="AT15">
            <v>72.117383125891351</v>
          </cell>
          <cell r="AU15">
            <v>229.16657462834928</v>
          </cell>
          <cell r="AV15">
            <v>0.31469416184645455</v>
          </cell>
          <cell r="AW15">
            <v>0.67694448184902578</v>
          </cell>
          <cell r="AX15">
            <v>46.806773300540932</v>
          </cell>
          <cell r="BF15">
            <v>27.514722222222222</v>
          </cell>
          <cell r="BG15">
            <v>182.90500000011281</v>
          </cell>
          <cell r="BH15">
            <v>1042.4722222229836</v>
          </cell>
          <cell r="BI15">
            <v>0</v>
          </cell>
          <cell r="BJ15">
            <v>1252.8919444453186</v>
          </cell>
          <cell r="BK15">
            <v>377.25833333333333</v>
          </cell>
          <cell r="BL15">
            <v>337.63472222222219</v>
          </cell>
          <cell r="BM15">
            <v>335.54500000000002</v>
          </cell>
          <cell r="BN15">
            <v>305.55722222222221</v>
          </cell>
          <cell r="BO15">
            <v>13.908611111111112</v>
          </cell>
          <cell r="BP15">
            <v>11.683333333333334</v>
          </cell>
          <cell r="BQ15">
            <v>17.168888888888887</v>
          </cell>
          <cell r="BR15">
            <v>12.607777777777779</v>
          </cell>
          <cell r="BS15">
            <v>10.635833333333334</v>
          </cell>
          <cell r="BT15">
            <v>7.7863888888888892</v>
          </cell>
          <cell r="BU15">
            <v>0</v>
          </cell>
          <cell r="BV15">
            <v>0</v>
          </cell>
          <cell r="BW15">
            <v>113.8738888888889</v>
          </cell>
          <cell r="BX15">
            <v>40.303055555555552</v>
          </cell>
          <cell r="BY15">
            <v>73.57083333333334</v>
          </cell>
          <cell r="BZ15">
            <v>80.11055555555555</v>
          </cell>
          <cell r="CA15">
            <v>140.08277777777778</v>
          </cell>
          <cell r="CB15">
            <v>0</v>
          </cell>
          <cell r="CC15">
            <v>0</v>
          </cell>
          <cell r="CD15">
            <v>99.512500000000003</v>
          </cell>
          <cell r="CE15">
            <v>75.269166666666678</v>
          </cell>
          <cell r="CF15">
            <v>87.388888888888886</v>
          </cell>
          <cell r="CG15">
            <v>66.497777777777785</v>
          </cell>
          <cell r="CH15">
            <v>0.71055555555555561</v>
          </cell>
          <cell r="CI15">
            <v>0.43305555555555558</v>
          </cell>
          <cell r="CJ15">
            <v>0.75749999999999995</v>
          </cell>
          <cell r="CK15">
            <v>0.92166666666666663</v>
          </cell>
          <cell r="CL15">
            <v>10.655555555555557</v>
          </cell>
          <cell r="CM15">
            <v>7.416666666666667</v>
          </cell>
          <cell r="CN15">
            <v>0</v>
          </cell>
          <cell r="CO15">
            <v>730.72749999999996</v>
          </cell>
          <cell r="CP15">
            <v>140.87888888888889</v>
          </cell>
          <cell r="CQ15">
            <v>31.514166666666668</v>
          </cell>
          <cell r="CR15">
            <v>23.17861111111111</v>
          </cell>
          <cell r="CS15">
            <v>19.562222222222221</v>
          </cell>
          <cell r="CT15">
            <v>0</v>
          </cell>
          <cell r="CU15">
            <v>30.909444444444443</v>
          </cell>
          <cell r="CV15">
            <v>0</v>
          </cell>
          <cell r="CW15">
            <v>37.012500000000003</v>
          </cell>
          <cell r="CX15">
            <v>49.611944444444447</v>
          </cell>
          <cell r="CY15">
            <v>5.35</v>
          </cell>
          <cell r="CZ15">
            <v>5.5208333333333357</v>
          </cell>
          <cell r="DA15">
            <v>0</v>
          </cell>
          <cell r="DB15">
            <v>0</v>
          </cell>
          <cell r="DC15">
            <v>0</v>
          </cell>
          <cell r="DD15">
            <v>15.411388888888888</v>
          </cell>
          <cell r="DE15">
            <v>32.410555555555554</v>
          </cell>
          <cell r="DF15">
            <v>0</v>
          </cell>
          <cell r="DG15">
            <v>0</v>
          </cell>
          <cell r="DH15">
            <v>22.694722222222222</v>
          </cell>
          <cell r="DI15">
            <v>20.233333333333334</v>
          </cell>
          <cell r="DJ15">
            <v>5.9158333333333335</v>
          </cell>
          <cell r="DK15">
            <v>3.3247222222222224</v>
          </cell>
          <cell r="DL15">
            <v>0</v>
          </cell>
          <cell r="DM15">
            <v>0</v>
          </cell>
          <cell r="DN15">
            <v>160.47333333333336</v>
          </cell>
          <cell r="DO15">
            <v>443.5291666666667</v>
          </cell>
          <cell r="DP15">
            <v>1174.2566666666667</v>
          </cell>
          <cell r="DQ15">
            <v>50.493036666666661</v>
          </cell>
          <cell r="DR15">
            <v>4.2999999999999997E-2</v>
          </cell>
          <cell r="DS15">
            <v>1224.7497033333334</v>
          </cell>
          <cell r="DT15">
            <v>54.729722222222222</v>
          </cell>
          <cell r="DU15">
            <v>24.552777778651947</v>
          </cell>
          <cell r="DV15">
            <v>92.21</v>
          </cell>
          <cell r="DW15">
            <v>7.3746864115914218E-2</v>
          </cell>
          <cell r="DX15">
            <v>4019.61832</v>
          </cell>
          <cell r="DY15">
            <v>0</v>
          </cell>
          <cell r="DZ15">
            <v>0</v>
          </cell>
          <cell r="EA15">
            <v>0.36213861939263015</v>
          </cell>
          <cell r="EB15">
            <v>43.591999999999999</v>
          </cell>
          <cell r="EC15">
            <v>57408.907387706669</v>
          </cell>
          <cell r="ED15">
            <v>0</v>
          </cell>
          <cell r="EE15">
            <v>207</v>
          </cell>
          <cell r="EF15">
            <v>7.1167471822179555</v>
          </cell>
          <cell r="EG15">
            <v>12.508333333333328</v>
          </cell>
          <cell r="EH15">
            <v>15.029980013324458</v>
          </cell>
          <cell r="EI15">
            <v>14.017800381436746</v>
          </cell>
          <cell r="EJ15">
            <v>14.073494917904611</v>
          </cell>
          <cell r="EK15">
            <v>14.521452145214523</v>
          </cell>
          <cell r="EL15">
            <v>14.452554744525546</v>
          </cell>
          <cell r="EM15">
            <v>211.54543101216674</v>
          </cell>
          <cell r="EN15">
            <v>1121.7738776149806</v>
          </cell>
          <cell r="EO15">
            <v>0</v>
          </cell>
          <cell r="EP15">
            <v>-4505.5718012992229</v>
          </cell>
          <cell r="EQ15">
            <v>-920.49892009637051</v>
          </cell>
          <cell r="ER15">
            <v>1123.3365554500378</v>
          </cell>
          <cell r="ES15">
            <v>-481.70823630304267</v>
          </cell>
          <cell r="ET15">
            <v>3.0021638563232034E-2</v>
          </cell>
          <cell r="EU15">
            <v>55.451819874843409</v>
          </cell>
          <cell r="EV15">
            <v>12.966111111111111</v>
          </cell>
          <cell r="EW15">
            <v>4.3569444444444443</v>
          </cell>
        </row>
        <row r="16">
          <cell r="A16">
            <v>42144</v>
          </cell>
          <cell r="B16">
            <v>47</v>
          </cell>
          <cell r="C16" t="str">
            <v>Wed</v>
          </cell>
          <cell r="D16">
            <v>57313</v>
          </cell>
          <cell r="E16">
            <v>3841</v>
          </cell>
          <cell r="F16">
            <v>3462</v>
          </cell>
          <cell r="G16">
            <v>4567</v>
          </cell>
          <cell r="H16">
            <v>0</v>
          </cell>
          <cell r="I16">
            <v>8213</v>
          </cell>
          <cell r="J16">
            <v>171</v>
          </cell>
          <cell r="K16">
            <v>77567</v>
          </cell>
          <cell r="L16">
            <v>0</v>
          </cell>
          <cell r="M16">
            <v>77567</v>
          </cell>
          <cell r="N16">
            <v>332</v>
          </cell>
          <cell r="O16">
            <v>1261</v>
          </cell>
          <cell r="P16">
            <v>89998</v>
          </cell>
          <cell r="Q16">
            <v>1164</v>
          </cell>
          <cell r="R16">
            <v>45</v>
          </cell>
          <cell r="S16">
            <v>130</v>
          </cell>
          <cell r="T16">
            <v>12</v>
          </cell>
          <cell r="U16">
            <v>1161</v>
          </cell>
          <cell r="V16">
            <v>1495</v>
          </cell>
          <cell r="W16">
            <v>1209</v>
          </cell>
          <cell r="X16">
            <v>1242</v>
          </cell>
          <cell r="Y16">
            <v>11</v>
          </cell>
          <cell r="Z16">
            <v>8</v>
          </cell>
          <cell r="AA16">
            <v>130</v>
          </cell>
          <cell r="AB16">
            <v>1391</v>
          </cell>
          <cell r="AC16">
            <v>32</v>
          </cell>
          <cell r="AD16">
            <v>1278</v>
          </cell>
          <cell r="AE16">
            <v>85</v>
          </cell>
          <cell r="AF16">
            <v>0</v>
          </cell>
          <cell r="AG16">
            <v>0</v>
          </cell>
          <cell r="AH16">
            <v>0.87395489311299068</v>
          </cell>
          <cell r="AI16">
            <v>0.89517340389504529</v>
          </cell>
          <cell r="AJ16">
            <v>0.99571982930885561</v>
          </cell>
          <cell r="AK16">
            <v>164.01854448673555</v>
          </cell>
          <cell r="AL16">
            <v>171.29478222090086</v>
          </cell>
          <cell r="AM16">
            <v>0.10808720203179187</v>
          </cell>
          <cell r="AN16">
            <v>12.532403534780483</v>
          </cell>
          <cell r="AO16">
            <v>34.350573190571673</v>
          </cell>
          <cell r="AP16">
            <v>19.997044429183656</v>
          </cell>
          <cell r="AQ16">
            <v>9.546097579698861</v>
          </cell>
          <cell r="AR16">
            <v>64.157981803143088</v>
          </cell>
          <cell r="AS16">
            <v>12.93722824612666</v>
          </cell>
          <cell r="AT16">
            <v>65.800577319566401</v>
          </cell>
          <cell r="AU16">
            <v>196.17638938358979</v>
          </cell>
          <cell r="AV16">
            <v>0.33541537555217454</v>
          </cell>
          <cell r="AW16">
            <v>0.75100574199764281</v>
          </cell>
          <cell r="AX16">
            <v>47.379301432170884</v>
          </cell>
          <cell r="BF16">
            <v>27.514722222222222</v>
          </cell>
          <cell r="BG16">
            <v>194.04527777798526</v>
          </cell>
          <cell r="BH16">
            <v>1015.4230555557284</v>
          </cell>
          <cell r="BI16">
            <v>0</v>
          </cell>
          <cell r="BJ16">
            <v>1236.9830555559358</v>
          </cell>
          <cell r="BK16">
            <v>395.39416666666665</v>
          </cell>
          <cell r="BL16">
            <v>345.55666666666667</v>
          </cell>
          <cell r="BM16">
            <v>349.43</v>
          </cell>
          <cell r="BN16">
            <v>308.13194444444446</v>
          </cell>
          <cell r="BO16">
            <v>22.423333333333332</v>
          </cell>
          <cell r="BP16">
            <v>18.941666666666666</v>
          </cell>
          <cell r="BQ16">
            <v>14.688888888888888</v>
          </cell>
          <cell r="BR16">
            <v>12.581388888888888</v>
          </cell>
          <cell r="BS16">
            <v>8.8519444444444417</v>
          </cell>
          <cell r="BT16">
            <v>5.9016666666666664</v>
          </cell>
          <cell r="BU16">
            <v>0</v>
          </cell>
          <cell r="BV16">
            <v>0</v>
          </cell>
          <cell r="BW16">
            <v>100.61916666666667</v>
          </cell>
          <cell r="BX16">
            <v>36.709722222222226</v>
          </cell>
          <cell r="BY16">
            <v>63.909444444444439</v>
          </cell>
          <cell r="BZ16">
            <v>69.743333333333339</v>
          </cell>
          <cell r="CA16">
            <v>126.64861111111111</v>
          </cell>
          <cell r="CB16">
            <v>0</v>
          </cell>
          <cell r="CC16">
            <v>0</v>
          </cell>
          <cell r="CD16">
            <v>107.51916666666666</v>
          </cell>
          <cell r="CE16">
            <v>83.715000000000003</v>
          </cell>
          <cell r="CF16">
            <v>97.948611111111106</v>
          </cell>
          <cell r="CG16">
            <v>76.773611111111109</v>
          </cell>
          <cell r="CH16">
            <v>0.51166666666666671</v>
          </cell>
          <cell r="CI16">
            <v>0.44333333333333336</v>
          </cell>
          <cell r="CJ16">
            <v>0.7844444444444445</v>
          </cell>
          <cell r="CK16">
            <v>0.58472222222222225</v>
          </cell>
          <cell r="CL16">
            <v>8.2744444444444429</v>
          </cell>
          <cell r="CM16">
            <v>5.9133333333333331</v>
          </cell>
          <cell r="CN16">
            <v>0</v>
          </cell>
          <cell r="CO16">
            <v>730.18111111111114</v>
          </cell>
          <cell r="CP16">
            <v>137.13055555555556</v>
          </cell>
          <cell r="CQ16">
            <v>30.929722222222221</v>
          </cell>
          <cell r="CR16">
            <v>21.874444444444446</v>
          </cell>
          <cell r="CS16">
            <v>12.643888888888888</v>
          </cell>
          <cell r="CT16">
            <v>0</v>
          </cell>
          <cell r="CU16">
            <v>27.496388888888887</v>
          </cell>
          <cell r="CV16">
            <v>0</v>
          </cell>
          <cell r="CW16">
            <v>32.750555555555557</v>
          </cell>
          <cell r="CX16">
            <v>46.505000000000003</v>
          </cell>
          <cell r="CY16">
            <v>6.6166666666666663</v>
          </cell>
          <cell r="CZ16">
            <v>2.5825</v>
          </cell>
          <cell r="DA16">
            <v>0</v>
          </cell>
          <cell r="DB16">
            <v>24.499166666666667</v>
          </cell>
          <cell r="DC16">
            <v>0</v>
          </cell>
          <cell r="DD16">
            <v>6.4394444444444447</v>
          </cell>
          <cell r="DE16">
            <v>18.075277777777778</v>
          </cell>
          <cell r="DF16">
            <v>0</v>
          </cell>
          <cell r="DG16">
            <v>0</v>
          </cell>
          <cell r="DH16">
            <v>31.845833333333335</v>
          </cell>
          <cell r="DI16">
            <v>16.986944444444443</v>
          </cell>
          <cell r="DJ16">
            <v>10.576666666666666</v>
          </cell>
          <cell r="DK16">
            <v>0</v>
          </cell>
          <cell r="DL16">
            <v>0</v>
          </cell>
          <cell r="DM16">
            <v>0</v>
          </cell>
          <cell r="DN16">
            <v>164.1275</v>
          </cell>
          <cell r="DO16">
            <v>426.95305555555552</v>
          </cell>
          <cell r="DP16">
            <v>1157.1341666666667</v>
          </cell>
          <cell r="DQ16">
            <v>49.756769166666665</v>
          </cell>
          <cell r="DR16">
            <v>4.2999999999999997E-2</v>
          </cell>
          <cell r="DS16">
            <v>1206.8909358333333</v>
          </cell>
          <cell r="DT16">
            <v>56.335555555555558</v>
          </cell>
          <cell r="DU16">
            <v>21.685277778158088</v>
          </cell>
          <cell r="DV16">
            <v>108.14</v>
          </cell>
          <cell r="DW16">
            <v>8.7953832055176595E-2</v>
          </cell>
          <cell r="DX16">
            <v>4709.3888599999991</v>
          </cell>
          <cell r="DY16">
            <v>0</v>
          </cell>
          <cell r="DZ16">
            <v>0</v>
          </cell>
          <cell r="EA16">
            <v>0.35376274929163609</v>
          </cell>
          <cell r="EB16">
            <v>43.548999999999999</v>
          </cell>
          <cell r="EC16">
            <v>57268.282224605828</v>
          </cell>
          <cell r="ED16">
            <v>0</v>
          </cell>
          <cell r="EE16">
            <v>206</v>
          </cell>
          <cell r="EF16">
            <v>6.3161003237353652</v>
          </cell>
          <cell r="EG16">
            <v>10.130277777777774</v>
          </cell>
          <cell r="EH16">
            <v>8.3906879815733948</v>
          </cell>
          <cell r="EI16">
            <v>12.680118542886719</v>
          </cell>
          <cell r="EJ16">
            <v>21.498371335504885</v>
          </cell>
          <cell r="EK16">
            <v>10.198300283286118</v>
          </cell>
          <cell r="EL16">
            <v>15.711024573653823</v>
          </cell>
          <cell r="EM16">
            <v>235.68835098335856</v>
          </cell>
          <cell r="EN16">
            <v>515.93184171713699</v>
          </cell>
          <cell r="EO16">
            <v>0</v>
          </cell>
          <cell r="EP16">
            <v>-1394.9994296270395</v>
          </cell>
          <cell r="EQ16">
            <v>-519.9287837937236</v>
          </cell>
          <cell r="ER16">
            <v>1404.7304828785441</v>
          </cell>
          <cell r="ES16">
            <v>-74.805878422979973</v>
          </cell>
          <cell r="ET16">
            <v>0.10408289871184906</v>
          </cell>
          <cell r="EU16">
            <v>170.39926635347354</v>
          </cell>
          <cell r="EV16">
            <v>19.987777777777779</v>
          </cell>
          <cell r="EW16">
            <v>3.2716666666666665</v>
          </cell>
        </row>
        <row r="17">
          <cell r="A17">
            <v>42145</v>
          </cell>
          <cell r="B17">
            <v>47</v>
          </cell>
          <cell r="C17" t="str">
            <v>Thu</v>
          </cell>
          <cell r="D17">
            <v>68858</v>
          </cell>
          <cell r="E17">
            <v>2439</v>
          </cell>
          <cell r="F17">
            <v>4897</v>
          </cell>
          <cell r="G17">
            <v>3171</v>
          </cell>
          <cell r="H17">
            <v>0</v>
          </cell>
          <cell r="I17">
            <v>11853</v>
          </cell>
          <cell r="J17">
            <v>171</v>
          </cell>
          <cell r="K17">
            <v>91389</v>
          </cell>
          <cell r="L17">
            <v>0</v>
          </cell>
          <cell r="M17">
            <v>91389</v>
          </cell>
          <cell r="N17">
            <v>552</v>
          </cell>
          <cell r="O17">
            <v>1562</v>
          </cell>
          <cell r="P17">
            <v>125917</v>
          </cell>
          <cell r="Q17">
            <v>1131</v>
          </cell>
          <cell r="R17">
            <v>15</v>
          </cell>
          <cell r="S17">
            <v>130</v>
          </cell>
          <cell r="T17">
            <v>9</v>
          </cell>
          <cell r="U17">
            <v>1108</v>
          </cell>
          <cell r="V17">
            <v>1397</v>
          </cell>
          <cell r="W17">
            <v>1146</v>
          </cell>
          <cell r="X17">
            <v>1412</v>
          </cell>
          <cell r="Y17">
            <v>14</v>
          </cell>
          <cell r="Z17">
            <v>15</v>
          </cell>
          <cell r="AA17">
            <v>170</v>
          </cell>
          <cell r="AB17">
            <v>1611</v>
          </cell>
          <cell r="AC17">
            <v>38</v>
          </cell>
          <cell r="AD17">
            <v>1546</v>
          </cell>
          <cell r="AE17">
            <v>75</v>
          </cell>
          <cell r="AF17">
            <v>0</v>
          </cell>
          <cell r="AG17">
            <v>0</v>
          </cell>
          <cell r="AH17">
            <v>0.85604140538942419</v>
          </cell>
          <cell r="AI17">
            <v>0.90902680715210415</v>
          </cell>
          <cell r="AJ17">
            <v>0.99395988576305683</v>
          </cell>
          <cell r="AK17">
            <v>163.02403184077508</v>
          </cell>
          <cell r="AL17">
            <v>162.38048563978325</v>
          </cell>
          <cell r="AM17">
            <v>0.13156944490037095</v>
          </cell>
          <cell r="AN17">
            <v>12.91499100828891</v>
          </cell>
          <cell r="AO17">
            <v>40.984227865076818</v>
          </cell>
          <cell r="AP17">
            <v>18.664171671747201</v>
          </cell>
          <cell r="AQ17">
            <v>9.2603150518277761</v>
          </cell>
          <cell r="AR17">
            <v>79.746073298429323</v>
          </cell>
          <cell r="AS17">
            <v>13.8279964712334</v>
          </cell>
          <cell r="AT17">
            <v>69.556889326743146</v>
          </cell>
          <cell r="AU17">
            <v>196.10718764752724</v>
          </cell>
          <cell r="AV17">
            <v>0.35468811807021089</v>
          </cell>
          <cell r="AW17">
            <v>0.66541360732539889</v>
          </cell>
          <cell r="AX17">
            <v>44.37593541825666</v>
          </cell>
          <cell r="BF17">
            <v>35.514722222222225</v>
          </cell>
          <cell r="BG17">
            <v>190.13444444364868</v>
          </cell>
          <cell r="BH17">
            <v>1162.192777777168</v>
          </cell>
          <cell r="BI17">
            <v>0.19416666663122278</v>
          </cell>
          <cell r="BJ17">
            <v>1388.0361111096699</v>
          </cell>
          <cell r="BK17">
            <v>466.01555555555558</v>
          </cell>
          <cell r="BL17">
            <v>398.92861111111108</v>
          </cell>
          <cell r="BM17">
            <v>422.37944444444446</v>
          </cell>
          <cell r="BN17">
            <v>364.59249999999997</v>
          </cell>
          <cell r="BO17">
            <v>15.020277777777778</v>
          </cell>
          <cell r="BP17">
            <v>13.340277777777779</v>
          </cell>
          <cell r="BQ17">
            <v>19.8475</v>
          </cell>
          <cell r="BR17">
            <v>15.897777777777778</v>
          </cell>
          <cell r="BS17">
            <v>8.7683333333333326</v>
          </cell>
          <cell r="BT17">
            <v>5.0980555555555558</v>
          </cell>
          <cell r="BU17">
            <v>0</v>
          </cell>
          <cell r="BV17">
            <v>0</v>
          </cell>
          <cell r="BW17">
            <v>120.94472222222223</v>
          </cell>
          <cell r="BX17">
            <v>38.112222222222222</v>
          </cell>
          <cell r="BY17">
            <v>82.832499999999996</v>
          </cell>
          <cell r="BZ17">
            <v>86.685277777777785</v>
          </cell>
          <cell r="CA17">
            <v>123.75388888888889</v>
          </cell>
          <cell r="CB17">
            <v>0</v>
          </cell>
          <cell r="CC17">
            <v>0</v>
          </cell>
          <cell r="CD17">
            <v>116.50277777777778</v>
          </cell>
          <cell r="CE17">
            <v>94.515833333333347</v>
          </cell>
          <cell r="CF17">
            <v>104.015</v>
          </cell>
          <cell r="CG17">
            <v>85.363055555555562</v>
          </cell>
          <cell r="CH17">
            <v>0.70666666666666667</v>
          </cell>
          <cell r="CI17">
            <v>0.57472222222222225</v>
          </cell>
          <cell r="CJ17">
            <v>1.5855555555555578</v>
          </cell>
          <cell r="CK17">
            <v>0.92638888888888893</v>
          </cell>
          <cell r="CL17">
            <v>10.195555555555556</v>
          </cell>
          <cell r="CM17">
            <v>7.6516666666666664</v>
          </cell>
          <cell r="CN17">
            <v>0</v>
          </cell>
          <cell r="CO17">
            <v>827.21694444444449</v>
          </cell>
          <cell r="CP17">
            <v>167.25416666666666</v>
          </cell>
          <cell r="CQ17">
            <v>36.520000000000003</v>
          </cell>
          <cell r="CR17">
            <v>24.927499999999998</v>
          </cell>
          <cell r="CS17">
            <v>17.8825</v>
          </cell>
          <cell r="CT17">
            <v>0</v>
          </cell>
          <cell r="CU17">
            <v>31.101944444444445</v>
          </cell>
          <cell r="CV17">
            <v>0</v>
          </cell>
          <cell r="CW17">
            <v>36.043888888888887</v>
          </cell>
          <cell r="CX17">
            <v>46.295277777777777</v>
          </cell>
          <cell r="CY17">
            <v>3.4166666666666665</v>
          </cell>
          <cell r="CZ17">
            <v>4.0186111111111114</v>
          </cell>
          <cell r="DA17">
            <v>0</v>
          </cell>
          <cell r="DB17">
            <v>0</v>
          </cell>
          <cell r="DC17">
            <v>0</v>
          </cell>
          <cell r="DD17">
            <v>4.3408333333333333</v>
          </cell>
          <cell r="DE17">
            <v>6.8544444444444448</v>
          </cell>
          <cell r="DF17">
            <v>0</v>
          </cell>
          <cell r="DG17">
            <v>0</v>
          </cell>
          <cell r="DH17">
            <v>34.746111111111112</v>
          </cell>
          <cell r="DI17">
            <v>24.172222222222221</v>
          </cell>
          <cell r="DJ17">
            <v>8.3052777777777784</v>
          </cell>
          <cell r="DK17">
            <v>8.2558333333333334</v>
          </cell>
          <cell r="DL17">
            <v>0</v>
          </cell>
          <cell r="DM17">
            <v>0</v>
          </cell>
          <cell r="DN17">
            <v>140.40527777777777</v>
          </cell>
          <cell r="DO17">
            <v>454.13527777777779</v>
          </cell>
          <cell r="DP17">
            <v>1281.3522222222223</v>
          </cell>
          <cell r="DQ17">
            <v>55.098145555555554</v>
          </cell>
          <cell r="DR17">
            <v>4.2999999999999997E-2</v>
          </cell>
          <cell r="DS17">
            <v>1336.4503677777777</v>
          </cell>
          <cell r="DT17">
            <v>73.538333333333327</v>
          </cell>
          <cell r="DU17">
            <v>32.52194444300347</v>
          </cell>
          <cell r="DV17">
            <v>112.8</v>
          </cell>
          <cell r="DW17">
            <v>8.2313490360153757E-2</v>
          </cell>
          <cell r="DX17">
            <v>4624.9128000000001</v>
          </cell>
          <cell r="DY17">
            <v>0</v>
          </cell>
          <cell r="DZ17">
            <v>0</v>
          </cell>
          <cell r="EA17">
            <v>0.3398070655874072</v>
          </cell>
          <cell r="EB17">
            <v>41.000999999999998</v>
          </cell>
          <cell r="EC17">
            <v>59420.714329256662</v>
          </cell>
          <cell r="ED17">
            <v>7.9610274985467653</v>
          </cell>
          <cell r="EE17">
            <v>244</v>
          </cell>
          <cell r="EF17">
            <v>7.9971994531975747</v>
          </cell>
          <cell r="EG17">
            <v>8.7091666666666683</v>
          </cell>
          <cell r="EH17">
            <v>8.6116161132905926</v>
          </cell>
          <cell r="EI17">
            <v>13.574965149257318</v>
          </cell>
          <cell r="EJ17">
            <v>19.811320754716981</v>
          </cell>
          <cell r="EK17">
            <v>9.4604064470917866</v>
          </cell>
          <cell r="EL17">
            <v>16.673931996512643</v>
          </cell>
          <cell r="EM17">
            <v>246.73132636352184</v>
          </cell>
          <cell r="EN17">
            <v>361.64227333206617</v>
          </cell>
          <cell r="EO17">
            <v>0</v>
          </cell>
          <cell r="EP17">
            <v>-1532.0992560391014</v>
          </cell>
          <cell r="EQ17">
            <v>-767.05429742722413</v>
          </cell>
          <cell r="ER17">
            <v>1309.2626679207538</v>
          </cell>
          <cell r="ES17">
            <v>-437.11021483966783</v>
          </cell>
          <cell r="ET17">
            <v>1.8490764039605145E-2</v>
          </cell>
          <cell r="EU17">
            <v>38.080378901044057</v>
          </cell>
          <cell r="EV17">
            <v>14.064444444444444</v>
          </cell>
          <cell r="EW17">
            <v>5.9433333333333334</v>
          </cell>
        </row>
        <row r="18">
          <cell r="A18">
            <v>42146</v>
          </cell>
          <cell r="B18">
            <v>47</v>
          </cell>
          <cell r="C18" t="str">
            <v>Fri</v>
          </cell>
          <cell r="D18">
            <v>96476</v>
          </cell>
          <cell r="E18">
            <v>3047</v>
          </cell>
          <cell r="F18">
            <v>8256</v>
          </cell>
          <cell r="G18">
            <v>6974</v>
          </cell>
          <cell r="H18">
            <v>0</v>
          </cell>
          <cell r="I18">
            <v>16901</v>
          </cell>
          <cell r="J18">
            <v>399</v>
          </cell>
          <cell r="K18">
            <v>132053</v>
          </cell>
          <cell r="L18">
            <v>0</v>
          </cell>
          <cell r="M18">
            <v>132053</v>
          </cell>
          <cell r="N18">
            <v>1035</v>
          </cell>
          <cell r="O18">
            <v>1078</v>
          </cell>
          <cell r="P18">
            <v>75452</v>
          </cell>
          <cell r="Q18">
            <v>1506</v>
          </cell>
          <cell r="R18">
            <v>42</v>
          </cell>
          <cell r="S18">
            <v>247</v>
          </cell>
          <cell r="T18">
            <v>21</v>
          </cell>
          <cell r="U18">
            <v>1497</v>
          </cell>
          <cell r="V18">
            <v>2078</v>
          </cell>
          <cell r="W18">
            <v>1548</v>
          </cell>
          <cell r="X18">
            <v>2137</v>
          </cell>
          <cell r="Y18">
            <v>8</v>
          </cell>
          <cell r="Z18">
            <v>6</v>
          </cell>
          <cell r="AA18">
            <v>236</v>
          </cell>
          <cell r="AB18">
            <v>2387</v>
          </cell>
          <cell r="AC18">
            <v>33</v>
          </cell>
          <cell r="AD18">
            <v>1280</v>
          </cell>
          <cell r="AE18">
            <v>122</v>
          </cell>
          <cell r="AF18">
            <v>0</v>
          </cell>
          <cell r="AG18">
            <v>0</v>
          </cell>
          <cell r="AH18">
            <v>0.86097752007051243</v>
          </cell>
          <cell r="AI18">
            <v>0.86972802320722908</v>
          </cell>
          <cell r="AJ18">
            <v>0.99216223788933233</v>
          </cell>
          <cell r="AK18">
            <v>166.84734282111333</v>
          </cell>
          <cell r="AL18">
            <v>154.40878378378378</v>
          </cell>
          <cell r="AM18">
            <v>0.13100800436188501</v>
          </cell>
          <cell r="AN18">
            <v>10.157939096339183</v>
          </cell>
          <cell r="AO18">
            <v>27.327845418248138</v>
          </cell>
          <cell r="AP18">
            <v>19.197040456262993</v>
          </cell>
          <cell r="AQ18">
            <v>11.349990631288238</v>
          </cell>
          <cell r="AR18">
            <v>85.305555555555557</v>
          </cell>
          <cell r="AS18">
            <v>13.462424213939936</v>
          </cell>
          <cell r="AT18">
            <v>91.456536046513236</v>
          </cell>
          <cell r="AU18">
            <v>206.51126906975605</v>
          </cell>
          <cell r="AV18">
            <v>0.44286462650917491</v>
          </cell>
          <cell r="AW18">
            <v>0.48828078412325576</v>
          </cell>
          <cell r="AX18">
            <v>42.815406648119165</v>
          </cell>
          <cell r="BF18">
            <v>35.514722222222225</v>
          </cell>
          <cell r="BG18">
            <v>389.39555555493519</v>
          </cell>
          <cell r="BH18">
            <v>1022.3900000000986</v>
          </cell>
          <cell r="BI18">
            <v>76.721944444510399</v>
          </cell>
          <cell r="BJ18">
            <v>1524.0222222217665</v>
          </cell>
          <cell r="BK18">
            <v>639.4469444444444</v>
          </cell>
          <cell r="BL18">
            <v>550.54944444444448</v>
          </cell>
          <cell r="BM18">
            <v>578.22916666666663</v>
          </cell>
          <cell r="BN18">
            <v>501.59305555555557</v>
          </cell>
          <cell r="BO18">
            <v>19.733333333333334</v>
          </cell>
          <cell r="BP18">
            <v>16.311666666666667</v>
          </cell>
          <cell r="BQ18">
            <v>29.587222222222223</v>
          </cell>
          <cell r="BR18">
            <v>24.155000000000001</v>
          </cell>
          <cell r="BS18">
            <v>11.897222222222227</v>
          </cell>
          <cell r="BT18">
            <v>8.4897222222222215</v>
          </cell>
          <cell r="BU18">
            <v>0</v>
          </cell>
          <cell r="BV18">
            <v>0</v>
          </cell>
          <cell r="BW18">
            <v>106.1238888888889</v>
          </cell>
          <cell r="BX18">
            <v>39.446944444444448</v>
          </cell>
          <cell r="BY18">
            <v>66.676944444444445</v>
          </cell>
          <cell r="BZ18">
            <v>71.932222222222222</v>
          </cell>
          <cell r="CA18">
            <v>136.38777777777779</v>
          </cell>
          <cell r="CB18">
            <v>0</v>
          </cell>
          <cell r="CC18">
            <v>0</v>
          </cell>
          <cell r="CD18">
            <v>177.30833333333331</v>
          </cell>
          <cell r="CE18">
            <v>140.26861111111111</v>
          </cell>
          <cell r="CF18">
            <v>156.70972222222221</v>
          </cell>
          <cell r="CG18">
            <v>128.8738888888889</v>
          </cell>
          <cell r="CH18">
            <v>0.3372222222222222</v>
          </cell>
          <cell r="CI18">
            <v>0.32138888888888889</v>
          </cell>
          <cell r="CJ18">
            <v>0.81833333333333336</v>
          </cell>
          <cell r="CK18">
            <v>0.46361111111111108</v>
          </cell>
          <cell r="CL18">
            <v>19.443055555555556</v>
          </cell>
          <cell r="CM18">
            <v>10.609722222222222</v>
          </cell>
          <cell r="CN18">
            <v>0</v>
          </cell>
          <cell r="CO18">
            <v>1059.2669444444446</v>
          </cell>
          <cell r="CP18">
            <v>131.96444444444444</v>
          </cell>
          <cell r="CQ18">
            <v>2.0566666666666666</v>
          </cell>
          <cell r="CR18">
            <v>18.158333333333335</v>
          </cell>
          <cell r="CS18">
            <v>17.110277777777778</v>
          </cell>
          <cell r="CT18">
            <v>0</v>
          </cell>
          <cell r="CU18">
            <v>29.513611111111111</v>
          </cell>
          <cell r="CV18">
            <v>0</v>
          </cell>
          <cell r="CW18">
            <v>31.282499999999999</v>
          </cell>
          <cell r="CX18">
            <v>54.761388888888888</v>
          </cell>
          <cell r="CY18">
            <v>6.833333333333333</v>
          </cell>
          <cell r="CZ18">
            <v>4.6016666666666666</v>
          </cell>
          <cell r="DA18">
            <v>0</v>
          </cell>
          <cell r="DB18">
            <v>0</v>
          </cell>
          <cell r="DC18">
            <v>0</v>
          </cell>
          <cell r="DD18">
            <v>2.8213888888888889</v>
          </cell>
          <cell r="DE18">
            <v>1.5233333333333334</v>
          </cell>
          <cell r="DF18">
            <v>0</v>
          </cell>
          <cell r="DG18">
            <v>2.3149999999999999</v>
          </cell>
          <cell r="DH18">
            <v>28.638055555555557</v>
          </cell>
          <cell r="DI18">
            <v>16.161666666666665</v>
          </cell>
          <cell r="DJ18">
            <v>0.10694444444444444</v>
          </cell>
          <cell r="DK18">
            <v>6.0202777777777774</v>
          </cell>
          <cell r="DL18">
            <v>0</v>
          </cell>
          <cell r="DM18">
            <v>0</v>
          </cell>
          <cell r="DN18">
            <v>123.78305555555556</v>
          </cell>
          <cell r="DO18">
            <v>353.86888888888893</v>
          </cell>
          <cell r="DP18">
            <v>1413.1358333333335</v>
          </cell>
          <cell r="DQ18">
            <v>60.764840833333338</v>
          </cell>
          <cell r="DR18">
            <v>4.2999999999999997E-2</v>
          </cell>
          <cell r="DS18">
            <v>1473.9006741666669</v>
          </cell>
          <cell r="DT18">
            <v>79.810277777777785</v>
          </cell>
          <cell r="DU18">
            <v>30.752222221712795</v>
          </cell>
          <cell r="DV18">
            <v>62.9</v>
          </cell>
          <cell r="DW18">
            <v>4.1766954892836529E-2</v>
          </cell>
          <cell r="DX18">
            <v>2570.0940000000001</v>
          </cell>
          <cell r="DY18">
            <v>20.816666666666666</v>
          </cell>
          <cell r="DZ18">
            <v>374.7</v>
          </cell>
          <cell r="EA18">
            <v>0.24009005158299687</v>
          </cell>
          <cell r="EB18">
            <v>40.86</v>
          </cell>
          <cell r="EC18">
            <v>63168.375546450006</v>
          </cell>
          <cell r="ED18">
            <v>3134.858650002695</v>
          </cell>
          <cell r="EE18">
            <v>279</v>
          </cell>
          <cell r="EF18">
            <v>6.6133811229489883</v>
          </cell>
          <cell r="EG18">
            <v>12.895833333333336</v>
          </cell>
          <cell r="EH18">
            <v>9.4604200323101768</v>
          </cell>
          <cell r="EI18">
            <v>13.636677863353157</v>
          </cell>
          <cell r="EJ18">
            <v>23.723228995057664</v>
          </cell>
          <cell r="EK18">
            <v>7.3319755600814664</v>
          </cell>
          <cell r="EL18">
            <v>12.138009857846988</v>
          </cell>
          <cell r="EM18">
            <v>279.03937510561991</v>
          </cell>
          <cell r="EN18">
            <v>586.18725192621969</v>
          </cell>
          <cell r="EO18">
            <v>0</v>
          </cell>
          <cell r="EP18">
            <v>-3588.4589541869805</v>
          </cell>
          <cell r="EQ18">
            <v>459.22344310781853</v>
          </cell>
          <cell r="ER18">
            <v>466.16463304991106</v>
          </cell>
          <cell r="ES18">
            <v>-424.18734498291121</v>
          </cell>
          <cell r="ET18">
            <v>-0.15864205916253799</v>
          </cell>
          <cell r="EU18">
            <v>-489.29022234361759</v>
          </cell>
          <cell r="EV18">
            <v>19.438611111111111</v>
          </cell>
          <cell r="EW18">
            <v>4.5763888888888893</v>
          </cell>
        </row>
        <row r="19">
          <cell r="A19">
            <v>42147</v>
          </cell>
          <cell r="B19">
            <v>47</v>
          </cell>
          <cell r="C19" t="str">
            <v>Sat</v>
          </cell>
          <cell r="D19">
            <v>59882</v>
          </cell>
          <cell r="E19">
            <v>4123</v>
          </cell>
          <cell r="F19">
            <v>340</v>
          </cell>
          <cell r="G19">
            <v>2499</v>
          </cell>
          <cell r="H19">
            <v>0</v>
          </cell>
          <cell r="I19">
            <v>4989</v>
          </cell>
          <cell r="J19">
            <v>152</v>
          </cell>
          <cell r="K19">
            <v>71985</v>
          </cell>
          <cell r="L19">
            <v>0</v>
          </cell>
          <cell r="M19">
            <v>71985</v>
          </cell>
          <cell r="N19">
            <v>1158</v>
          </cell>
          <cell r="O19">
            <v>0</v>
          </cell>
          <cell r="P19">
            <v>0</v>
          </cell>
          <cell r="Q19">
            <v>1078</v>
          </cell>
          <cell r="R19">
            <v>60</v>
          </cell>
          <cell r="S19">
            <v>90</v>
          </cell>
          <cell r="T19">
            <v>6</v>
          </cell>
          <cell r="U19">
            <v>1110</v>
          </cell>
          <cell r="V19">
            <v>1315</v>
          </cell>
          <cell r="W19">
            <v>1138</v>
          </cell>
          <cell r="X19">
            <v>1178</v>
          </cell>
          <cell r="Y19">
            <v>3</v>
          </cell>
          <cell r="Z19">
            <v>8</v>
          </cell>
          <cell r="AA19">
            <v>94</v>
          </cell>
          <cell r="AB19">
            <v>1283</v>
          </cell>
          <cell r="AC19">
            <v>17</v>
          </cell>
          <cell r="AD19">
            <v>0</v>
          </cell>
          <cell r="AE19">
            <v>56</v>
          </cell>
          <cell r="AF19">
            <v>0</v>
          </cell>
          <cell r="AG19">
            <v>0</v>
          </cell>
          <cell r="AH19">
            <v>0.86484566466298829</v>
          </cell>
          <cell r="AI19">
            <v>0.83513462897739987</v>
          </cell>
          <cell r="AJ19">
            <v>0.98391331527401538</v>
          </cell>
          <cell r="AK19">
            <v>163.18535704688333</v>
          </cell>
          <cell r="AL19">
            <v>141.7975467155795</v>
          </cell>
          <cell r="AM19">
            <v>7.1417656456206152E-2</v>
          </cell>
          <cell r="AN19">
            <v>0</v>
          </cell>
          <cell r="AO19">
            <v>0</v>
          </cell>
          <cell r="AP19">
            <v>0</v>
          </cell>
          <cell r="AQ19">
            <v>11.555678410953185</v>
          </cell>
          <cell r="AR19">
            <v>63.255711775043935</v>
          </cell>
          <cell r="AS19">
            <v>13.951633852678384</v>
          </cell>
          <cell r="AT19">
            <v>86.084777956569809</v>
          </cell>
          <cell r="AU19">
            <v>177.70198269513233</v>
          </cell>
          <cell r="AV19">
            <v>0.48443341290264552</v>
          </cell>
          <cell r="AW19">
            <v>0.72769061003380486</v>
          </cell>
          <cell r="AX19">
            <v>60.060483783164827</v>
          </cell>
          <cell r="BF19">
            <v>16</v>
          </cell>
          <cell r="BG19">
            <v>219.57944444455387</v>
          </cell>
          <cell r="BH19">
            <v>596.22472222285342</v>
          </cell>
          <cell r="BI19">
            <v>37.914999999957573</v>
          </cell>
          <cell r="BJ19">
            <v>869.7191666673649</v>
          </cell>
          <cell r="BK19">
            <v>405.08833333333337</v>
          </cell>
          <cell r="BL19">
            <v>350.33888888888885</v>
          </cell>
          <cell r="BM19">
            <v>366.95694444444445</v>
          </cell>
          <cell r="BN19">
            <v>321.40111111111111</v>
          </cell>
          <cell r="BO19">
            <v>29.076666666666668</v>
          </cell>
          <cell r="BP19">
            <v>22.693333333333332</v>
          </cell>
          <cell r="BQ19">
            <v>2.35</v>
          </cell>
          <cell r="BR19">
            <v>2.7708333333333335</v>
          </cell>
          <cell r="BS19">
            <v>6.7047222222222214</v>
          </cell>
          <cell r="BT19">
            <v>3.473611111111111</v>
          </cell>
          <cell r="BU19">
            <v>0</v>
          </cell>
          <cell r="BV19">
            <v>0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98.479722222222222</v>
          </cell>
          <cell r="CB19">
            <v>0</v>
          </cell>
          <cell r="CC19">
            <v>0</v>
          </cell>
          <cell r="CD19">
            <v>91.960555555555544</v>
          </cell>
          <cell r="CE19">
            <v>76.799444444444447</v>
          </cell>
          <cell r="CF19">
            <v>85.389166666666668</v>
          </cell>
          <cell r="CG19">
            <v>72.083055555555561</v>
          </cell>
          <cell r="CH19">
            <v>0.11527777777777778</v>
          </cell>
          <cell r="CI19">
            <v>0.12055555555555555</v>
          </cell>
          <cell r="CJ19">
            <v>0.42916666666666664</v>
          </cell>
          <cell r="CK19">
            <v>0.51861111111111113</v>
          </cell>
          <cell r="CL19">
            <v>6.0269444444444442</v>
          </cell>
          <cell r="CM19">
            <v>4.0772222222222219</v>
          </cell>
          <cell r="CN19">
            <v>0</v>
          </cell>
          <cell r="CO19">
            <v>595.5286111111111</v>
          </cell>
          <cell r="CP19">
            <v>74.240833333333342</v>
          </cell>
          <cell r="CQ19">
            <v>0</v>
          </cell>
          <cell r="CR19">
            <v>8.9794444444444448</v>
          </cell>
          <cell r="CS19">
            <v>16.225833333333334</v>
          </cell>
          <cell r="CT19">
            <v>0</v>
          </cell>
          <cell r="CU19">
            <v>18.730277777777779</v>
          </cell>
          <cell r="CV19">
            <v>0</v>
          </cell>
          <cell r="CW19">
            <v>18.840833333333332</v>
          </cell>
          <cell r="CX19">
            <v>33.92861111111111</v>
          </cell>
          <cell r="CY19">
            <v>4.6502777777777782</v>
          </cell>
          <cell r="CZ19">
            <v>1.8327777777777767</v>
          </cell>
          <cell r="DA19">
            <v>0.17861111111111111</v>
          </cell>
          <cell r="DB19">
            <v>0</v>
          </cell>
          <cell r="DC19">
            <v>0</v>
          </cell>
          <cell r="DD19">
            <v>3.6541666666666668</v>
          </cell>
          <cell r="DE19">
            <v>0</v>
          </cell>
          <cell r="DF19">
            <v>0</v>
          </cell>
          <cell r="DG19">
            <v>0</v>
          </cell>
          <cell r="DH19">
            <v>16.52888888888889</v>
          </cell>
          <cell r="DI19">
            <v>15.580555555555556</v>
          </cell>
          <cell r="DJ19">
            <v>5.3775000000000004</v>
          </cell>
          <cell r="DK19">
            <v>2.0863888888888891</v>
          </cell>
          <cell r="DL19">
            <v>0</v>
          </cell>
          <cell r="DM19">
            <v>0</v>
          </cell>
          <cell r="DN19">
            <v>83.817777777777778</v>
          </cell>
          <cell r="DO19">
            <v>220.83500000000001</v>
          </cell>
          <cell r="DP19">
            <v>816.36361111111114</v>
          </cell>
          <cell r="DQ19">
            <v>35.103635277777776</v>
          </cell>
          <cell r="DR19">
            <v>4.2999999999999997E-2</v>
          </cell>
          <cell r="DS19">
            <v>851.46724638888895</v>
          </cell>
          <cell r="DT19">
            <v>32.139166666666668</v>
          </cell>
          <cell r="DU19">
            <v>19.8469444451427</v>
          </cell>
          <cell r="DV19">
            <v>37.76</v>
          </cell>
          <cell r="DW19">
            <v>4.3294430555637031E-2</v>
          </cell>
          <cell r="DX19">
            <v>2136.7628799999998</v>
          </cell>
          <cell r="DY19">
            <v>77.55</v>
          </cell>
          <cell r="DZ19">
            <v>891.82500000000005</v>
          </cell>
          <cell r="EA19">
            <v>0.25935818545759831</v>
          </cell>
          <cell r="EB19">
            <v>56.588000000000001</v>
          </cell>
          <cell r="EC19">
            <v>51211.416418654451</v>
          </cell>
          <cell r="ED19">
            <v>2145.534019997599</v>
          </cell>
          <cell r="EE19">
            <v>181</v>
          </cell>
          <cell r="EF19">
            <v>6.5790976061246518</v>
          </cell>
          <cell r="EG19">
            <v>5.9086111111111101</v>
          </cell>
          <cell r="EH19">
            <v>9.4776926331625226</v>
          </cell>
          <cell r="EI19">
            <v>13.7956610420916</v>
          </cell>
          <cell r="EJ19">
            <v>26.024096385542165</v>
          </cell>
          <cell r="EK19">
            <v>18.640776699029129</v>
          </cell>
          <cell r="EL19">
            <v>15.596626261695166</v>
          </cell>
          <cell r="EM19">
            <v>144.68085106382978</v>
          </cell>
          <cell r="EN19">
            <v>372.72237643451967</v>
          </cell>
          <cell r="EO19">
            <v>0</v>
          </cell>
          <cell r="EP19">
            <v>650.08066834683643</v>
          </cell>
          <cell r="EQ19">
            <v>0</v>
          </cell>
          <cell r="ER19">
            <v>519.30629964404795</v>
          </cell>
          <cell r="ES19">
            <v>-520.53793211378468</v>
          </cell>
          <cell r="ET19">
            <v>8.0767766748011116E-2</v>
          </cell>
          <cell r="EU19">
            <v>96.803544079764549</v>
          </cell>
          <cell r="EV19">
            <v>18.732500000000002</v>
          </cell>
          <cell r="EW19">
            <v>2.5233333333333334</v>
          </cell>
        </row>
        <row r="20">
          <cell r="A20">
            <v>42148</v>
          </cell>
          <cell r="B20">
            <v>47</v>
          </cell>
          <cell r="C20" t="str">
            <v>Sun</v>
          </cell>
          <cell r="D20">
            <v>8365</v>
          </cell>
          <cell r="E20">
            <v>223</v>
          </cell>
          <cell r="F20">
            <v>389</v>
          </cell>
          <cell r="G20">
            <v>42</v>
          </cell>
          <cell r="H20">
            <v>0</v>
          </cell>
          <cell r="I20">
            <v>1441</v>
          </cell>
          <cell r="J20">
            <v>114</v>
          </cell>
          <cell r="K20">
            <v>10574</v>
          </cell>
          <cell r="L20">
            <v>0</v>
          </cell>
          <cell r="M20">
            <v>10574</v>
          </cell>
          <cell r="N20">
            <v>62</v>
          </cell>
          <cell r="O20">
            <v>0</v>
          </cell>
          <cell r="P20">
            <v>0</v>
          </cell>
          <cell r="Q20">
            <v>666</v>
          </cell>
          <cell r="R20">
            <v>21</v>
          </cell>
          <cell r="S20">
            <v>37</v>
          </cell>
          <cell r="T20">
            <v>0</v>
          </cell>
          <cell r="U20">
            <v>659</v>
          </cell>
          <cell r="V20">
            <v>725</v>
          </cell>
          <cell r="W20">
            <v>687</v>
          </cell>
          <cell r="X20">
            <v>170</v>
          </cell>
          <cell r="Y20">
            <v>0</v>
          </cell>
          <cell r="Z20">
            <v>0</v>
          </cell>
          <cell r="AA20">
            <v>28</v>
          </cell>
          <cell r="AB20">
            <v>198</v>
          </cell>
          <cell r="AC20">
            <v>3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0.90443210945324293</v>
          </cell>
          <cell r="AI20">
            <v>0.82338082059473605</v>
          </cell>
          <cell r="AJ20">
            <v>0.99413656137696238</v>
          </cell>
          <cell r="AK20">
            <v>178.57396997082472</v>
          </cell>
          <cell r="AL20">
            <v>241.44360902255639</v>
          </cell>
          <cell r="AM20">
            <v>0.14705882352941177</v>
          </cell>
          <cell r="AN20">
            <v>0</v>
          </cell>
          <cell r="AO20">
            <v>0</v>
          </cell>
          <cell r="AP20">
            <v>0</v>
          </cell>
          <cell r="AQ20">
            <v>12.338608289597094</v>
          </cell>
          <cell r="AR20">
            <v>15.39155749636099</v>
          </cell>
          <cell r="AS20">
            <v>13.239473244302456</v>
          </cell>
          <cell r="AT20">
            <v>55.181571352208231</v>
          </cell>
          <cell r="AU20">
            <v>215.38931608697865</v>
          </cell>
          <cell r="AV20">
            <v>0.25619456133991703</v>
          </cell>
          <cell r="AW20">
            <v>1.8529828436266194</v>
          </cell>
          <cell r="AX20">
            <v>98.034999999999997</v>
          </cell>
          <cell r="BF20">
            <v>12</v>
          </cell>
          <cell r="BG20">
            <v>5.5786111112024388</v>
          </cell>
          <cell r="BH20">
            <v>181.61166666639426</v>
          </cell>
          <cell r="BI20">
            <v>0</v>
          </cell>
          <cell r="BJ20">
            <v>199.19027777759669</v>
          </cell>
          <cell r="BK20">
            <v>49.092500000000001</v>
          </cell>
          <cell r="BL20">
            <v>44.400833333333331</v>
          </cell>
          <cell r="BM20">
            <v>46.843333333333334</v>
          </cell>
          <cell r="BN20">
            <v>42.329166666666666</v>
          </cell>
          <cell r="BO20">
            <v>0.92361111111111116</v>
          </cell>
          <cell r="BP20">
            <v>0.94111111111111112</v>
          </cell>
          <cell r="BQ20">
            <v>1.308888888888889</v>
          </cell>
          <cell r="BR20">
            <v>1.076111111111111</v>
          </cell>
          <cell r="BS20">
            <v>1.6666666666666666E-2</v>
          </cell>
          <cell r="BT20">
            <v>5.4444444444444441E-2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BZ20">
            <v>0</v>
          </cell>
          <cell r="CA20">
            <v>55.678888888888892</v>
          </cell>
          <cell r="CB20">
            <v>0</v>
          </cell>
          <cell r="CC20">
            <v>0</v>
          </cell>
          <cell r="CD20">
            <v>14.955277777777779</v>
          </cell>
          <cell r="CE20">
            <v>12.313888888888888</v>
          </cell>
          <cell r="CF20">
            <v>13.593888888888889</v>
          </cell>
          <cell r="CG20">
            <v>11.053888888888888</v>
          </cell>
          <cell r="CH20">
            <v>0</v>
          </cell>
          <cell r="CI20">
            <v>0</v>
          </cell>
          <cell r="CJ20">
            <v>0</v>
          </cell>
          <cell r="CK20">
            <v>0</v>
          </cell>
          <cell r="CL20">
            <v>1.361388888888889</v>
          </cell>
          <cell r="CM20">
            <v>1.26</v>
          </cell>
          <cell r="CN20">
            <v>0</v>
          </cell>
          <cell r="CO20">
            <v>119.72666666666667</v>
          </cell>
          <cell r="CP20">
            <v>25.424722222222222</v>
          </cell>
          <cell r="CQ20">
            <v>0</v>
          </cell>
          <cell r="CR20">
            <v>0</v>
          </cell>
          <cell r="CS20">
            <v>9.0150000000000006</v>
          </cell>
          <cell r="CT20">
            <v>0</v>
          </cell>
          <cell r="CU20">
            <v>4.4591666666666665</v>
          </cell>
          <cell r="CV20">
            <v>0</v>
          </cell>
          <cell r="CW20">
            <v>6.0958333333333332</v>
          </cell>
          <cell r="CX20">
            <v>7.2625000000000002</v>
          </cell>
          <cell r="CY20">
            <v>0</v>
          </cell>
          <cell r="CZ20">
            <v>0.17916666666666667</v>
          </cell>
          <cell r="DA20">
            <v>0</v>
          </cell>
          <cell r="DB20">
            <v>0</v>
          </cell>
          <cell r="DC20">
            <v>0</v>
          </cell>
          <cell r="DD20">
            <v>0</v>
          </cell>
          <cell r="DE20">
            <v>0</v>
          </cell>
          <cell r="DF20">
            <v>0</v>
          </cell>
          <cell r="DG20">
            <v>0</v>
          </cell>
          <cell r="DH20">
            <v>4.0227777777777778</v>
          </cell>
          <cell r="DI20">
            <v>0.9966666666666667</v>
          </cell>
          <cell r="DJ20">
            <v>0</v>
          </cell>
          <cell r="DK20">
            <v>0</v>
          </cell>
          <cell r="DL20">
            <v>0</v>
          </cell>
          <cell r="DM20">
            <v>0</v>
          </cell>
          <cell r="DN20">
            <v>12.46111111111111</v>
          </cell>
          <cell r="DO20">
            <v>57.455833333333331</v>
          </cell>
          <cell r="DP20">
            <v>177.1825</v>
          </cell>
          <cell r="DQ20">
            <v>7.6188474999999993</v>
          </cell>
          <cell r="DR20">
            <v>4.2999999999999997E-2</v>
          </cell>
          <cell r="DS20">
            <v>184.80134749999999</v>
          </cell>
          <cell r="DT20">
            <v>7.5683333333333334</v>
          </cell>
          <cell r="DU20">
            <v>14.439444444263362</v>
          </cell>
          <cell r="DV20">
            <v>0</v>
          </cell>
          <cell r="DW20">
            <v>0</v>
          </cell>
          <cell r="DX20">
            <v>0</v>
          </cell>
          <cell r="DY20">
            <v>31.883333333333333</v>
          </cell>
          <cell r="DZ20">
            <v>0</v>
          </cell>
          <cell r="EA20">
            <v>0.31090592201084105</v>
          </cell>
          <cell r="EB20">
            <v>98.034999999999997</v>
          </cell>
          <cell r="EC20">
            <v>18117.000102162499</v>
          </cell>
          <cell r="ED20">
            <v>0</v>
          </cell>
          <cell r="EE20">
            <v>43</v>
          </cell>
          <cell r="EF20">
            <v>20.148062015251202</v>
          </cell>
          <cell r="EG20">
            <v>0</v>
          </cell>
          <cell r="EH20">
            <v>0</v>
          </cell>
          <cell r="EI20">
            <v>12.505619355102374</v>
          </cell>
          <cell r="EJ20">
            <v>0</v>
          </cell>
          <cell r="EK20">
            <v>0</v>
          </cell>
          <cell r="EL20">
            <v>20.567231177310752</v>
          </cell>
          <cell r="EM20">
            <v>297.19864176570456</v>
          </cell>
          <cell r="EN20">
            <v>2520</v>
          </cell>
          <cell r="EO20">
            <v>0</v>
          </cell>
          <cell r="EP20">
            <v>-864.83514143375464</v>
          </cell>
          <cell r="EQ20">
            <v>0</v>
          </cell>
          <cell r="ER20">
            <v>17.537372222222526</v>
          </cell>
          <cell r="ES20">
            <v>-56.285225408496622</v>
          </cell>
          <cell r="ET20">
            <v>1.2060600003408255</v>
          </cell>
          <cell r="EU20">
            <v>130.08495377777211</v>
          </cell>
          <cell r="EV20">
            <v>9.4033333333333342</v>
          </cell>
          <cell r="EW20">
            <v>0</v>
          </cell>
        </row>
        <row r="21">
          <cell r="A21">
            <v>42149</v>
          </cell>
          <cell r="B21">
            <v>48</v>
          </cell>
          <cell r="C21" t="str">
            <v>Mon</v>
          </cell>
          <cell r="D21">
            <v>85115</v>
          </cell>
          <cell r="E21">
            <v>3041</v>
          </cell>
          <cell r="F21">
            <v>4276</v>
          </cell>
          <cell r="G21">
            <v>4316</v>
          </cell>
          <cell r="H21">
            <v>0</v>
          </cell>
          <cell r="I21">
            <v>9816</v>
          </cell>
          <cell r="J21">
            <v>2938</v>
          </cell>
          <cell r="K21">
            <v>109502</v>
          </cell>
          <cell r="L21">
            <v>0</v>
          </cell>
          <cell r="M21">
            <v>109502</v>
          </cell>
          <cell r="N21">
            <v>1454</v>
          </cell>
          <cell r="O21">
            <v>1478</v>
          </cell>
          <cell r="P21">
            <v>116904</v>
          </cell>
          <cell r="Q21">
            <v>1303</v>
          </cell>
          <cell r="R21">
            <v>67</v>
          </cell>
          <cell r="S21">
            <v>167</v>
          </cell>
          <cell r="T21">
            <v>6</v>
          </cell>
          <cell r="U21">
            <v>1289</v>
          </cell>
          <cell r="V21">
            <v>1622</v>
          </cell>
          <cell r="W21">
            <v>1370</v>
          </cell>
          <cell r="X21">
            <v>1723</v>
          </cell>
          <cell r="Y21">
            <v>24</v>
          </cell>
          <cell r="Z21">
            <v>7</v>
          </cell>
          <cell r="AA21">
            <v>198</v>
          </cell>
          <cell r="AB21">
            <v>1952</v>
          </cell>
          <cell r="AC21">
            <v>48</v>
          </cell>
          <cell r="AD21">
            <v>1329</v>
          </cell>
          <cell r="AE21">
            <v>88</v>
          </cell>
          <cell r="AF21">
            <v>0</v>
          </cell>
          <cell r="AG21">
            <v>0</v>
          </cell>
          <cell r="AH21">
            <v>0.86511843152866241</v>
          </cell>
          <cell r="AI21">
            <v>0.83694998160819878</v>
          </cell>
          <cell r="AJ21">
            <v>0.98672170371317414</v>
          </cell>
          <cell r="AK21">
            <v>166.36686887860063</v>
          </cell>
          <cell r="AL21">
            <v>157.59652203955895</v>
          </cell>
          <cell r="AM21">
            <v>0.11647275848842943</v>
          </cell>
          <cell r="AN21">
            <v>13.563850126695865</v>
          </cell>
          <cell r="AO21">
            <v>39.66099420827836</v>
          </cell>
          <cell r="AP21">
            <v>18.535493043960006</v>
          </cell>
          <cell r="AQ21">
            <v>10.181100557978807</v>
          </cell>
          <cell r="AR21">
            <v>79.928467153284672</v>
          </cell>
          <cell r="AS21">
            <v>12.483989077930776</v>
          </cell>
          <cell r="AT21">
            <v>76.244137702659842</v>
          </cell>
          <cell r="AU21">
            <v>196.16202229299364</v>
          </cell>
          <cell r="AV21">
            <v>0.38867940293141579</v>
          </cell>
          <cell r="AW21">
            <v>0.5962754800691793</v>
          </cell>
          <cell r="AX21">
            <v>43.588216501547564</v>
          </cell>
          <cell r="BF21">
            <v>24.691111111111113</v>
          </cell>
          <cell r="BG21">
            <v>338.06000000038466</v>
          </cell>
          <cell r="BH21">
            <v>1065.9574999999004</v>
          </cell>
          <cell r="BI21">
            <v>92.310555555492954</v>
          </cell>
          <cell r="BJ21">
            <v>1521.0191666668893</v>
          </cell>
          <cell r="BK21">
            <v>558.22222222222217</v>
          </cell>
          <cell r="BL21">
            <v>482.92833333333328</v>
          </cell>
          <cell r="BM21">
            <v>511.61027777777775</v>
          </cell>
          <cell r="BN21">
            <v>445.80666666666667</v>
          </cell>
          <cell r="BO21">
            <v>19.296111111111109</v>
          </cell>
          <cell r="BP21">
            <v>15.829166666666667</v>
          </cell>
          <cell r="BQ21">
            <v>17.4375</v>
          </cell>
          <cell r="BR21">
            <v>15.018333333333333</v>
          </cell>
          <cell r="BS21">
            <v>9.8783333333333339</v>
          </cell>
          <cell r="BT21">
            <v>6.2741666666666669</v>
          </cell>
          <cell r="BU21">
            <v>0</v>
          </cell>
          <cell r="BV21">
            <v>0</v>
          </cell>
          <cell r="BW21">
            <v>108.9661111111111</v>
          </cell>
          <cell r="BX21">
            <v>37.265833333333333</v>
          </cell>
          <cell r="BY21">
            <v>71.700277777777771</v>
          </cell>
          <cell r="BZ21">
            <v>72.941111111111113</v>
          </cell>
          <cell r="CA21">
            <v>134.56305555555556</v>
          </cell>
          <cell r="CB21">
            <v>0</v>
          </cell>
          <cell r="CC21">
            <v>0</v>
          </cell>
          <cell r="CD21">
            <v>156.36027777777778</v>
          </cell>
          <cell r="CE21">
            <v>117.93416666666667</v>
          </cell>
          <cell r="CF21">
            <v>140.08777777777777</v>
          </cell>
          <cell r="CG21">
            <v>107.08083333333333</v>
          </cell>
          <cell r="CH21">
            <v>1.7558333333333334</v>
          </cell>
          <cell r="CI21">
            <v>0.88749999999999996</v>
          </cell>
          <cell r="CJ21">
            <v>0.36027777777777809</v>
          </cell>
          <cell r="CK21">
            <v>0.25722222222222224</v>
          </cell>
          <cell r="CL21">
            <v>14.156388888888893</v>
          </cell>
          <cell r="CM21">
            <v>9.7086111111111109</v>
          </cell>
          <cell r="CN21">
            <v>0</v>
          </cell>
          <cell r="CO21">
            <v>958.11166666666668</v>
          </cell>
          <cell r="CP21">
            <v>142.54694444444445</v>
          </cell>
          <cell r="CQ21">
            <v>32.371111111111112</v>
          </cell>
          <cell r="CR21">
            <v>14.706666666666667</v>
          </cell>
          <cell r="CS21">
            <v>18.257222222222222</v>
          </cell>
          <cell r="CT21">
            <v>0</v>
          </cell>
          <cell r="CU21">
            <v>29.034444444444443</v>
          </cell>
          <cell r="CV21">
            <v>0</v>
          </cell>
          <cell r="CW21">
            <v>45.021111111111111</v>
          </cell>
          <cell r="CX21">
            <v>56.956388888888888</v>
          </cell>
          <cell r="CY21">
            <v>7.1036111111111113</v>
          </cell>
          <cell r="CZ21">
            <v>2.3038888888888893</v>
          </cell>
          <cell r="DA21">
            <v>0.18555555555555556</v>
          </cell>
          <cell r="DB21">
            <v>0</v>
          </cell>
          <cell r="DC21">
            <v>0</v>
          </cell>
          <cell r="DD21">
            <v>8.3030555555555559</v>
          </cell>
          <cell r="DE21">
            <v>9.6947222222222216</v>
          </cell>
          <cell r="DF21">
            <v>0</v>
          </cell>
          <cell r="DG21">
            <v>0</v>
          </cell>
          <cell r="DH21">
            <v>41.015277777777776</v>
          </cell>
          <cell r="DI21">
            <v>25.089444444444446</v>
          </cell>
          <cell r="DJ21">
            <v>5.4361111111111109</v>
          </cell>
          <cell r="DK21">
            <v>5.8683333333333332</v>
          </cell>
          <cell r="DL21">
            <v>0</v>
          </cell>
          <cell r="DM21">
            <v>0</v>
          </cell>
          <cell r="DN21">
            <v>161.95638888888888</v>
          </cell>
          <cell r="DO21">
            <v>443.89388888888891</v>
          </cell>
          <cell r="DP21">
            <v>1402.0055555555555</v>
          </cell>
          <cell r="DQ21">
            <v>60.286238888888882</v>
          </cell>
          <cell r="DR21">
            <v>4.2999999999999997E-2</v>
          </cell>
          <cell r="DS21">
            <v>1462.2917944444443</v>
          </cell>
          <cell r="DT21">
            <v>84.468611111111116</v>
          </cell>
          <cell r="DU21">
            <v>34.196666666965896</v>
          </cell>
          <cell r="DV21">
            <v>64.27</v>
          </cell>
          <cell r="DW21">
            <v>4.2905048487799087E-2</v>
          </cell>
          <cell r="DX21">
            <v>2686.1646500000002</v>
          </cell>
          <cell r="DY21">
            <v>0</v>
          </cell>
          <cell r="DZ21">
            <v>0</v>
          </cell>
          <cell r="EA21">
            <v>0.30356040468484857</v>
          </cell>
          <cell r="EB21">
            <v>41.795000000000002</v>
          </cell>
          <cell r="EC21">
            <v>63802.650198805553</v>
          </cell>
          <cell r="ED21">
            <v>3858.1196694418281</v>
          </cell>
          <cell r="EE21">
            <v>246</v>
          </cell>
          <cell r="EF21">
            <v>8.3406504065770495</v>
          </cell>
          <cell r="EG21">
            <v>11.719166666666665</v>
          </cell>
          <cell r="EH21">
            <v>7.509066344307759</v>
          </cell>
          <cell r="EI21">
            <v>12.299431308941219</v>
          </cell>
          <cell r="EJ21">
            <v>13.668723303274797</v>
          </cell>
          <cell r="EK21">
            <v>19.42945258288356</v>
          </cell>
          <cell r="EL21">
            <v>13.986617742283613</v>
          </cell>
          <cell r="EM21">
            <v>245.21863799283153</v>
          </cell>
          <cell r="EN21">
            <v>436.91580900961696</v>
          </cell>
          <cell r="EO21">
            <v>0</v>
          </cell>
          <cell r="EP21">
            <v>-1797.7269532470882</v>
          </cell>
          <cell r="EQ21">
            <v>-951.54598138793529</v>
          </cell>
          <cell r="ER21">
            <v>1132.4097568722891</v>
          </cell>
          <cell r="ES21">
            <v>142.195160724142</v>
          </cell>
          <cell r="ET21">
            <v>-0.18113672138891956</v>
          </cell>
          <cell r="EU21">
            <v>-455.05035207910493</v>
          </cell>
          <cell r="EV21">
            <v>9.9841666666666669</v>
          </cell>
          <cell r="EW21">
            <v>7.7011111111111115</v>
          </cell>
        </row>
        <row r="22">
          <cell r="A22">
            <v>42150</v>
          </cell>
          <cell r="B22">
            <v>48</v>
          </cell>
          <cell r="C22" t="str">
            <v>Tue</v>
          </cell>
          <cell r="D22">
            <v>66423</v>
          </cell>
          <cell r="E22">
            <v>4048</v>
          </cell>
          <cell r="F22">
            <v>4847</v>
          </cell>
          <cell r="G22">
            <v>3247</v>
          </cell>
          <cell r="H22">
            <v>0</v>
          </cell>
          <cell r="I22">
            <v>9499</v>
          </cell>
          <cell r="J22">
            <v>1330</v>
          </cell>
          <cell r="K22">
            <v>89394</v>
          </cell>
          <cell r="L22">
            <v>0</v>
          </cell>
          <cell r="M22">
            <v>89394</v>
          </cell>
          <cell r="N22">
            <v>1338</v>
          </cell>
          <cell r="O22">
            <v>1541</v>
          </cell>
          <cell r="P22">
            <v>121726</v>
          </cell>
          <cell r="Q22">
            <v>1391</v>
          </cell>
          <cell r="R22">
            <v>63</v>
          </cell>
          <cell r="S22">
            <v>161</v>
          </cell>
          <cell r="T22">
            <v>6</v>
          </cell>
          <cell r="U22">
            <v>1404</v>
          </cell>
          <cell r="V22">
            <v>1694</v>
          </cell>
          <cell r="W22">
            <v>1454</v>
          </cell>
          <cell r="X22">
            <v>1433</v>
          </cell>
          <cell r="Y22">
            <v>5</v>
          </cell>
          <cell r="Z22">
            <v>16</v>
          </cell>
          <cell r="AA22">
            <v>186</v>
          </cell>
          <cell r="AB22">
            <v>1640</v>
          </cell>
          <cell r="AC22">
            <v>30</v>
          </cell>
          <cell r="AD22">
            <v>1536</v>
          </cell>
          <cell r="AE22">
            <v>75</v>
          </cell>
          <cell r="AF22">
            <v>0</v>
          </cell>
          <cell r="AG22">
            <v>0</v>
          </cell>
          <cell r="AH22">
            <v>0.87011651562332104</v>
          </cell>
          <cell r="AI22">
            <v>0.88328952140431138</v>
          </cell>
          <cell r="AJ22">
            <v>0.98503255252030342</v>
          </cell>
          <cell r="AK22">
            <v>167.11625108237817</v>
          </cell>
          <cell r="AL22">
            <v>178.26709237036221</v>
          </cell>
          <cell r="AM22">
            <v>0.12113788397431595</v>
          </cell>
          <cell r="AN22">
            <v>11.950780260402754</v>
          </cell>
          <cell r="AO22">
            <v>32.119036591014364</v>
          </cell>
          <cell r="AP22">
            <v>18.970509530540269</v>
          </cell>
          <cell r="AQ22">
            <v>10.712114979647719</v>
          </cell>
          <cell r="AR22">
            <v>61.481430536451171</v>
          </cell>
          <cell r="AS22">
            <v>12.723644341383309</v>
          </cell>
          <cell r="AT22">
            <v>68.073725255927812</v>
          </cell>
          <cell r="AU22">
            <v>198.75369167888479</v>
          </cell>
          <cell r="AV22">
            <v>0.34250294764793959</v>
          </cell>
          <cell r="AW22">
            <v>0.70089874945348851</v>
          </cell>
          <cell r="AX22">
            <v>45.745722821208211</v>
          </cell>
          <cell r="BF22">
            <v>27.75</v>
          </cell>
          <cell r="BG22">
            <v>220.57416666644107</v>
          </cell>
          <cell r="BH22">
            <v>1133.8894444449325</v>
          </cell>
          <cell r="BI22">
            <v>0</v>
          </cell>
          <cell r="BJ22">
            <v>1382.2136111113734</v>
          </cell>
          <cell r="BK22">
            <v>449.77277777777772</v>
          </cell>
          <cell r="BL22">
            <v>391.35472222222222</v>
          </cell>
          <cell r="BM22">
            <v>397.46583333333331</v>
          </cell>
          <cell r="BN22">
            <v>351.46583333333331</v>
          </cell>
          <cell r="BO22">
            <v>22.7075</v>
          </cell>
          <cell r="BP22">
            <v>18.546388888888888</v>
          </cell>
          <cell r="BQ22">
            <v>23.205833333333334</v>
          </cell>
          <cell r="BR22">
            <v>16.963888888888889</v>
          </cell>
          <cell r="BS22">
            <v>6.3936111111111114</v>
          </cell>
          <cell r="BT22">
            <v>4.3786111111111108</v>
          </cell>
          <cell r="BU22">
            <v>0</v>
          </cell>
          <cell r="BV22">
            <v>0</v>
          </cell>
          <cell r="BW22">
            <v>128.94555555555556</v>
          </cell>
          <cell r="BX22">
            <v>47.977777777777774</v>
          </cell>
          <cell r="BY22">
            <v>80.967777777777783</v>
          </cell>
          <cell r="BZ22">
            <v>87.335277777777776</v>
          </cell>
          <cell r="CA22">
            <v>135.73416666666665</v>
          </cell>
          <cell r="CB22">
            <v>0</v>
          </cell>
          <cell r="CC22">
            <v>0</v>
          </cell>
          <cell r="CD22">
            <v>128.89388888888888</v>
          </cell>
          <cell r="CE22">
            <v>98.033333333333346</v>
          </cell>
          <cell r="CF22">
            <v>114.52416666666667</v>
          </cell>
          <cell r="CG22">
            <v>87.916388888888889</v>
          </cell>
          <cell r="CH22">
            <v>0.33250000000000002</v>
          </cell>
          <cell r="CI22">
            <v>0.19555555555555557</v>
          </cell>
          <cell r="CJ22">
            <v>1.2655555555555578</v>
          </cell>
          <cell r="CK22">
            <v>1.0319444444444446</v>
          </cell>
          <cell r="CL22">
            <v>12.771666666666667</v>
          </cell>
          <cell r="CM22">
            <v>8.8894444444444449</v>
          </cell>
          <cell r="CN22">
            <v>0</v>
          </cell>
          <cell r="CO22">
            <v>843.34638888888878</v>
          </cell>
          <cell r="CP22">
            <v>151.92083333333335</v>
          </cell>
          <cell r="CQ22">
            <v>25.878333333333334</v>
          </cell>
          <cell r="CR22">
            <v>23.389444444444443</v>
          </cell>
          <cell r="CS22">
            <v>18.489166666666666</v>
          </cell>
          <cell r="CT22">
            <v>0</v>
          </cell>
          <cell r="CU22">
            <v>24.280277777777776</v>
          </cell>
          <cell r="CV22">
            <v>0</v>
          </cell>
          <cell r="CW22">
            <v>38.178055555555552</v>
          </cell>
          <cell r="CX22">
            <v>50.248055555555553</v>
          </cell>
          <cell r="CY22">
            <v>4.253333333333333</v>
          </cell>
          <cell r="CZ22">
            <v>6.9377777777777734</v>
          </cell>
          <cell r="DA22">
            <v>0</v>
          </cell>
          <cell r="DB22">
            <v>0</v>
          </cell>
          <cell r="DC22">
            <v>0</v>
          </cell>
          <cell r="DD22">
            <v>1.2719444444444445</v>
          </cell>
          <cell r="DE22">
            <v>9.2783333333333342</v>
          </cell>
          <cell r="DF22">
            <v>0</v>
          </cell>
          <cell r="DG22">
            <v>0</v>
          </cell>
          <cell r="DH22">
            <v>33.293611111111112</v>
          </cell>
          <cell r="DI22">
            <v>18.448611111111113</v>
          </cell>
          <cell r="DJ22">
            <v>8.6666666666666661</v>
          </cell>
          <cell r="DK22">
            <v>3.145</v>
          </cell>
          <cell r="DL22">
            <v>0</v>
          </cell>
          <cell r="DM22">
            <v>0</v>
          </cell>
          <cell r="DN22">
            <v>135.54333333333332</v>
          </cell>
          <cell r="DO22">
            <v>417.67944444444447</v>
          </cell>
          <cell r="DP22">
            <v>1261.0258333333331</v>
          </cell>
          <cell r="DQ22">
            <v>54.22411083333332</v>
          </cell>
          <cell r="DR22">
            <v>4.2999999999999997E-2</v>
          </cell>
          <cell r="DS22">
            <v>1315.2499441666664</v>
          </cell>
          <cell r="DT22">
            <v>69.25277777777778</v>
          </cell>
          <cell r="DU22">
            <v>52.168055555767154</v>
          </cell>
          <cell r="DV22">
            <v>67.67</v>
          </cell>
          <cell r="DW22">
            <v>4.9406377803455116E-2</v>
          </cell>
          <cell r="DX22">
            <v>2949.8706400000001</v>
          </cell>
          <cell r="DY22">
            <v>0</v>
          </cell>
          <cell r="DZ22">
            <v>0</v>
          </cell>
          <cell r="EA22">
            <v>0.31756659355654515</v>
          </cell>
          <cell r="EB22">
            <v>43.591999999999999</v>
          </cell>
          <cell r="EC22">
            <v>60284.246206113319</v>
          </cell>
          <cell r="ED22">
            <v>0</v>
          </cell>
          <cell r="EE22">
            <v>220</v>
          </cell>
          <cell r="EF22">
            <v>14.227651515209224</v>
          </cell>
          <cell r="EG22">
            <v>8.0466666666666651</v>
          </cell>
          <cell r="EH22">
            <v>9.3206296603148324</v>
          </cell>
          <cell r="EI22">
            <v>12.512642891966033</v>
          </cell>
          <cell r="EJ22">
            <v>15.037593984962406</v>
          </cell>
          <cell r="EK22">
            <v>12.642669007901645</v>
          </cell>
          <cell r="EL22">
            <v>14.563486885031972</v>
          </cell>
          <cell r="EM22">
            <v>208.86989621862318</v>
          </cell>
          <cell r="EN22">
            <v>507.85071903375763</v>
          </cell>
          <cell r="EO22">
            <v>0</v>
          </cell>
          <cell r="EP22">
            <v>-1812.0876527963878</v>
          </cell>
          <cell r="EQ22">
            <v>-339.71349524405912</v>
          </cell>
          <cell r="ER22">
            <v>906.56586200929291</v>
          </cell>
          <cell r="ES22">
            <v>12.188394711153689</v>
          </cell>
          <cell r="ET22">
            <v>-7.6513452004610349E-2</v>
          </cell>
          <cell r="EU22">
            <v>-149.51875512455806</v>
          </cell>
          <cell r="EV22">
            <v>16.760000000000002</v>
          </cell>
          <cell r="EW22">
            <v>5.6855555555555579</v>
          </cell>
        </row>
        <row r="23">
          <cell r="A23">
            <v>42151</v>
          </cell>
          <cell r="B23">
            <v>48</v>
          </cell>
          <cell r="C23" t="str">
            <v>Wed</v>
          </cell>
          <cell r="D23">
            <v>58740</v>
          </cell>
          <cell r="E23">
            <v>2788</v>
          </cell>
          <cell r="F23">
            <v>3539</v>
          </cell>
          <cell r="G23">
            <v>3954</v>
          </cell>
          <cell r="H23">
            <v>0</v>
          </cell>
          <cell r="I23">
            <v>11989</v>
          </cell>
          <cell r="J23">
            <v>228</v>
          </cell>
          <cell r="K23">
            <v>81238</v>
          </cell>
          <cell r="L23">
            <v>0</v>
          </cell>
          <cell r="M23">
            <v>81238</v>
          </cell>
          <cell r="N23">
            <v>483</v>
          </cell>
          <cell r="O23">
            <v>1478</v>
          </cell>
          <cell r="P23">
            <v>101468</v>
          </cell>
          <cell r="Q23">
            <v>1149</v>
          </cell>
          <cell r="R23">
            <v>74</v>
          </cell>
          <cell r="S23">
            <v>135</v>
          </cell>
          <cell r="T23">
            <v>15</v>
          </cell>
          <cell r="U23">
            <v>1163</v>
          </cell>
          <cell r="V23">
            <v>1518</v>
          </cell>
          <cell r="W23">
            <v>1223</v>
          </cell>
          <cell r="X23">
            <v>1324</v>
          </cell>
          <cell r="Y23">
            <v>15</v>
          </cell>
          <cell r="Z23">
            <v>15</v>
          </cell>
          <cell r="AA23">
            <v>186</v>
          </cell>
          <cell r="AB23">
            <v>1540</v>
          </cell>
          <cell r="AC23">
            <v>32</v>
          </cell>
          <cell r="AD23">
            <v>1570</v>
          </cell>
          <cell r="AE23">
            <v>86</v>
          </cell>
          <cell r="AF23">
            <v>0</v>
          </cell>
          <cell r="AG23">
            <v>0</v>
          </cell>
          <cell r="AH23">
            <v>0.83615133349991888</v>
          </cell>
          <cell r="AI23">
            <v>0.84860288744341705</v>
          </cell>
          <cell r="AJ23">
            <v>0.994054506511731</v>
          </cell>
          <cell r="AK23">
            <v>150.72101814947226</v>
          </cell>
          <cell r="AL23">
            <v>155.62136599736414</v>
          </cell>
          <cell r="AM23">
            <v>0.15038528767325635</v>
          </cell>
          <cell r="AN23">
            <v>11.452210353221743</v>
          </cell>
          <cell r="AO23">
            <v>33.489636767603017</v>
          </cell>
          <cell r="AP23">
            <v>18.486900206064174</v>
          </cell>
          <cell r="AQ23">
            <v>12.426967433826144</v>
          </cell>
          <cell r="AR23">
            <v>66.425183973834834</v>
          </cell>
          <cell r="AS23">
            <v>11.826039471326549</v>
          </cell>
          <cell r="AT23">
            <v>62.774677097316626</v>
          </cell>
          <cell r="AU23">
            <v>188.34691348801744</v>
          </cell>
          <cell r="AV23">
            <v>0.33329283679135169</v>
          </cell>
          <cell r="AW23">
            <v>0.75863525523851028</v>
          </cell>
          <cell r="AX23">
            <v>45.659715419211764</v>
          </cell>
          <cell r="BF23">
            <v>52.992777777777775</v>
          </cell>
          <cell r="BG23">
            <v>246.5961111111111</v>
          </cell>
          <cell r="BH23">
            <v>1040.7405555555556</v>
          </cell>
          <cell r="BI23">
            <v>25.050555555555555</v>
          </cell>
          <cell r="BJ23">
            <v>1365.38</v>
          </cell>
          <cell r="BK23">
            <v>431.32111111111112</v>
          </cell>
          <cell r="BL23">
            <v>360.64972222222224</v>
          </cell>
          <cell r="BM23">
            <v>389.72666666666669</v>
          </cell>
          <cell r="BN23">
            <v>326.59444444444443</v>
          </cell>
          <cell r="BO23">
            <v>17.915277777777778</v>
          </cell>
          <cell r="BP23">
            <v>15.766944444444444</v>
          </cell>
          <cell r="BQ23">
            <v>15.473888888888888</v>
          </cell>
          <cell r="BR23">
            <v>12.662222222222223</v>
          </cell>
          <cell r="BS23">
            <v>8.205277777777777</v>
          </cell>
          <cell r="BT23">
            <v>5.6261111111111113</v>
          </cell>
          <cell r="BU23">
            <v>0</v>
          </cell>
          <cell r="BV23">
            <v>0</v>
          </cell>
          <cell r="BW23">
            <v>129.05805555555554</v>
          </cell>
          <cell r="BX23">
            <v>44.133055555555558</v>
          </cell>
          <cell r="BY23">
            <v>84.924999999999997</v>
          </cell>
          <cell r="BZ23">
            <v>91.442499999999995</v>
          </cell>
          <cell r="CA23">
            <v>98.415000000000006</v>
          </cell>
          <cell r="CB23">
            <v>0</v>
          </cell>
          <cell r="CC23">
            <v>0</v>
          </cell>
          <cell r="CD23">
            <v>130.2211111111111</v>
          </cell>
          <cell r="CE23">
            <v>91.13111111111111</v>
          </cell>
          <cell r="CF23">
            <v>112.76111111111111</v>
          </cell>
          <cell r="CG23">
            <v>80.882222222222225</v>
          </cell>
          <cell r="CH23">
            <v>1.0119444444444445</v>
          </cell>
          <cell r="CI23">
            <v>0.60388888888888892</v>
          </cell>
          <cell r="CJ23">
            <v>1.423888888888889</v>
          </cell>
          <cell r="CK23">
            <v>1.0097222222222222</v>
          </cell>
          <cell r="CL23">
            <v>15.024166666666666</v>
          </cell>
          <cell r="CM23">
            <v>8.6352777777777785</v>
          </cell>
          <cell r="CN23">
            <v>0</v>
          </cell>
          <cell r="CO23">
            <v>789.01527777777767</v>
          </cell>
          <cell r="CP23">
            <v>172.68638888888887</v>
          </cell>
          <cell r="CQ23">
            <v>42.453611111111108</v>
          </cell>
          <cell r="CR23">
            <v>26.199444444444445</v>
          </cell>
          <cell r="CS23">
            <v>17.504166666666666</v>
          </cell>
          <cell r="CT23">
            <v>0</v>
          </cell>
          <cell r="CU23">
            <v>28.066944444444445</v>
          </cell>
          <cell r="CV23">
            <v>0</v>
          </cell>
          <cell r="CW23">
            <v>21.466944444444444</v>
          </cell>
          <cell r="CX23">
            <v>49.44777777777778</v>
          </cell>
          <cell r="CY23">
            <v>7.2</v>
          </cell>
          <cell r="CZ23">
            <v>5.1711111111111112</v>
          </cell>
          <cell r="DA23">
            <v>0</v>
          </cell>
          <cell r="DB23">
            <v>0</v>
          </cell>
          <cell r="DC23">
            <v>0</v>
          </cell>
          <cell r="DD23">
            <v>0.46444444444444444</v>
          </cell>
          <cell r="DE23">
            <v>15.08</v>
          </cell>
          <cell r="DF23">
            <v>0</v>
          </cell>
          <cell r="DG23">
            <v>0</v>
          </cell>
          <cell r="DH23">
            <v>26.032777777777778</v>
          </cell>
          <cell r="DI23">
            <v>12.713611111111112</v>
          </cell>
          <cell r="DJ23">
            <v>4.2319444444444443</v>
          </cell>
          <cell r="DK23">
            <v>0</v>
          </cell>
          <cell r="DL23">
            <v>0</v>
          </cell>
          <cell r="DM23">
            <v>0</v>
          </cell>
          <cell r="DN23">
            <v>120.34166666666667</v>
          </cell>
          <cell r="DO23">
            <v>428.71916666666664</v>
          </cell>
          <cell r="DP23">
            <v>1217.7344444444443</v>
          </cell>
          <cell r="DQ23">
            <v>52.362581111111098</v>
          </cell>
          <cell r="DR23">
            <v>4.2999999999999997E-2</v>
          </cell>
          <cell r="DS23">
            <v>1270.0970255555553</v>
          </cell>
          <cell r="DT23">
            <v>70.085555555555558</v>
          </cell>
          <cell r="DU23">
            <v>76.386111111111106</v>
          </cell>
          <cell r="DV23">
            <v>65.42</v>
          </cell>
          <cell r="DW23">
            <v>4.8467597860152187E-2</v>
          </cell>
          <cell r="DX23">
            <v>2848.9755800000003</v>
          </cell>
          <cell r="DY23">
            <v>0</v>
          </cell>
          <cell r="DZ23">
            <v>0</v>
          </cell>
          <cell r="EA23">
            <v>0.33754835893670393</v>
          </cell>
          <cell r="EB23">
            <v>43.548999999999999</v>
          </cell>
          <cell r="EC23">
            <v>58160.430945918873</v>
          </cell>
          <cell r="ED23">
            <v>1090.9266438888887</v>
          </cell>
          <cell r="EE23">
            <v>215</v>
          </cell>
          <cell r="EF23">
            <v>21.31705426356589</v>
          </cell>
          <cell r="EG23">
            <v>8.3480555555555558</v>
          </cell>
          <cell r="EH23">
            <v>10.301800153062922</v>
          </cell>
          <cell r="EI23">
            <v>11.741636695078091</v>
          </cell>
          <cell r="EJ23">
            <v>14.82294811968158</v>
          </cell>
          <cell r="EK23">
            <v>10.534529847834568</v>
          </cell>
          <cell r="EL23">
            <v>12.380054356869488</v>
          </cell>
          <cell r="EM23">
            <v>228.7078591175098</v>
          </cell>
          <cell r="EN23">
            <v>481.88496563864726</v>
          </cell>
          <cell r="EO23">
            <v>0</v>
          </cell>
          <cell r="EP23">
            <v>-612.48167211693635</v>
          </cell>
          <cell r="EQ23">
            <v>-79.375060298191684</v>
          </cell>
          <cell r="ER23">
            <v>121.68314159219963</v>
          </cell>
          <cell r="ES23">
            <v>430.88148309621215</v>
          </cell>
          <cell r="ET23">
            <v>-1.8776946219588586E-2</v>
          </cell>
          <cell r="EU23">
            <v>-33.408039077376948</v>
          </cell>
          <cell r="EV23">
            <v>8.0980555555555558</v>
          </cell>
          <cell r="EW23">
            <v>4.115277777777778</v>
          </cell>
        </row>
        <row r="24">
          <cell r="A24">
            <v>42152</v>
          </cell>
          <cell r="B24">
            <v>48</v>
          </cell>
          <cell r="C24" t="str">
            <v>Thu</v>
          </cell>
          <cell r="D24">
            <v>61083</v>
          </cell>
          <cell r="E24">
            <v>2448</v>
          </cell>
          <cell r="F24">
            <v>4708</v>
          </cell>
          <cell r="G24">
            <v>4295</v>
          </cell>
          <cell r="H24">
            <v>0</v>
          </cell>
          <cell r="I24">
            <v>16011</v>
          </cell>
          <cell r="J24">
            <v>590</v>
          </cell>
          <cell r="K24">
            <v>89135</v>
          </cell>
          <cell r="L24">
            <v>0</v>
          </cell>
          <cell r="M24">
            <v>89135</v>
          </cell>
          <cell r="N24">
            <v>712</v>
          </cell>
          <cell r="O24">
            <v>1980</v>
          </cell>
          <cell r="P24">
            <v>160162</v>
          </cell>
          <cell r="Q24">
            <v>1249</v>
          </cell>
          <cell r="R24">
            <v>3</v>
          </cell>
          <cell r="S24">
            <v>148</v>
          </cell>
          <cell r="T24">
            <v>15</v>
          </cell>
          <cell r="U24">
            <v>1188</v>
          </cell>
          <cell r="V24">
            <v>1600</v>
          </cell>
          <cell r="W24">
            <v>1252</v>
          </cell>
          <cell r="X24">
            <v>1389</v>
          </cell>
          <cell r="Y24">
            <v>5</v>
          </cell>
          <cell r="Z24">
            <v>14</v>
          </cell>
          <cell r="AA24">
            <v>228</v>
          </cell>
          <cell r="AB24">
            <v>1636</v>
          </cell>
          <cell r="AC24">
            <v>27</v>
          </cell>
          <cell r="AD24">
            <v>1824</v>
          </cell>
          <cell r="AE24">
            <v>163</v>
          </cell>
          <cell r="AF24">
            <v>0</v>
          </cell>
          <cell r="AG24">
            <v>0</v>
          </cell>
          <cell r="AH24">
            <v>0.84727504121133779</v>
          </cell>
          <cell r="AI24">
            <v>0.89355783496188679</v>
          </cell>
          <cell r="AJ24">
            <v>0.99201211645257192</v>
          </cell>
          <cell r="AK24">
            <v>153.20776591342008</v>
          </cell>
          <cell r="AL24">
            <v>141.35536129601411</v>
          </cell>
          <cell r="AM24">
            <v>0.18624558254333315</v>
          </cell>
          <cell r="AN24">
            <v>12.970919155580063</v>
          </cell>
          <cell r="AO24">
            <v>37.644971164205593</v>
          </cell>
          <cell r="AP24">
            <v>18.230429024762003</v>
          </cell>
          <cell r="AQ24">
            <v>10.570108580943224</v>
          </cell>
          <cell r="AR24">
            <v>71.194089456869008</v>
          </cell>
          <cell r="AS24">
            <v>13.966624850897933</v>
          </cell>
          <cell r="AT24">
            <v>66.332323938295389</v>
          </cell>
          <cell r="AU24">
            <v>200.9747921896373</v>
          </cell>
          <cell r="AV24">
            <v>0.33005295448050542</v>
          </cell>
          <cell r="AW24">
            <v>0.67213673938619001</v>
          </cell>
          <cell r="AX24">
            <v>42.746300985421271</v>
          </cell>
          <cell r="BF24">
            <v>45.078055555555558</v>
          </cell>
          <cell r="BG24">
            <v>167.77027777805148</v>
          </cell>
          <cell r="BH24">
            <v>1201.9861111107487</v>
          </cell>
          <cell r="BI24">
            <v>0.77888888887388597</v>
          </cell>
          <cell r="BJ24">
            <v>1415.6133333332295</v>
          </cell>
          <cell r="BK24">
            <v>443.51333333333332</v>
          </cell>
          <cell r="BL24">
            <v>375.77777777777777</v>
          </cell>
          <cell r="BM24">
            <v>398.69388888888886</v>
          </cell>
          <cell r="BN24">
            <v>341.05138888888888</v>
          </cell>
          <cell r="BO24">
            <v>17.318055555555556</v>
          </cell>
          <cell r="BP24">
            <v>13.506388888888889</v>
          </cell>
          <cell r="BQ24">
            <v>18.491944444444446</v>
          </cell>
          <cell r="BR24">
            <v>15.120277777777778</v>
          </cell>
          <cell r="BS24">
            <v>9.0094444444444459</v>
          </cell>
          <cell r="BT24">
            <v>6.0997222222222218</v>
          </cell>
          <cell r="BU24">
            <v>0</v>
          </cell>
          <cell r="BV24">
            <v>0</v>
          </cell>
          <cell r="BW24">
            <v>152.64916666666664</v>
          </cell>
          <cell r="BX24">
            <v>52.596666666666664</v>
          </cell>
          <cell r="BY24">
            <v>100.05249999999999</v>
          </cell>
          <cell r="BZ24">
            <v>103.97027777777778</v>
          </cell>
          <cell r="CA24">
            <v>118.44722222222222</v>
          </cell>
          <cell r="CB24">
            <v>0</v>
          </cell>
          <cell r="CC24">
            <v>0</v>
          </cell>
          <cell r="CD24">
            <v>117.13638888888889</v>
          </cell>
          <cell r="CE24">
            <v>90.100555555555559</v>
          </cell>
          <cell r="CF24">
            <v>101.49027777777778</v>
          </cell>
          <cell r="CG24">
            <v>78.581944444444446</v>
          </cell>
          <cell r="CH24">
            <v>0.22416666666666665</v>
          </cell>
          <cell r="CI24">
            <v>0.15611111111111112</v>
          </cell>
          <cell r="CJ24">
            <v>0.84638888888888886</v>
          </cell>
          <cell r="CK24">
            <v>0.83805555555555555</v>
          </cell>
          <cell r="CL24">
            <v>14.575555555555555</v>
          </cell>
          <cell r="CM24">
            <v>10.524444444444445</v>
          </cell>
          <cell r="CN24">
            <v>0</v>
          </cell>
          <cell r="CO24">
            <v>831.74611111111096</v>
          </cell>
          <cell r="CP24">
            <v>194.21361111111111</v>
          </cell>
          <cell r="CQ24">
            <v>46.93</v>
          </cell>
          <cell r="CR24">
            <v>34.738333333333337</v>
          </cell>
          <cell r="CS24">
            <v>17.417222222222222</v>
          </cell>
          <cell r="CT24">
            <v>0</v>
          </cell>
          <cell r="CU24">
            <v>21.839722222222221</v>
          </cell>
          <cell r="CV24">
            <v>0</v>
          </cell>
          <cell r="CW24">
            <v>36.167777777777779</v>
          </cell>
          <cell r="CX24">
            <v>48.464722222222221</v>
          </cell>
          <cell r="CY24">
            <v>3.3666666666666667</v>
          </cell>
          <cell r="CZ24">
            <v>4.2094444444444443</v>
          </cell>
          <cell r="DA24">
            <v>3.3333333333333335E-3</v>
          </cell>
          <cell r="DB24">
            <v>0</v>
          </cell>
          <cell r="DC24">
            <v>0</v>
          </cell>
          <cell r="DD24">
            <v>1.7547222222222223</v>
          </cell>
          <cell r="DE24">
            <v>6.4016666666666664</v>
          </cell>
          <cell r="DF24">
            <v>0</v>
          </cell>
          <cell r="DG24">
            <v>0</v>
          </cell>
          <cell r="DH24">
            <v>26.372499999999999</v>
          </cell>
          <cell r="DI24">
            <v>16.037500000000001</v>
          </cell>
          <cell r="DJ24">
            <v>10.140555555555556</v>
          </cell>
          <cell r="DK24">
            <v>10.757222222222222</v>
          </cell>
          <cell r="DL24">
            <v>0</v>
          </cell>
          <cell r="DM24">
            <v>0</v>
          </cell>
          <cell r="DN24">
            <v>127.50833333333333</v>
          </cell>
          <cell r="DO24">
            <v>478.815</v>
          </cell>
          <cell r="DP24">
            <v>1310.5611111111109</v>
          </cell>
          <cell r="DQ24">
            <v>56.354127777777762</v>
          </cell>
          <cell r="DR24">
            <v>4.2999999999999997E-2</v>
          </cell>
          <cell r="DS24">
            <v>1366.9152388888888</v>
          </cell>
          <cell r="DT24">
            <v>71.433611111111105</v>
          </cell>
          <cell r="DU24">
            <v>33.203055555451783</v>
          </cell>
          <cell r="DV24">
            <v>59.66</v>
          </cell>
          <cell r="DW24">
            <v>4.2567278491287421E-2</v>
          </cell>
          <cell r="DX24">
            <v>2446.1196599999998</v>
          </cell>
          <cell r="DY24">
            <v>0</v>
          </cell>
          <cell r="DZ24">
            <v>0</v>
          </cell>
          <cell r="EA24">
            <v>0.3502887277701357</v>
          </cell>
          <cell r="EB24">
            <v>41.000999999999998</v>
          </cell>
          <cell r="EC24">
            <v>58491.011369683321</v>
          </cell>
          <cell r="ED24">
            <v>31.935223332718195</v>
          </cell>
          <cell r="EE24">
            <v>250</v>
          </cell>
          <cell r="EF24">
            <v>7.9687333333084283</v>
          </cell>
          <cell r="EG24">
            <v>13.641944444444446</v>
          </cell>
          <cell r="EH24">
            <v>11.948443322269958</v>
          </cell>
          <cell r="EI24">
            <v>13.686039987409851</v>
          </cell>
          <cell r="EJ24">
            <v>22.304832713754649</v>
          </cell>
          <cell r="EK24">
            <v>16.5408598621595</v>
          </cell>
          <cell r="EL24">
            <v>15.64262844945876</v>
          </cell>
          <cell r="EM24">
            <v>254.59734719322225</v>
          </cell>
          <cell r="EN24">
            <v>476.72195843867536</v>
          </cell>
          <cell r="EO24">
            <v>0</v>
          </cell>
          <cell r="EP24">
            <v>-1900.2326430875835</v>
          </cell>
          <cell r="EQ24">
            <v>-964.87259517736663</v>
          </cell>
          <cell r="ER24">
            <v>614.00311776559295</v>
          </cell>
          <cell r="ES24">
            <v>-477.78979457484274</v>
          </cell>
          <cell r="ET24">
            <v>-0.10527546207190885</v>
          </cell>
          <cell r="EU24">
            <v>-219.52141110361663</v>
          </cell>
          <cell r="EV24">
            <v>10.343888888888889</v>
          </cell>
          <cell r="EW24">
            <v>6.9091666666666667</v>
          </cell>
        </row>
        <row r="25">
          <cell r="A25">
            <v>42153</v>
          </cell>
          <cell r="B25">
            <v>48</v>
          </cell>
          <cell r="C25" t="str">
            <v>Fri</v>
          </cell>
          <cell r="D25">
            <v>93806</v>
          </cell>
          <cell r="E25">
            <v>5430</v>
          </cell>
          <cell r="F25">
            <v>7901</v>
          </cell>
          <cell r="G25">
            <v>4347</v>
          </cell>
          <cell r="H25">
            <v>0</v>
          </cell>
          <cell r="I25">
            <v>11056</v>
          </cell>
          <cell r="J25">
            <v>1072</v>
          </cell>
          <cell r="K25">
            <v>123612</v>
          </cell>
          <cell r="L25">
            <v>0</v>
          </cell>
          <cell r="M25">
            <v>123612</v>
          </cell>
          <cell r="N25">
            <v>914</v>
          </cell>
          <cell r="O25">
            <v>1224</v>
          </cell>
          <cell r="P25">
            <v>92778</v>
          </cell>
          <cell r="Q25">
            <v>1340</v>
          </cell>
          <cell r="R25">
            <v>78</v>
          </cell>
          <cell r="S25">
            <v>224</v>
          </cell>
          <cell r="T25">
            <v>19</v>
          </cell>
          <cell r="U25">
            <v>1364</v>
          </cell>
          <cell r="V25">
            <v>1879</v>
          </cell>
          <cell r="W25">
            <v>1418</v>
          </cell>
          <cell r="X25">
            <v>2052</v>
          </cell>
          <cell r="Y25">
            <v>3</v>
          </cell>
          <cell r="Z25">
            <v>37</v>
          </cell>
          <cell r="AA25">
            <v>218</v>
          </cell>
          <cell r="AB25">
            <v>2310</v>
          </cell>
          <cell r="AC25">
            <v>22</v>
          </cell>
          <cell r="AD25">
            <v>1477</v>
          </cell>
          <cell r="AE25">
            <v>98</v>
          </cell>
          <cell r="AF25">
            <v>0</v>
          </cell>
          <cell r="AG25">
            <v>0</v>
          </cell>
          <cell r="AH25">
            <v>0.84980030123961547</v>
          </cell>
          <cell r="AI25">
            <v>0.94532780477619149</v>
          </cell>
          <cell r="AJ25">
            <v>0.99260589586771508</v>
          </cell>
          <cell r="AK25">
            <v>160.4140629786084</v>
          </cell>
          <cell r="AL25">
            <v>157.13321115048456</v>
          </cell>
          <cell r="AM25">
            <v>9.8113451768436721E-2</v>
          </cell>
          <cell r="AN25">
            <v>10.324636526589838</v>
          </cell>
          <cell r="AO25">
            <v>29.952078306087074</v>
          </cell>
          <cell r="AP25">
            <v>19.012407480248815</v>
          </cell>
          <cell r="AQ25">
            <v>11.567929406838124</v>
          </cell>
          <cell r="AR25">
            <v>87.173483779971789</v>
          </cell>
          <cell r="AS25">
            <v>14.596182806814403</v>
          </cell>
          <cell r="AT25">
            <v>84.329142805115382</v>
          </cell>
          <cell r="AU25">
            <v>187.06786058530474</v>
          </cell>
          <cell r="AV25">
            <v>0.45079439376311509</v>
          </cell>
          <cell r="AW25">
            <v>0.52357151319480966</v>
          </cell>
          <cell r="AX25">
            <v>42.332058393955379</v>
          </cell>
          <cell r="BF25">
            <v>23.514722222222222</v>
          </cell>
          <cell r="BG25">
            <v>429.26666666726504</v>
          </cell>
          <cell r="BH25">
            <v>1008.3408333337007</v>
          </cell>
          <cell r="BI25">
            <v>89.931666666564723</v>
          </cell>
          <cell r="BJ25">
            <v>1551.0538888897529</v>
          </cell>
          <cell r="BK25">
            <v>660.78694444485689</v>
          </cell>
          <cell r="BL25">
            <v>561.53694444444443</v>
          </cell>
          <cell r="BM25">
            <v>584.7741666671036</v>
          </cell>
          <cell r="BN25">
            <v>502.82138888888886</v>
          </cell>
          <cell r="BO25">
            <v>34.556666666728752</v>
          </cell>
          <cell r="BP25">
            <v>28.3125</v>
          </cell>
          <cell r="BQ25">
            <v>32.378333333397748</v>
          </cell>
          <cell r="BR25">
            <v>23.0425</v>
          </cell>
          <cell r="BS25">
            <v>9.0777777776266966</v>
          </cell>
          <cell r="BT25">
            <v>7.360555555555556</v>
          </cell>
          <cell r="BU25">
            <v>0</v>
          </cell>
          <cell r="BV25">
            <v>0</v>
          </cell>
          <cell r="BW25">
            <v>118.55138888887156</v>
          </cell>
          <cell r="BX25">
            <v>40.865277777777777</v>
          </cell>
          <cell r="BY25">
            <v>77.68611111109378</v>
          </cell>
          <cell r="BZ25">
            <v>84.169166666666669</v>
          </cell>
          <cell r="CA25">
            <v>122.58027777743708</v>
          </cell>
          <cell r="CB25">
            <v>0</v>
          </cell>
          <cell r="CC25">
            <v>0</v>
          </cell>
          <cell r="CD25">
            <v>158.26055555576824</v>
          </cell>
          <cell r="CE25">
            <v>138.87777777777779</v>
          </cell>
          <cell r="CF25">
            <v>141.57416666697478</v>
          </cell>
          <cell r="CG25">
            <v>125.79527777777778</v>
          </cell>
          <cell r="CH25">
            <v>0.18472222222222223</v>
          </cell>
          <cell r="CI25">
            <v>0.12694444444444444</v>
          </cell>
          <cell r="CJ25">
            <v>3.1349999999045393</v>
          </cell>
          <cell r="CK25">
            <v>2.9180555555555556</v>
          </cell>
          <cell r="CL25">
            <v>13.366666666666667</v>
          </cell>
          <cell r="CM25">
            <v>10.0375</v>
          </cell>
          <cell r="CN25">
            <v>0</v>
          </cell>
          <cell r="CO25">
            <v>1060.1791666669337</v>
          </cell>
          <cell r="CP25">
            <v>145.7700000000026</v>
          </cell>
          <cell r="CQ25">
            <v>3.0327777777777776</v>
          </cell>
          <cell r="CR25">
            <v>15.094444444444445</v>
          </cell>
          <cell r="CS25">
            <v>15.861944444444445</v>
          </cell>
          <cell r="CT25">
            <v>0</v>
          </cell>
          <cell r="CU25">
            <v>14.099166666666667</v>
          </cell>
          <cell r="CV25">
            <v>0</v>
          </cell>
          <cell r="CW25">
            <v>30.934999999999999</v>
          </cell>
          <cell r="CX25">
            <v>56.637777777777778</v>
          </cell>
          <cell r="CY25">
            <v>11.966666666666667</v>
          </cell>
          <cell r="CZ25">
            <v>4.5847222221254684</v>
          </cell>
          <cell r="DA25">
            <v>3.3333333333333335E-3</v>
          </cell>
          <cell r="DB25">
            <v>0</v>
          </cell>
          <cell r="DC25">
            <v>0</v>
          </cell>
          <cell r="DD25">
            <v>3.49</v>
          </cell>
          <cell r="DE25">
            <v>9.2844444444444445</v>
          </cell>
          <cell r="DF25">
            <v>0</v>
          </cell>
          <cell r="DG25">
            <v>4.693888888888889</v>
          </cell>
          <cell r="DH25">
            <v>27.128055555555555</v>
          </cell>
          <cell r="DI25">
            <v>17.379444444444445</v>
          </cell>
          <cell r="DJ25">
            <v>1.5580555555555555</v>
          </cell>
          <cell r="DK25">
            <v>7.7333333333333334</v>
          </cell>
          <cell r="DL25">
            <v>0</v>
          </cell>
          <cell r="DM25">
            <v>0</v>
          </cell>
          <cell r="DN25">
            <v>144.45972222212544</v>
          </cell>
          <cell r="DO25">
            <v>369.25305555546134</v>
          </cell>
          <cell r="DP25">
            <v>1429.432222222395</v>
          </cell>
          <cell r="DQ25">
            <v>61.465585555562981</v>
          </cell>
          <cell r="DR25">
            <v>4.2999999999999997E-2</v>
          </cell>
          <cell r="DS25">
            <v>1490.897807777958</v>
          </cell>
          <cell r="DT25">
            <v>85.226111111111109</v>
          </cell>
          <cell r="DU25">
            <v>36.39555555624645</v>
          </cell>
          <cell r="DV25">
            <v>55.08</v>
          </cell>
          <cell r="DW25">
            <v>3.6026881888286226E-2</v>
          </cell>
          <cell r="DX25">
            <v>2250.5688</v>
          </cell>
          <cell r="DY25">
            <v>0</v>
          </cell>
          <cell r="DZ25">
            <v>0</v>
          </cell>
          <cell r="EA25">
            <v>0.24767160675204028</v>
          </cell>
          <cell r="EB25">
            <v>40.86</v>
          </cell>
          <cell r="EC25">
            <v>63168.653225807364</v>
          </cell>
          <cell r="ED25">
            <v>3674.6078999958345</v>
          </cell>
          <cell r="EE25">
            <v>288</v>
          </cell>
          <cell r="EF25">
            <v>7.5824074075513446</v>
          </cell>
          <cell r="EG25">
            <v>10.033611110920191</v>
          </cell>
          <cell r="EH25">
            <v>9.7671714516960524</v>
          </cell>
          <cell r="EI25">
            <v>14.494169722552025</v>
          </cell>
          <cell r="EJ25">
            <v>16.240601503759397</v>
          </cell>
          <cell r="EK25">
            <v>11.802232855223812</v>
          </cell>
          <cell r="EL25">
            <v>16.309226932668327</v>
          </cell>
          <cell r="EM25">
            <v>244.02120759718787</v>
          </cell>
          <cell r="EN25">
            <v>478.86168911445685</v>
          </cell>
          <cell r="EO25">
            <v>0</v>
          </cell>
          <cell r="EP25">
            <v>-674.0743019101468</v>
          </cell>
          <cell r="EQ25">
            <v>433.17569109270346</v>
          </cell>
          <cell r="ER25">
            <v>461.99562283005298</v>
          </cell>
          <cell r="ES25">
            <v>-970.07785330531578</v>
          </cell>
          <cell r="ET25">
            <v>-0.2538406882632892</v>
          </cell>
          <cell r="EU25">
            <v>-741.22913810593616</v>
          </cell>
          <cell r="EV25">
            <v>10.430833333333334</v>
          </cell>
          <cell r="EW25">
            <v>0</v>
          </cell>
        </row>
        <row r="26">
          <cell r="A26">
            <v>42154</v>
          </cell>
          <cell r="B26">
            <v>48</v>
          </cell>
          <cell r="C26" t="str">
            <v>Sat</v>
          </cell>
          <cell r="D26">
            <v>47599</v>
          </cell>
          <cell r="E26">
            <v>2330</v>
          </cell>
          <cell r="F26">
            <v>574</v>
          </cell>
          <cell r="G26">
            <v>1093</v>
          </cell>
          <cell r="H26">
            <v>0</v>
          </cell>
          <cell r="I26">
            <v>6089</v>
          </cell>
          <cell r="J26">
            <v>412</v>
          </cell>
          <cell r="K26">
            <v>58097</v>
          </cell>
          <cell r="L26">
            <v>0</v>
          </cell>
          <cell r="M26">
            <v>58097</v>
          </cell>
          <cell r="N26">
            <v>363</v>
          </cell>
          <cell r="O26">
            <v>64</v>
          </cell>
          <cell r="P26">
            <v>64</v>
          </cell>
          <cell r="Q26">
            <v>1012</v>
          </cell>
          <cell r="R26">
            <v>0</v>
          </cell>
          <cell r="S26">
            <v>91</v>
          </cell>
          <cell r="T26">
            <v>6</v>
          </cell>
          <cell r="U26">
            <v>985</v>
          </cell>
          <cell r="V26">
            <v>1182</v>
          </cell>
          <cell r="W26">
            <v>1012</v>
          </cell>
          <cell r="X26">
            <v>1215</v>
          </cell>
          <cell r="Y26">
            <v>0</v>
          </cell>
          <cell r="Z26">
            <v>8</v>
          </cell>
          <cell r="AA26">
            <v>132</v>
          </cell>
          <cell r="AB26">
            <v>1355</v>
          </cell>
          <cell r="AC26">
            <v>8</v>
          </cell>
          <cell r="AD26">
            <v>120</v>
          </cell>
          <cell r="AE26">
            <v>42</v>
          </cell>
          <cell r="AF26">
            <v>0</v>
          </cell>
          <cell r="AG26">
            <v>0</v>
          </cell>
          <cell r="AH26">
            <v>0.84047599213178725</v>
          </cell>
          <cell r="AI26">
            <v>0.80667716876529427</v>
          </cell>
          <cell r="AJ26">
            <v>0.99375182883797786</v>
          </cell>
          <cell r="AK26">
            <v>156.06201081595492</v>
          </cell>
          <cell r="AL26">
            <v>150.65466889379815</v>
          </cell>
          <cell r="AM26">
            <v>0.11189906535621461</v>
          </cell>
          <cell r="AN26">
            <v>9.6986024584727026</v>
          </cell>
          <cell r="AO26">
            <v>94.892915980230654</v>
          </cell>
          <cell r="AP26">
            <v>20.255063766282007</v>
          </cell>
          <cell r="AQ26">
            <v>11.002292144222052</v>
          </cell>
          <cell r="AR26">
            <v>57.408102766798422</v>
          </cell>
          <cell r="AS26">
            <v>13.30856053102605</v>
          </cell>
          <cell r="AT26">
            <v>73.998835968972472</v>
          </cell>
          <cell r="AU26">
            <v>177.78658048323027</v>
          </cell>
          <cell r="AV26">
            <v>0.41622284296059348</v>
          </cell>
          <cell r="AW26">
            <v>0.80948058485621266</v>
          </cell>
          <cell r="AX26">
            <v>57.431084390069778</v>
          </cell>
          <cell r="BF26">
            <v>21.531111111111112</v>
          </cell>
          <cell r="BG26">
            <v>203.7047222217744</v>
          </cell>
          <cell r="BH26">
            <v>573.35333333295716</v>
          </cell>
          <cell r="BI26">
            <v>22.855000000207465</v>
          </cell>
          <cell r="BJ26">
            <v>821.44416666605014</v>
          </cell>
          <cell r="BK26">
            <v>326.77944444451475</v>
          </cell>
          <cell r="BL26">
            <v>274.65027777777777</v>
          </cell>
          <cell r="BM26">
            <v>305.00055555566212</v>
          </cell>
          <cell r="BN26">
            <v>254.67805555555555</v>
          </cell>
          <cell r="BO26">
            <v>15.465833333333334</v>
          </cell>
          <cell r="BP26">
            <v>13.646111111111111</v>
          </cell>
          <cell r="BQ26">
            <v>3.3302777777777779</v>
          </cell>
          <cell r="BR26">
            <v>4.1755555555555555</v>
          </cell>
          <cell r="BS26">
            <v>2.9827777777415596</v>
          </cell>
          <cell r="BT26">
            <v>2.1505555555555556</v>
          </cell>
          <cell r="BU26">
            <v>0</v>
          </cell>
          <cell r="BV26">
            <v>0</v>
          </cell>
          <cell r="BW26">
            <v>6.5988888887892889</v>
          </cell>
          <cell r="BX26">
            <v>0.6744444444444444</v>
          </cell>
          <cell r="BY26">
            <v>5.9244444443448447</v>
          </cell>
          <cell r="BZ26">
            <v>4.6463888888888887</v>
          </cell>
          <cell r="CA26">
            <v>91.980833333121453</v>
          </cell>
          <cell r="CB26">
            <v>0</v>
          </cell>
          <cell r="CC26">
            <v>0</v>
          </cell>
          <cell r="CD26">
            <v>101.81416666671866</v>
          </cell>
          <cell r="CE26">
            <v>82.263888888888886</v>
          </cell>
          <cell r="CF26">
            <v>90.504722222274225</v>
          </cell>
          <cell r="CG26">
            <v>75.210833333333326</v>
          </cell>
          <cell r="CH26">
            <v>0</v>
          </cell>
          <cell r="CI26">
            <v>0</v>
          </cell>
          <cell r="CJ26">
            <v>0.59916666666666663</v>
          </cell>
          <cell r="CK26">
            <v>0.55361111111111116</v>
          </cell>
          <cell r="CL26">
            <v>10.710277777777778</v>
          </cell>
          <cell r="CM26">
            <v>6.4994444444444444</v>
          </cell>
          <cell r="CN26">
            <v>0</v>
          </cell>
          <cell r="CO26">
            <v>527.17333333314411</v>
          </cell>
          <cell r="CP26">
            <v>71.218611111076711</v>
          </cell>
          <cell r="CQ26">
            <v>0</v>
          </cell>
          <cell r="CR26">
            <v>8.9888888888888889</v>
          </cell>
          <cell r="CS26">
            <v>17.139166666666668</v>
          </cell>
          <cell r="CT26">
            <v>0</v>
          </cell>
          <cell r="CU26">
            <v>19.860277777777778</v>
          </cell>
          <cell r="CV26">
            <v>0</v>
          </cell>
          <cell r="CW26">
            <v>20.259444444444444</v>
          </cell>
          <cell r="CX26">
            <v>32.265555555555558</v>
          </cell>
          <cell r="CY26">
            <v>3.2549999999999999</v>
          </cell>
          <cell r="CZ26">
            <v>5.9119444443960676</v>
          </cell>
          <cell r="DA26">
            <v>7.7777777777777776E-3</v>
          </cell>
          <cell r="DB26">
            <v>0</v>
          </cell>
          <cell r="DC26">
            <v>0</v>
          </cell>
          <cell r="DD26">
            <v>3.2016666666666667</v>
          </cell>
          <cell r="DE26">
            <v>4.5805555555555557</v>
          </cell>
          <cell r="DF26">
            <v>0</v>
          </cell>
          <cell r="DG26">
            <v>0</v>
          </cell>
          <cell r="DH26">
            <v>20.029444444444444</v>
          </cell>
          <cell r="DI26">
            <v>15.024444444444445</v>
          </cell>
          <cell r="DJ26">
            <v>9.7994444444444451</v>
          </cell>
          <cell r="DK26">
            <v>5.3152777777777782</v>
          </cell>
          <cell r="DL26">
            <v>0</v>
          </cell>
          <cell r="DM26">
            <v>0</v>
          </cell>
          <cell r="DN26">
            <v>99.391111111062742</v>
          </cell>
          <cell r="DO26">
            <v>236.85749999991725</v>
          </cell>
          <cell r="DP26">
            <v>764.03083333306131</v>
          </cell>
          <cell r="DQ26">
            <v>32.853325833321634</v>
          </cell>
          <cell r="DR26">
            <v>4.299999999999999E-2</v>
          </cell>
          <cell r="DS26">
            <v>796.88415916638291</v>
          </cell>
          <cell r="DT26">
            <v>36.337222222222223</v>
          </cell>
          <cell r="DU26">
            <v>21.076111110766504</v>
          </cell>
          <cell r="DV26">
            <v>12.2</v>
          </cell>
          <cell r="DW26">
            <v>1.4898642646316884E-2</v>
          </cell>
          <cell r="DX26">
            <v>690.37360000000001</v>
          </cell>
          <cell r="DY26">
            <v>0</v>
          </cell>
          <cell r="DZ26">
            <v>0</v>
          </cell>
          <cell r="EA26">
            <v>0.29722952486305271</v>
          </cell>
          <cell r="EB26">
            <v>56.588000000000001</v>
          </cell>
          <cell r="EC26">
            <v>45784.454398907277</v>
          </cell>
          <cell r="ED26">
            <v>1293.3187400117401</v>
          </cell>
          <cell r="EE26">
            <v>181</v>
          </cell>
          <cell r="EF26">
            <v>6.9865561693148637</v>
          </cell>
          <cell r="EG26">
            <v>3.0711111108645692</v>
          </cell>
          <cell r="EH26">
            <v>13.67583212844953</v>
          </cell>
          <cell r="EI26">
            <v>13.424713873117383</v>
          </cell>
          <cell r="EJ26">
            <v>0</v>
          </cell>
          <cell r="EK26">
            <v>13.351877607788596</v>
          </cell>
          <cell r="EL26">
            <v>12.324610317192727</v>
          </cell>
          <cell r="EM26">
            <v>172.35799482859287</v>
          </cell>
          <cell r="EN26">
            <v>366.43695288208028</v>
          </cell>
          <cell r="EO26">
            <v>0</v>
          </cell>
          <cell r="EP26">
            <v>501.31833455698205</v>
          </cell>
          <cell r="EQ26">
            <v>53.707946337311988</v>
          </cell>
          <cell r="ER26">
            <v>439.20421786089037</v>
          </cell>
          <cell r="ES26">
            <v>-256.16234312136902</v>
          </cell>
          <cell r="ET26">
            <v>3.2068383398113798E-2</v>
          </cell>
          <cell r="EU26">
            <v>32.440217524472786</v>
          </cell>
          <cell r="EV26">
            <v>4.0558333333848147</v>
          </cell>
          <cell r="EW26">
            <v>9.0777777777777775</v>
          </cell>
        </row>
        <row r="27">
          <cell r="A27">
            <v>42155</v>
          </cell>
          <cell r="B27">
            <v>48</v>
          </cell>
          <cell r="C27" t="str">
            <v>Sun</v>
          </cell>
          <cell r="D27">
            <v>9536</v>
          </cell>
          <cell r="E27">
            <v>0</v>
          </cell>
          <cell r="F27">
            <v>547</v>
          </cell>
          <cell r="G27">
            <v>60</v>
          </cell>
          <cell r="H27">
            <v>0</v>
          </cell>
          <cell r="I27">
            <v>3018</v>
          </cell>
          <cell r="J27">
            <v>0</v>
          </cell>
          <cell r="K27">
            <v>13161</v>
          </cell>
          <cell r="L27">
            <v>0</v>
          </cell>
          <cell r="M27">
            <v>13161</v>
          </cell>
          <cell r="N27">
            <v>76</v>
          </cell>
          <cell r="O27">
            <v>0</v>
          </cell>
          <cell r="P27">
            <v>0</v>
          </cell>
          <cell r="Q27">
            <v>610</v>
          </cell>
          <cell r="R27">
            <v>66</v>
          </cell>
          <cell r="S27">
            <v>50</v>
          </cell>
          <cell r="T27">
            <v>3</v>
          </cell>
          <cell r="U27">
            <v>653</v>
          </cell>
          <cell r="V27">
            <v>766</v>
          </cell>
          <cell r="W27">
            <v>676</v>
          </cell>
          <cell r="X27">
            <v>123</v>
          </cell>
          <cell r="Y27">
            <v>0</v>
          </cell>
          <cell r="Z27">
            <v>1</v>
          </cell>
          <cell r="AA27">
            <v>56</v>
          </cell>
          <cell r="AB27">
            <v>180</v>
          </cell>
          <cell r="AC27">
            <v>1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0.97272662885623928</v>
          </cell>
          <cell r="AI27">
            <v>0.91739477696831817</v>
          </cell>
          <cell r="AJ27">
            <v>0.99422536281437579</v>
          </cell>
          <cell r="AK27">
            <v>193.44979150210023</v>
          </cell>
          <cell r="AL27">
            <v>0</v>
          </cell>
          <cell r="AM27">
            <v>0.22931388192386598</v>
          </cell>
          <cell r="AN27">
            <v>0</v>
          </cell>
          <cell r="AO27">
            <v>0</v>
          </cell>
          <cell r="AP27">
            <v>0</v>
          </cell>
          <cell r="AQ27">
            <v>10.962409063267192</v>
          </cell>
          <cell r="AR27">
            <v>19.468934911242602</v>
          </cell>
          <cell r="AS27">
            <v>15.683616913135028</v>
          </cell>
          <cell r="AT27">
            <v>76.155359531092913</v>
          </cell>
          <cell r="AU27">
            <v>258.13052645333102</v>
          </cell>
          <cell r="AV27">
            <v>0.29502655333894234</v>
          </cell>
          <cell r="AW27">
            <v>1.3428801839308322</v>
          </cell>
          <cell r="AX27">
            <v>98.051316600606626</v>
          </cell>
          <cell r="BF27">
            <v>4</v>
          </cell>
          <cell r="BG27">
            <v>0</v>
          </cell>
          <cell r="BH27">
            <v>176.26249999959049</v>
          </cell>
          <cell r="BI27">
            <v>0</v>
          </cell>
          <cell r="BJ27">
            <v>180.26249999959049</v>
          </cell>
          <cell r="BK27">
            <v>50.985833333352218</v>
          </cell>
          <cell r="BL27">
            <v>49.595277777777774</v>
          </cell>
          <cell r="BM27">
            <v>49.294444444497998</v>
          </cell>
          <cell r="BN27">
            <v>47.963611111111113</v>
          </cell>
          <cell r="BO27">
            <v>0</v>
          </cell>
          <cell r="BP27">
            <v>0</v>
          </cell>
          <cell r="BQ27">
            <v>1.6897222221875563</v>
          </cell>
          <cell r="BR27">
            <v>1.5627777777777778</v>
          </cell>
          <cell r="BS27">
            <v>1.6666666666666668E-3</v>
          </cell>
          <cell r="BT27">
            <v>6.8888888888888888E-2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BZ27">
            <v>0</v>
          </cell>
          <cell r="CA27">
            <v>61.665277777777774</v>
          </cell>
          <cell r="CB27">
            <v>0</v>
          </cell>
          <cell r="CC27">
            <v>0</v>
          </cell>
          <cell r="CD27">
            <v>11.476944444444445</v>
          </cell>
          <cell r="CE27">
            <v>10.52888888888889</v>
          </cell>
          <cell r="CF27">
            <v>8.4841666666666669</v>
          </cell>
          <cell r="CG27">
            <v>7.7566666666666668</v>
          </cell>
          <cell r="CH27">
            <v>0</v>
          </cell>
          <cell r="CI27">
            <v>0</v>
          </cell>
          <cell r="CJ27">
            <v>6.222222222222222E-2</v>
          </cell>
          <cell r="CK27">
            <v>6.6388888888888886E-2</v>
          </cell>
          <cell r="CL27">
            <v>2.9305555555555554</v>
          </cell>
          <cell r="CM27">
            <v>2.7058333333333335</v>
          </cell>
          <cell r="CN27">
            <v>0</v>
          </cell>
          <cell r="CO27">
            <v>124.12805555557443</v>
          </cell>
          <cell r="CP27">
            <v>11.555833333333332</v>
          </cell>
          <cell r="CQ27">
            <v>0</v>
          </cell>
          <cell r="CR27">
            <v>0</v>
          </cell>
          <cell r="CS27">
            <v>10.984999999947226</v>
          </cell>
          <cell r="CT27">
            <v>0</v>
          </cell>
          <cell r="CU27">
            <v>5.8949999999999996</v>
          </cell>
          <cell r="CV27">
            <v>0</v>
          </cell>
          <cell r="CW27">
            <v>0</v>
          </cell>
          <cell r="CX27">
            <v>4.8594444444444447</v>
          </cell>
          <cell r="CY27">
            <v>0.5</v>
          </cell>
          <cell r="CZ27">
            <v>0</v>
          </cell>
          <cell r="DA27">
            <v>0</v>
          </cell>
          <cell r="DB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0.15527777777777776</v>
          </cell>
          <cell r="DG27">
            <v>0</v>
          </cell>
          <cell r="DH27">
            <v>10.212777777777777</v>
          </cell>
          <cell r="DI27">
            <v>0.22500000000000001</v>
          </cell>
          <cell r="DJ27">
            <v>0.85583333337265588</v>
          </cell>
          <cell r="DK27">
            <v>0</v>
          </cell>
          <cell r="DL27">
            <v>0</v>
          </cell>
          <cell r="DM27">
            <v>0</v>
          </cell>
          <cell r="DN27">
            <v>16.808333333372655</v>
          </cell>
          <cell r="DO27">
            <v>45.244166666653214</v>
          </cell>
          <cell r="DP27">
            <v>169.37222222222766</v>
          </cell>
          <cell r="DQ27">
            <v>7.2830055555557891</v>
          </cell>
          <cell r="DR27">
            <v>4.2999999999999997E-2</v>
          </cell>
          <cell r="DS27">
            <v>176.65522777778347</v>
          </cell>
          <cell r="DT27">
            <v>7.4447222222222225</v>
          </cell>
          <cell r="DU27">
            <v>3.4455555551406047</v>
          </cell>
          <cell r="DV27">
            <v>0.03</v>
          </cell>
          <cell r="DW27">
            <v>1.6643648295636157E-4</v>
          </cell>
          <cell r="DX27">
            <v>2.9410499999999997</v>
          </cell>
          <cell r="DY27">
            <v>58.866666666666674</v>
          </cell>
          <cell r="DZ27">
            <v>0</v>
          </cell>
          <cell r="EA27">
            <v>0.25611563968866147</v>
          </cell>
          <cell r="EB27">
            <v>98.034999999999997</v>
          </cell>
          <cell r="EC27">
            <v>17321.336305195004</v>
          </cell>
          <cell r="ED27">
            <v>0</v>
          </cell>
          <cell r="EE27">
            <v>41</v>
          </cell>
          <cell r="EF27">
            <v>5.0422764221569825</v>
          </cell>
          <cell r="EG27">
            <v>0</v>
          </cell>
          <cell r="EH27">
            <v>0</v>
          </cell>
          <cell r="EI27">
            <v>14.497593556625086</v>
          </cell>
          <cell r="EJ27">
            <v>0</v>
          </cell>
          <cell r="EK27">
            <v>16.071428571428573</v>
          </cell>
          <cell r="EL27">
            <v>19.109004739336495</v>
          </cell>
          <cell r="EM27">
            <v>323.72184777912207</v>
          </cell>
          <cell r="EN27">
            <v>36000</v>
          </cell>
          <cell r="EO27">
            <v>0</v>
          </cell>
          <cell r="EP27">
            <v>-2065.3228618475941</v>
          </cell>
          <cell r="EQ27">
            <v>0</v>
          </cell>
          <cell r="ER27">
            <v>1062.0864141224038</v>
          </cell>
          <cell r="ES27">
            <v>-258.92436809053316</v>
          </cell>
          <cell r="ET27">
            <v>0.56546798247273333</v>
          </cell>
          <cell r="EU27">
            <v>75.900297674101807</v>
          </cell>
          <cell r="EV27">
            <v>15.431111111111111</v>
          </cell>
          <cell r="EW27">
            <v>0</v>
          </cell>
        </row>
        <row r="28">
          <cell r="A28">
            <v>42156</v>
          </cell>
          <cell r="B28">
            <v>49</v>
          </cell>
          <cell r="C28" t="str">
            <v>Mon</v>
          </cell>
          <cell r="D28">
            <v>83149</v>
          </cell>
          <cell r="E28">
            <v>3441</v>
          </cell>
          <cell r="F28">
            <v>5093</v>
          </cell>
          <cell r="G28">
            <v>3257</v>
          </cell>
          <cell r="H28">
            <v>0</v>
          </cell>
          <cell r="I28">
            <v>23026</v>
          </cell>
          <cell r="J28">
            <v>169</v>
          </cell>
          <cell r="K28">
            <v>118135</v>
          </cell>
          <cell r="L28">
            <v>0</v>
          </cell>
          <cell r="M28">
            <v>118135</v>
          </cell>
          <cell r="N28">
            <v>2871</v>
          </cell>
          <cell r="O28">
            <v>1666</v>
          </cell>
          <cell r="P28">
            <v>176339</v>
          </cell>
          <cell r="Q28">
            <v>1473</v>
          </cell>
          <cell r="R28">
            <v>60</v>
          </cell>
          <cell r="S28">
            <v>143</v>
          </cell>
          <cell r="T28">
            <v>6</v>
          </cell>
          <cell r="U28">
            <v>1459</v>
          </cell>
          <cell r="V28">
            <v>1755</v>
          </cell>
          <cell r="W28">
            <v>1533</v>
          </cell>
          <cell r="X28">
            <v>1798</v>
          </cell>
          <cell r="Y28">
            <v>5</v>
          </cell>
          <cell r="Z28">
            <v>10</v>
          </cell>
          <cell r="AA28">
            <v>375</v>
          </cell>
          <cell r="AB28">
            <v>2188</v>
          </cell>
          <cell r="AC28">
            <v>23</v>
          </cell>
          <cell r="AD28">
            <v>1468</v>
          </cell>
          <cell r="AE28">
            <v>127</v>
          </cell>
          <cell r="AF28">
            <v>0</v>
          </cell>
          <cell r="AG28">
            <v>0</v>
          </cell>
          <cell r="AH28">
            <v>0.877992458082271</v>
          </cell>
          <cell r="AI28">
            <v>0.87813917119314722</v>
          </cell>
          <cell r="AJ28">
            <v>0.97569729546705042</v>
          </cell>
          <cell r="AK28">
            <v>176.49479041066712</v>
          </cell>
          <cell r="AL28">
            <v>162.46245852404621</v>
          </cell>
          <cell r="AM28">
            <v>0.19634316671604521</v>
          </cell>
          <cell r="AN28">
            <v>13.559935157589848</v>
          </cell>
          <cell r="AO28">
            <v>32.912795579140301</v>
          </cell>
          <cell r="AP28">
            <v>20.320214091308635</v>
          </cell>
          <cell r="AQ28">
            <v>10.65368384881986</v>
          </cell>
          <cell r="AR28">
            <v>77.061317677756037</v>
          </cell>
          <cell r="AS28">
            <v>13.255919624411435</v>
          </cell>
          <cell r="AT28">
            <v>83.405422335011124</v>
          </cell>
          <cell r="AU28">
            <v>226.96518400632681</v>
          </cell>
          <cell r="AV28">
            <v>0.36748113020138873</v>
          </cell>
          <cell r="AW28">
            <v>0.54418221961418334</v>
          </cell>
          <cell r="AX28">
            <v>43.516536772890447</v>
          </cell>
          <cell r="BF28">
            <v>16</v>
          </cell>
          <cell r="BG28">
            <v>337.28361111122337</v>
          </cell>
          <cell r="BH28">
            <v>1057.7174999996873</v>
          </cell>
          <cell r="BI28">
            <v>73.219999999898079</v>
          </cell>
          <cell r="BJ28">
            <v>1484.2211111108088</v>
          </cell>
          <cell r="BK28">
            <v>520.49833333339313</v>
          </cell>
          <cell r="BL28">
            <v>456.99361111111108</v>
          </cell>
          <cell r="BM28">
            <v>471.11305555551729</v>
          </cell>
          <cell r="BN28">
            <v>418.55638888888888</v>
          </cell>
          <cell r="BO28">
            <v>21.180277777777778</v>
          </cell>
          <cell r="BP28">
            <v>17.198055555555555</v>
          </cell>
          <cell r="BQ28">
            <v>19.332222222222221</v>
          </cell>
          <cell r="BR28">
            <v>16.521111111111111</v>
          </cell>
          <cell r="BS28">
            <v>8.8727777778758252</v>
          </cell>
          <cell r="BT28">
            <v>4.7180555555555559</v>
          </cell>
          <cell r="BU28">
            <v>0</v>
          </cell>
          <cell r="BV28">
            <v>0</v>
          </cell>
          <cell r="BW28">
            <v>122.86194444429157</v>
          </cell>
          <cell r="BX28">
            <v>50.618611111111115</v>
          </cell>
          <cell r="BY28">
            <v>72.243333333180445</v>
          </cell>
          <cell r="BZ28">
            <v>79.165555555555557</v>
          </cell>
          <cell r="CA28">
            <v>143.89388888894192</v>
          </cell>
          <cell r="CB28">
            <v>0</v>
          </cell>
          <cell r="CC28">
            <v>0</v>
          </cell>
          <cell r="CD28">
            <v>165.0583333328824</v>
          </cell>
          <cell r="CE28">
            <v>129.21833333333333</v>
          </cell>
          <cell r="CF28">
            <v>139.59388888858905</v>
          </cell>
          <cell r="CG28">
            <v>110.57666666666667</v>
          </cell>
          <cell r="CH28">
            <v>0.36972222222222223</v>
          </cell>
          <cell r="CI28">
            <v>0.1686111111111111</v>
          </cell>
          <cell r="CJ28">
            <v>0.73388888888888892</v>
          </cell>
          <cell r="CK28">
            <v>0.67222222222222228</v>
          </cell>
          <cell r="CL28">
            <v>24.360833333182253</v>
          </cell>
          <cell r="CM28">
            <v>17.800833333333333</v>
          </cell>
          <cell r="CN28">
            <v>0</v>
          </cell>
          <cell r="CO28">
            <v>952.31249999950899</v>
          </cell>
          <cell r="CP28">
            <v>157.61305555555555</v>
          </cell>
          <cell r="CQ28">
            <v>18.835000000000001</v>
          </cell>
          <cell r="CR28">
            <v>23.401388888888889</v>
          </cell>
          <cell r="CS28">
            <v>20.096944444444443</v>
          </cell>
          <cell r="CT28">
            <v>0</v>
          </cell>
          <cell r="CU28">
            <v>23.447222222222223</v>
          </cell>
          <cell r="CV28">
            <v>0</v>
          </cell>
          <cell r="CW28">
            <v>39.457777777777778</v>
          </cell>
          <cell r="CX28">
            <v>54.814722222222223</v>
          </cell>
          <cell r="CY28">
            <v>9.3833333333333329</v>
          </cell>
          <cell r="CZ28">
            <v>2.9438888886529537</v>
          </cell>
          <cell r="DA28">
            <v>3.3333333333333335E-3</v>
          </cell>
          <cell r="DB28">
            <v>0</v>
          </cell>
          <cell r="DC28">
            <v>0</v>
          </cell>
          <cell r="DD28">
            <v>2.4283333333333332</v>
          </cell>
          <cell r="DE28">
            <v>15.383333333333333</v>
          </cell>
          <cell r="DF28">
            <v>0</v>
          </cell>
          <cell r="DG28">
            <v>0</v>
          </cell>
          <cell r="DH28">
            <v>37.093611111111109</v>
          </cell>
          <cell r="DI28">
            <v>21.420000000069333</v>
          </cell>
          <cell r="DJ28">
            <v>4.5413888888888891</v>
          </cell>
          <cell r="DK28">
            <v>5.6652777777777779</v>
          </cell>
          <cell r="DL28">
            <v>0</v>
          </cell>
          <cell r="DM28">
            <v>0</v>
          </cell>
          <cell r="DN28">
            <v>153.6772222220556</v>
          </cell>
          <cell r="DO28">
            <v>436.5286111109445</v>
          </cell>
          <cell r="DP28">
            <v>1388.8411111104535</v>
          </cell>
          <cell r="DQ28">
            <v>59.720167777749495</v>
          </cell>
          <cell r="DR28">
            <v>4.2999999999999997E-2</v>
          </cell>
          <cell r="DS28">
            <v>1448.5612788882031</v>
          </cell>
          <cell r="DT28">
            <v>67.88</v>
          </cell>
          <cell r="DU28">
            <v>27.553611111466246</v>
          </cell>
          <cell r="DV28">
            <v>60.85</v>
          </cell>
          <cell r="DW28">
            <v>4.119001729609869E-2</v>
          </cell>
          <cell r="DX28">
            <v>2543.2257500000001</v>
          </cell>
          <cell r="DY28">
            <v>0</v>
          </cell>
          <cell r="DZ28">
            <v>0</v>
          </cell>
          <cell r="EA28">
            <v>0.30135322369377987</v>
          </cell>
          <cell r="EB28">
            <v>41.795000000000002</v>
          </cell>
          <cell r="EC28">
            <v>63085.844401132446</v>
          </cell>
          <cell r="ED28">
            <v>3060.2298999957402</v>
          </cell>
          <cell r="EE28">
            <v>253</v>
          </cell>
          <cell r="EF28">
            <v>6.5344532280157104</v>
          </cell>
          <cell r="EG28">
            <v>18.500277777643252</v>
          </cell>
          <cell r="EH28">
            <v>6.8647617904134259</v>
          </cell>
          <cell r="EI28">
            <v>12.8802200032911</v>
          </cell>
          <cell r="EJ28">
            <v>13.5236664162284</v>
          </cell>
          <cell r="EK28">
            <v>13.626040878122634</v>
          </cell>
          <cell r="EL28">
            <v>15.393562070358527</v>
          </cell>
          <cell r="EM28">
            <v>263.44617506753264</v>
          </cell>
          <cell r="EN28">
            <v>367.0778285602164</v>
          </cell>
          <cell r="EO28">
            <v>0</v>
          </cell>
          <cell r="EP28">
            <v>-5798.6321500375007</v>
          </cell>
          <cell r="EQ28">
            <v>-1069.2745848874883</v>
          </cell>
          <cell r="ER28">
            <v>920.1088183575506</v>
          </cell>
          <cell r="ES28">
            <v>-285.01198424638204</v>
          </cell>
          <cell r="ET28">
            <v>-9.9005955623374775E-2</v>
          </cell>
          <cell r="EU28">
            <v>-268.7729639104391</v>
          </cell>
          <cell r="EV28">
            <v>9.719444444444445</v>
          </cell>
          <cell r="EW28">
            <v>0.35666666666666669</v>
          </cell>
        </row>
        <row r="29">
          <cell r="A29">
            <v>42157</v>
          </cell>
          <cell r="B29">
            <v>49</v>
          </cell>
          <cell r="C29" t="str">
            <v>Tue</v>
          </cell>
          <cell r="D29">
            <v>67082</v>
          </cell>
          <cell r="E29">
            <v>4065</v>
          </cell>
          <cell r="F29">
            <v>3650</v>
          </cell>
          <cell r="G29">
            <v>2193</v>
          </cell>
          <cell r="H29">
            <v>0</v>
          </cell>
          <cell r="I29">
            <v>15324</v>
          </cell>
          <cell r="J29">
            <v>220</v>
          </cell>
          <cell r="K29">
            <v>92534</v>
          </cell>
          <cell r="L29">
            <v>0</v>
          </cell>
          <cell r="M29">
            <v>92534</v>
          </cell>
          <cell r="N29">
            <v>1669</v>
          </cell>
          <cell r="O29">
            <v>1547</v>
          </cell>
          <cell r="P29">
            <v>121333</v>
          </cell>
          <cell r="Q29">
            <v>1572</v>
          </cell>
          <cell r="R29">
            <v>91</v>
          </cell>
          <cell r="S29">
            <v>145</v>
          </cell>
          <cell r="T29">
            <v>1</v>
          </cell>
          <cell r="U29">
            <v>1588</v>
          </cell>
          <cell r="V29">
            <v>1811</v>
          </cell>
          <cell r="W29">
            <v>1663</v>
          </cell>
          <cell r="X29">
            <v>1327</v>
          </cell>
          <cell r="Y29">
            <v>9</v>
          </cell>
          <cell r="Z29">
            <v>8</v>
          </cell>
          <cell r="AA29">
            <v>258</v>
          </cell>
          <cell r="AB29">
            <v>1602</v>
          </cell>
          <cell r="AC29">
            <v>42</v>
          </cell>
          <cell r="AD29">
            <v>1580</v>
          </cell>
          <cell r="AE29">
            <v>63</v>
          </cell>
          <cell r="AF29">
            <v>0</v>
          </cell>
          <cell r="AG29">
            <v>0</v>
          </cell>
          <cell r="AH29">
            <v>0.86912723297101313</v>
          </cell>
          <cell r="AI29">
            <v>0.89918055661130369</v>
          </cell>
          <cell r="AJ29">
            <v>0.9819633864309335</v>
          </cell>
          <cell r="AK29">
            <v>166.12702400392419</v>
          </cell>
          <cell r="AL29">
            <v>190.17049589354403</v>
          </cell>
          <cell r="AM29">
            <v>0.16798149869237253</v>
          </cell>
          <cell r="AN29">
            <v>12.447253611792155</v>
          </cell>
          <cell r="AO29">
            <v>29.740150163941429</v>
          </cell>
          <cell r="AP29">
            <v>21.863300558899372</v>
          </cell>
          <cell r="AQ29">
            <v>10.985095221423091</v>
          </cell>
          <cell r="AR29">
            <v>55.642814191220687</v>
          </cell>
          <cell r="AS29">
            <v>12.834710155212946</v>
          </cell>
          <cell r="AT29">
            <v>68.70721556685514</v>
          </cell>
          <cell r="AU29">
            <v>205.64748674431306</v>
          </cell>
          <cell r="AV29">
            <v>0.3341018976433231</v>
          </cell>
          <cell r="AW29">
            <v>0.69085555126320708</v>
          </cell>
          <cell r="AX29">
            <v>45.509838241802207</v>
          </cell>
          <cell r="BF29">
            <v>27.764722222222222</v>
          </cell>
          <cell r="BG29">
            <v>219.97583333322805</v>
          </cell>
          <cell r="BH29">
            <v>1157.0255555569852</v>
          </cell>
          <cell r="BI29">
            <v>6.1291666666216527</v>
          </cell>
          <cell r="BJ29">
            <v>1410.8952777790571</v>
          </cell>
          <cell r="BK29">
            <v>449.96416666667051</v>
          </cell>
          <cell r="BL29">
            <v>391.07611111111112</v>
          </cell>
          <cell r="BM29">
            <v>403.79944444448375</v>
          </cell>
          <cell r="BN29">
            <v>356.63083333333333</v>
          </cell>
          <cell r="BO29">
            <v>21.375555555555554</v>
          </cell>
          <cell r="BP29">
            <v>18.300833333333333</v>
          </cell>
          <cell r="BQ29">
            <v>16.95888888888889</v>
          </cell>
          <cell r="BR29">
            <v>12.548333333333334</v>
          </cell>
          <cell r="BS29">
            <v>7.830277777742336</v>
          </cell>
          <cell r="BT29">
            <v>3.596111111111111</v>
          </cell>
          <cell r="BU29">
            <v>0</v>
          </cell>
          <cell r="BV29">
            <v>0</v>
          </cell>
          <cell r="BW29">
            <v>124.28444444438881</v>
          </cell>
          <cell r="BX29">
            <v>52.017222222222223</v>
          </cell>
          <cell r="BY29">
            <v>72.267222222166595</v>
          </cell>
          <cell r="BZ29">
            <v>80.728055555555557</v>
          </cell>
          <cell r="CA29">
            <v>151.386944444216</v>
          </cell>
          <cell r="CB29">
            <v>0</v>
          </cell>
          <cell r="CC29">
            <v>0</v>
          </cell>
          <cell r="CD29">
            <v>124.81777777812393</v>
          </cell>
          <cell r="CE29">
            <v>96.486944444444447</v>
          </cell>
          <cell r="CF29">
            <v>105.19444444483871</v>
          </cell>
          <cell r="CG29">
            <v>82.844444444444449</v>
          </cell>
          <cell r="CH29">
            <v>0.34277777777777779</v>
          </cell>
          <cell r="CI29">
            <v>0.31777777777777777</v>
          </cell>
          <cell r="CJ29">
            <v>0.60888888888888892</v>
          </cell>
          <cell r="CK29">
            <v>0.65138888888888891</v>
          </cell>
          <cell r="CL29">
            <v>18.671666666618549</v>
          </cell>
          <cell r="CM29">
            <v>12.673333333333334</v>
          </cell>
          <cell r="CN29">
            <v>0</v>
          </cell>
          <cell r="CO29">
            <v>850.4533333333992</v>
          </cell>
          <cell r="CP29">
            <v>169.29972222222221</v>
          </cell>
          <cell r="CQ29">
            <v>36.965555555600311</v>
          </cell>
          <cell r="CR29">
            <v>17.173333333333332</v>
          </cell>
          <cell r="CS29">
            <v>17.996666666666666</v>
          </cell>
          <cell r="CT29">
            <v>0</v>
          </cell>
          <cell r="CU29">
            <v>30.548333333333332</v>
          </cell>
          <cell r="CV29">
            <v>0</v>
          </cell>
          <cell r="CW29">
            <v>44.755277777777778</v>
          </cell>
          <cell r="CX29">
            <v>53.423333333333332</v>
          </cell>
          <cell r="CY29">
            <v>5.2105555555555556</v>
          </cell>
          <cell r="CZ29">
            <v>4.6033333332640014</v>
          </cell>
          <cell r="DA29">
            <v>0</v>
          </cell>
          <cell r="DB29">
            <v>0</v>
          </cell>
          <cell r="DC29">
            <v>0</v>
          </cell>
          <cell r="DD29">
            <v>9.271666666692278</v>
          </cell>
          <cell r="DE29">
            <v>12.989444444444445</v>
          </cell>
          <cell r="DF29">
            <v>0</v>
          </cell>
          <cell r="DG29">
            <v>0</v>
          </cell>
          <cell r="DH29">
            <v>34.164722222222224</v>
          </cell>
          <cell r="DI29">
            <v>20.734444444444446</v>
          </cell>
          <cell r="DJ29">
            <v>6.0036111111111108</v>
          </cell>
          <cell r="DK29">
            <v>4.3855555555555554</v>
          </cell>
          <cell r="DL29">
            <v>0</v>
          </cell>
          <cell r="DM29">
            <v>0</v>
          </cell>
          <cell r="DN29">
            <v>150.78666666662295</v>
          </cell>
          <cell r="DO29">
            <v>467.52555555555659</v>
          </cell>
          <cell r="DP29">
            <v>1317.9788888889557</v>
          </cell>
          <cell r="DQ29">
            <v>56.673092222225087</v>
          </cell>
          <cell r="DR29">
            <v>4.2999999999999997E-2</v>
          </cell>
          <cell r="DS29">
            <v>1374.6519811111807</v>
          </cell>
          <cell r="DT29">
            <v>63.026111111111113</v>
          </cell>
          <cell r="DU29">
            <v>28.808333334601983</v>
          </cell>
          <cell r="DV29">
            <v>61.8</v>
          </cell>
          <cell r="DW29">
            <v>4.39951881492524E-2</v>
          </cell>
          <cell r="DX29">
            <v>2693.9856</v>
          </cell>
          <cell r="DY29">
            <v>0</v>
          </cell>
          <cell r="DZ29">
            <v>0</v>
          </cell>
          <cell r="EA29">
            <v>0.34010466793030686</v>
          </cell>
          <cell r="EB29">
            <v>43.591999999999999</v>
          </cell>
          <cell r="EC29">
            <v>62617.814760598587</v>
          </cell>
          <cell r="ED29">
            <v>267.18263333137105</v>
          </cell>
          <cell r="EE29">
            <v>233</v>
          </cell>
          <cell r="EF29">
            <v>7.4184549359490077</v>
          </cell>
          <cell r="EG29">
            <v>8.9963888887960159</v>
          </cell>
          <cell r="EH29">
            <v>7.0028097694241929</v>
          </cell>
          <cell r="EI29">
            <v>12.614734618384196</v>
          </cell>
          <cell r="EJ29">
            <v>26.256077795786059</v>
          </cell>
          <cell r="EK29">
            <v>13.13868613138686</v>
          </cell>
          <cell r="EL29">
            <v>13.817727394483525</v>
          </cell>
          <cell r="EM29">
            <v>215.22636441066632</v>
          </cell>
          <cell r="EN29">
            <v>280.06669268281007</v>
          </cell>
          <cell r="EO29">
            <v>0</v>
          </cell>
          <cell r="EP29">
            <v>-2826.6856369449611</v>
          </cell>
          <cell r="EQ29">
            <v>-574.25271524573634</v>
          </cell>
          <cell r="ER29">
            <v>927.8065439008783</v>
          </cell>
          <cell r="ES29">
            <v>-37.740446233396035</v>
          </cell>
          <cell r="ET29">
            <v>4.7667376025648966E-2</v>
          </cell>
          <cell r="EU29">
            <v>96.920866862275403</v>
          </cell>
          <cell r="EV29">
            <v>20.742777777690854</v>
          </cell>
          <cell r="EW29">
            <v>1.8533333333333333</v>
          </cell>
        </row>
        <row r="30">
          <cell r="A30">
            <v>42158</v>
          </cell>
          <cell r="B30">
            <v>49</v>
          </cell>
          <cell r="C30" t="str">
            <v>Wed</v>
          </cell>
          <cell r="D30">
            <v>59281</v>
          </cell>
          <cell r="E30">
            <v>3333</v>
          </cell>
          <cell r="F30">
            <v>3518</v>
          </cell>
          <cell r="G30">
            <v>2722</v>
          </cell>
          <cell r="H30">
            <v>0</v>
          </cell>
          <cell r="I30">
            <v>9510</v>
          </cell>
          <cell r="J30">
            <v>57</v>
          </cell>
          <cell r="K30">
            <v>78421</v>
          </cell>
          <cell r="L30">
            <v>0</v>
          </cell>
          <cell r="M30">
            <v>78421</v>
          </cell>
          <cell r="N30">
            <v>396</v>
          </cell>
          <cell r="O30">
            <v>1340</v>
          </cell>
          <cell r="P30">
            <v>100511</v>
          </cell>
          <cell r="Q30">
            <v>1114</v>
          </cell>
          <cell r="R30">
            <v>84</v>
          </cell>
          <cell r="S30">
            <v>137</v>
          </cell>
          <cell r="T30">
            <v>3</v>
          </cell>
          <cell r="U30">
            <v>1150</v>
          </cell>
          <cell r="V30">
            <v>1375</v>
          </cell>
          <cell r="W30">
            <v>1198</v>
          </cell>
          <cell r="X30">
            <v>1143</v>
          </cell>
          <cell r="Y30">
            <v>27</v>
          </cell>
          <cell r="Z30">
            <v>9</v>
          </cell>
          <cell r="AA30">
            <v>135</v>
          </cell>
          <cell r="AB30">
            <v>1314</v>
          </cell>
          <cell r="AC30">
            <v>38</v>
          </cell>
          <cell r="AD30">
            <v>1387</v>
          </cell>
          <cell r="AE30">
            <v>72</v>
          </cell>
          <cell r="AF30">
            <v>0</v>
          </cell>
          <cell r="AG30">
            <v>0</v>
          </cell>
          <cell r="AH30">
            <v>0.84035722125624757</v>
          </cell>
          <cell r="AI30">
            <v>0.85178904296442304</v>
          </cell>
          <cell r="AJ30">
            <v>0.99495033218143103</v>
          </cell>
          <cell r="AK30">
            <v>156.42433695519244</v>
          </cell>
          <cell r="AL30">
            <v>151.79899802703451</v>
          </cell>
          <cell r="AM30">
            <v>0.12199538388951939</v>
          </cell>
          <cell r="AN30">
            <v>11.187124602849803</v>
          </cell>
          <cell r="AO30">
            <v>35.591494636190589</v>
          </cell>
          <cell r="AP30">
            <v>16.887632241105841</v>
          </cell>
          <cell r="AQ30">
            <v>10.260070227508328</v>
          </cell>
          <cell r="AR30">
            <v>65.459933222036724</v>
          </cell>
          <cell r="AS30">
            <v>12.989252508408253</v>
          </cell>
          <cell r="AT30">
            <v>64.872652804808894</v>
          </cell>
          <cell r="AU30">
            <v>185.54815507107671</v>
          </cell>
          <cell r="AV30">
            <v>0.34962704307115611</v>
          </cell>
          <cell r="AW30">
            <v>0.73024756711876515</v>
          </cell>
          <cell r="AX30">
            <v>45.420035362657742</v>
          </cell>
          <cell r="BF30">
            <v>23.764722222222222</v>
          </cell>
          <cell r="BG30">
            <v>188.78194444465996</v>
          </cell>
          <cell r="BH30">
            <v>1034.8177777774326</v>
          </cell>
          <cell r="BI30">
            <v>24.116388888856033</v>
          </cell>
          <cell r="BJ30">
            <v>1271.4808333331709</v>
          </cell>
          <cell r="BK30">
            <v>422.64499999991801</v>
          </cell>
          <cell r="BL30">
            <v>355.17277777777787</v>
          </cell>
          <cell r="BM30">
            <v>378.97555555553333</v>
          </cell>
          <cell r="BN30">
            <v>320.17944444444447</v>
          </cell>
          <cell r="BO30">
            <v>21.956666666577156</v>
          </cell>
          <cell r="BP30">
            <v>17.406388888888888</v>
          </cell>
          <cell r="BQ30">
            <v>14.7</v>
          </cell>
          <cell r="BR30">
            <v>12.970833333333333</v>
          </cell>
          <cell r="BS30">
            <v>7.0127777778075284</v>
          </cell>
          <cell r="BT30">
            <v>4.6161111111111115</v>
          </cell>
          <cell r="BU30">
            <v>0</v>
          </cell>
          <cell r="BV30">
            <v>0</v>
          </cell>
          <cell r="BW30">
            <v>119.78055555568309</v>
          </cell>
          <cell r="BX30">
            <v>37.649444444444441</v>
          </cell>
          <cell r="BY30">
            <v>82.131111111238653</v>
          </cell>
          <cell r="BZ30">
            <v>78.334166666666661</v>
          </cell>
          <cell r="CA30">
            <v>116.76333333353176</v>
          </cell>
          <cell r="CB30">
            <v>0</v>
          </cell>
          <cell r="CC30">
            <v>0</v>
          </cell>
          <cell r="CD30">
            <v>101.1605555554037</v>
          </cell>
          <cell r="CE30">
            <v>77.791666666666671</v>
          </cell>
          <cell r="CF30">
            <v>90.722499999723453</v>
          </cell>
          <cell r="CG30">
            <v>69.648055555555558</v>
          </cell>
          <cell r="CH30">
            <v>1.3872222222222221</v>
          </cell>
          <cell r="CI30">
            <v>1.0008333333333332</v>
          </cell>
          <cell r="CJ30">
            <v>0.70499999999999996</v>
          </cell>
          <cell r="CK30">
            <v>0.67333333333333334</v>
          </cell>
          <cell r="CL30">
            <v>8.3458333334580264</v>
          </cell>
          <cell r="CM30">
            <v>6.4694444444444441</v>
          </cell>
          <cell r="CN30">
            <v>0</v>
          </cell>
          <cell r="CO30">
            <v>760.34944444453652</v>
          </cell>
          <cell r="CP30">
            <v>155.52361111111111</v>
          </cell>
          <cell r="CQ30">
            <v>22.217222222175398</v>
          </cell>
          <cell r="CR30">
            <v>31.893888888888888</v>
          </cell>
          <cell r="CS30">
            <v>19.331944444444446</v>
          </cell>
          <cell r="CT30">
            <v>0</v>
          </cell>
          <cell r="CU30">
            <v>24.711666666666666</v>
          </cell>
          <cell r="CV30">
            <v>0</v>
          </cell>
          <cell r="CW30">
            <v>31.6525</v>
          </cell>
          <cell r="CX30">
            <v>45.966111111111111</v>
          </cell>
          <cell r="CY30">
            <v>5.15</v>
          </cell>
          <cell r="CZ30">
            <v>1.8888888888888888</v>
          </cell>
          <cell r="DA30">
            <v>0</v>
          </cell>
          <cell r="DB30">
            <v>0.7713888888888889</v>
          </cell>
          <cell r="DC30">
            <v>0</v>
          </cell>
          <cell r="DD30">
            <v>6.2672222222222222</v>
          </cell>
          <cell r="DE30">
            <v>19.04388888888889</v>
          </cell>
          <cell r="DF30">
            <v>0</v>
          </cell>
          <cell r="DG30">
            <v>0</v>
          </cell>
          <cell r="DH30">
            <v>34.836388888888891</v>
          </cell>
          <cell r="DI30">
            <v>21.085277777777776</v>
          </cell>
          <cell r="DJ30">
            <v>2.6063888888888891</v>
          </cell>
          <cell r="DK30">
            <v>3.1491666666560598</v>
          </cell>
          <cell r="DL30">
            <v>0</v>
          </cell>
          <cell r="DM30">
            <v>0</v>
          </cell>
          <cell r="DN30">
            <v>140.76472222221162</v>
          </cell>
          <cell r="DO30">
            <v>426.09555555549809</v>
          </cell>
          <cell r="DP30">
            <v>1186.4450000000347</v>
          </cell>
          <cell r="DQ30">
            <v>51.017135000001488</v>
          </cell>
          <cell r="DR30">
            <v>4.2999999999999997E-2</v>
          </cell>
          <cell r="DS30">
            <v>1237.4621350000361</v>
          </cell>
          <cell r="DT30">
            <v>62.293333333333337</v>
          </cell>
          <cell r="DU30">
            <v>22.400277777580651</v>
          </cell>
          <cell r="DV30">
            <v>54.17</v>
          </cell>
          <cell r="DW30">
            <v>4.2963911057836958E-2</v>
          </cell>
          <cell r="DX30">
            <v>2359.0493299999998</v>
          </cell>
          <cell r="DY30">
            <v>0</v>
          </cell>
          <cell r="DZ30">
            <v>0</v>
          </cell>
          <cell r="EA30">
            <v>0.34433017666070698</v>
          </cell>
          <cell r="EB30">
            <v>43.548999999999999</v>
          </cell>
          <cell r="EC30">
            <v>56249.287847116575</v>
          </cell>
          <cell r="ED30">
            <v>1050.2446197207914</v>
          </cell>
          <cell r="EE30">
            <v>209</v>
          </cell>
          <cell r="EF30">
            <v>6.4307017543293732</v>
          </cell>
          <cell r="EG30">
            <v>7.5622222223652837</v>
          </cell>
          <cell r="EH30">
            <v>9.5210108725792129</v>
          </cell>
          <cell r="EI30">
            <v>12.598859158461067</v>
          </cell>
          <cell r="EJ30">
            <v>19.463356027232681</v>
          </cell>
          <cell r="EK30">
            <v>12.765957446808512</v>
          </cell>
          <cell r="EL30">
            <v>16.175736395165213</v>
          </cell>
          <cell r="EM30">
            <v>239.31972789115648</v>
          </cell>
          <cell r="EN30">
            <v>388.14861760114189</v>
          </cell>
          <cell r="EO30">
            <v>0</v>
          </cell>
          <cell r="EP30">
            <v>-514.63132364955163</v>
          </cell>
          <cell r="EQ30">
            <v>54.344380074786343</v>
          </cell>
          <cell r="ER30">
            <v>1086.9014462374125</v>
          </cell>
          <cell r="ES30">
            <v>-86.219398507246936</v>
          </cell>
          <cell r="ET30">
            <v>8.7059391881207038E-2</v>
          </cell>
          <cell r="EU30">
            <v>150.31438254513591</v>
          </cell>
          <cell r="EV30">
            <v>12.105277777777777</v>
          </cell>
          <cell r="EW30">
            <v>1.4266666666666667</v>
          </cell>
        </row>
        <row r="31">
          <cell r="A31">
            <v>42159</v>
          </cell>
          <cell r="B31">
            <v>49</v>
          </cell>
          <cell r="C31" t="str">
            <v>Thu</v>
          </cell>
          <cell r="D31">
            <v>71324</v>
          </cell>
          <cell r="E31">
            <v>3347</v>
          </cell>
          <cell r="F31">
            <v>4626</v>
          </cell>
          <cell r="G31">
            <v>4009</v>
          </cell>
          <cell r="H31">
            <v>0</v>
          </cell>
          <cell r="I31">
            <v>16081</v>
          </cell>
          <cell r="J31">
            <v>228</v>
          </cell>
          <cell r="K31">
            <v>99615</v>
          </cell>
          <cell r="L31">
            <v>0</v>
          </cell>
          <cell r="M31">
            <v>99615</v>
          </cell>
          <cell r="N31">
            <v>853</v>
          </cell>
          <cell r="O31">
            <v>1924</v>
          </cell>
          <cell r="P31">
            <v>157015</v>
          </cell>
          <cell r="Q31">
            <v>1252</v>
          </cell>
          <cell r="R31">
            <v>45</v>
          </cell>
          <cell r="S31">
            <v>150</v>
          </cell>
          <cell r="T31">
            <v>6</v>
          </cell>
          <cell r="U31">
            <v>1249</v>
          </cell>
          <cell r="V31">
            <v>1544</v>
          </cell>
          <cell r="W31">
            <v>1297</v>
          </cell>
          <cell r="X31">
            <v>1497</v>
          </cell>
          <cell r="Y31">
            <v>11</v>
          </cell>
          <cell r="Z31">
            <v>6</v>
          </cell>
          <cell r="AA31">
            <v>209</v>
          </cell>
          <cell r="AB31">
            <v>1723</v>
          </cell>
          <cell r="AC31">
            <v>31</v>
          </cell>
          <cell r="AD31">
            <v>2085</v>
          </cell>
          <cell r="AE31">
            <v>110</v>
          </cell>
          <cell r="AF31">
            <v>0</v>
          </cell>
          <cell r="AG31">
            <v>0</v>
          </cell>
          <cell r="AH31">
            <v>0.85108181723654208</v>
          </cell>
          <cell r="AI31">
            <v>0.94975827391320344</v>
          </cell>
          <cell r="AJ31">
            <v>0.99143703257541538</v>
          </cell>
          <cell r="AK31">
            <v>164.77382987559952</v>
          </cell>
          <cell r="AL31">
            <v>197.49872969561869</v>
          </cell>
          <cell r="AM31">
            <v>0.16372032324449129</v>
          </cell>
          <cell r="AN31">
            <v>10.950085606848367</v>
          </cell>
          <cell r="AO31">
            <v>30.143353265268821</v>
          </cell>
          <cell r="AP31">
            <v>18.636362507843589</v>
          </cell>
          <cell r="AQ31">
            <v>10.408776079304495</v>
          </cell>
          <cell r="AR31">
            <v>76.804163454124904</v>
          </cell>
          <cell r="AS31">
            <v>14.664973863234792</v>
          </cell>
          <cell r="AT31">
            <v>70.846891541073759</v>
          </cell>
          <cell r="AU31">
            <v>208.22521354434352</v>
          </cell>
          <cell r="AV31">
            <v>0.34024165630636394</v>
          </cell>
          <cell r="AW31">
            <v>0.6645075553834312</v>
          </cell>
          <cell r="AX31">
            <v>45.137387060857158</v>
          </cell>
          <cell r="BF31">
            <v>23.764722222222222</v>
          </cell>
          <cell r="BG31">
            <v>223.54916666660768</v>
          </cell>
          <cell r="BH31">
            <v>1231.4991666676535</v>
          </cell>
          <cell r="BI31">
            <v>0.32055555555555554</v>
          </cell>
          <cell r="BJ31">
            <v>1479.133611112039</v>
          </cell>
          <cell r="BK31">
            <v>478.40027777801293</v>
          </cell>
          <cell r="BL31">
            <v>407.15777777777777</v>
          </cell>
          <cell r="BM31">
            <v>432.86000000029128</v>
          </cell>
          <cell r="BN31">
            <v>371.75305555555553</v>
          </cell>
          <cell r="BO31">
            <v>16.946944444444444</v>
          </cell>
          <cell r="BP31">
            <v>14.415833333333333</v>
          </cell>
          <cell r="BQ31">
            <v>18.95</v>
          </cell>
          <cell r="BR31">
            <v>15.047499999999999</v>
          </cell>
          <cell r="BS31">
            <v>9.6433333332771944</v>
          </cell>
          <cell r="BT31">
            <v>5.9413888888888886</v>
          </cell>
          <cell r="BU31">
            <v>0</v>
          </cell>
          <cell r="BV31">
            <v>0</v>
          </cell>
          <cell r="BW31">
            <v>175.70638888856706</v>
          </cell>
          <cell r="BX31">
            <v>63.828333333333333</v>
          </cell>
          <cell r="BY31">
            <v>111.87805555523373</v>
          </cell>
          <cell r="BZ31">
            <v>116.42861111111111</v>
          </cell>
          <cell r="CA31">
            <v>124.60638888935196</v>
          </cell>
          <cell r="CB31">
            <v>0</v>
          </cell>
          <cell r="CC31">
            <v>0</v>
          </cell>
          <cell r="CD31">
            <v>117.49083333312819</v>
          </cell>
          <cell r="CE31">
            <v>101.41638888888887</v>
          </cell>
          <cell r="CF31">
            <v>103.87138888858621</v>
          </cell>
          <cell r="CG31">
            <v>87.341111111111104</v>
          </cell>
          <cell r="CH31">
            <v>0.62416666666666665</v>
          </cell>
          <cell r="CI31">
            <v>0.41666666666666669</v>
          </cell>
          <cell r="CJ31">
            <v>0.37611111111111112</v>
          </cell>
          <cell r="CK31">
            <v>0.23555555555555555</v>
          </cell>
          <cell r="CL31">
            <v>12.619166666764198</v>
          </cell>
          <cell r="CM31">
            <v>13.423055555555555</v>
          </cell>
          <cell r="CN31">
            <v>0</v>
          </cell>
          <cell r="CO31">
            <v>896.20388888906007</v>
          </cell>
          <cell r="CP31">
            <v>157.61000000000001</v>
          </cell>
          <cell r="CQ31">
            <v>18.283055555560214</v>
          </cell>
          <cell r="CR31">
            <v>26.334722222222222</v>
          </cell>
          <cell r="CS31">
            <v>20.238611111111112</v>
          </cell>
          <cell r="CT31">
            <v>0</v>
          </cell>
          <cell r="CU31">
            <v>28.281944444444445</v>
          </cell>
          <cell r="CV31">
            <v>0</v>
          </cell>
          <cell r="CW31">
            <v>48.973055555555554</v>
          </cell>
          <cell r="CX31">
            <v>57.139722222222225</v>
          </cell>
          <cell r="CY31">
            <v>10.733333333333333</v>
          </cell>
          <cell r="CZ31">
            <v>4.3288888890016821</v>
          </cell>
          <cell r="DA31">
            <v>3.6111111111111109E-3</v>
          </cell>
          <cell r="DB31">
            <v>1.1816666666666666</v>
          </cell>
          <cell r="DC31">
            <v>0</v>
          </cell>
          <cell r="DD31">
            <v>2.1616666666666666</v>
          </cell>
          <cell r="DE31">
            <v>5.7061111111111114</v>
          </cell>
          <cell r="DF31">
            <v>0</v>
          </cell>
          <cell r="DG31">
            <v>6.1325000001034802</v>
          </cell>
          <cell r="DH31">
            <v>29.0275</v>
          </cell>
          <cell r="DI31">
            <v>19.451944444444443</v>
          </cell>
          <cell r="DJ31">
            <v>5.4319444444444445</v>
          </cell>
          <cell r="DK31">
            <v>2.3905555555555558</v>
          </cell>
          <cell r="DL31">
            <v>0</v>
          </cell>
          <cell r="DM31">
            <v>0</v>
          </cell>
          <cell r="DN31">
            <v>143.68944444466069</v>
          </cell>
          <cell r="DO31">
            <v>443.41083333355419</v>
          </cell>
          <cell r="DP31">
            <v>1339.6147222226143</v>
          </cell>
          <cell r="DQ31">
            <v>57.60343305557241</v>
          </cell>
          <cell r="DR31">
            <v>4.2999999999999997E-2</v>
          </cell>
          <cell r="DS31">
            <v>1397.2181552781867</v>
          </cell>
          <cell r="DT31">
            <v>72.924166666666665</v>
          </cell>
          <cell r="DU31">
            <v>66.445555556091321</v>
          </cell>
          <cell r="DV31">
            <v>147.94999999999999</v>
          </cell>
          <cell r="DW31">
            <v>0.10088502867874358</v>
          </cell>
          <cell r="DX31">
            <v>6066.0979499999994</v>
          </cell>
          <cell r="DY31">
            <v>0</v>
          </cell>
          <cell r="DZ31">
            <v>0</v>
          </cell>
          <cell r="EA31">
            <v>0.31735261359044603</v>
          </cell>
          <cell r="EB31">
            <v>41.000999999999998</v>
          </cell>
          <cell r="EC31">
            <v>63353.439534560923</v>
          </cell>
          <cell r="ED31">
            <v>13.143098333333333</v>
          </cell>
          <cell r="EE31">
            <v>255</v>
          </cell>
          <cell r="EF31">
            <v>15.634248366139134</v>
          </cell>
          <cell r="EG31">
            <v>11.49333333352322</v>
          </cell>
          <cell r="EH31">
            <v>9.5707656610947769</v>
          </cell>
          <cell r="EI31">
            <v>14.412053367320441</v>
          </cell>
          <cell r="EJ31">
            <v>17.623497997329775</v>
          </cell>
          <cell r="EK31">
            <v>15.952732644017726</v>
          </cell>
          <cell r="EL31">
            <v>16.562107904514406</v>
          </cell>
          <cell r="EM31">
            <v>244.11609498680738</v>
          </cell>
          <cell r="EN31">
            <v>415.72761839163553</v>
          </cell>
          <cell r="EO31">
            <v>0</v>
          </cell>
          <cell r="EP31">
            <v>-3288.7597166627365</v>
          </cell>
          <cell r="EQ31">
            <v>245.58810688722431</v>
          </cell>
          <cell r="ER31">
            <v>915.07275553827378</v>
          </cell>
          <cell r="ES31">
            <v>-796.51336059145433</v>
          </cell>
          <cell r="ET31">
            <v>2.131938014587309E-2</v>
          </cell>
          <cell r="EU31">
            <v>47.050354296490333</v>
          </cell>
          <cell r="EV31">
            <v>14.130555555555556</v>
          </cell>
          <cell r="EW31">
            <v>0.78638888888888892</v>
          </cell>
        </row>
        <row r="32">
          <cell r="A32">
            <v>42160</v>
          </cell>
          <cell r="B32">
            <v>49</v>
          </cell>
          <cell r="C32" t="str">
            <v>Fri</v>
          </cell>
          <cell r="D32">
            <v>99471</v>
          </cell>
          <cell r="E32">
            <v>5328</v>
          </cell>
          <cell r="F32">
            <v>7058</v>
          </cell>
          <cell r="G32">
            <v>5833</v>
          </cell>
          <cell r="H32">
            <v>0</v>
          </cell>
          <cell r="I32">
            <v>16690</v>
          </cell>
          <cell r="J32">
            <v>570</v>
          </cell>
          <cell r="K32">
            <v>134950</v>
          </cell>
          <cell r="L32">
            <v>0</v>
          </cell>
          <cell r="M32">
            <v>134950</v>
          </cell>
          <cell r="N32">
            <v>1467</v>
          </cell>
          <cell r="O32">
            <v>1735</v>
          </cell>
          <cell r="P32">
            <v>153275</v>
          </cell>
          <cell r="Q32">
            <v>1404</v>
          </cell>
          <cell r="R32">
            <v>46</v>
          </cell>
          <cell r="S32">
            <v>241</v>
          </cell>
          <cell r="T32">
            <v>24</v>
          </cell>
          <cell r="U32">
            <v>1406</v>
          </cell>
          <cell r="V32">
            <v>2004</v>
          </cell>
          <cell r="W32">
            <v>1450</v>
          </cell>
          <cell r="X32">
            <v>2020</v>
          </cell>
          <cell r="Y32">
            <v>10</v>
          </cell>
          <cell r="Z32">
            <v>10</v>
          </cell>
          <cell r="AA32">
            <v>231</v>
          </cell>
          <cell r="AB32">
            <v>2271</v>
          </cell>
          <cell r="AC32">
            <v>21</v>
          </cell>
          <cell r="AD32">
            <v>1439</v>
          </cell>
          <cell r="AE32">
            <v>99</v>
          </cell>
          <cell r="AF32">
            <v>0</v>
          </cell>
          <cell r="AG32">
            <v>0</v>
          </cell>
          <cell r="AH32">
            <v>0.8443864336265593</v>
          </cell>
          <cell r="AI32">
            <v>0.89224505342244875</v>
          </cell>
          <cell r="AJ32">
            <v>0.98912930715079661</v>
          </cell>
          <cell r="AK32">
            <v>162.92506174035753</v>
          </cell>
          <cell r="AL32">
            <v>168.81534940998574</v>
          </cell>
          <cell r="AM32">
            <v>0.12789922193404965</v>
          </cell>
          <cell r="AN32">
            <v>14.275233635275699</v>
          </cell>
          <cell r="AO32">
            <v>40.458870701279338</v>
          </cell>
          <cell r="AP32">
            <v>18.294827695873188</v>
          </cell>
          <cell r="AQ32">
            <v>10.786505709434319</v>
          </cell>
          <cell r="AR32">
            <v>93.068965517241381</v>
          </cell>
          <cell r="AS32">
            <v>13.892244873002852</v>
          </cell>
          <cell r="AT32">
            <v>88.713101260838428</v>
          </cell>
          <cell r="AU32">
            <v>198.16042257260628</v>
          </cell>
          <cell r="AV32">
            <v>0.4476832462765557</v>
          </cell>
          <cell r="AW32">
            <v>0.50055006450699158</v>
          </cell>
          <cell r="AX32">
            <v>42.574639078358544</v>
          </cell>
          <cell r="BF32">
            <v>15.764722222222222</v>
          </cell>
          <cell r="BG32">
            <v>459.89833333341511</v>
          </cell>
          <cell r="BH32">
            <v>1024.7094444439824</v>
          </cell>
          <cell r="BI32">
            <v>114.04611111074323</v>
          </cell>
          <cell r="BJ32">
            <v>1614.4186111103629</v>
          </cell>
          <cell r="BK32">
            <v>681.01388888870645</v>
          </cell>
          <cell r="BL32">
            <v>575.03888888888878</v>
          </cell>
          <cell r="BM32">
            <v>610.53222222201816</v>
          </cell>
          <cell r="BN32">
            <v>520.08611111111111</v>
          </cell>
          <cell r="BO32">
            <v>31.561111111172682</v>
          </cell>
          <cell r="BP32">
            <v>24.789722222222224</v>
          </cell>
          <cell r="BQ32">
            <v>26.841111111003492</v>
          </cell>
          <cell r="BR32">
            <v>21.4725</v>
          </cell>
          <cell r="BS32">
            <v>12.079444444512225</v>
          </cell>
          <cell r="BT32">
            <v>8.6905555555555551</v>
          </cell>
          <cell r="BU32">
            <v>0</v>
          </cell>
          <cell r="BV32">
            <v>0</v>
          </cell>
          <cell r="BW32">
            <v>121.53916666642996</v>
          </cell>
          <cell r="BX32">
            <v>42.883055555604969</v>
          </cell>
          <cell r="BY32">
            <v>78.656111110824995</v>
          </cell>
          <cell r="BZ32">
            <v>79.280833333333334</v>
          </cell>
          <cell r="CA32">
            <v>134.42722222190739</v>
          </cell>
          <cell r="CB32">
            <v>0</v>
          </cell>
          <cell r="CC32">
            <v>0</v>
          </cell>
          <cell r="CD32">
            <v>163.472499999859</v>
          </cell>
          <cell r="CE32">
            <v>136.75722222222223</v>
          </cell>
          <cell r="CF32">
            <v>146.2438888887898</v>
          </cell>
          <cell r="CG32">
            <v>124.96694444444445</v>
          </cell>
          <cell r="CH32">
            <v>0.38</v>
          </cell>
          <cell r="CI32">
            <v>0.42027777777777775</v>
          </cell>
          <cell r="CJ32">
            <v>0.76500000000000001</v>
          </cell>
          <cell r="CK32">
            <v>0.71916666666666662</v>
          </cell>
          <cell r="CL32">
            <v>16.083611111069203</v>
          </cell>
          <cell r="CM32">
            <v>10.650833333333333</v>
          </cell>
          <cell r="CN32">
            <v>0</v>
          </cell>
          <cell r="CO32">
            <v>1100.4527777769028</v>
          </cell>
          <cell r="CP32">
            <v>137.9061111111111</v>
          </cell>
          <cell r="CQ32">
            <v>0</v>
          </cell>
          <cell r="CR32">
            <v>14.612777777777778</v>
          </cell>
          <cell r="CS32">
            <v>20.41</v>
          </cell>
          <cell r="CT32">
            <v>0</v>
          </cell>
          <cell r="CU32">
            <v>23.230833333333333</v>
          </cell>
          <cell r="CV32">
            <v>0</v>
          </cell>
          <cell r="CW32">
            <v>27.628333333333334</v>
          </cell>
          <cell r="CX32">
            <v>61.159722222222221</v>
          </cell>
          <cell r="CY32">
            <v>14.45</v>
          </cell>
          <cell r="CZ32">
            <v>2.260277777678954</v>
          </cell>
          <cell r="DA32">
            <v>0</v>
          </cell>
          <cell r="DB32">
            <v>0</v>
          </cell>
          <cell r="DC32">
            <v>0</v>
          </cell>
          <cell r="DD32">
            <v>6.4738888888888892</v>
          </cell>
          <cell r="DE32">
            <v>12.232777777777779</v>
          </cell>
          <cell r="DF32">
            <v>0</v>
          </cell>
          <cell r="DG32">
            <v>0</v>
          </cell>
          <cell r="DH32">
            <v>34.533333333333331</v>
          </cell>
          <cell r="DI32">
            <v>17.226111111111113</v>
          </cell>
          <cell r="DJ32">
            <v>1.7316666666666667</v>
          </cell>
          <cell r="DK32">
            <v>9.7566666666666659</v>
          </cell>
          <cell r="DL32">
            <v>0</v>
          </cell>
          <cell r="DM32">
            <v>0</v>
          </cell>
          <cell r="DN32">
            <v>159.8244444443456</v>
          </cell>
          <cell r="DO32">
            <v>383.61249999990116</v>
          </cell>
          <cell r="DP32">
            <v>1484.0652777768041</v>
          </cell>
          <cell r="DQ32">
            <v>63.814806944402569</v>
          </cell>
          <cell r="DR32">
            <v>4.2999999999999997E-2</v>
          </cell>
          <cell r="DS32">
            <v>1547.8800847212067</v>
          </cell>
          <cell r="DT32">
            <v>91.971944444444446</v>
          </cell>
          <cell r="DU32">
            <v>37.130555555790878</v>
          </cell>
          <cell r="DV32">
            <v>66.58</v>
          </cell>
          <cell r="DW32">
            <v>4.1963756200649745E-2</v>
          </cell>
          <cell r="DX32">
            <v>2720.4587999999999</v>
          </cell>
          <cell r="DY32">
            <v>0</v>
          </cell>
          <cell r="DZ32">
            <v>0</v>
          </cell>
          <cell r="EA32">
            <v>0.24783089063969369</v>
          </cell>
          <cell r="EB32">
            <v>40.86</v>
          </cell>
          <cell r="EC32">
            <v>65966.839061708495</v>
          </cell>
          <cell r="ED32">
            <v>4659.9240999849681</v>
          </cell>
          <cell r="EE32">
            <v>280</v>
          </cell>
          <cell r="EF32">
            <v>7.9565476190980444</v>
          </cell>
          <cell r="EG32">
            <v>9.4441666663549331</v>
          </cell>
          <cell r="EH32">
            <v>10.482661255088798</v>
          </cell>
          <cell r="EI32">
            <v>13.812542974264694</v>
          </cell>
          <cell r="EJ32">
            <v>26.315789473684209</v>
          </cell>
          <cell r="EK32">
            <v>13.071895424836601</v>
          </cell>
          <cell r="EL32">
            <v>14.36244624448916</v>
          </cell>
          <cell r="EM32">
            <v>262.95483710831098</v>
          </cell>
          <cell r="EN32">
            <v>482.88644620986457</v>
          </cell>
          <cell r="EO32">
            <v>0</v>
          </cell>
          <cell r="EP32">
            <v>-2800.9229655235263</v>
          </cell>
          <cell r="EQ32">
            <v>-1362.4163940490987</v>
          </cell>
          <cell r="ER32">
            <v>741.95769623605656</v>
          </cell>
          <cell r="ES32">
            <v>-623.51185028489942</v>
          </cell>
          <cell r="ET32">
            <v>-0.14263811073056654</v>
          </cell>
          <cell r="EU32">
            <v>-452.1239277604252</v>
          </cell>
          <cell r="EV32">
            <v>11.325555555555555</v>
          </cell>
          <cell r="EW32">
            <v>0.79027777777777775</v>
          </cell>
        </row>
        <row r="33">
          <cell r="A33">
            <v>42161</v>
          </cell>
          <cell r="B33">
            <v>49</v>
          </cell>
          <cell r="C33" t="str">
            <v>Sat</v>
          </cell>
          <cell r="D33">
            <v>46882</v>
          </cell>
          <cell r="E33">
            <v>3134</v>
          </cell>
          <cell r="F33">
            <v>1698</v>
          </cell>
          <cell r="G33">
            <v>845</v>
          </cell>
          <cell r="H33">
            <v>0</v>
          </cell>
          <cell r="I33">
            <v>6156</v>
          </cell>
          <cell r="J33">
            <v>2547</v>
          </cell>
          <cell r="K33">
            <v>61262</v>
          </cell>
          <cell r="L33">
            <v>0</v>
          </cell>
          <cell r="M33">
            <v>61262</v>
          </cell>
          <cell r="N33">
            <v>474</v>
          </cell>
          <cell r="O33">
            <v>2</v>
          </cell>
          <cell r="P33">
            <v>168</v>
          </cell>
          <cell r="Q33">
            <v>1139</v>
          </cell>
          <cell r="R33">
            <v>21</v>
          </cell>
          <cell r="S33">
            <v>105</v>
          </cell>
          <cell r="T33">
            <v>12</v>
          </cell>
          <cell r="U33">
            <v>1111</v>
          </cell>
          <cell r="V33">
            <v>1425</v>
          </cell>
          <cell r="W33">
            <v>1160</v>
          </cell>
          <cell r="X33">
            <v>1145</v>
          </cell>
          <cell r="Y33">
            <v>2</v>
          </cell>
          <cell r="Z33">
            <v>2</v>
          </cell>
          <cell r="AA33">
            <v>106</v>
          </cell>
          <cell r="AB33">
            <v>1255</v>
          </cell>
          <cell r="AC33">
            <v>9</v>
          </cell>
          <cell r="AD33">
            <v>416</v>
          </cell>
          <cell r="AE33">
            <v>49</v>
          </cell>
          <cell r="AF33">
            <v>0</v>
          </cell>
          <cell r="AG33">
            <v>0</v>
          </cell>
          <cell r="AH33">
            <v>0.85820290847479508</v>
          </cell>
          <cell r="AI33">
            <v>0.86639338314989123</v>
          </cell>
          <cell r="AJ33">
            <v>0.99226274036107209</v>
          </cell>
          <cell r="AK33">
            <v>157.72203947364866</v>
          </cell>
          <cell r="AL33">
            <v>158.57648844580046</v>
          </cell>
          <cell r="AM33">
            <v>0.14206196337044172</v>
          </cell>
          <cell r="AN33">
            <v>8.2781456953013033E-2</v>
          </cell>
          <cell r="AO33">
            <v>4.9012933968686179</v>
          </cell>
          <cell r="AP33">
            <v>17.514355549702582</v>
          </cell>
          <cell r="AQ33">
            <v>12.87895142638075</v>
          </cell>
          <cell r="AR33">
            <v>52.812068965517241</v>
          </cell>
          <cell r="AS33">
            <v>13.775104197435905</v>
          </cell>
          <cell r="AT33">
            <v>78.069881689671803</v>
          </cell>
          <cell r="AU33">
            <v>186.92287742105253</v>
          </cell>
          <cell r="AV33">
            <v>0.41765824904254889</v>
          </cell>
          <cell r="AW33">
            <v>0.81699803238042279</v>
          </cell>
          <cell r="AX33">
            <v>61.153345856792193</v>
          </cell>
          <cell r="BF33">
            <v>7.5647222222222226</v>
          </cell>
          <cell r="BG33">
            <v>272.14583333347792</v>
          </cell>
          <cell r="BH33">
            <v>516.11194444515638</v>
          </cell>
          <cell r="BI33">
            <v>28.210833333503032</v>
          </cell>
          <cell r="BJ33">
            <v>824.03333333435955</v>
          </cell>
          <cell r="BK33">
            <v>327.73944444480423</v>
          </cell>
          <cell r="BL33">
            <v>281.2669444444445</v>
          </cell>
          <cell r="BM33">
            <v>297.24444444451143</v>
          </cell>
          <cell r="BN33">
            <v>255.1588888888889</v>
          </cell>
          <cell r="BO33">
            <v>19.763333333435263</v>
          </cell>
          <cell r="BP33">
            <v>17.288888888888888</v>
          </cell>
          <cell r="BQ33">
            <v>8.1622222222222227</v>
          </cell>
          <cell r="BR33">
            <v>7.3247222222222224</v>
          </cell>
          <cell r="BS33">
            <v>2.5694444446353657</v>
          </cell>
          <cell r="BT33">
            <v>1.4944444444444445</v>
          </cell>
          <cell r="BU33">
            <v>0</v>
          </cell>
          <cell r="BV33">
            <v>0</v>
          </cell>
          <cell r="BW33">
            <v>24.160000000183679</v>
          </cell>
          <cell r="BX33">
            <v>0.40805555555555556</v>
          </cell>
          <cell r="BY33">
            <v>23.751944444628123</v>
          </cell>
          <cell r="BZ33">
            <v>22.892777777777777</v>
          </cell>
          <cell r="CA33">
            <v>90.069444444359078</v>
          </cell>
          <cell r="CB33">
            <v>0</v>
          </cell>
          <cell r="CC33">
            <v>0</v>
          </cell>
          <cell r="CD33">
            <v>91.106388889138529</v>
          </cell>
          <cell r="CE33">
            <v>76.619722222222236</v>
          </cell>
          <cell r="CF33">
            <v>83.801111111305133</v>
          </cell>
          <cell r="CG33">
            <v>71.186111111111117</v>
          </cell>
          <cell r="CH33">
            <v>7.9722222222222222E-2</v>
          </cell>
          <cell r="CI33">
            <v>6.805555555555555E-2</v>
          </cell>
          <cell r="CJ33">
            <v>0.16388888888888889</v>
          </cell>
          <cell r="CK33">
            <v>0.14972222222222223</v>
          </cell>
          <cell r="CL33">
            <v>7.0616666667222869</v>
          </cell>
          <cell r="CM33">
            <v>5.2158333333333333</v>
          </cell>
          <cell r="CN33">
            <v>0</v>
          </cell>
          <cell r="CO33">
            <v>533.07527777848554</v>
          </cell>
          <cell r="CP33">
            <v>67.004444444444445</v>
          </cell>
          <cell r="CQ33">
            <v>0</v>
          </cell>
          <cell r="CR33">
            <v>9.0238888888888891</v>
          </cell>
          <cell r="CS33">
            <v>16.151388888888889</v>
          </cell>
          <cell r="CT33">
            <v>0</v>
          </cell>
          <cell r="CU33">
            <v>26.567777777777778</v>
          </cell>
          <cell r="CV33">
            <v>0</v>
          </cell>
          <cell r="CW33">
            <v>26.215833333333332</v>
          </cell>
          <cell r="CX33">
            <v>33.386388888888888</v>
          </cell>
          <cell r="CY33">
            <v>8.5044444444444451</v>
          </cell>
          <cell r="CZ33">
            <v>0.96611111111111114</v>
          </cell>
          <cell r="DA33">
            <v>0</v>
          </cell>
          <cell r="DB33">
            <v>0</v>
          </cell>
          <cell r="DC33">
            <v>0</v>
          </cell>
          <cell r="DD33">
            <v>0.96527777777777779</v>
          </cell>
          <cell r="DE33">
            <v>0</v>
          </cell>
          <cell r="DF33">
            <v>0</v>
          </cell>
          <cell r="DG33">
            <v>0</v>
          </cell>
          <cell r="DH33">
            <v>16.00611111111111</v>
          </cell>
          <cell r="DI33">
            <v>18.40861111111111</v>
          </cell>
          <cell r="DJ33">
            <v>6.39</v>
          </cell>
          <cell r="DK33">
            <v>2.2097222222222221</v>
          </cell>
          <cell r="DL33">
            <v>0</v>
          </cell>
          <cell r="DM33">
            <v>0</v>
          </cell>
          <cell r="DN33">
            <v>86.836666666666673</v>
          </cell>
          <cell r="DO33">
            <v>231.8</v>
          </cell>
          <cell r="DP33">
            <v>764.8752777784855</v>
          </cell>
          <cell r="DQ33">
            <v>32.889636944474873</v>
          </cell>
          <cell r="DR33">
            <v>4.3000000000000003E-2</v>
          </cell>
          <cell r="DS33">
            <v>797.76491472296038</v>
          </cell>
          <cell r="DT33">
            <v>39.294166666666669</v>
          </cell>
          <cell r="DU33">
            <v>19.8319444447629</v>
          </cell>
          <cell r="DV33">
            <v>66.03</v>
          </cell>
          <cell r="DW33">
            <v>8.0676925439884528E-2</v>
          </cell>
          <cell r="DX33">
            <v>3736.5056400000003</v>
          </cell>
          <cell r="DY33">
            <v>0</v>
          </cell>
          <cell r="DZ33">
            <v>0</v>
          </cell>
          <cell r="EA33">
            <v>0.29056178796794685</v>
          </cell>
          <cell r="EB33">
            <v>56.588000000000001</v>
          </cell>
          <cell r="EC33">
            <v>48880.426634342883</v>
          </cell>
          <cell r="ED33">
            <v>1596.3946366762696</v>
          </cell>
          <cell r="EE33">
            <v>171</v>
          </cell>
          <cell r="EF33">
            <v>6.9585769981624219</v>
          </cell>
          <cell r="EG33">
            <v>3.9183333331853567</v>
          </cell>
          <cell r="EH33">
            <v>12.505316886903572</v>
          </cell>
          <cell r="EI33">
            <v>13.663303323976269</v>
          </cell>
          <cell r="EJ33">
            <v>25.087108013937282</v>
          </cell>
          <cell r="EK33">
            <v>12.203389830508474</v>
          </cell>
          <cell r="EL33">
            <v>15.010620722090881</v>
          </cell>
          <cell r="EM33">
            <v>208.03158181323167</v>
          </cell>
          <cell r="EN33">
            <v>328.86486484042871</v>
          </cell>
          <cell r="EO33">
            <v>0</v>
          </cell>
          <cell r="EP33">
            <v>-689.78065922804251</v>
          </cell>
          <cell r="EQ33">
            <v>1466.6412348747315</v>
          </cell>
          <cell r="ER33">
            <v>-296.42385700550511</v>
          </cell>
          <cell r="ES33">
            <v>-447.9472591480594</v>
          </cell>
          <cell r="ET33">
            <v>0.17380985714286468</v>
          </cell>
          <cell r="EU33">
            <v>174.11867362451974</v>
          </cell>
          <cell r="EV33">
            <v>9.8952777778403842</v>
          </cell>
          <cell r="EW33">
            <v>0</v>
          </cell>
        </row>
        <row r="34">
          <cell r="A34">
            <v>42162</v>
          </cell>
          <cell r="B34">
            <v>49</v>
          </cell>
          <cell r="C34" t="str">
            <v>Sun</v>
          </cell>
          <cell r="D34">
            <v>15586</v>
          </cell>
          <cell r="E34">
            <v>0</v>
          </cell>
          <cell r="F34">
            <v>1107</v>
          </cell>
          <cell r="G34">
            <v>198</v>
          </cell>
          <cell r="H34">
            <v>0</v>
          </cell>
          <cell r="I34">
            <v>2046</v>
          </cell>
          <cell r="J34">
            <v>1782</v>
          </cell>
          <cell r="K34">
            <v>20719</v>
          </cell>
          <cell r="L34">
            <v>0</v>
          </cell>
          <cell r="M34">
            <v>20719</v>
          </cell>
          <cell r="N34">
            <v>184</v>
          </cell>
          <cell r="O34">
            <v>0</v>
          </cell>
          <cell r="P34">
            <v>0</v>
          </cell>
          <cell r="Q34">
            <v>622</v>
          </cell>
          <cell r="R34">
            <v>48</v>
          </cell>
          <cell r="S34">
            <v>56</v>
          </cell>
          <cell r="T34">
            <v>6</v>
          </cell>
          <cell r="U34">
            <v>646</v>
          </cell>
          <cell r="V34">
            <v>806</v>
          </cell>
          <cell r="W34">
            <v>670</v>
          </cell>
          <cell r="X34">
            <v>294</v>
          </cell>
          <cell r="Y34">
            <v>0</v>
          </cell>
          <cell r="Z34">
            <v>0</v>
          </cell>
          <cell r="AA34">
            <v>45</v>
          </cell>
          <cell r="AB34">
            <v>339</v>
          </cell>
          <cell r="AC34">
            <v>3</v>
          </cell>
          <cell r="AD34">
            <v>0</v>
          </cell>
          <cell r="AE34">
            <v>4</v>
          </cell>
          <cell r="AF34">
            <v>0</v>
          </cell>
          <cell r="AG34">
            <v>0</v>
          </cell>
          <cell r="AH34">
            <v>0.88213550968677101</v>
          </cell>
          <cell r="AI34">
            <v>0.86585943547678956</v>
          </cell>
          <cell r="AJ34">
            <v>0.99111926251266957</v>
          </cell>
          <cell r="AK34">
            <v>167.10475765002494</v>
          </cell>
          <cell r="AL34">
            <v>0</v>
          </cell>
          <cell r="AM34">
            <v>0.1847579516385926</v>
          </cell>
          <cell r="AN34">
            <v>0</v>
          </cell>
          <cell r="AO34">
            <v>0</v>
          </cell>
          <cell r="AP34">
            <v>0</v>
          </cell>
          <cell r="AQ34">
            <v>11.382888856391343</v>
          </cell>
          <cell r="AR34">
            <v>30.923880597014925</v>
          </cell>
          <cell r="AS34">
            <v>14.100357014930065</v>
          </cell>
          <cell r="AT34">
            <v>86.481811067102399</v>
          </cell>
          <cell r="AU34">
            <v>210.78267356937155</v>
          </cell>
          <cell r="AV34">
            <v>0.41028899388468959</v>
          </cell>
          <cell r="AW34">
            <v>1.2722366788905215</v>
          </cell>
          <cell r="AX34">
            <v>105.48929251816674</v>
          </cell>
          <cell r="BF34">
            <v>8</v>
          </cell>
          <cell r="BG34">
            <v>5.5777777777777775</v>
          </cell>
          <cell r="BH34">
            <v>231.89333333301488</v>
          </cell>
          <cell r="BI34">
            <v>0</v>
          </cell>
          <cell r="BJ34">
            <v>245.47111111079266</v>
          </cell>
          <cell r="BK34">
            <v>98.295555555618691</v>
          </cell>
          <cell r="BL34">
            <v>86.71</v>
          </cell>
          <cell r="BM34">
            <v>93.270833333437849</v>
          </cell>
          <cell r="BN34">
            <v>82.675555555555562</v>
          </cell>
          <cell r="BO34">
            <v>0</v>
          </cell>
          <cell r="BP34">
            <v>0</v>
          </cell>
          <cell r="BQ34">
            <v>4.7380555555555555</v>
          </cell>
          <cell r="BR34">
            <v>3.8133333333333335</v>
          </cell>
          <cell r="BS34">
            <v>0.28666666662527457</v>
          </cell>
          <cell r="BT34">
            <v>0.22111111111111112</v>
          </cell>
          <cell r="BU34">
            <v>0</v>
          </cell>
          <cell r="BV34">
            <v>0</v>
          </cell>
          <cell r="BW34">
            <v>0</v>
          </cell>
          <cell r="BX34">
            <v>0</v>
          </cell>
          <cell r="BY34">
            <v>0</v>
          </cell>
          <cell r="BZ34">
            <v>0</v>
          </cell>
          <cell r="CA34">
            <v>58.860277777710515</v>
          </cell>
          <cell r="CB34">
            <v>0</v>
          </cell>
          <cell r="CC34">
            <v>0</v>
          </cell>
          <cell r="CD34">
            <v>24.041944444459968</v>
          </cell>
          <cell r="CE34">
            <v>20.816944444444445</v>
          </cell>
          <cell r="CF34">
            <v>20.573333333333334</v>
          </cell>
          <cell r="CG34">
            <v>18.54111111111111</v>
          </cell>
          <cell r="CH34">
            <v>0</v>
          </cell>
          <cell r="CI34">
            <v>0</v>
          </cell>
          <cell r="CJ34">
            <v>0</v>
          </cell>
          <cell r="CK34">
            <v>0</v>
          </cell>
          <cell r="CL34">
            <v>3.4686111111266333</v>
          </cell>
          <cell r="CM34">
            <v>2.2758333333333334</v>
          </cell>
          <cell r="CN34">
            <v>0</v>
          </cell>
          <cell r="CO34">
            <v>181.19777777778918</v>
          </cell>
          <cell r="CP34">
            <v>16.645833333333336</v>
          </cell>
          <cell r="CQ34">
            <v>0</v>
          </cell>
          <cell r="CR34">
            <v>0</v>
          </cell>
          <cell r="CS34">
            <v>13.035277777777777</v>
          </cell>
          <cell r="CT34">
            <v>0</v>
          </cell>
          <cell r="CU34">
            <v>4.7783333333333333</v>
          </cell>
          <cell r="CV34">
            <v>0</v>
          </cell>
          <cell r="CW34">
            <v>0</v>
          </cell>
          <cell r="CX34">
            <v>9.8902777777777775</v>
          </cell>
          <cell r="CY34">
            <v>0.38333333333333336</v>
          </cell>
          <cell r="CZ34">
            <v>0.3913888888888889</v>
          </cell>
          <cell r="DA34">
            <v>0</v>
          </cell>
          <cell r="DB34">
            <v>0</v>
          </cell>
          <cell r="DC34">
            <v>0</v>
          </cell>
          <cell r="DD34">
            <v>0</v>
          </cell>
          <cell r="DE34">
            <v>0</v>
          </cell>
          <cell r="DF34">
            <v>0.43527777777777776</v>
          </cell>
          <cell r="DG34">
            <v>0</v>
          </cell>
          <cell r="DH34">
            <v>5.2786111111111111</v>
          </cell>
          <cell r="DI34">
            <v>0</v>
          </cell>
          <cell r="DJ34">
            <v>0</v>
          </cell>
          <cell r="DK34">
            <v>0</v>
          </cell>
          <cell r="DL34">
            <v>0</v>
          </cell>
          <cell r="DM34">
            <v>0</v>
          </cell>
          <cell r="DN34">
            <v>16.378888888888888</v>
          </cell>
          <cell r="DO34">
            <v>50.838333333333338</v>
          </cell>
          <cell r="DP34">
            <v>232.03611111112252</v>
          </cell>
          <cell r="DQ34">
            <v>9.9775527777782678</v>
          </cell>
          <cell r="DR34">
            <v>4.2999999999999997E-2</v>
          </cell>
          <cell r="DS34">
            <v>242.01366388890079</v>
          </cell>
          <cell r="DT34">
            <v>5.8947222222222226</v>
          </cell>
          <cell r="DU34">
            <v>7.5402777774479279</v>
          </cell>
          <cell r="DV34">
            <v>19</v>
          </cell>
          <cell r="DW34">
            <v>7.603705327859174E-2</v>
          </cell>
          <cell r="DX34">
            <v>1862.665</v>
          </cell>
          <cell r="DY34">
            <v>143</v>
          </cell>
          <cell r="DZ34">
            <v>0</v>
          </cell>
          <cell r="EA34">
            <v>0.21006389687431562</v>
          </cell>
          <cell r="EB34">
            <v>98.034999999999997</v>
          </cell>
          <cell r="EC34">
            <v>25588.47453934839</v>
          </cell>
          <cell r="ED34">
            <v>0</v>
          </cell>
          <cell r="EE34">
            <v>54</v>
          </cell>
          <cell r="EF34">
            <v>8.3780864193865874</v>
          </cell>
          <cell r="EG34">
            <v>0.21638888887621255</v>
          </cell>
          <cell r="EH34">
            <v>18.485237485036677</v>
          </cell>
          <cell r="EI34">
            <v>14.290343486714193</v>
          </cell>
          <cell r="EJ34">
            <v>0</v>
          </cell>
          <cell r="EK34">
            <v>0</v>
          </cell>
          <cell r="EL34">
            <v>12.973492432071357</v>
          </cell>
          <cell r="EM34">
            <v>233.64014773993082</v>
          </cell>
          <cell r="EN34">
            <v>690.69767451833525</v>
          </cell>
          <cell r="EO34">
            <v>0</v>
          </cell>
          <cell r="EP34">
            <v>-1725.9862693369048</v>
          </cell>
          <cell r="EQ34">
            <v>0</v>
          </cell>
          <cell r="ER34">
            <v>741.26739800181088</v>
          </cell>
          <cell r="ES34">
            <v>-268.60642027587033</v>
          </cell>
          <cell r="ET34">
            <v>0.62904850365296339</v>
          </cell>
          <cell r="EU34">
            <v>123.55051054059575</v>
          </cell>
          <cell r="EV34">
            <v>10.886944444444444</v>
          </cell>
          <cell r="EW34">
            <v>1.9772222222222222</v>
          </cell>
        </row>
        <row r="35">
          <cell r="A35">
            <v>42163</v>
          </cell>
          <cell r="B35">
            <v>50</v>
          </cell>
          <cell r="C35" t="str">
            <v>Mon</v>
          </cell>
          <cell r="D35">
            <v>54921</v>
          </cell>
          <cell r="E35">
            <v>3877</v>
          </cell>
          <cell r="F35">
            <v>4136</v>
          </cell>
          <cell r="G35">
            <v>3190</v>
          </cell>
          <cell r="H35">
            <v>0</v>
          </cell>
          <cell r="I35">
            <v>7051</v>
          </cell>
          <cell r="J35">
            <v>9618</v>
          </cell>
          <cell r="K35">
            <v>82793</v>
          </cell>
          <cell r="L35">
            <v>0</v>
          </cell>
          <cell r="M35">
            <v>82793</v>
          </cell>
          <cell r="N35">
            <v>750</v>
          </cell>
          <cell r="O35">
            <v>44</v>
          </cell>
          <cell r="P35">
            <v>4112</v>
          </cell>
          <cell r="Q35">
            <v>1139</v>
          </cell>
          <cell r="R35">
            <v>63</v>
          </cell>
          <cell r="S35">
            <v>204</v>
          </cell>
          <cell r="T35">
            <v>3</v>
          </cell>
          <cell r="U35">
            <v>1132</v>
          </cell>
          <cell r="V35">
            <v>1446</v>
          </cell>
          <cell r="W35">
            <v>1202</v>
          </cell>
          <cell r="X35">
            <v>1199</v>
          </cell>
          <cell r="Y35">
            <v>11</v>
          </cell>
          <cell r="Z35">
            <v>4</v>
          </cell>
          <cell r="AA35">
            <v>162</v>
          </cell>
          <cell r="AB35">
            <v>1376</v>
          </cell>
          <cell r="AC35">
            <v>18</v>
          </cell>
          <cell r="AD35">
            <v>50</v>
          </cell>
          <cell r="AE35">
            <v>0</v>
          </cell>
          <cell r="AF35">
            <v>0</v>
          </cell>
          <cell r="AG35">
            <v>0</v>
          </cell>
          <cell r="AH35">
            <v>0.88534120046098519</v>
          </cell>
          <cell r="AI35">
            <v>0.83514410102407921</v>
          </cell>
          <cell r="AJ35">
            <v>0.99094126315026632</v>
          </cell>
          <cell r="AK35">
            <v>168.08406090348973</v>
          </cell>
          <cell r="AL35">
            <v>171.98412894003991</v>
          </cell>
          <cell r="AM35">
            <v>0.2013334460642808</v>
          </cell>
          <cell r="AN35">
            <v>14.120164022660635</v>
          </cell>
          <cell r="AO35">
            <v>32.945091517155184</v>
          </cell>
          <cell r="AP35">
            <v>28.081123244929799</v>
          </cell>
          <cell r="AQ35">
            <v>11.23521989064219</v>
          </cell>
          <cell r="AR35">
            <v>68.879367720465893</v>
          </cell>
          <cell r="AS35">
            <v>12.982935260965295</v>
          </cell>
          <cell r="AT35">
            <v>98.746939573481995</v>
          </cell>
          <cell r="AU35">
            <v>220.0483279034207</v>
          </cell>
          <cell r="AV35">
            <v>0.4487511471426498</v>
          </cell>
          <cell r="AW35">
            <v>0.46587365436915834</v>
          </cell>
          <cell r="AX35">
            <v>44.106996737170199</v>
          </cell>
          <cell r="BF35">
            <v>17.5</v>
          </cell>
          <cell r="BG35">
            <v>309.48222222125207</v>
          </cell>
          <cell r="BH35">
            <v>472.20499999999691</v>
          </cell>
          <cell r="BI35">
            <v>61.85194444426206</v>
          </cell>
          <cell r="BJ35">
            <v>861.03916666551095</v>
          </cell>
          <cell r="BK35">
            <v>376.24916666641468</v>
          </cell>
          <cell r="BL35">
            <v>333.10888888888888</v>
          </cell>
          <cell r="BM35">
            <v>326.74722222194799</v>
          </cell>
          <cell r="BN35">
            <v>294.45805555555557</v>
          </cell>
          <cell r="BO35">
            <v>22.542777777777779</v>
          </cell>
          <cell r="BP35">
            <v>18.875555555555554</v>
          </cell>
          <cell r="BQ35">
            <v>18.471944444444443</v>
          </cell>
          <cell r="BR35">
            <v>14.645</v>
          </cell>
          <cell r="BS35">
            <v>8.4872222222444709</v>
          </cell>
          <cell r="BT35">
            <v>5.1302777777777777</v>
          </cell>
          <cell r="BU35">
            <v>0</v>
          </cell>
          <cell r="BV35">
            <v>0</v>
          </cell>
          <cell r="BW35">
            <v>3.1161111109890043</v>
          </cell>
          <cell r="BX35">
            <v>1.3355555554334488</v>
          </cell>
          <cell r="BY35">
            <v>1.7805555555555554</v>
          </cell>
          <cell r="BZ35">
            <v>2.992777777777778</v>
          </cell>
          <cell r="CA35">
            <v>106.98499999996844</v>
          </cell>
          <cell r="CB35">
            <v>0</v>
          </cell>
          <cell r="CC35">
            <v>0</v>
          </cell>
          <cell r="CD35">
            <v>105.9852777774456</v>
          </cell>
          <cell r="CE35">
            <v>87.007222222222225</v>
          </cell>
          <cell r="CF35">
            <v>93.992222221877896</v>
          </cell>
          <cell r="CG35">
            <v>78.207777777777778</v>
          </cell>
          <cell r="CH35">
            <v>0.45916666666666667</v>
          </cell>
          <cell r="CI35">
            <v>0.38166666666666665</v>
          </cell>
          <cell r="CJ35">
            <v>0.38666666666666666</v>
          </cell>
          <cell r="CK35">
            <v>0.25194444444444447</v>
          </cell>
          <cell r="CL35">
            <v>11.147222222234381</v>
          </cell>
          <cell r="CM35">
            <v>8.1658333333333335</v>
          </cell>
          <cell r="CN35">
            <v>0</v>
          </cell>
          <cell r="CO35">
            <v>592.33555555481769</v>
          </cell>
          <cell r="CP35">
            <v>92.933888888888887</v>
          </cell>
          <cell r="CQ35">
            <v>0</v>
          </cell>
          <cell r="CR35">
            <v>4.4813888888888886</v>
          </cell>
          <cell r="CS35">
            <v>14.191666666666666</v>
          </cell>
          <cell r="CT35">
            <v>0</v>
          </cell>
          <cell r="CU35">
            <v>14.655833333333334</v>
          </cell>
          <cell r="CV35">
            <v>0</v>
          </cell>
          <cell r="CW35">
            <v>15.265833333333333</v>
          </cell>
          <cell r="CX35">
            <v>37.631388888888885</v>
          </cell>
          <cell r="CY35">
            <v>3.0969444444444445</v>
          </cell>
          <cell r="CZ35">
            <v>0.83999999989186314</v>
          </cell>
          <cell r="DA35">
            <v>6.6666666666666671E-3</v>
          </cell>
          <cell r="DB35">
            <v>0</v>
          </cell>
          <cell r="DC35">
            <v>0</v>
          </cell>
          <cell r="DD35">
            <v>2.0049999999999999</v>
          </cell>
          <cell r="DE35">
            <v>0</v>
          </cell>
          <cell r="DF35">
            <v>0</v>
          </cell>
          <cell r="DG35">
            <v>0</v>
          </cell>
          <cell r="DH35">
            <v>27.502500000000001</v>
          </cell>
          <cell r="DI35">
            <v>14.882777777771569</v>
          </cell>
          <cell r="DJ35">
            <v>0</v>
          </cell>
          <cell r="DK35">
            <v>0</v>
          </cell>
          <cell r="DL35">
            <v>0</v>
          </cell>
          <cell r="DM35">
            <v>0</v>
          </cell>
          <cell r="DN35">
            <v>85.965277777663431</v>
          </cell>
          <cell r="DO35">
            <v>227.49388888877453</v>
          </cell>
          <cell r="DP35">
            <v>819.82944444359225</v>
          </cell>
          <cell r="DQ35">
            <v>35.252666111074461</v>
          </cell>
          <cell r="DR35">
            <v>4.2999999999999997E-2</v>
          </cell>
          <cell r="DS35">
            <v>855.08211055466677</v>
          </cell>
          <cell r="DT35">
            <v>22.585277777777776</v>
          </cell>
          <cell r="DU35">
            <v>18.606666666363175</v>
          </cell>
          <cell r="DV35">
            <v>40.119999999999997</v>
          </cell>
          <cell r="DW35">
            <v>4.5878228593603784E-2</v>
          </cell>
          <cell r="DX35">
            <v>1676.8154000000002</v>
          </cell>
          <cell r="DY35">
            <v>19.166666666666657</v>
          </cell>
          <cell r="DZ35">
            <v>345</v>
          </cell>
          <cell r="EA35">
            <v>0.26604917361819896</v>
          </cell>
          <cell r="EB35">
            <v>41.795000000000002</v>
          </cell>
          <cell r="EC35">
            <v>37759.972210632295</v>
          </cell>
          <cell r="ED35">
            <v>2585.1020180479327</v>
          </cell>
          <cell r="EE35">
            <v>184</v>
          </cell>
          <cell r="EF35">
            <v>6.0673913042488614</v>
          </cell>
          <cell r="EG35">
            <v>0</v>
          </cell>
          <cell r="EH35">
            <v>0</v>
          </cell>
          <cell r="EI35">
            <v>12.756374640974467</v>
          </cell>
          <cell r="EJ35">
            <v>23.95644283121597</v>
          </cell>
          <cell r="EK35">
            <v>10.344827586206897</v>
          </cell>
          <cell r="EL35">
            <v>14.532768502351454</v>
          </cell>
          <cell r="EM35">
            <v>223.90712642295375</v>
          </cell>
          <cell r="EN35">
            <v>375.85913464586946</v>
          </cell>
          <cell r="EO35">
            <v>0</v>
          </cell>
          <cell r="EP35">
            <v>-3721.597393637745</v>
          </cell>
          <cell r="EQ35">
            <v>-34.301755486584348</v>
          </cell>
          <cell r="ER35">
            <v>532.29793895502337</v>
          </cell>
          <cell r="ES35">
            <v>-85.403974203399713</v>
          </cell>
          <cell r="ET35">
            <v>-0.37973207878034304</v>
          </cell>
          <cell r="EU35">
            <v>-712.79298805593544</v>
          </cell>
          <cell r="EV35">
            <v>0</v>
          </cell>
          <cell r="EW35">
            <v>1.4713888888888889</v>
          </cell>
        </row>
        <row r="36">
          <cell r="A36">
            <v>42164</v>
          </cell>
          <cell r="B36">
            <v>50</v>
          </cell>
          <cell r="C36" t="str">
            <v>Tue</v>
          </cell>
          <cell r="D36">
            <v>67894</v>
          </cell>
          <cell r="E36">
            <v>3826</v>
          </cell>
          <cell r="F36">
            <v>4616</v>
          </cell>
          <cell r="G36">
            <v>2106</v>
          </cell>
          <cell r="H36">
            <v>0</v>
          </cell>
          <cell r="I36">
            <v>9247</v>
          </cell>
          <cell r="J36">
            <v>0</v>
          </cell>
          <cell r="K36">
            <v>87689</v>
          </cell>
          <cell r="L36">
            <v>0</v>
          </cell>
          <cell r="M36">
            <v>87689</v>
          </cell>
          <cell r="N36">
            <v>1001</v>
          </cell>
          <cell r="O36">
            <v>1077</v>
          </cell>
          <cell r="P36">
            <v>96120</v>
          </cell>
          <cell r="Q36">
            <v>1334</v>
          </cell>
          <cell r="R36">
            <v>87</v>
          </cell>
          <cell r="S36">
            <v>121</v>
          </cell>
          <cell r="T36">
            <v>3</v>
          </cell>
          <cell r="U36">
            <v>1352</v>
          </cell>
          <cell r="V36">
            <v>1594</v>
          </cell>
          <cell r="W36">
            <v>1421</v>
          </cell>
          <cell r="X36">
            <v>1297</v>
          </cell>
          <cell r="Y36">
            <v>4</v>
          </cell>
          <cell r="Z36">
            <v>5</v>
          </cell>
          <cell r="AA36">
            <v>173</v>
          </cell>
          <cell r="AB36">
            <v>1479</v>
          </cell>
          <cell r="AC36">
            <v>19</v>
          </cell>
          <cell r="AD36">
            <v>777</v>
          </cell>
          <cell r="AE36">
            <v>57</v>
          </cell>
          <cell r="AF36">
            <v>0</v>
          </cell>
          <cell r="AG36">
            <v>0</v>
          </cell>
          <cell r="AH36">
            <v>0.85630469488783956</v>
          </cell>
          <cell r="AI36">
            <v>0.81428359171696563</v>
          </cell>
          <cell r="AJ36">
            <v>0.98858465714057631</v>
          </cell>
          <cell r="AK36">
            <v>162.80894902214843</v>
          </cell>
          <cell r="AL36">
            <v>154.40909396650301</v>
          </cell>
          <cell r="AM36">
            <v>0.10545222319789255</v>
          </cell>
          <cell r="AN36">
            <v>12.433498484756367</v>
          </cell>
          <cell r="AO36">
            <v>25.580259945899588</v>
          </cell>
          <cell r="AP36">
            <v>17.453592487390136</v>
          </cell>
          <cell r="AQ36">
            <v>11.934880291913153</v>
          </cell>
          <cell r="AR36">
            <v>61.709359605911331</v>
          </cell>
          <cell r="AS36">
            <v>12.324743234549825</v>
          </cell>
          <cell r="AT36">
            <v>70.888216914865453</v>
          </cell>
          <cell r="AU36">
            <v>186.10729218008768</v>
          </cell>
          <cell r="AV36">
            <v>0.38089972770260988</v>
          </cell>
          <cell r="AW36">
            <v>0.69708477101961841</v>
          </cell>
          <cell r="AX36">
            <v>47.377848951186984</v>
          </cell>
          <cell r="BF36">
            <v>23.764722222222222</v>
          </cell>
          <cell r="BG36">
            <v>228.44999999918045</v>
          </cell>
          <cell r="BH36">
            <v>1050.2480555551383</v>
          </cell>
          <cell r="BI36">
            <v>0</v>
          </cell>
          <cell r="BJ36">
            <v>1302.4627777765409</v>
          </cell>
          <cell r="BK36">
            <v>471.17444444437615</v>
          </cell>
          <cell r="BL36">
            <v>403.46888888888884</v>
          </cell>
          <cell r="BM36">
            <v>417.01638888881803</v>
          </cell>
          <cell r="BN36">
            <v>364.54055555555556</v>
          </cell>
          <cell r="BO36">
            <v>24.778333333333332</v>
          </cell>
          <cell r="BP36">
            <v>20.130555555555556</v>
          </cell>
          <cell r="BQ36">
            <v>21.428888888827316</v>
          </cell>
          <cell r="BR36">
            <v>15.271666666666667</v>
          </cell>
          <cell r="BS36">
            <v>7.9508333333974912</v>
          </cell>
          <cell r="BT36">
            <v>3.5261111111111112</v>
          </cell>
          <cell r="BU36">
            <v>0</v>
          </cell>
          <cell r="BV36">
            <v>0</v>
          </cell>
          <cell r="BW36">
            <v>86.620833333467345</v>
          </cell>
          <cell r="BX36">
            <v>42.102777777777774</v>
          </cell>
          <cell r="BY36">
            <v>44.518055555689564</v>
          </cell>
          <cell r="BZ36">
            <v>44.311388888888892</v>
          </cell>
          <cell r="CA36">
            <v>119.0627777777413</v>
          </cell>
          <cell r="CB36">
            <v>0</v>
          </cell>
          <cell r="CC36">
            <v>0</v>
          </cell>
          <cell r="CD36">
            <v>120.00249999967015</v>
          </cell>
          <cell r="CE36">
            <v>89.655000000000001</v>
          </cell>
          <cell r="CF36">
            <v>104.97166666617902</v>
          </cell>
          <cell r="CG36">
            <v>80.724722222222226</v>
          </cell>
          <cell r="CH36">
            <v>0.39222222222222225</v>
          </cell>
          <cell r="CI36">
            <v>0.18166666666666667</v>
          </cell>
          <cell r="CJ36">
            <v>0.50749999999999995</v>
          </cell>
          <cell r="CK36">
            <v>0.48222222222222222</v>
          </cell>
          <cell r="CL36">
            <v>14.131111111268918</v>
          </cell>
          <cell r="CM36">
            <v>8.2663888888888888</v>
          </cell>
          <cell r="CN36">
            <v>0</v>
          </cell>
          <cell r="CO36">
            <v>796.8605555552549</v>
          </cell>
          <cell r="CP36">
            <v>132.31</v>
          </cell>
          <cell r="CQ36">
            <v>35.07944444430656</v>
          </cell>
          <cell r="CR36">
            <v>20.391111111161042</v>
          </cell>
          <cell r="CS36">
            <v>15.186666666666667</v>
          </cell>
          <cell r="CT36">
            <v>0</v>
          </cell>
          <cell r="CU36">
            <v>27.573333333333334</v>
          </cell>
          <cell r="CV36">
            <v>0</v>
          </cell>
          <cell r="CW36">
            <v>38.630000000000003</v>
          </cell>
          <cell r="CX36">
            <v>51.176944444444445</v>
          </cell>
          <cell r="CY36">
            <v>8.2105555555555547</v>
          </cell>
          <cell r="CZ36">
            <v>7.7813888888888885</v>
          </cell>
          <cell r="DA36">
            <v>0.80361111111111116</v>
          </cell>
          <cell r="DB36">
            <v>0</v>
          </cell>
          <cell r="DC36">
            <v>0</v>
          </cell>
          <cell r="DD36">
            <v>3.3627777777777776</v>
          </cell>
          <cell r="DE36">
            <v>14.595555555555556</v>
          </cell>
          <cell r="DF36">
            <v>0</v>
          </cell>
          <cell r="DG36">
            <v>0</v>
          </cell>
          <cell r="DH36">
            <v>22.615555555555556</v>
          </cell>
          <cell r="DI36">
            <v>21.418333333333333</v>
          </cell>
          <cell r="DJ36">
            <v>8.6702777777777786</v>
          </cell>
          <cell r="DK36">
            <v>0</v>
          </cell>
          <cell r="DL36">
            <v>0</v>
          </cell>
          <cell r="DM36">
            <v>0</v>
          </cell>
          <cell r="DN36">
            <v>138.63499999999999</v>
          </cell>
          <cell r="DO36">
            <v>407.80555555546766</v>
          </cell>
          <cell r="DP36">
            <v>1204.6661111107226</v>
          </cell>
          <cell r="DQ36">
            <v>51.80064277776107</v>
          </cell>
          <cell r="DR36">
            <v>4.2999999999999997E-2</v>
          </cell>
          <cell r="DS36">
            <v>1256.4667538884837</v>
          </cell>
          <cell r="DT36">
            <v>65.458888888888893</v>
          </cell>
          <cell r="DU36">
            <v>32.337777776929414</v>
          </cell>
          <cell r="DV36">
            <v>112.05</v>
          </cell>
          <cell r="DW36">
            <v>8.684733325350949E-2</v>
          </cell>
          <cell r="DX36">
            <v>4884.4836000000005</v>
          </cell>
          <cell r="DY36">
            <v>0</v>
          </cell>
          <cell r="DZ36">
            <v>0</v>
          </cell>
          <cell r="EA36">
            <v>0.32456533711966562</v>
          </cell>
          <cell r="EB36">
            <v>43.591999999999999</v>
          </cell>
          <cell r="EC36">
            <v>59656.38233550678</v>
          </cell>
          <cell r="ED36">
            <v>0</v>
          </cell>
          <cell r="EE36">
            <v>211</v>
          </cell>
          <cell r="EF36">
            <v>9.1955766190320603</v>
          </cell>
          <cell r="EG36">
            <v>7.4527777778465918</v>
          </cell>
          <cell r="EH36">
            <v>7.6481550502461912</v>
          </cell>
          <cell r="EI36">
            <v>12.355715034272981</v>
          </cell>
          <cell r="EJ36">
            <v>10.198300283286118</v>
          </cell>
          <cell r="EK36">
            <v>9.8522167487684733</v>
          </cell>
          <cell r="EL36">
            <v>12.242490957561035</v>
          </cell>
          <cell r="EM36">
            <v>215.41014207258826</v>
          </cell>
          <cell r="EN36">
            <v>264.87789539666778</v>
          </cell>
          <cell r="EO36">
            <v>0</v>
          </cell>
          <cell r="EP36">
            <v>-790.76483228158304</v>
          </cell>
          <cell r="EQ36">
            <v>-411.66144764868596</v>
          </cell>
          <cell r="ER36">
            <v>374.10075952228311</v>
          </cell>
          <cell r="ES36">
            <v>189.62984041149829</v>
          </cell>
          <cell r="ET36">
            <v>-0.14852096212988297</v>
          </cell>
          <cell r="EU36">
            <v>-274.88910823337454</v>
          </cell>
          <cell r="EV36">
            <v>4.2205555555555554</v>
          </cell>
          <cell r="EW36">
            <v>4.550833333369293</v>
          </cell>
        </row>
        <row r="37">
          <cell r="A37">
            <v>42165</v>
          </cell>
          <cell r="B37">
            <v>50</v>
          </cell>
          <cell r="C37" t="str">
            <v>Wed</v>
          </cell>
          <cell r="D37">
            <v>60590</v>
          </cell>
          <cell r="E37">
            <v>2812</v>
          </cell>
          <cell r="F37">
            <v>3395</v>
          </cell>
          <cell r="G37">
            <v>3001</v>
          </cell>
          <cell r="H37">
            <v>0</v>
          </cell>
          <cell r="I37">
            <v>7647</v>
          </cell>
          <cell r="J37">
            <v>342</v>
          </cell>
          <cell r="K37">
            <v>77787</v>
          </cell>
          <cell r="L37">
            <v>0</v>
          </cell>
          <cell r="M37">
            <v>77787</v>
          </cell>
          <cell r="N37">
            <v>612</v>
          </cell>
          <cell r="O37">
            <v>1409</v>
          </cell>
          <cell r="P37">
            <v>116663</v>
          </cell>
          <cell r="Q37">
            <v>1154</v>
          </cell>
          <cell r="R37">
            <v>18</v>
          </cell>
          <cell r="S37">
            <v>137</v>
          </cell>
          <cell r="T37">
            <v>17</v>
          </cell>
          <cell r="U37">
            <v>1095</v>
          </cell>
          <cell r="V37">
            <v>1506</v>
          </cell>
          <cell r="W37">
            <v>1172</v>
          </cell>
          <cell r="X37">
            <v>1387</v>
          </cell>
          <cell r="Y37">
            <v>8</v>
          </cell>
          <cell r="Z37">
            <v>9</v>
          </cell>
          <cell r="AA37">
            <v>121</v>
          </cell>
          <cell r="AB37">
            <v>1525</v>
          </cell>
          <cell r="AC37">
            <v>33</v>
          </cell>
          <cell r="AD37">
            <v>1659</v>
          </cell>
          <cell r="AE37">
            <v>67</v>
          </cell>
          <cell r="AF37">
            <v>0</v>
          </cell>
          <cell r="AG37">
            <v>0</v>
          </cell>
          <cell r="AH37">
            <v>0.86153618590057635</v>
          </cell>
          <cell r="AI37">
            <v>0.88241036388657001</v>
          </cell>
          <cell r="AJ37">
            <v>0.99213236144857109</v>
          </cell>
          <cell r="AK37">
            <v>152.88118843105281</v>
          </cell>
          <cell r="AL37">
            <v>143.81179679509034</v>
          </cell>
          <cell r="AM37">
            <v>0.10270353658066259</v>
          </cell>
          <cell r="AN37">
            <v>10.969628290438958</v>
          </cell>
          <cell r="AO37">
            <v>34.706570601702168</v>
          </cell>
          <cell r="AP37">
            <v>18.88488014347941</v>
          </cell>
          <cell r="AQ37">
            <v>8.6661819257243096</v>
          </cell>
          <cell r="AR37">
            <v>66.37116040955631</v>
          </cell>
          <cell r="AS37">
            <v>12.369099331296535</v>
          </cell>
          <cell r="AT37">
            <v>58.822644705516872</v>
          </cell>
          <cell r="AU37">
            <v>177.7748152155977</v>
          </cell>
          <cell r="AV37">
            <v>0.33088289043742941</v>
          </cell>
          <cell r="AW37">
            <v>0.83453495119087917</v>
          </cell>
          <cell r="AX37">
            <v>47.065726680955855</v>
          </cell>
          <cell r="BF37">
            <v>31.764722222222222</v>
          </cell>
          <cell r="BG37">
            <v>235.88777777735194</v>
          </cell>
          <cell r="BH37">
            <v>1125.8883333324193</v>
          </cell>
          <cell r="BI37">
            <v>6.0024999999562798</v>
          </cell>
          <cell r="BJ37">
            <v>1399.5433333319495</v>
          </cell>
          <cell r="BK37">
            <v>437.55916666634278</v>
          </cell>
          <cell r="BL37">
            <v>376.97305555555556</v>
          </cell>
          <cell r="BM37">
            <v>396.32083333343007</v>
          </cell>
          <cell r="BN37">
            <v>343.29750000000001</v>
          </cell>
          <cell r="BO37">
            <v>19.553333333333335</v>
          </cell>
          <cell r="BP37">
            <v>16.797222222222221</v>
          </cell>
          <cell r="BQ37">
            <v>12.813333333333333</v>
          </cell>
          <cell r="BR37">
            <v>12.088333333333333</v>
          </cell>
          <cell r="BS37">
            <v>8.8716666662460195</v>
          </cell>
          <cell r="BT37">
            <v>4.79</v>
          </cell>
          <cell r="BU37">
            <v>0</v>
          </cell>
          <cell r="BV37">
            <v>0</v>
          </cell>
          <cell r="BW37">
            <v>128.44555555524823</v>
          </cell>
          <cell r="BX37">
            <v>40.597499999924977</v>
          </cell>
          <cell r="BY37">
            <v>87.848055555323242</v>
          </cell>
          <cell r="BZ37">
            <v>94.336666666666673</v>
          </cell>
          <cell r="CA37">
            <v>135.23833333351649</v>
          </cell>
          <cell r="CB37">
            <v>0</v>
          </cell>
          <cell r="CC37">
            <v>0</v>
          </cell>
          <cell r="CD37">
            <v>123.29111111117165</v>
          </cell>
          <cell r="CE37">
            <v>91.974722222222226</v>
          </cell>
          <cell r="CF37">
            <v>113.35083333345803</v>
          </cell>
          <cell r="CG37">
            <v>85.354722222222222</v>
          </cell>
          <cell r="CH37">
            <v>0.59666666660250889</v>
          </cell>
          <cell r="CI37">
            <v>0.31138888888888888</v>
          </cell>
          <cell r="CJ37">
            <v>0.81861111111111107</v>
          </cell>
          <cell r="CK37">
            <v>0.65527777777777774</v>
          </cell>
          <cell r="CL37">
            <v>8.5250000000000004</v>
          </cell>
          <cell r="CM37">
            <v>5.6533333333333333</v>
          </cell>
          <cell r="CN37">
            <v>0</v>
          </cell>
          <cell r="CO37">
            <v>824.53416666627913</v>
          </cell>
          <cell r="CP37">
            <v>177.41416666666666</v>
          </cell>
          <cell r="CQ37">
            <v>44.284999999939203</v>
          </cell>
          <cell r="CR37">
            <v>7.0730555555555554</v>
          </cell>
          <cell r="CS37">
            <v>17.475555555555555</v>
          </cell>
          <cell r="CT37">
            <v>0</v>
          </cell>
          <cell r="CU37">
            <v>29.884444444381064</v>
          </cell>
          <cell r="CV37">
            <v>0</v>
          </cell>
          <cell r="CW37">
            <v>31.968888888888888</v>
          </cell>
          <cell r="CX37">
            <v>47.407777777777781</v>
          </cell>
          <cell r="CY37">
            <v>22.866666666666667</v>
          </cell>
          <cell r="CZ37">
            <v>2.7172222221490099</v>
          </cell>
          <cell r="DA37">
            <v>0</v>
          </cell>
          <cell r="DB37">
            <v>0</v>
          </cell>
          <cell r="DC37">
            <v>0</v>
          </cell>
          <cell r="DD37">
            <v>18.602499999999999</v>
          </cell>
          <cell r="DE37">
            <v>19.018333333333334</v>
          </cell>
          <cell r="DF37">
            <v>0</v>
          </cell>
          <cell r="DG37">
            <v>0</v>
          </cell>
          <cell r="DH37">
            <v>33.232500000000002</v>
          </cell>
          <cell r="DI37">
            <v>15.160555555555556</v>
          </cell>
          <cell r="DJ37">
            <v>5.233888888888889</v>
          </cell>
          <cell r="DK37">
            <v>1.361388888888889</v>
          </cell>
          <cell r="DL37">
            <v>0</v>
          </cell>
          <cell r="DM37">
            <v>0</v>
          </cell>
          <cell r="DN37">
            <v>165.60083333326011</v>
          </cell>
          <cell r="DO37">
            <v>473.70194444424703</v>
          </cell>
          <cell r="DP37">
            <v>1298.2361111105261</v>
          </cell>
          <cell r="DQ37">
            <v>55.824152777752616</v>
          </cell>
          <cell r="DR37">
            <v>4.2999999999999997E-2</v>
          </cell>
          <cell r="DS37">
            <v>1354.0602638882788</v>
          </cell>
          <cell r="DT37">
            <v>71.711388888888891</v>
          </cell>
          <cell r="DU37">
            <v>24.162777776979166</v>
          </cell>
          <cell r="DV37">
            <v>111.38</v>
          </cell>
          <cell r="DW37">
            <v>8.0753327997333008E-2</v>
          </cell>
          <cell r="DX37">
            <v>4850.4876199999999</v>
          </cell>
          <cell r="DY37">
            <v>0</v>
          </cell>
          <cell r="DZ37">
            <v>0</v>
          </cell>
          <cell r="EA37">
            <v>0.34983815497545045</v>
          </cell>
          <cell r="EB37">
            <v>43.548999999999999</v>
          </cell>
          <cell r="EC37">
            <v>63818.458052070651</v>
          </cell>
          <cell r="ED37">
            <v>261.40287249809603</v>
          </cell>
          <cell r="EE37">
            <v>216</v>
          </cell>
          <cell r="EF37">
            <v>6.7118827158275458</v>
          </cell>
          <cell r="EG37">
            <v>8.5877777779710271</v>
          </cell>
          <cell r="EH37">
            <v>7.8017854830693594</v>
          </cell>
          <cell r="EI37">
            <v>12.236345858346645</v>
          </cell>
          <cell r="EJ37">
            <v>13.407821230491983</v>
          </cell>
          <cell r="EK37">
            <v>10.994231421784866</v>
          </cell>
          <cell r="EL37">
            <v>14.193548387096774</v>
          </cell>
          <cell r="EM37">
            <v>264.95837669094692</v>
          </cell>
          <cell r="EN37">
            <v>338.26789406075051</v>
          </cell>
          <cell r="EO37">
            <v>0</v>
          </cell>
          <cell r="EP37">
            <v>225.19635948335031</v>
          </cell>
          <cell r="EQ37">
            <v>176.74545597279192</v>
          </cell>
          <cell r="ER37">
            <v>1838.9363843113672</v>
          </cell>
          <cell r="ES37">
            <v>173.35568375308341</v>
          </cell>
          <cell r="ET37">
            <v>-1.1070781958622211E-2</v>
          </cell>
          <cell r="EU37">
            <v>-18.297027942496364</v>
          </cell>
          <cell r="EV37">
            <v>16.531944444444445</v>
          </cell>
          <cell r="EW37">
            <v>3.7519444444566035</v>
          </cell>
        </row>
        <row r="38">
          <cell r="A38">
            <v>42166</v>
          </cell>
          <cell r="B38">
            <v>50</v>
          </cell>
          <cell r="C38" t="str">
            <v>Thu</v>
          </cell>
          <cell r="D38">
            <v>67301</v>
          </cell>
          <cell r="E38">
            <v>2655</v>
          </cell>
          <cell r="F38">
            <v>4278</v>
          </cell>
          <cell r="G38">
            <v>2641</v>
          </cell>
          <cell r="H38">
            <v>0</v>
          </cell>
          <cell r="I38">
            <v>7566</v>
          </cell>
          <cell r="J38">
            <v>171</v>
          </cell>
          <cell r="K38">
            <v>84612</v>
          </cell>
          <cell r="L38">
            <v>0</v>
          </cell>
          <cell r="M38">
            <v>84612</v>
          </cell>
          <cell r="N38">
            <v>809</v>
          </cell>
          <cell r="O38">
            <v>1698</v>
          </cell>
          <cell r="P38">
            <v>126321</v>
          </cell>
          <cell r="Q38">
            <v>1125</v>
          </cell>
          <cell r="R38">
            <v>42</v>
          </cell>
          <cell r="S38">
            <v>129</v>
          </cell>
          <cell r="T38">
            <v>9</v>
          </cell>
          <cell r="U38">
            <v>1107</v>
          </cell>
          <cell r="V38">
            <v>1414</v>
          </cell>
          <cell r="W38">
            <v>1167</v>
          </cell>
          <cell r="X38">
            <v>1377</v>
          </cell>
          <cell r="Y38">
            <v>29</v>
          </cell>
          <cell r="Z38">
            <v>6</v>
          </cell>
          <cell r="AA38">
            <v>115</v>
          </cell>
          <cell r="AB38">
            <v>1527</v>
          </cell>
          <cell r="AC38">
            <v>36</v>
          </cell>
          <cell r="AD38">
            <v>1534</v>
          </cell>
          <cell r="AE38">
            <v>66</v>
          </cell>
          <cell r="AF38">
            <v>0</v>
          </cell>
          <cell r="AG38">
            <v>0</v>
          </cell>
          <cell r="AH38">
            <v>0.83052126535874882</v>
          </cell>
          <cell r="AI38">
            <v>0.87572368020905389</v>
          </cell>
          <cell r="AJ38">
            <v>0.99043870845742921</v>
          </cell>
          <cell r="AK38">
            <v>155.3467454801756</v>
          </cell>
          <cell r="AL38">
            <v>154.61015852474929</v>
          </cell>
          <cell r="AM38">
            <v>9.1440930364487305E-2</v>
          </cell>
          <cell r="AN38">
            <v>12.08820545678979</v>
          </cell>
          <cell r="AO38">
            <v>31.053401609363569</v>
          </cell>
          <cell r="AP38">
            <v>17.881392976860223</v>
          </cell>
          <cell r="AQ38">
            <v>10.112043132387953</v>
          </cell>
          <cell r="AR38">
            <v>72.503856041131101</v>
          </cell>
          <cell r="AS38">
            <v>12.755708186369009</v>
          </cell>
          <cell r="AT38">
            <v>62.902444413704266</v>
          </cell>
          <cell r="AU38">
            <v>175.33995504300964</v>
          </cell>
          <cell r="AV38">
            <v>0.35874564013818039</v>
          </cell>
          <cell r="AW38">
            <v>0.71500772063520424</v>
          </cell>
          <cell r="AX38">
            <v>43.121508535594749</v>
          </cell>
          <cell r="BF38">
            <v>19.764722222222222</v>
          </cell>
          <cell r="BG38">
            <v>181.37499999990558</v>
          </cell>
          <cell r="BH38">
            <v>1217.902777777779</v>
          </cell>
          <cell r="BI38">
            <v>0.37194444444418573</v>
          </cell>
          <cell r="BJ38">
            <v>1419.4144444443509</v>
          </cell>
          <cell r="BK38">
            <v>482.5597222221557</v>
          </cell>
          <cell r="BL38">
            <v>400.77611111111111</v>
          </cell>
          <cell r="BM38">
            <v>433.23083333334807</v>
          </cell>
          <cell r="BN38">
            <v>367.83249999999998</v>
          </cell>
          <cell r="BO38">
            <v>17.172222222222221</v>
          </cell>
          <cell r="BP38">
            <v>14.026388888888889</v>
          </cell>
          <cell r="BQ38">
            <v>24.767500000111241</v>
          </cell>
          <cell r="BR38">
            <v>14.366111111111111</v>
          </cell>
          <cell r="BS38">
            <v>7.3891666664741935</v>
          </cell>
          <cell r="BT38">
            <v>4.5511111111111111</v>
          </cell>
          <cell r="BU38">
            <v>0</v>
          </cell>
          <cell r="BV38">
            <v>0</v>
          </cell>
          <cell r="BW38">
            <v>140.46749999986599</v>
          </cell>
          <cell r="BX38">
            <v>54.68</v>
          </cell>
          <cell r="BY38">
            <v>85.787499999865986</v>
          </cell>
          <cell r="BZ38">
            <v>87.572500000000005</v>
          </cell>
          <cell r="CA38">
            <v>115.40694444451145</v>
          </cell>
          <cell r="CB38">
            <v>0</v>
          </cell>
          <cell r="CC38">
            <v>0</v>
          </cell>
          <cell r="CD38">
            <v>119.71111111116363</v>
          </cell>
          <cell r="CE38">
            <v>92.387500000000003</v>
          </cell>
          <cell r="CF38">
            <v>109.36249999991334</v>
          </cell>
          <cell r="CG38">
            <v>85.076111111111118</v>
          </cell>
          <cell r="CH38">
            <v>1.5908333333333333</v>
          </cell>
          <cell r="CI38">
            <v>1.576111111111111</v>
          </cell>
          <cell r="CJ38">
            <v>0.20527777777777778</v>
          </cell>
          <cell r="CK38">
            <v>0.33805555555555555</v>
          </cell>
          <cell r="CL38">
            <v>8.5525000001391813</v>
          </cell>
          <cell r="CM38">
            <v>5.3972222222222221</v>
          </cell>
          <cell r="CN38">
            <v>0</v>
          </cell>
          <cell r="CO38">
            <v>858.14527777769683</v>
          </cell>
          <cell r="CP38">
            <v>156.08111111111111</v>
          </cell>
          <cell r="CQ38">
            <v>57.523055555616089</v>
          </cell>
          <cell r="CR38">
            <v>21.120833333333334</v>
          </cell>
          <cell r="CS38">
            <v>19.653333333333332</v>
          </cell>
          <cell r="CT38">
            <v>0</v>
          </cell>
          <cell r="CU38">
            <v>31.13388888888889</v>
          </cell>
          <cell r="CV38">
            <v>0</v>
          </cell>
          <cell r="CW38">
            <v>32.578611111096883</v>
          </cell>
          <cell r="CX38">
            <v>50.031388888888891</v>
          </cell>
          <cell r="CY38">
            <v>9.0833333333333339</v>
          </cell>
          <cell r="CZ38">
            <v>7.4647222220594998</v>
          </cell>
          <cell r="DA38">
            <v>3.3333333333333335E-3</v>
          </cell>
          <cell r="DB38">
            <v>0</v>
          </cell>
          <cell r="DC38">
            <v>0</v>
          </cell>
          <cell r="DD38">
            <v>7.1472222222222221</v>
          </cell>
          <cell r="DE38">
            <v>2.055277777777778</v>
          </cell>
          <cell r="DF38">
            <v>0</v>
          </cell>
          <cell r="DG38">
            <v>0</v>
          </cell>
          <cell r="DH38">
            <v>28.010555555555555</v>
          </cell>
          <cell r="DI38">
            <v>22.827222222222222</v>
          </cell>
          <cell r="DJ38">
            <v>3.0733333333333333</v>
          </cell>
          <cell r="DK38">
            <v>9.4011111111957071</v>
          </cell>
          <cell r="DL38">
            <v>0</v>
          </cell>
          <cell r="DM38">
            <v>0</v>
          </cell>
          <cell r="DN38">
            <v>139.09749999992189</v>
          </cell>
          <cell r="DO38">
            <v>457.18833333330156</v>
          </cell>
          <cell r="DP38">
            <v>1315.3336111109984</v>
          </cell>
          <cell r="DQ38">
            <v>56.559345277772927</v>
          </cell>
          <cell r="DR38">
            <v>4.2999999999999997E-2</v>
          </cell>
          <cell r="DS38">
            <v>1371.8929563887714</v>
          </cell>
          <cell r="DT38">
            <v>73.251388888888883</v>
          </cell>
          <cell r="DU38">
            <v>29.796944444422444</v>
          </cell>
          <cell r="DV38">
            <v>72.34</v>
          </cell>
          <cell r="DW38">
            <v>5.1562000399946066E-2</v>
          </cell>
          <cell r="DX38">
            <v>2966.0123399999998</v>
          </cell>
          <cell r="DY38">
            <v>0.50000000000000089</v>
          </cell>
          <cell r="DZ38">
            <v>9.000000000000016</v>
          </cell>
          <cell r="EA38">
            <v>0.3332536486933767</v>
          </cell>
          <cell r="EB38">
            <v>41.000999999999998</v>
          </cell>
          <cell r="EC38">
            <v>59223.995444896012</v>
          </cell>
          <cell r="ED38">
            <v>15.250094166656059</v>
          </cell>
          <cell r="EE38">
            <v>246</v>
          </cell>
          <cell r="EF38">
            <v>7.2675474254688881</v>
          </cell>
          <cell r="EG38">
            <v>7.6455555555211481</v>
          </cell>
          <cell r="EH38">
            <v>8.6324662113453456</v>
          </cell>
          <cell r="EI38">
            <v>12.591153274669939</v>
          </cell>
          <cell r="EJ38">
            <v>18.229439497118911</v>
          </cell>
          <cell r="EK38">
            <v>29.228687415426251</v>
          </cell>
          <cell r="EL38">
            <v>13.446360713022919</v>
          </cell>
          <cell r="EM38">
            <v>172.72635510167703</v>
          </cell>
          <cell r="EN38">
            <v>357.41513477867954</v>
          </cell>
          <cell r="EO38">
            <v>0</v>
          </cell>
          <cell r="EP38">
            <v>509.42978378118852</v>
          </cell>
          <cell r="EQ38">
            <v>-422.50396822813076</v>
          </cell>
          <cell r="ER38">
            <v>933.88011471890195</v>
          </cell>
          <cell r="ES38">
            <v>-2.3110873833030836</v>
          </cell>
          <cell r="ET38">
            <v>-0.13059801251429715</v>
          </cell>
          <cell r="EU38">
            <v>-256.25631871710448</v>
          </cell>
          <cell r="EV38">
            <v>14.285833333333333</v>
          </cell>
          <cell r="EW38">
            <v>1.7755555555555556</v>
          </cell>
        </row>
        <row r="39">
          <cell r="A39">
            <v>42167</v>
          </cell>
          <cell r="B39">
            <v>50</v>
          </cell>
          <cell r="C39" t="str">
            <v>Fri</v>
          </cell>
          <cell r="D39">
            <v>96567</v>
          </cell>
          <cell r="E39">
            <v>3065</v>
          </cell>
          <cell r="F39">
            <v>7969</v>
          </cell>
          <cell r="G39">
            <v>4637</v>
          </cell>
          <cell r="H39">
            <v>0</v>
          </cell>
          <cell r="I39">
            <v>7769</v>
          </cell>
          <cell r="J39">
            <v>283</v>
          </cell>
          <cell r="K39">
            <v>120290</v>
          </cell>
          <cell r="L39">
            <v>0</v>
          </cell>
          <cell r="M39">
            <v>120290</v>
          </cell>
          <cell r="N39">
            <v>1267</v>
          </cell>
          <cell r="O39">
            <v>1335</v>
          </cell>
          <cell r="P39">
            <v>102231</v>
          </cell>
          <cell r="Q39">
            <v>1229</v>
          </cell>
          <cell r="R39">
            <v>6</v>
          </cell>
          <cell r="S39">
            <v>223</v>
          </cell>
          <cell r="T39">
            <v>9</v>
          </cell>
          <cell r="U39">
            <v>1189</v>
          </cell>
          <cell r="V39">
            <v>1576</v>
          </cell>
          <cell r="W39">
            <v>1235</v>
          </cell>
          <cell r="X39">
            <v>1969</v>
          </cell>
          <cell r="Y39">
            <v>3</v>
          </cell>
          <cell r="Z39">
            <v>6</v>
          </cell>
          <cell r="AA39">
            <v>127</v>
          </cell>
          <cell r="AB39">
            <v>2105</v>
          </cell>
          <cell r="AC39">
            <v>41</v>
          </cell>
          <cell r="AD39">
            <v>1441</v>
          </cell>
          <cell r="AE39">
            <v>101</v>
          </cell>
          <cell r="AF39">
            <v>0</v>
          </cell>
          <cell r="AG39">
            <v>0</v>
          </cell>
          <cell r="AH39">
            <v>0.85649018734703053</v>
          </cell>
          <cell r="AI39">
            <v>0.86512029273097879</v>
          </cell>
          <cell r="AJ39">
            <v>0.98946712112395041</v>
          </cell>
          <cell r="AK39">
            <v>163.4620891421437</v>
          </cell>
          <cell r="AL39">
            <v>167.01480337807246</v>
          </cell>
          <cell r="AM39">
            <v>6.693823260453903E-2</v>
          </cell>
          <cell r="AN39">
            <v>10.539843503273348</v>
          </cell>
          <cell r="AO39">
            <v>31.414844592607121</v>
          </cell>
          <cell r="AP39">
            <v>17.120848583640431</v>
          </cell>
          <cell r="AQ39">
            <v>10.250971259949798</v>
          </cell>
          <cell r="AR39">
            <v>97.400809716599184</v>
          </cell>
          <cell r="AS39">
            <v>13.413172804805688</v>
          </cell>
          <cell r="AT39">
            <v>83.451383523855014</v>
          </cell>
          <cell r="AU39">
            <v>185.96138494095857</v>
          </cell>
          <cell r="AV39">
            <v>0.44875651765203972</v>
          </cell>
          <cell r="AW39">
            <v>0.54038866393570739</v>
          </cell>
          <cell r="AX39">
            <v>43.236991031680077</v>
          </cell>
          <cell r="BF39">
            <v>19.764722222222222</v>
          </cell>
          <cell r="BG39">
            <v>360.68944444436841</v>
          </cell>
          <cell r="BH39">
            <v>1066.4374999997106</v>
          </cell>
          <cell r="BI39">
            <v>82.551388889015129</v>
          </cell>
          <cell r="BJ39">
            <v>1529.4430555553163</v>
          </cell>
          <cell r="BK39">
            <v>646.85472222198837</v>
          </cell>
          <cell r="BL39">
            <v>554.02472222222218</v>
          </cell>
          <cell r="BM39">
            <v>590.76083333320832</v>
          </cell>
          <cell r="BN39">
            <v>507.49888888888887</v>
          </cell>
          <cell r="BO39">
            <v>18.351666666707025</v>
          </cell>
          <cell r="BP39">
            <v>15.721944444444444</v>
          </cell>
          <cell r="BQ39">
            <v>28.798055555495019</v>
          </cell>
          <cell r="BR39">
            <v>23.580277777777777</v>
          </cell>
          <cell r="BS39">
            <v>8.9441666665779316</v>
          </cell>
          <cell r="BT39">
            <v>7.2236111111111114</v>
          </cell>
          <cell r="BU39">
            <v>0</v>
          </cell>
          <cell r="BV39">
            <v>0</v>
          </cell>
          <cell r="BW39">
            <v>126.66222222231198</v>
          </cell>
          <cell r="BX39">
            <v>42.49583333333333</v>
          </cell>
          <cell r="BY39">
            <v>84.166388888978659</v>
          </cell>
          <cell r="BZ39">
            <v>80.808055555555555</v>
          </cell>
          <cell r="CA39">
            <v>120.47638888864157</v>
          </cell>
          <cell r="CB39">
            <v>0</v>
          </cell>
          <cell r="CC39">
            <v>0</v>
          </cell>
          <cell r="CD39">
            <v>156.93527777751569</v>
          </cell>
          <cell r="CE39">
            <v>127.77388888888889</v>
          </cell>
          <cell r="CF39">
            <v>146.51861111099313</v>
          </cell>
          <cell r="CG39">
            <v>121.08</v>
          </cell>
          <cell r="CH39">
            <v>0.105</v>
          </cell>
          <cell r="CI39">
            <v>0.10249999999999999</v>
          </cell>
          <cell r="CJ39">
            <v>0.47472222222222221</v>
          </cell>
          <cell r="CK39">
            <v>0.50972222222222219</v>
          </cell>
          <cell r="CL39">
            <v>9.8369444443003484</v>
          </cell>
          <cell r="CM39">
            <v>6.081666666666667</v>
          </cell>
          <cell r="CN39">
            <v>0</v>
          </cell>
          <cell r="CO39">
            <v>1050.9286111104577</v>
          </cell>
          <cell r="CP39">
            <v>116.78472222222221</v>
          </cell>
          <cell r="CQ39">
            <v>0</v>
          </cell>
          <cell r="CR39">
            <v>19.938611111111111</v>
          </cell>
          <cell r="CS39">
            <v>18.743333333333332</v>
          </cell>
          <cell r="CT39">
            <v>0</v>
          </cell>
          <cell r="CU39">
            <v>21.535277777777779</v>
          </cell>
          <cell r="CV39">
            <v>0</v>
          </cell>
          <cell r="CW39">
            <v>23.590277777842971</v>
          </cell>
          <cell r="CX39">
            <v>57.615277777777777</v>
          </cell>
          <cell r="CY39">
            <v>12.75</v>
          </cell>
          <cell r="CZ39">
            <v>12.217777777738974</v>
          </cell>
          <cell r="DA39">
            <v>0</v>
          </cell>
          <cell r="DB39">
            <v>0</v>
          </cell>
          <cell r="DC39">
            <v>0</v>
          </cell>
          <cell r="DD39">
            <v>18.165000000092615</v>
          </cell>
          <cell r="DE39">
            <v>0</v>
          </cell>
          <cell r="DF39">
            <v>0</v>
          </cell>
          <cell r="DG39">
            <v>4.173055555555556</v>
          </cell>
          <cell r="DH39">
            <v>32.786666666666669</v>
          </cell>
          <cell r="DI39">
            <v>16.384722222222223</v>
          </cell>
          <cell r="DJ39">
            <v>3.158611111111111</v>
          </cell>
          <cell r="DK39">
            <v>0</v>
          </cell>
          <cell r="DL39">
            <v>0</v>
          </cell>
          <cell r="DM39">
            <v>0</v>
          </cell>
          <cell r="DN39">
            <v>157.2511111111649</v>
          </cell>
          <cell r="DO39">
            <v>357.84333333345234</v>
          </cell>
          <cell r="DP39">
            <v>1408.7719444439101</v>
          </cell>
          <cell r="DQ39">
            <v>60.577193611088127</v>
          </cell>
          <cell r="DR39">
            <v>4.2999999999999997E-2</v>
          </cell>
          <cell r="DS39">
            <v>1469.3491380549983</v>
          </cell>
          <cell r="DT39">
            <v>87.316388888888895</v>
          </cell>
          <cell r="DU39">
            <v>32.666111111088277</v>
          </cell>
          <cell r="DV39">
            <v>87.46</v>
          </cell>
          <cell r="DW39">
            <v>5.8174034059718105E-2</v>
          </cell>
          <cell r="DX39">
            <v>3573.6156000000001</v>
          </cell>
          <cell r="DY39">
            <v>0</v>
          </cell>
          <cell r="DZ39">
            <v>0</v>
          </cell>
          <cell r="EA39">
            <v>0.24353866896953807</v>
          </cell>
          <cell r="EB39">
            <v>40.86</v>
          </cell>
          <cell r="EC39">
            <v>63611.221380927229</v>
          </cell>
          <cell r="ED39">
            <v>3373.0497500051583</v>
          </cell>
          <cell r="EE39">
            <v>272</v>
          </cell>
          <cell r="EF39">
            <v>7.205759803916532</v>
          </cell>
          <cell r="EG39">
            <v>9.8375000000015529</v>
          </cell>
          <cell r="EH39">
            <v>10.266836086402446</v>
          </cell>
          <cell r="EI39">
            <v>13.438565824981861</v>
          </cell>
          <cell r="EJ39">
            <v>28.571428571428573</v>
          </cell>
          <cell r="EK39">
            <v>12.638970157987128</v>
          </cell>
          <cell r="EL39">
            <v>12.910513088602979</v>
          </cell>
          <cell r="EM39">
            <v>276.72007176468617</v>
          </cell>
          <cell r="EN39">
            <v>518.43846082690811</v>
          </cell>
          <cell r="EO39">
            <v>0</v>
          </cell>
          <cell r="EP39">
            <v>-968.02002879477413</v>
          </cell>
          <cell r="EQ39">
            <v>368.40637271302899</v>
          </cell>
          <cell r="ER39">
            <v>780.84804774616191</v>
          </cell>
          <cell r="ES39">
            <v>-352.93324309592521</v>
          </cell>
          <cell r="ET39">
            <v>-0.30521706921379399</v>
          </cell>
          <cell r="EU39">
            <v>-849.14700074355858</v>
          </cell>
          <cell r="EV39">
            <v>14.988611110972705</v>
          </cell>
          <cell r="EW39">
            <v>6.4705555555555554</v>
          </cell>
        </row>
        <row r="40">
          <cell r="A40">
            <v>42168</v>
          </cell>
          <cell r="B40">
            <v>50</v>
          </cell>
          <cell r="C40" t="str">
            <v>Sat</v>
          </cell>
          <cell r="D40">
            <v>52531</v>
          </cell>
          <cell r="E40">
            <v>4915</v>
          </cell>
          <cell r="F40">
            <v>336</v>
          </cell>
          <cell r="G40">
            <v>986</v>
          </cell>
          <cell r="H40">
            <v>0</v>
          </cell>
          <cell r="I40">
            <v>3215</v>
          </cell>
          <cell r="J40">
            <v>135</v>
          </cell>
          <cell r="K40">
            <v>62118</v>
          </cell>
          <cell r="L40">
            <v>0</v>
          </cell>
          <cell r="M40">
            <v>62118</v>
          </cell>
          <cell r="N40">
            <v>589</v>
          </cell>
          <cell r="O40">
            <v>0</v>
          </cell>
          <cell r="P40">
            <v>0</v>
          </cell>
          <cell r="Q40">
            <v>1001</v>
          </cell>
          <cell r="R40">
            <v>42</v>
          </cell>
          <cell r="S40">
            <v>97</v>
          </cell>
          <cell r="T40">
            <v>3</v>
          </cell>
          <cell r="U40">
            <v>1002</v>
          </cell>
          <cell r="V40">
            <v>1179</v>
          </cell>
          <cell r="W40">
            <v>1043</v>
          </cell>
          <cell r="X40">
            <v>1095</v>
          </cell>
          <cell r="Y40">
            <v>1</v>
          </cell>
          <cell r="Z40">
            <v>6</v>
          </cell>
          <cell r="AA40">
            <v>57</v>
          </cell>
          <cell r="AB40">
            <v>1159</v>
          </cell>
          <cell r="AC40">
            <v>13</v>
          </cell>
          <cell r="AD40">
            <v>221</v>
          </cell>
          <cell r="AE40">
            <v>32</v>
          </cell>
          <cell r="AF40">
            <v>0</v>
          </cell>
          <cell r="AG40">
            <v>0</v>
          </cell>
          <cell r="AH40">
            <v>0.85578873441539471</v>
          </cell>
          <cell r="AI40">
            <v>0.85700146176061709</v>
          </cell>
          <cell r="AJ40">
            <v>0.99051804629897933</v>
          </cell>
          <cell r="AK40">
            <v>159.27239467491134</v>
          </cell>
          <cell r="AL40">
            <v>154.1853291273811</v>
          </cell>
          <cell r="AM40">
            <v>5.392961782414115E-2</v>
          </cell>
          <cell r="AN40">
            <v>0</v>
          </cell>
          <cell r="AO40">
            <v>0</v>
          </cell>
          <cell r="AP40">
            <v>20.422517134240611</v>
          </cell>
          <cell r="AQ40">
            <v>10.961383514106785</v>
          </cell>
          <cell r="AR40">
            <v>59.557046979865774</v>
          </cell>
          <cell r="AS40">
            <v>13.432489858888228</v>
          </cell>
          <cell r="AT40">
            <v>74.892320738050941</v>
          </cell>
          <cell r="AU40">
            <v>168.87412117416528</v>
          </cell>
          <cell r="AV40">
            <v>0.44348015088002796</v>
          </cell>
          <cell r="AW40">
            <v>0.82272383569712348</v>
          </cell>
          <cell r="AX40">
            <v>59.075452906872954</v>
          </cell>
          <cell r="BF40">
            <v>15.564722222222223</v>
          </cell>
          <cell r="BG40">
            <v>211.3133333325523</v>
          </cell>
          <cell r="BH40">
            <v>608.02250000057609</v>
          </cell>
          <cell r="BI40">
            <v>32.004444444328797</v>
          </cell>
          <cell r="BJ40">
            <v>866.90499999967938</v>
          </cell>
          <cell r="BK40">
            <v>367.83611111104301</v>
          </cell>
          <cell r="BL40">
            <v>314.79000000000002</v>
          </cell>
          <cell r="BM40">
            <v>329.81861111098561</v>
          </cell>
          <cell r="BN40">
            <v>284.77472222222224</v>
          </cell>
          <cell r="BO40">
            <v>31.877222222222223</v>
          </cell>
          <cell r="BP40">
            <v>25.439166666666665</v>
          </cell>
          <cell r="BQ40">
            <v>1.9444444444302158</v>
          </cell>
          <cell r="BR40">
            <v>2.6697222222222221</v>
          </cell>
          <cell r="BS40">
            <v>4.1958333334049938</v>
          </cell>
          <cell r="BT40">
            <v>1.9063888888888889</v>
          </cell>
          <cell r="BU40">
            <v>0</v>
          </cell>
          <cell r="BV40">
            <v>0</v>
          </cell>
          <cell r="BW40">
            <v>10.821388888907775</v>
          </cell>
          <cell r="BX40">
            <v>0</v>
          </cell>
          <cell r="BY40">
            <v>10.821388888907775</v>
          </cell>
          <cell r="BZ40">
            <v>12.015833333333333</v>
          </cell>
          <cell r="CA40">
            <v>95.152222222469277</v>
          </cell>
          <cell r="CB40">
            <v>0</v>
          </cell>
          <cell r="CC40">
            <v>0</v>
          </cell>
          <cell r="CD40">
            <v>86.283333333997945</v>
          </cell>
          <cell r="CE40">
            <v>71.203055555555551</v>
          </cell>
          <cell r="CF40">
            <v>81.260000000551557</v>
          </cell>
          <cell r="CG40">
            <v>67.853333333333339</v>
          </cell>
          <cell r="CH40">
            <v>0.06</v>
          </cell>
          <cell r="CI40">
            <v>4.1388888888888892E-2</v>
          </cell>
          <cell r="CJ40">
            <v>0.69361111111111107</v>
          </cell>
          <cell r="CK40">
            <v>0.55611111111111111</v>
          </cell>
          <cell r="CL40">
            <v>4.2697222223352744</v>
          </cell>
          <cell r="CM40">
            <v>2.7522222222222221</v>
          </cell>
          <cell r="CN40">
            <v>0</v>
          </cell>
          <cell r="CO40">
            <v>560.09305555641799</v>
          </cell>
          <cell r="CP40">
            <v>84.782777777777767</v>
          </cell>
          <cell r="CQ40">
            <v>0</v>
          </cell>
          <cell r="CR40">
            <v>8.8519444444444453</v>
          </cell>
          <cell r="CS40">
            <v>23.245555555555555</v>
          </cell>
          <cell r="CT40">
            <v>0</v>
          </cell>
          <cell r="CU40">
            <v>23.804444444444446</v>
          </cell>
          <cell r="CV40">
            <v>0</v>
          </cell>
          <cell r="CW40">
            <v>35.50888888888889</v>
          </cell>
          <cell r="CX40">
            <v>33.37638888888889</v>
          </cell>
          <cell r="CY40">
            <v>2.0333333333333332</v>
          </cell>
          <cell r="CZ40">
            <v>1.5269444444444444</v>
          </cell>
          <cell r="DA40">
            <v>3.3333333333333335E-3</v>
          </cell>
          <cell r="DB40">
            <v>0</v>
          </cell>
          <cell r="DC40">
            <v>0</v>
          </cell>
          <cell r="DD40">
            <v>0.2886111111111111</v>
          </cell>
          <cell r="DE40">
            <v>2.4336111111111109</v>
          </cell>
          <cell r="DF40">
            <v>0</v>
          </cell>
          <cell r="DG40">
            <v>0</v>
          </cell>
          <cell r="DH40">
            <v>15.896111111111111</v>
          </cell>
          <cell r="DI40">
            <v>12.943055555555556</v>
          </cell>
          <cell r="DJ40">
            <v>2.2952777777777778</v>
          </cell>
          <cell r="DK40">
            <v>2.0638888888888891</v>
          </cell>
          <cell r="DL40">
            <v>0</v>
          </cell>
          <cell r="DM40">
            <v>0</v>
          </cell>
          <cell r="DN40">
            <v>72.86055555555555</v>
          </cell>
          <cell r="DO40">
            <v>249.05416666666665</v>
          </cell>
          <cell r="DP40">
            <v>809.14722222308467</v>
          </cell>
          <cell r="DQ40">
            <v>34.79333055559264</v>
          </cell>
          <cell r="DR40">
            <v>4.3000000000000003E-2</v>
          </cell>
          <cell r="DS40">
            <v>843.94055277867733</v>
          </cell>
          <cell r="DT40">
            <v>37.161666666666669</v>
          </cell>
          <cell r="DU40">
            <v>20.283611109863131</v>
          </cell>
          <cell r="DV40">
            <v>37.99</v>
          </cell>
          <cell r="DW40">
            <v>4.3914183197595241E-2</v>
          </cell>
          <cell r="DX40">
            <v>2149.7781199999999</v>
          </cell>
          <cell r="DY40">
            <v>0.18333333333333535</v>
          </cell>
          <cell r="DZ40">
            <v>2.1083333333333565</v>
          </cell>
          <cell r="EA40">
            <v>0.29510866120445911</v>
          </cell>
          <cell r="EB40">
            <v>56.588000000000001</v>
          </cell>
          <cell r="EC40">
            <v>49908.794453973125</v>
          </cell>
          <cell r="ED40">
            <v>1811.0675022156779</v>
          </cell>
          <cell r="EE40">
            <v>173</v>
          </cell>
          <cell r="EF40">
            <v>7.0347784196057104</v>
          </cell>
          <cell r="EG40">
            <v>4.7544444445249008</v>
          </cell>
          <cell r="EH40">
            <v>6.7305445196337077</v>
          </cell>
          <cell r="EI40">
            <v>13.475264582729112</v>
          </cell>
          <cell r="EJ40">
            <v>16.666666666666668</v>
          </cell>
          <cell r="EK40">
            <v>8.6503804565478575</v>
          </cell>
          <cell r="EL40">
            <v>13.349814585555057</v>
          </cell>
          <cell r="EM40">
            <v>172.80000000126449</v>
          </cell>
          <cell r="EN40">
            <v>234.99503475268961</v>
          </cell>
          <cell r="EO40">
            <v>0</v>
          </cell>
          <cell r="EP40">
            <v>1313.6874461670004</v>
          </cell>
          <cell r="EQ40">
            <v>0</v>
          </cell>
          <cell r="ER40">
            <v>693.28325957280811</v>
          </cell>
          <cell r="ES40">
            <v>-272.84750843552087</v>
          </cell>
          <cell r="ET40">
            <v>-2.2881897452377897E-2</v>
          </cell>
          <cell r="EU40">
            <v>-24.060377635825866</v>
          </cell>
          <cell r="EV40">
            <v>8.6341666666666672</v>
          </cell>
          <cell r="EW40">
            <v>0.72305555572215885</v>
          </cell>
        </row>
        <row r="41">
          <cell r="A41">
            <v>42169</v>
          </cell>
          <cell r="B41">
            <v>50</v>
          </cell>
          <cell r="C41" t="str">
            <v>Sun</v>
          </cell>
          <cell r="D41">
            <v>7181</v>
          </cell>
          <cell r="E41">
            <v>0</v>
          </cell>
          <cell r="F41">
            <v>456</v>
          </cell>
          <cell r="G41">
            <v>0</v>
          </cell>
          <cell r="H41">
            <v>0</v>
          </cell>
          <cell r="I41">
            <v>1144</v>
          </cell>
          <cell r="J41">
            <v>0</v>
          </cell>
          <cell r="K41">
            <v>8781</v>
          </cell>
          <cell r="L41">
            <v>0</v>
          </cell>
          <cell r="M41">
            <v>8781</v>
          </cell>
          <cell r="N41">
            <v>170</v>
          </cell>
          <cell r="O41">
            <v>0</v>
          </cell>
          <cell r="P41">
            <v>0</v>
          </cell>
          <cell r="Q41">
            <v>617</v>
          </cell>
          <cell r="R41">
            <v>30</v>
          </cell>
          <cell r="S41">
            <v>22</v>
          </cell>
          <cell r="T41">
            <v>3</v>
          </cell>
          <cell r="U41">
            <v>638</v>
          </cell>
          <cell r="V41">
            <v>710</v>
          </cell>
          <cell r="W41">
            <v>647</v>
          </cell>
          <cell r="X41">
            <v>89</v>
          </cell>
          <cell r="Y41">
            <v>0</v>
          </cell>
          <cell r="Z41">
            <v>0</v>
          </cell>
          <cell r="AA41">
            <v>20</v>
          </cell>
          <cell r="AB41">
            <v>109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0.89360298356216328</v>
          </cell>
          <cell r="AI41">
            <v>0.84025669334805408</v>
          </cell>
          <cell r="AJ41">
            <v>0.98064001822115932</v>
          </cell>
          <cell r="AK41">
            <v>186.59083199223102</v>
          </cell>
          <cell r="AL41">
            <v>0</v>
          </cell>
          <cell r="AM41">
            <v>0.13028128914702197</v>
          </cell>
          <cell r="AN41">
            <v>0</v>
          </cell>
          <cell r="AO41">
            <v>0</v>
          </cell>
          <cell r="AP41">
            <v>0</v>
          </cell>
          <cell r="AQ41">
            <v>15.008989155006278</v>
          </cell>
          <cell r="AR41">
            <v>13.571870170015456</v>
          </cell>
          <cell r="AS41">
            <v>13.538504002208112</v>
          </cell>
          <cell r="AT41">
            <v>62.654671510781441</v>
          </cell>
          <cell r="AU41">
            <v>219.54177055214294</v>
          </cell>
          <cell r="AV41">
            <v>0.28538838578738918</v>
          </cell>
          <cell r="AW41">
            <v>2.1092494382165934</v>
          </cell>
          <cell r="AX41">
            <v>126.70597381185132</v>
          </cell>
          <cell r="BF41">
            <v>0</v>
          </cell>
          <cell r="BG41">
            <v>0</v>
          </cell>
          <cell r="BH41">
            <v>145.81055555539982</v>
          </cell>
          <cell r="BI41">
            <v>0</v>
          </cell>
          <cell r="BJ41">
            <v>145.81055555539982</v>
          </cell>
          <cell r="BK41">
            <v>39.996944444403312</v>
          </cell>
          <cell r="BL41">
            <v>35.741388888888892</v>
          </cell>
          <cell r="BM41">
            <v>38.485277777736641</v>
          </cell>
          <cell r="BN41">
            <v>34.285277777777779</v>
          </cell>
          <cell r="BO41">
            <v>0</v>
          </cell>
          <cell r="BP41">
            <v>0</v>
          </cell>
          <cell r="BQ41">
            <v>1.5116666666666667</v>
          </cell>
          <cell r="BR41">
            <v>1.4561111111111111</v>
          </cell>
          <cell r="BS41">
            <v>0</v>
          </cell>
          <cell r="BT41">
            <v>0</v>
          </cell>
          <cell r="BU41">
            <v>0</v>
          </cell>
          <cell r="BV41">
            <v>0</v>
          </cell>
          <cell r="BW41">
            <v>0</v>
          </cell>
          <cell r="BX41">
            <v>0</v>
          </cell>
          <cell r="BY41">
            <v>0</v>
          </cell>
          <cell r="BZ41">
            <v>0</v>
          </cell>
          <cell r="CA41">
            <v>43.107500000037767</v>
          </cell>
          <cell r="CB41">
            <v>0</v>
          </cell>
          <cell r="CC41">
            <v>0</v>
          </cell>
          <cell r="CD41">
            <v>8.051111111111112</v>
          </cell>
          <cell r="CE41">
            <v>6.7649999999999997</v>
          </cell>
          <cell r="CF41">
            <v>6.8658333333333337</v>
          </cell>
          <cell r="CG41">
            <v>5.8147222222222226</v>
          </cell>
          <cell r="CH41">
            <v>0</v>
          </cell>
          <cell r="CI41">
            <v>0</v>
          </cell>
          <cell r="CJ41">
            <v>0</v>
          </cell>
          <cell r="CK41">
            <v>0</v>
          </cell>
          <cell r="CL41">
            <v>1.1852777777777779</v>
          </cell>
          <cell r="CM41">
            <v>0.95027777777777778</v>
          </cell>
          <cell r="CN41">
            <v>0</v>
          </cell>
          <cell r="CO41">
            <v>91.155555555552183</v>
          </cell>
          <cell r="CP41">
            <v>17.864722222222223</v>
          </cell>
          <cell r="CQ41">
            <v>0</v>
          </cell>
          <cell r="CR41">
            <v>0</v>
          </cell>
          <cell r="CS41">
            <v>8.9499999999999993</v>
          </cell>
          <cell r="CT41">
            <v>0</v>
          </cell>
          <cell r="CU41">
            <v>5.118611111111111</v>
          </cell>
          <cell r="CV41">
            <v>0</v>
          </cell>
          <cell r="CW41">
            <v>2.7552777777777777</v>
          </cell>
          <cell r="CX41">
            <v>4.9116666666666671</v>
          </cell>
          <cell r="CY41">
            <v>0</v>
          </cell>
          <cell r="CZ41">
            <v>8.8611111111111113E-2</v>
          </cell>
          <cell r="DA41">
            <v>0</v>
          </cell>
          <cell r="DB41">
            <v>0</v>
          </cell>
          <cell r="DC41">
            <v>0</v>
          </cell>
          <cell r="DD41">
            <v>0</v>
          </cell>
          <cell r="DE41">
            <v>0</v>
          </cell>
          <cell r="DF41">
            <v>0</v>
          </cell>
          <cell r="DG41">
            <v>0</v>
          </cell>
          <cell r="DH41">
            <v>2.5649999999999999</v>
          </cell>
          <cell r="DI41">
            <v>0</v>
          </cell>
          <cell r="DJ41">
            <v>2.3369444444444443</v>
          </cell>
          <cell r="DK41">
            <v>0</v>
          </cell>
          <cell r="DL41">
            <v>0</v>
          </cell>
          <cell r="DM41">
            <v>0</v>
          </cell>
          <cell r="DN41">
            <v>9.9022222222222229</v>
          </cell>
          <cell r="DO41">
            <v>44.590833333333336</v>
          </cell>
          <cell r="DP41">
            <v>135.74638888888552</v>
          </cell>
          <cell r="DQ41">
            <v>5.8370947222220773</v>
          </cell>
          <cell r="DR41">
            <v>4.2999999999999997E-2</v>
          </cell>
          <cell r="DS41">
            <v>141.5834836111076</v>
          </cell>
          <cell r="DT41">
            <v>5.6613888888888892</v>
          </cell>
          <cell r="DU41">
            <v>4.4027777776253822</v>
          </cell>
          <cell r="DV41">
            <v>42.75</v>
          </cell>
          <cell r="DW41">
            <v>0.29245650851074956</v>
          </cell>
          <cell r="DX41">
            <v>4190.9962500000001</v>
          </cell>
          <cell r="DY41">
            <v>53.366666666666667</v>
          </cell>
          <cell r="DZ41">
            <v>0</v>
          </cell>
          <cell r="EA41">
            <v>0.31494375047171863</v>
          </cell>
          <cell r="EB41">
            <v>98.034999999999997</v>
          </cell>
          <cell r="EC41">
            <v>18071.133065814931</v>
          </cell>
          <cell r="ED41">
            <v>0</v>
          </cell>
          <cell r="EE41">
            <v>41</v>
          </cell>
          <cell r="EF41">
            <v>6.4430894306712911</v>
          </cell>
          <cell r="EG41">
            <v>0</v>
          </cell>
          <cell r="EH41">
            <v>0</v>
          </cell>
          <cell r="EI41">
            <v>12.962738196383055</v>
          </cell>
          <cell r="EJ41">
            <v>0</v>
          </cell>
          <cell r="EK41">
            <v>0</v>
          </cell>
          <cell r="EL41">
            <v>16.87368174361378</v>
          </cell>
          <cell r="EM41">
            <v>301.65380374862184</v>
          </cell>
          <cell r="EN41">
            <v>0</v>
          </cell>
          <cell r="EO41">
            <v>0</v>
          </cell>
          <cell r="EP41">
            <v>-1122.2195523249786</v>
          </cell>
          <cell r="EQ41">
            <v>0</v>
          </cell>
          <cell r="ER41">
            <v>-1052.821054060189</v>
          </cell>
          <cell r="ES41">
            <v>-63.087980947626228</v>
          </cell>
          <cell r="ET41">
            <v>1.2636437050670919</v>
          </cell>
          <cell r="EU41">
            <v>87.573261468089314</v>
          </cell>
          <cell r="EV41">
            <v>0</v>
          </cell>
          <cell r="EW41">
            <v>0.15472222222222223</v>
          </cell>
        </row>
        <row r="42">
          <cell r="A42">
            <v>42170</v>
          </cell>
          <cell r="B42">
            <v>51</v>
          </cell>
          <cell r="C42" t="str">
            <v>Mon</v>
          </cell>
          <cell r="D42">
            <v>78471</v>
          </cell>
          <cell r="E42">
            <v>3484</v>
          </cell>
          <cell r="F42">
            <v>4981</v>
          </cell>
          <cell r="G42">
            <v>3824</v>
          </cell>
          <cell r="H42">
            <v>0</v>
          </cell>
          <cell r="I42">
            <v>11570</v>
          </cell>
          <cell r="J42">
            <v>2328</v>
          </cell>
          <cell r="K42">
            <v>104658</v>
          </cell>
          <cell r="L42">
            <v>0</v>
          </cell>
          <cell r="M42">
            <v>104658</v>
          </cell>
          <cell r="N42">
            <v>1340</v>
          </cell>
          <cell r="O42">
            <v>1474</v>
          </cell>
          <cell r="P42">
            <v>116898</v>
          </cell>
          <cell r="Q42">
            <v>1208</v>
          </cell>
          <cell r="R42">
            <v>90</v>
          </cell>
          <cell r="S42">
            <v>158</v>
          </cell>
          <cell r="T42">
            <v>12</v>
          </cell>
          <cell r="U42">
            <v>1266</v>
          </cell>
          <cell r="V42">
            <v>1544</v>
          </cell>
          <cell r="W42">
            <v>1298</v>
          </cell>
          <cell r="X42">
            <v>1708</v>
          </cell>
          <cell r="Y42">
            <v>6</v>
          </cell>
          <cell r="Z42">
            <v>6</v>
          </cell>
          <cell r="AA42">
            <v>232</v>
          </cell>
          <cell r="AB42">
            <v>1952</v>
          </cell>
          <cell r="AC42">
            <v>33</v>
          </cell>
          <cell r="AD42">
            <v>1310</v>
          </cell>
          <cell r="AE42">
            <v>77</v>
          </cell>
          <cell r="AF42">
            <v>0</v>
          </cell>
          <cell r="AG42">
            <v>0</v>
          </cell>
          <cell r="AH42">
            <v>0.86697653391479323</v>
          </cell>
          <cell r="AI42">
            <v>0.86678166961601266</v>
          </cell>
          <cell r="AJ42">
            <v>0.98719639205794107</v>
          </cell>
          <cell r="AK42">
            <v>166.89595278395362</v>
          </cell>
          <cell r="AL42">
            <v>162.7340313728543</v>
          </cell>
          <cell r="AM42">
            <v>0.13279443520801085</v>
          </cell>
          <cell r="AN42">
            <v>12.765189695273781</v>
          </cell>
          <cell r="AO42">
            <v>35.045405012780009</v>
          </cell>
          <cell r="AP42">
            <v>17.844845200853992</v>
          </cell>
          <cell r="AQ42">
            <v>11.095992876224448</v>
          </cell>
          <cell r="AR42">
            <v>80.630200308166408</v>
          </cell>
          <cell r="AS42">
            <v>12.867124672259509</v>
          </cell>
          <cell r="AT42">
            <v>79.042880957235127</v>
          </cell>
          <cell r="AU42">
            <v>201.33647618090649</v>
          </cell>
          <cell r="AV42">
            <v>0.39259096243550462</v>
          </cell>
          <cell r="AW42">
            <v>0.58997767125064848</v>
          </cell>
          <cell r="AX42">
            <v>44.710963409484002</v>
          </cell>
          <cell r="BF42">
            <v>21.5</v>
          </cell>
          <cell r="BG42">
            <v>394.20916666640204</v>
          </cell>
          <cell r="BH42">
            <v>894.72499999933984</v>
          </cell>
          <cell r="BI42">
            <v>84.286111111216144</v>
          </cell>
          <cell r="BJ42">
            <v>1394.720277776958</v>
          </cell>
          <cell r="BK42">
            <v>519.81638888902501</v>
          </cell>
          <cell r="BL42">
            <v>450.66861111111115</v>
          </cell>
          <cell r="BM42">
            <v>470.17916666667469</v>
          </cell>
          <cell r="BN42">
            <v>410.17777777777781</v>
          </cell>
          <cell r="BO42">
            <v>21.409166666666668</v>
          </cell>
          <cell r="BP42">
            <v>18.003333333333334</v>
          </cell>
          <cell r="BQ42">
            <v>18.144722222222221</v>
          </cell>
          <cell r="BR42">
            <v>16.360833333333332</v>
          </cell>
          <cell r="BS42">
            <v>10.08333333346139</v>
          </cell>
          <cell r="BT42">
            <v>6.1266666666666669</v>
          </cell>
          <cell r="BU42">
            <v>0</v>
          </cell>
          <cell r="BV42">
            <v>0</v>
          </cell>
          <cell r="BW42">
            <v>115.4702777778334</v>
          </cell>
          <cell r="BX42">
            <v>42.059722222142284</v>
          </cell>
          <cell r="BY42">
            <v>73.410555555691118</v>
          </cell>
          <cell r="BZ42">
            <v>75.585277777777776</v>
          </cell>
          <cell r="CA42">
            <v>116.97916666666615</v>
          </cell>
          <cell r="CB42">
            <v>0</v>
          </cell>
          <cell r="CC42">
            <v>0</v>
          </cell>
          <cell r="CD42">
            <v>151.70444444424757</v>
          </cell>
          <cell r="CE42">
            <v>119.54027777777777</v>
          </cell>
          <cell r="CF42">
            <v>134.36527777777701</v>
          </cell>
          <cell r="CG42">
            <v>107.94777777777777</v>
          </cell>
          <cell r="CH42">
            <v>0.45361111111111113</v>
          </cell>
          <cell r="CI42">
            <v>0.24583333333333332</v>
          </cell>
          <cell r="CJ42">
            <v>0.41499999999999998</v>
          </cell>
          <cell r="CK42">
            <v>0.31944444444444442</v>
          </cell>
          <cell r="CL42">
            <v>16.470555555359461</v>
          </cell>
          <cell r="CM42">
            <v>11.027222222222223</v>
          </cell>
          <cell r="CN42">
            <v>0</v>
          </cell>
          <cell r="CO42">
            <v>903.97027777777214</v>
          </cell>
          <cell r="CP42">
            <v>124.43694444444445</v>
          </cell>
          <cell r="CQ42">
            <v>25.705277777813219</v>
          </cell>
          <cell r="CR42">
            <v>5.1113888888888885</v>
          </cell>
          <cell r="CS42">
            <v>17.475555555555555</v>
          </cell>
          <cell r="CT42">
            <v>0</v>
          </cell>
          <cell r="CU42">
            <v>27.013611111111111</v>
          </cell>
          <cell r="CV42">
            <v>0</v>
          </cell>
          <cell r="CW42">
            <v>46.144444444333722</v>
          </cell>
          <cell r="CX42">
            <v>50.448611111111113</v>
          </cell>
          <cell r="CY42">
            <v>11.05</v>
          </cell>
          <cell r="CZ42">
            <v>1.7088888888581035</v>
          </cell>
          <cell r="DA42">
            <v>0</v>
          </cell>
          <cell r="DB42">
            <v>0</v>
          </cell>
          <cell r="DC42">
            <v>0</v>
          </cell>
          <cell r="DD42">
            <v>0.56999999999999995</v>
          </cell>
          <cell r="DE42">
            <v>21.003611111111113</v>
          </cell>
          <cell r="DF42">
            <v>7.4999999999999997E-3</v>
          </cell>
          <cell r="DG42">
            <v>0</v>
          </cell>
          <cell r="DH42">
            <v>31.727777777777778</v>
          </cell>
          <cell r="DI42">
            <v>17.059166666666666</v>
          </cell>
          <cell r="DJ42">
            <v>2.41</v>
          </cell>
          <cell r="DK42">
            <v>7.7738888888888891</v>
          </cell>
          <cell r="DL42">
            <v>0</v>
          </cell>
          <cell r="DM42">
            <v>0</v>
          </cell>
          <cell r="DN42">
            <v>143.75944444441365</v>
          </cell>
          <cell r="DO42">
            <v>389.64666666656058</v>
          </cell>
          <cell r="DP42">
            <v>1293.6169444443326</v>
          </cell>
          <cell r="DQ42">
            <v>55.625528611106297</v>
          </cell>
          <cell r="DR42">
            <v>4.2999999999999997E-2</v>
          </cell>
          <cell r="DS42">
            <v>1349.2424730554389</v>
          </cell>
          <cell r="DT42">
            <v>70.654166666666669</v>
          </cell>
          <cell r="DU42">
            <v>30.449166665958561</v>
          </cell>
          <cell r="DV42">
            <v>96.35</v>
          </cell>
          <cell r="DW42">
            <v>6.9768235661777603E-2</v>
          </cell>
          <cell r="DX42">
            <v>4026.9482499999999</v>
          </cell>
          <cell r="DY42">
            <v>0</v>
          </cell>
          <cell r="DZ42">
            <v>0</v>
          </cell>
          <cell r="EA42">
            <v>0.28878920909166367</v>
          </cell>
          <cell r="EB42">
            <v>41.795000000000002</v>
          </cell>
          <cell r="EC42">
            <v>60418.537411352074</v>
          </cell>
          <cell r="ED42">
            <v>3522.738013893279</v>
          </cell>
          <cell r="EE42">
            <v>240</v>
          </cell>
          <cell r="EF42">
            <v>7.6122916664896394</v>
          </cell>
          <cell r="EG42">
            <v>8.9649999999593835</v>
          </cell>
          <cell r="EH42">
            <v>8.588957055253637</v>
          </cell>
          <cell r="EI42">
            <v>12.711617378001582</v>
          </cell>
          <cell r="EJ42">
            <v>13.227189222290262</v>
          </cell>
          <cell r="EK42">
            <v>14.457831325301205</v>
          </cell>
          <cell r="EL42">
            <v>14.085742233783245</v>
          </cell>
          <cell r="EM42">
            <v>274.51508703173562</v>
          </cell>
          <cell r="EN42">
            <v>379.23966941667135</v>
          </cell>
          <cell r="EO42">
            <v>0</v>
          </cell>
          <cell r="EP42">
            <v>-2799.3007041055539</v>
          </cell>
          <cell r="EQ42">
            <v>-669.42149075334703</v>
          </cell>
          <cell r="ER42">
            <v>729.34759061718432</v>
          </cell>
          <cell r="ES42">
            <v>-62.30896483344393</v>
          </cell>
          <cell r="ET42">
            <v>-7.6114790583787895E-2</v>
          </cell>
          <cell r="EU42">
            <v>-178.1670790665257</v>
          </cell>
          <cell r="EV42">
            <v>3.3536111111111113</v>
          </cell>
          <cell r="EW42">
            <v>3.0336111110976587</v>
          </cell>
        </row>
        <row r="43">
          <cell r="A43">
            <v>42171</v>
          </cell>
          <cell r="B43">
            <v>51</v>
          </cell>
          <cell r="C43" t="str">
            <v>Tue</v>
          </cell>
          <cell r="D43">
            <v>62434</v>
          </cell>
          <cell r="E43">
            <v>3898</v>
          </cell>
          <cell r="F43">
            <v>3513</v>
          </cell>
          <cell r="G43">
            <v>2291</v>
          </cell>
          <cell r="H43">
            <v>0</v>
          </cell>
          <cell r="I43">
            <v>9875</v>
          </cell>
          <cell r="J43">
            <v>2846</v>
          </cell>
          <cell r="K43">
            <v>84857</v>
          </cell>
          <cell r="L43">
            <v>0</v>
          </cell>
          <cell r="M43">
            <v>84857</v>
          </cell>
          <cell r="N43">
            <v>985</v>
          </cell>
          <cell r="O43">
            <v>1517</v>
          </cell>
          <cell r="P43">
            <v>113917</v>
          </cell>
          <cell r="Q43">
            <v>1413</v>
          </cell>
          <cell r="R43">
            <v>27</v>
          </cell>
          <cell r="S43">
            <v>128</v>
          </cell>
          <cell r="T43">
            <v>15</v>
          </cell>
          <cell r="U43">
            <v>1395</v>
          </cell>
          <cell r="V43">
            <v>1729</v>
          </cell>
          <cell r="W43">
            <v>1440</v>
          </cell>
          <cell r="X43">
            <v>1333</v>
          </cell>
          <cell r="Y43">
            <v>1</v>
          </cell>
          <cell r="Z43">
            <v>7</v>
          </cell>
          <cell r="AA43">
            <v>201</v>
          </cell>
          <cell r="AB43">
            <v>1542</v>
          </cell>
          <cell r="AC43">
            <v>21</v>
          </cell>
          <cell r="AD43">
            <v>1565</v>
          </cell>
          <cell r="AE43">
            <v>46</v>
          </cell>
          <cell r="AF43">
            <v>0</v>
          </cell>
          <cell r="AG43">
            <v>0</v>
          </cell>
          <cell r="AH43">
            <v>0.88987477746038024</v>
          </cell>
          <cell r="AI43">
            <v>0.87469335254379599</v>
          </cell>
          <cell r="AJ43">
            <v>0.98839223635056628</v>
          </cell>
          <cell r="AK43">
            <v>170.86207800927335</v>
          </cell>
          <cell r="AL43">
            <v>192.58100374655191</v>
          </cell>
          <cell r="AM43">
            <v>0.14991102678624038</v>
          </cell>
          <cell r="AN43">
            <v>12.194615451619436</v>
          </cell>
          <cell r="AO43">
            <v>38.53867487138956</v>
          </cell>
          <cell r="AP43">
            <v>18.403946036031765</v>
          </cell>
          <cell r="AQ43">
            <v>10.936547350568164</v>
          </cell>
          <cell r="AR43">
            <v>58.928472222222226</v>
          </cell>
          <cell r="AS43">
            <v>12.632642518951819</v>
          </cell>
          <cell r="AT43">
            <v>67.670213230249118</v>
          </cell>
          <cell r="AU43">
            <v>208.21703059291727</v>
          </cell>
          <cell r="AV43">
            <v>0.32499845491769774</v>
          </cell>
          <cell r="AW43">
            <v>0.75804765083592129</v>
          </cell>
          <cell r="AX43">
            <v>49.182402848280176</v>
          </cell>
          <cell r="BF43">
            <v>32.705833333333331</v>
          </cell>
          <cell r="BG43">
            <v>226.67833333324381</v>
          </cell>
          <cell r="BH43">
            <v>1054.7880555547504</v>
          </cell>
          <cell r="BI43">
            <v>0</v>
          </cell>
          <cell r="BJ43">
            <v>1314.1722222213275</v>
          </cell>
          <cell r="BK43">
            <v>407.54111111066101</v>
          </cell>
          <cell r="BL43">
            <v>362.66055555555556</v>
          </cell>
          <cell r="BM43">
            <v>365.40583333307853</v>
          </cell>
          <cell r="BN43">
            <v>329.73805555555555</v>
          </cell>
          <cell r="BO43">
            <v>20.240833333333335</v>
          </cell>
          <cell r="BP43">
            <v>17.583055555555557</v>
          </cell>
          <cell r="BQ43">
            <v>15.073333333284957</v>
          </cell>
          <cell r="BR43">
            <v>12.313055555555556</v>
          </cell>
          <cell r="BS43">
            <v>6.8211111109641687</v>
          </cell>
          <cell r="BT43">
            <v>3.026388888888889</v>
          </cell>
          <cell r="BU43">
            <v>0</v>
          </cell>
          <cell r="BV43">
            <v>0</v>
          </cell>
          <cell r="BW43">
            <v>124.39916666650964</v>
          </cell>
          <cell r="BX43">
            <v>39.363055555555555</v>
          </cell>
          <cell r="BY43">
            <v>85.036111110954081</v>
          </cell>
          <cell r="BZ43">
            <v>87.267499999999998</v>
          </cell>
          <cell r="CA43">
            <v>131.66861111109171</v>
          </cell>
          <cell r="CB43">
            <v>0</v>
          </cell>
          <cell r="CC43">
            <v>0</v>
          </cell>
          <cell r="CD43">
            <v>122.06472222155035</v>
          </cell>
          <cell r="CE43">
            <v>93.882222222222225</v>
          </cell>
          <cell r="CF43">
            <v>107.88749999944017</v>
          </cell>
          <cell r="CG43">
            <v>83.25888888888889</v>
          </cell>
          <cell r="CH43">
            <v>7.0000000000000007E-2</v>
          </cell>
          <cell r="CI43">
            <v>4.6666666666666669E-2</v>
          </cell>
          <cell r="CJ43">
            <v>1.0083333332927173</v>
          </cell>
          <cell r="CK43">
            <v>0.57611111111111113</v>
          </cell>
          <cell r="CL43">
            <v>13.098888888817488</v>
          </cell>
          <cell r="CM43">
            <v>10.000555555555556</v>
          </cell>
          <cell r="CN43">
            <v>0</v>
          </cell>
          <cell r="CO43">
            <v>785.67361110981267</v>
          </cell>
          <cell r="CP43">
            <v>159.51861111111111</v>
          </cell>
          <cell r="CQ43">
            <v>17.969722222222224</v>
          </cell>
          <cell r="CR43">
            <v>15.930555555555555</v>
          </cell>
          <cell r="CS43">
            <v>18.524722222222223</v>
          </cell>
          <cell r="CT43">
            <v>0</v>
          </cell>
          <cell r="CU43">
            <v>28.801666666666666</v>
          </cell>
          <cell r="CV43">
            <v>0</v>
          </cell>
          <cell r="CW43">
            <v>48.788333333333334</v>
          </cell>
          <cell r="CX43">
            <v>52.950277777777778</v>
          </cell>
          <cell r="CY43">
            <v>10.616666666666667</v>
          </cell>
          <cell r="CZ43">
            <v>5.2377777777110328</v>
          </cell>
          <cell r="DA43">
            <v>0</v>
          </cell>
          <cell r="DB43">
            <v>0</v>
          </cell>
          <cell r="DC43">
            <v>0</v>
          </cell>
          <cell r="DD43">
            <v>13.578611111111112</v>
          </cell>
          <cell r="DE43">
            <v>14.773888888888889</v>
          </cell>
          <cell r="DF43">
            <v>0</v>
          </cell>
          <cell r="DG43">
            <v>0</v>
          </cell>
          <cell r="DH43">
            <v>29.640555555555554</v>
          </cell>
          <cell r="DI43">
            <v>20.558333333333334</v>
          </cell>
          <cell r="DJ43">
            <v>3.4269444444444446</v>
          </cell>
          <cell r="DK43">
            <v>5.3377777777777782</v>
          </cell>
          <cell r="DL43">
            <v>0</v>
          </cell>
          <cell r="DM43">
            <v>0</v>
          </cell>
          <cell r="DN43">
            <v>156.12083333326657</v>
          </cell>
          <cell r="DO43">
            <v>445.65444444437776</v>
          </cell>
          <cell r="DP43">
            <v>1231.3280555541905</v>
          </cell>
          <cell r="DQ43">
            <v>52.947106388830186</v>
          </cell>
          <cell r="DR43">
            <v>4.2999999999999997E-2</v>
          </cell>
          <cell r="DS43">
            <v>1284.2751619430207</v>
          </cell>
          <cell r="DT43">
            <v>60.19361111111111</v>
          </cell>
          <cell r="DU43">
            <v>22.650555556026173</v>
          </cell>
          <cell r="DV43">
            <v>167.73</v>
          </cell>
          <cell r="DW43">
            <v>0.12824377978253307</v>
          </cell>
          <cell r="DX43">
            <v>7311.6861599999993</v>
          </cell>
          <cell r="DY43">
            <v>0</v>
          </cell>
          <cell r="DZ43">
            <v>0</v>
          </cell>
          <cell r="EA43">
            <v>0.34700853652743152</v>
          </cell>
          <cell r="EB43">
            <v>43.591999999999999</v>
          </cell>
          <cell r="EC43">
            <v>63295.809019420158</v>
          </cell>
          <cell r="ED43">
            <v>0</v>
          </cell>
          <cell r="EE43">
            <v>214</v>
          </cell>
          <cell r="EF43">
            <v>6.3506230530914509</v>
          </cell>
          <cell r="EG43">
            <v>7.0013888887923938</v>
          </cell>
          <cell r="EH43">
            <v>6.5701249752938837</v>
          </cell>
          <cell r="EI43">
            <v>12.355462866475884</v>
          </cell>
          <cell r="EJ43">
            <v>14.285714285714285</v>
          </cell>
          <cell r="EK43">
            <v>6.9421487606102108</v>
          </cell>
          <cell r="EL43">
            <v>15.344812961318693</v>
          </cell>
          <cell r="EM43">
            <v>233.06059265886387</v>
          </cell>
          <cell r="EN43">
            <v>335.86903405186808</v>
          </cell>
          <cell r="EO43">
            <v>0</v>
          </cell>
          <cell r="EP43">
            <v>-3181.6530657425956</v>
          </cell>
          <cell r="EQ43">
            <v>-484.37884277321888</v>
          </cell>
          <cell r="ER43">
            <v>684.55073875426092</v>
          </cell>
          <cell r="ES43">
            <v>55.258679742292593</v>
          </cell>
          <cell r="ET43">
            <v>9.1955189001484916E-2</v>
          </cell>
          <cell r="EU43">
            <v>158.65514942753279</v>
          </cell>
          <cell r="EV43">
            <v>10.893888888888888</v>
          </cell>
          <cell r="EW43">
            <v>2.7805555555555554</v>
          </cell>
        </row>
        <row r="44">
          <cell r="A44">
            <v>42172</v>
          </cell>
          <cell r="B44">
            <v>51</v>
          </cell>
          <cell r="C44" t="str">
            <v>Wed</v>
          </cell>
          <cell r="D44">
            <v>64323</v>
          </cell>
          <cell r="E44">
            <v>2786</v>
          </cell>
          <cell r="F44">
            <v>3133</v>
          </cell>
          <cell r="G44">
            <v>3239</v>
          </cell>
          <cell r="H44">
            <v>0</v>
          </cell>
          <cell r="I44">
            <v>7929</v>
          </cell>
          <cell r="J44">
            <v>228</v>
          </cell>
          <cell r="K44">
            <v>81638</v>
          </cell>
          <cell r="L44">
            <v>0</v>
          </cell>
          <cell r="M44">
            <v>81638</v>
          </cell>
          <cell r="N44">
            <v>668</v>
          </cell>
          <cell r="O44">
            <v>1155</v>
          </cell>
          <cell r="P44">
            <v>86919</v>
          </cell>
          <cell r="Q44">
            <v>1125</v>
          </cell>
          <cell r="R44">
            <v>69</v>
          </cell>
          <cell r="S44">
            <v>128</v>
          </cell>
          <cell r="T44">
            <v>15</v>
          </cell>
          <cell r="U44">
            <v>1145</v>
          </cell>
          <cell r="V44">
            <v>1483</v>
          </cell>
          <cell r="W44">
            <v>1194</v>
          </cell>
          <cell r="X44">
            <v>1357</v>
          </cell>
          <cell r="Y44">
            <v>7</v>
          </cell>
          <cell r="Z44">
            <v>6</v>
          </cell>
          <cell r="AA44">
            <v>136</v>
          </cell>
          <cell r="AB44">
            <v>1506</v>
          </cell>
          <cell r="AC44">
            <v>28</v>
          </cell>
          <cell r="AD44">
            <v>1245</v>
          </cell>
          <cell r="AE44">
            <v>79</v>
          </cell>
          <cell r="AF44">
            <v>0</v>
          </cell>
          <cell r="AG44">
            <v>0</v>
          </cell>
          <cell r="AH44">
            <v>0.84913489145182519</v>
          </cell>
          <cell r="AI44">
            <v>0.86576806947916651</v>
          </cell>
          <cell r="AJ44">
            <v>0.99181753595139521</v>
          </cell>
          <cell r="AK44">
            <v>160.45450009969639</v>
          </cell>
          <cell r="AL44">
            <v>148.17616381271799</v>
          </cell>
          <cell r="AM44">
            <v>9.9916705455792648E-2</v>
          </cell>
          <cell r="AN44">
            <v>12.09878051969474</v>
          </cell>
          <cell r="AO44">
            <v>39.850106861157172</v>
          </cell>
          <cell r="AP44">
            <v>18.727280324135091</v>
          </cell>
          <cell r="AQ44">
            <v>10.158292015461264</v>
          </cell>
          <cell r="AR44">
            <v>68.373534338358454</v>
          </cell>
          <cell r="AS44">
            <v>12.569057251125439</v>
          </cell>
          <cell r="AT44">
            <v>65.187485374709851</v>
          </cell>
          <cell r="AU44">
            <v>185.04558505004249</v>
          </cell>
          <cell r="AV44">
            <v>0.35227798251485426</v>
          </cell>
          <cell r="AW44">
            <v>0.74818113016431143</v>
          </cell>
          <cell r="AX44">
            <v>46.76131014402678</v>
          </cell>
          <cell r="BF44">
            <v>49.014722222222225</v>
          </cell>
          <cell r="BG44">
            <v>253.03055555529789</v>
          </cell>
          <cell r="BH44">
            <v>1005.8141666684802</v>
          </cell>
          <cell r="BI44">
            <v>13.782777777869358</v>
          </cell>
          <cell r="BJ44">
            <v>1321.6422222238698</v>
          </cell>
          <cell r="BK44">
            <v>441.17777777795868</v>
          </cell>
          <cell r="BL44">
            <v>374.61944444444441</v>
          </cell>
          <cell r="BM44">
            <v>400.88000000021009</v>
          </cell>
          <cell r="BN44">
            <v>341.04361111111109</v>
          </cell>
          <cell r="BO44">
            <v>18.801944444460485</v>
          </cell>
          <cell r="BP44">
            <v>16.420555555555556</v>
          </cell>
          <cell r="BQ44">
            <v>13.459722222222222</v>
          </cell>
          <cell r="BR44">
            <v>12.046111111111111</v>
          </cell>
          <cell r="BS44">
            <v>8.0361111110658392</v>
          </cell>
          <cell r="BT44">
            <v>5.1091666666666669</v>
          </cell>
          <cell r="BU44">
            <v>0</v>
          </cell>
          <cell r="BV44">
            <v>0</v>
          </cell>
          <cell r="BW44">
            <v>95.464166667033766</v>
          </cell>
          <cell r="BX44">
            <v>28.983611111111109</v>
          </cell>
          <cell r="BY44">
            <v>66.480555555922649</v>
          </cell>
          <cell r="BZ44">
            <v>70.873333333333335</v>
          </cell>
          <cell r="CA44">
            <v>117.53944444427189</v>
          </cell>
          <cell r="CB44">
            <v>0</v>
          </cell>
          <cell r="CC44">
            <v>0</v>
          </cell>
          <cell r="CD44">
            <v>119.81805555584943</v>
          </cell>
          <cell r="CE44">
            <v>90.418055555555554</v>
          </cell>
          <cell r="CF44">
            <v>110.02666666701772</v>
          </cell>
          <cell r="CG44">
            <v>83.742500000000007</v>
          </cell>
          <cell r="CH44">
            <v>0.29472222222222222</v>
          </cell>
          <cell r="CI44">
            <v>0.27083333333333331</v>
          </cell>
          <cell r="CJ44">
            <v>0.49166666666666664</v>
          </cell>
          <cell r="CK44">
            <v>0.39333333333333331</v>
          </cell>
          <cell r="CL44">
            <v>9.004999999942827</v>
          </cell>
          <cell r="CM44">
            <v>6.0113888888888889</v>
          </cell>
          <cell r="CN44">
            <v>0</v>
          </cell>
          <cell r="CO44">
            <v>773.9994444451138</v>
          </cell>
          <cell r="CP44">
            <v>184.94777777775448</v>
          </cell>
          <cell r="CQ44">
            <v>25.496666666666666</v>
          </cell>
          <cell r="CR44">
            <v>27.33</v>
          </cell>
          <cell r="CS44">
            <v>16.608611111136465</v>
          </cell>
          <cell r="CT44">
            <v>0</v>
          </cell>
          <cell r="CU44">
            <v>33.635833333333331</v>
          </cell>
          <cell r="CV44">
            <v>0</v>
          </cell>
          <cell r="CW44">
            <v>17.969166666666666</v>
          </cell>
          <cell r="CX44">
            <v>46.664444444444442</v>
          </cell>
          <cell r="CY44">
            <v>6.45</v>
          </cell>
          <cell r="CZ44">
            <v>5.3250000002499052</v>
          </cell>
          <cell r="DA44">
            <v>0</v>
          </cell>
          <cell r="DB44">
            <v>20.972222222222221</v>
          </cell>
          <cell r="DC44">
            <v>0</v>
          </cell>
          <cell r="DD44">
            <v>0</v>
          </cell>
          <cell r="DE44">
            <v>10.40333333319467</v>
          </cell>
          <cell r="DF44">
            <v>0</v>
          </cell>
          <cell r="DG44">
            <v>0</v>
          </cell>
          <cell r="DH44">
            <v>31.126666666666665</v>
          </cell>
          <cell r="DI44">
            <v>19.805</v>
          </cell>
          <cell r="DJ44">
            <v>2.5616666666666665</v>
          </cell>
          <cell r="DK44">
            <v>2.8805555555555555</v>
          </cell>
          <cell r="DL44">
            <v>0</v>
          </cell>
          <cell r="DM44">
            <v>0</v>
          </cell>
          <cell r="DN44">
            <v>146.18888888900014</v>
          </cell>
          <cell r="DO44">
            <v>452.17694444455776</v>
          </cell>
          <cell r="DP44">
            <v>1226.1763888896717</v>
          </cell>
          <cell r="DQ44">
            <v>52.725584722255874</v>
          </cell>
          <cell r="DR44">
            <v>4.2999999999999997E-2</v>
          </cell>
          <cell r="DS44">
            <v>1278.9019736119276</v>
          </cell>
          <cell r="DT44">
            <v>69.217500000000001</v>
          </cell>
          <cell r="DU44">
            <v>26.180555556482727</v>
          </cell>
          <cell r="DV44">
            <v>96.35</v>
          </cell>
          <cell r="DW44">
            <v>7.3763120715212377E-2</v>
          </cell>
          <cell r="DX44">
            <v>4195.9461499999998</v>
          </cell>
          <cell r="DY44">
            <v>0</v>
          </cell>
          <cell r="DZ44">
            <v>0</v>
          </cell>
          <cell r="EA44">
            <v>0.35356653893300438</v>
          </cell>
          <cell r="EB44">
            <v>43.548999999999999</v>
          </cell>
          <cell r="EC44">
            <v>59890.848198825828</v>
          </cell>
          <cell r="ED44">
            <v>600.22618944843271</v>
          </cell>
          <cell r="EE44">
            <v>219</v>
          </cell>
          <cell r="EF44">
            <v>7.172754946981569</v>
          </cell>
          <cell r="EG44">
            <v>8.6349999998274463</v>
          </cell>
          <cell r="EH44">
            <v>9.1488129706518428</v>
          </cell>
          <cell r="EI44">
            <v>12.333373727541842</v>
          </cell>
          <cell r="EJ44">
            <v>23.751178133836003</v>
          </cell>
          <cell r="EK44">
            <v>12.203389830508476</v>
          </cell>
          <cell r="EL44">
            <v>15.102720710812157</v>
          </cell>
          <cell r="EM44">
            <v>232.76854813744711</v>
          </cell>
          <cell r="EN44">
            <v>403.05565157503247</v>
          </cell>
          <cell r="EO44">
            <v>0</v>
          </cell>
          <cell r="EP44">
            <v>-614.46117318645463</v>
          </cell>
          <cell r="EQ44">
            <v>-315.55573522680851</v>
          </cell>
          <cell r="ER44">
            <v>1112.4255898126928</v>
          </cell>
          <cell r="ES44">
            <v>79.513329100966089</v>
          </cell>
          <cell r="ET44">
            <v>8.2088668329875047E-2</v>
          </cell>
          <cell r="EU44">
            <v>143.31409202336872</v>
          </cell>
          <cell r="EV44">
            <v>9.3763888888888882</v>
          </cell>
          <cell r="EW44">
            <v>0</v>
          </cell>
        </row>
        <row r="45">
          <cell r="A45">
            <v>42173</v>
          </cell>
          <cell r="B45">
            <v>51</v>
          </cell>
          <cell r="C45" t="str">
            <v>Thu</v>
          </cell>
          <cell r="D45">
            <v>62580</v>
          </cell>
          <cell r="E45">
            <v>2141</v>
          </cell>
          <cell r="F45">
            <v>4413</v>
          </cell>
          <cell r="G45">
            <v>2434</v>
          </cell>
          <cell r="H45">
            <v>0</v>
          </cell>
          <cell r="I45">
            <v>8477</v>
          </cell>
          <cell r="J45">
            <v>2135</v>
          </cell>
          <cell r="K45">
            <v>82180</v>
          </cell>
          <cell r="L45">
            <v>0</v>
          </cell>
          <cell r="M45">
            <v>82180</v>
          </cell>
          <cell r="N45">
            <v>512</v>
          </cell>
          <cell r="O45">
            <v>1370</v>
          </cell>
          <cell r="P45">
            <v>110869</v>
          </cell>
          <cell r="Q45">
            <v>1081</v>
          </cell>
          <cell r="R45">
            <v>3</v>
          </cell>
          <cell r="S45">
            <v>172</v>
          </cell>
          <cell r="T45">
            <v>8</v>
          </cell>
          <cell r="U45">
            <v>1025</v>
          </cell>
          <cell r="V45">
            <v>1338</v>
          </cell>
          <cell r="W45">
            <v>1084</v>
          </cell>
          <cell r="X45">
            <v>1385</v>
          </cell>
          <cell r="Y45">
            <v>8</v>
          </cell>
          <cell r="Z45">
            <v>7</v>
          </cell>
          <cell r="AA45">
            <v>167</v>
          </cell>
          <cell r="AB45">
            <v>1567</v>
          </cell>
          <cell r="AC45">
            <v>38</v>
          </cell>
          <cell r="AD45">
            <v>1487</v>
          </cell>
          <cell r="AE45">
            <v>39</v>
          </cell>
          <cell r="AF45">
            <v>0</v>
          </cell>
          <cell r="AG45">
            <v>0</v>
          </cell>
          <cell r="AH45">
            <v>0.82633906073235386</v>
          </cell>
          <cell r="AI45">
            <v>0.84581259808713294</v>
          </cell>
          <cell r="AJ45">
            <v>0.99376977366755903</v>
          </cell>
          <cell r="AK45">
            <v>157.2693295209782</v>
          </cell>
          <cell r="AL45">
            <v>129.5590929719975</v>
          </cell>
          <cell r="AM45">
            <v>0.12913117546848382</v>
          </cell>
          <cell r="AN45">
            <v>12.092147459476655</v>
          </cell>
          <cell r="AO45">
            <v>36.167903552257194</v>
          </cell>
          <cell r="AP45">
            <v>19.716836584370672</v>
          </cell>
          <cell r="AQ45">
            <v>9.8226219332532558</v>
          </cell>
          <cell r="AR45">
            <v>75.811808118081174</v>
          </cell>
          <cell r="AS45">
            <v>11.529641635164419</v>
          </cell>
          <cell r="AT45">
            <v>60.000474571667027</v>
          </cell>
          <cell r="AU45">
            <v>187.54171936072109</v>
          </cell>
          <cell r="AV45">
            <v>0.31993134528249173</v>
          </cell>
          <cell r="AW45">
            <v>0.7621261859573244</v>
          </cell>
          <cell r="AX45">
            <v>43.842696875296284</v>
          </cell>
          <cell r="BF45">
            <v>31.514722222222222</v>
          </cell>
          <cell r="BG45">
            <v>137.27944444424836</v>
          </cell>
          <cell r="BH45">
            <v>1255.3916666692528</v>
          </cell>
          <cell r="BI45">
            <v>11.553333333428281</v>
          </cell>
          <cell r="BJ45">
            <v>1435.7391666691517</v>
          </cell>
          <cell r="BK45">
            <v>438.19583333313437</v>
          </cell>
          <cell r="BL45">
            <v>362.09833333333336</v>
          </cell>
          <cell r="BM45">
            <v>397.9161111108599</v>
          </cell>
          <cell r="BN45">
            <v>331.00083333333333</v>
          </cell>
          <cell r="BO45">
            <v>16.525277777783987</v>
          </cell>
          <cell r="BP45">
            <v>11.979722222222222</v>
          </cell>
          <cell r="BQ45">
            <v>15.52</v>
          </cell>
          <cell r="BR45">
            <v>14.873333333333333</v>
          </cell>
          <cell r="BS45">
            <v>8.2344444444904923</v>
          </cell>
          <cell r="BT45">
            <v>4.2444444444444445</v>
          </cell>
          <cell r="BU45">
            <v>0</v>
          </cell>
          <cell r="BV45">
            <v>0</v>
          </cell>
          <cell r="BW45">
            <v>113.29666666662476</v>
          </cell>
          <cell r="BX45">
            <v>37.878888888888888</v>
          </cell>
          <cell r="BY45">
            <v>75.417777777735864</v>
          </cell>
          <cell r="BZ45">
            <v>82.019722222222228</v>
          </cell>
          <cell r="CA45">
            <v>110.35750000010219</v>
          </cell>
          <cell r="CB45">
            <v>0</v>
          </cell>
          <cell r="CC45">
            <v>0</v>
          </cell>
          <cell r="CD45">
            <v>135.91055555627889</v>
          </cell>
          <cell r="CE45">
            <v>96.724444444444444</v>
          </cell>
          <cell r="CF45">
            <v>121.95888888940965</v>
          </cell>
          <cell r="CG45">
            <v>87.721944444444446</v>
          </cell>
          <cell r="CH45">
            <v>0.48138888888888887</v>
          </cell>
          <cell r="CI45">
            <v>0.29222222222222222</v>
          </cell>
          <cell r="CJ45">
            <v>0.37277777777777776</v>
          </cell>
          <cell r="CK45">
            <v>0.51083333333333336</v>
          </cell>
          <cell r="CL45">
            <v>13.097500000202563</v>
          </cell>
          <cell r="CM45">
            <v>8.1994444444444436</v>
          </cell>
          <cell r="CN45">
            <v>0</v>
          </cell>
          <cell r="CO45">
            <v>797.76055555614016</v>
          </cell>
          <cell r="CP45">
            <v>179.81638888891166</v>
          </cell>
          <cell r="CQ45">
            <v>68.899722222345616</v>
          </cell>
          <cell r="CR45">
            <v>21.285277777777779</v>
          </cell>
          <cell r="CS45">
            <v>19.251666666666665</v>
          </cell>
          <cell r="CT45">
            <v>0</v>
          </cell>
          <cell r="CU45">
            <v>25.996666666666666</v>
          </cell>
          <cell r="CV45">
            <v>0</v>
          </cell>
          <cell r="CW45">
            <v>44.761944444480925</v>
          </cell>
          <cell r="CX45">
            <v>47.3</v>
          </cell>
          <cell r="CY45">
            <v>7.6166666666666663</v>
          </cell>
          <cell r="CZ45">
            <v>4.5025000000000004</v>
          </cell>
          <cell r="DA45">
            <v>0</v>
          </cell>
          <cell r="DB45">
            <v>0</v>
          </cell>
          <cell r="DC45">
            <v>0</v>
          </cell>
          <cell r="DD45">
            <v>1.2291666666666667</v>
          </cell>
          <cell r="DE45">
            <v>9.0613888889106189</v>
          </cell>
          <cell r="DF45">
            <v>0</v>
          </cell>
          <cell r="DG45">
            <v>0</v>
          </cell>
          <cell r="DH45">
            <v>30.654722222222222</v>
          </cell>
          <cell r="DI45">
            <v>21.584722222222222</v>
          </cell>
          <cell r="DJ45">
            <v>17.527777777777779</v>
          </cell>
          <cell r="DK45">
            <v>11.164444444444445</v>
          </cell>
          <cell r="DL45">
            <v>0</v>
          </cell>
          <cell r="DM45">
            <v>0</v>
          </cell>
          <cell r="DN45">
            <v>150.64138888891063</v>
          </cell>
          <cell r="DO45">
            <v>510.65305555575998</v>
          </cell>
          <cell r="DP45">
            <v>1308.4136111119001</v>
          </cell>
          <cell r="DQ45">
            <v>56.261785277811697</v>
          </cell>
          <cell r="DR45">
            <v>4.2999999999999997E-2</v>
          </cell>
          <cell r="DS45">
            <v>1364.6753963897118</v>
          </cell>
          <cell r="DT45">
            <v>65.784444444444446</v>
          </cell>
          <cell r="DU45">
            <v>61.242222223898601</v>
          </cell>
          <cell r="DV45">
            <v>99.01</v>
          </cell>
          <cell r="DW45">
            <v>6.9307989446508261E-2</v>
          </cell>
          <cell r="DX45">
            <v>4059.5090099999998</v>
          </cell>
          <cell r="DY45">
            <v>0</v>
          </cell>
          <cell r="DZ45">
            <v>0</v>
          </cell>
          <cell r="EA45">
            <v>0.3741937876997764</v>
          </cell>
          <cell r="EB45">
            <v>41.000999999999998</v>
          </cell>
          <cell r="EC45">
            <v>60012.564937374569</v>
          </cell>
          <cell r="ED45">
            <v>473.69822000389291</v>
          </cell>
          <cell r="EE45">
            <v>251</v>
          </cell>
          <cell r="EF45">
            <v>14.639575033601259</v>
          </cell>
          <cell r="EG45">
            <v>7.6369444443877894</v>
          </cell>
          <cell r="EH45">
            <v>5.1067544466242882</v>
          </cell>
          <cell r="EI45">
            <v>11.356285815754649</v>
          </cell>
          <cell r="EJ45">
            <v>16.61858049624928</v>
          </cell>
          <cell r="EK45">
            <v>18.777943368107302</v>
          </cell>
          <cell r="EL45">
            <v>12.750524909136645</v>
          </cell>
          <cell r="EM45">
            <v>284.34278350515467</v>
          </cell>
          <cell r="EN45">
            <v>295.58763999294968</v>
          </cell>
          <cell r="EO45">
            <v>0</v>
          </cell>
          <cell r="EP45">
            <v>-839.08642397443282</v>
          </cell>
          <cell r="EQ45">
            <v>-348.21059689845663</v>
          </cell>
          <cell r="ER45">
            <v>888.87414357038335</v>
          </cell>
          <cell r="ES45">
            <v>570.33187736083266</v>
          </cell>
          <cell r="ET45">
            <v>9.603372412288802E-2</v>
          </cell>
          <cell r="EU45">
            <v>180.00834827443774</v>
          </cell>
          <cell r="EV45">
            <v>8.4497222222222224</v>
          </cell>
          <cell r="EW45">
            <v>6.0163888888888888</v>
          </cell>
        </row>
        <row r="46">
          <cell r="A46">
            <v>42174</v>
          </cell>
          <cell r="B46">
            <v>51</v>
          </cell>
          <cell r="C46" t="str">
            <v>Fri</v>
          </cell>
          <cell r="D46">
            <v>95746</v>
          </cell>
          <cell r="E46">
            <v>3039</v>
          </cell>
          <cell r="F46">
            <v>7438</v>
          </cell>
          <cell r="G46">
            <v>4685</v>
          </cell>
          <cell r="H46">
            <v>0</v>
          </cell>
          <cell r="I46">
            <v>10940</v>
          </cell>
          <cell r="J46">
            <v>605</v>
          </cell>
          <cell r="K46">
            <v>122453</v>
          </cell>
          <cell r="L46">
            <v>0</v>
          </cell>
          <cell r="M46">
            <v>122453</v>
          </cell>
          <cell r="N46">
            <v>859</v>
          </cell>
          <cell r="O46">
            <v>1365</v>
          </cell>
          <cell r="P46">
            <v>96157</v>
          </cell>
          <cell r="Q46">
            <v>1239</v>
          </cell>
          <cell r="R46">
            <v>78</v>
          </cell>
          <cell r="S46">
            <v>212</v>
          </cell>
          <cell r="T46">
            <v>15</v>
          </cell>
          <cell r="U46">
            <v>1301</v>
          </cell>
          <cell r="V46">
            <v>1727</v>
          </cell>
          <cell r="W46">
            <v>1317</v>
          </cell>
          <cell r="X46">
            <v>1785</v>
          </cell>
          <cell r="Y46">
            <v>8</v>
          </cell>
          <cell r="Z46">
            <v>15</v>
          </cell>
          <cell r="AA46">
            <v>182</v>
          </cell>
          <cell r="AB46">
            <v>1990</v>
          </cell>
          <cell r="AC46">
            <v>28</v>
          </cell>
          <cell r="AD46">
            <v>1170</v>
          </cell>
          <cell r="AE46">
            <v>44</v>
          </cell>
          <cell r="AF46">
            <v>0</v>
          </cell>
          <cell r="AG46">
            <v>0</v>
          </cell>
          <cell r="AH46">
            <v>0.85477509364451976</v>
          </cell>
          <cell r="AI46">
            <v>0.86751908304433578</v>
          </cell>
          <cell r="AJ46">
            <v>0.99298506365707662</v>
          </cell>
          <cell r="AK46">
            <v>166.69903739008737</v>
          </cell>
          <cell r="AL46">
            <v>150.93746119743349</v>
          </cell>
          <cell r="AM46">
            <v>9.4281071104832054E-2</v>
          </cell>
          <cell r="AN46">
            <v>13.24688978449729</v>
          </cell>
          <cell r="AO46">
            <v>31.5252606255012</v>
          </cell>
          <cell r="AP46">
            <v>19.583410823935793</v>
          </cell>
          <cell r="AQ46">
            <v>11.014494100381825</v>
          </cell>
          <cell r="AR46">
            <v>92.97873955960516</v>
          </cell>
          <cell r="AS46">
            <v>12.596464761008521</v>
          </cell>
          <cell r="AT46">
            <v>87.450673569186009</v>
          </cell>
          <cell r="AU46">
            <v>194.35750111096598</v>
          </cell>
          <cell r="AV46">
            <v>0.44994750945710676</v>
          </cell>
          <cell r="AW46">
            <v>0.51421377793406142</v>
          </cell>
          <cell r="AX46">
            <v>43.114421130287155</v>
          </cell>
          <cell r="BF46">
            <v>27.75</v>
          </cell>
          <cell r="BG46">
            <v>380.17472222141066</v>
          </cell>
          <cell r="BH46">
            <v>1000.5575000000329</v>
          </cell>
          <cell r="BI46">
            <v>73.436666666497999</v>
          </cell>
          <cell r="BJ46">
            <v>1481.9188888879414</v>
          </cell>
          <cell r="BK46">
            <v>630.04000000024178</v>
          </cell>
          <cell r="BL46">
            <v>538.54250000000002</v>
          </cell>
          <cell r="BM46">
            <v>574.36444444455719</v>
          </cell>
          <cell r="BN46">
            <v>492.23333333333335</v>
          </cell>
          <cell r="BO46">
            <v>20.134166666715302</v>
          </cell>
          <cell r="BP46">
            <v>16.3825</v>
          </cell>
          <cell r="BQ46">
            <v>25.818888888887855</v>
          </cell>
          <cell r="BR46">
            <v>22.826111111111111</v>
          </cell>
          <cell r="BS46">
            <v>9.7225000000814905</v>
          </cell>
          <cell r="BT46">
            <v>7.1005555555555553</v>
          </cell>
          <cell r="BU46">
            <v>0</v>
          </cell>
          <cell r="BV46">
            <v>0</v>
          </cell>
          <cell r="BW46">
            <v>103.04305555538377</v>
          </cell>
          <cell r="BX46">
            <v>43.298611111111114</v>
          </cell>
          <cell r="BY46">
            <v>59.744444444272666</v>
          </cell>
          <cell r="BZ46">
            <v>66.55694444444444</v>
          </cell>
          <cell r="CA46">
            <v>119.56972222213504</v>
          </cell>
          <cell r="CB46">
            <v>0</v>
          </cell>
          <cell r="CC46">
            <v>0</v>
          </cell>
          <cell r="CD46">
            <v>157.98083333348467</v>
          </cell>
          <cell r="CE46">
            <v>122.32388888888889</v>
          </cell>
          <cell r="CF46">
            <v>143.53250000023075</v>
          </cell>
          <cell r="CG46">
            <v>112.85055555555556</v>
          </cell>
          <cell r="CH46">
            <v>0.41944444444444445</v>
          </cell>
          <cell r="CI46">
            <v>0.31333333333333335</v>
          </cell>
          <cell r="CJ46">
            <v>1.0838888888888889</v>
          </cell>
          <cell r="CK46">
            <v>0.91861111111111116</v>
          </cell>
          <cell r="CL46">
            <v>12.944999999920579</v>
          </cell>
          <cell r="CM46">
            <v>8.2413888888888884</v>
          </cell>
          <cell r="CN46">
            <v>0</v>
          </cell>
          <cell r="CO46">
            <v>1010.6336111112453</v>
          </cell>
          <cell r="CP46">
            <v>123.07611111111112</v>
          </cell>
          <cell r="CQ46">
            <v>0</v>
          </cell>
          <cell r="CR46">
            <v>16.14</v>
          </cell>
          <cell r="CS46">
            <v>16.660833333333333</v>
          </cell>
          <cell r="CT46">
            <v>0</v>
          </cell>
          <cell r="CU46">
            <v>24.679444444444446</v>
          </cell>
          <cell r="CV46">
            <v>0</v>
          </cell>
          <cell r="CW46">
            <v>35.853611111111114</v>
          </cell>
          <cell r="CX46">
            <v>54.819722222222225</v>
          </cell>
          <cell r="CY46">
            <v>16.433333333333334</v>
          </cell>
          <cell r="CZ46">
            <v>0.90361111111111114</v>
          </cell>
          <cell r="DA46">
            <v>3.8888888888888888E-3</v>
          </cell>
          <cell r="DB46">
            <v>0.67611111111111111</v>
          </cell>
          <cell r="DC46">
            <v>0</v>
          </cell>
          <cell r="DD46">
            <v>0.90638888888888891</v>
          </cell>
          <cell r="DE46">
            <v>8.7375000000000007</v>
          </cell>
          <cell r="DF46">
            <v>0</v>
          </cell>
          <cell r="DG46">
            <v>0</v>
          </cell>
          <cell r="DH46">
            <v>25.373888888888889</v>
          </cell>
          <cell r="DI46">
            <v>17.74388888888889</v>
          </cell>
          <cell r="DJ46">
            <v>4.3016666666666667</v>
          </cell>
          <cell r="DK46">
            <v>9.9663888888888881</v>
          </cell>
          <cell r="DL46">
            <v>0</v>
          </cell>
          <cell r="DM46">
            <v>0</v>
          </cell>
          <cell r="DN46">
            <v>139.86638888888891</v>
          </cell>
          <cell r="DO46">
            <v>356.2763888888889</v>
          </cell>
          <cell r="DP46">
            <v>1366.9100000001342</v>
          </cell>
          <cell r="DQ46">
            <v>58.777130000005769</v>
          </cell>
          <cell r="DR46">
            <v>4.2999999999999997E-2</v>
          </cell>
          <cell r="DS46">
            <v>1425.6871300001401</v>
          </cell>
          <cell r="DT46">
            <v>81.533055555555549</v>
          </cell>
          <cell r="DU46">
            <v>33.342222221140503</v>
          </cell>
          <cell r="DV46">
            <v>80.58</v>
          </cell>
          <cell r="DW46">
            <v>5.5174281211139445E-2</v>
          </cell>
          <cell r="DX46">
            <v>3292.4987999999998</v>
          </cell>
          <cell r="DY46">
            <v>0</v>
          </cell>
          <cell r="DZ46">
            <v>0</v>
          </cell>
          <cell r="EA46">
            <v>0.24989801857077429</v>
          </cell>
          <cell r="EB46">
            <v>40.86</v>
          </cell>
          <cell r="EC46">
            <v>61546.074931805728</v>
          </cell>
          <cell r="ED46">
            <v>3000.6221999931081</v>
          </cell>
          <cell r="EE46">
            <v>259</v>
          </cell>
          <cell r="EF46">
            <v>7.7240669238163324</v>
          </cell>
          <cell r="EG46">
            <v>7.802777777728366</v>
          </cell>
          <cell r="EH46">
            <v>5.6390174439659342</v>
          </cell>
          <cell r="EI46">
            <v>12.436207827475522</v>
          </cell>
          <cell r="EJ46">
            <v>19.072847682119203</v>
          </cell>
          <cell r="EK46">
            <v>13.839056893900564</v>
          </cell>
          <cell r="EL46">
            <v>14.059482425733226</v>
          </cell>
          <cell r="EM46">
            <v>288.08365968069319</v>
          </cell>
          <cell r="EN46">
            <v>481.87194651177498</v>
          </cell>
          <cell r="EO46">
            <v>0</v>
          </cell>
          <cell r="EP46">
            <v>-2216.7266583685764</v>
          </cell>
          <cell r="EQ46">
            <v>-765.42776335236658</v>
          </cell>
          <cell r="ER46">
            <v>703.61537661443583</v>
          </cell>
          <cell r="ES46">
            <v>82.020959302863034</v>
          </cell>
          <cell r="ET46">
            <v>-0.15187868390037496</v>
          </cell>
          <cell r="EU46">
            <v>-431.36379874964467</v>
          </cell>
          <cell r="EV46">
            <v>18.000555555555554</v>
          </cell>
          <cell r="EW46">
            <v>2.6888888888888891</v>
          </cell>
        </row>
        <row r="47">
          <cell r="A47">
            <v>42175</v>
          </cell>
          <cell r="B47">
            <v>51</v>
          </cell>
          <cell r="C47" t="str">
            <v>Sat</v>
          </cell>
          <cell r="D47">
            <v>50061</v>
          </cell>
          <cell r="E47">
            <v>2950</v>
          </cell>
          <cell r="F47">
            <v>581</v>
          </cell>
          <cell r="G47">
            <v>1594</v>
          </cell>
          <cell r="H47">
            <v>0</v>
          </cell>
          <cell r="I47">
            <v>4853</v>
          </cell>
          <cell r="J47">
            <v>376</v>
          </cell>
          <cell r="K47">
            <v>60415</v>
          </cell>
          <cell r="L47">
            <v>0</v>
          </cell>
          <cell r="M47">
            <v>60415</v>
          </cell>
          <cell r="N47">
            <v>437</v>
          </cell>
          <cell r="O47">
            <v>0</v>
          </cell>
          <cell r="P47">
            <v>0</v>
          </cell>
          <cell r="Q47">
            <v>1050</v>
          </cell>
          <cell r="R47">
            <v>81</v>
          </cell>
          <cell r="S47">
            <v>96</v>
          </cell>
          <cell r="T47">
            <v>6</v>
          </cell>
          <cell r="U47">
            <v>1120</v>
          </cell>
          <cell r="V47">
            <v>1305</v>
          </cell>
          <cell r="W47">
            <v>1131</v>
          </cell>
          <cell r="X47">
            <v>960</v>
          </cell>
          <cell r="Y47">
            <v>0</v>
          </cell>
          <cell r="Z47">
            <v>6</v>
          </cell>
          <cell r="AA47">
            <v>86</v>
          </cell>
          <cell r="AB47">
            <v>1052</v>
          </cell>
          <cell r="AC47">
            <v>11</v>
          </cell>
          <cell r="AD47">
            <v>223</v>
          </cell>
          <cell r="AE47">
            <v>17</v>
          </cell>
          <cell r="AF47">
            <v>0</v>
          </cell>
          <cell r="AG47">
            <v>0</v>
          </cell>
          <cell r="AH47">
            <v>0.86550038239499094</v>
          </cell>
          <cell r="AI47">
            <v>0.80162829106049382</v>
          </cell>
          <cell r="AJ47">
            <v>0.99276669701233133</v>
          </cell>
          <cell r="AK47">
            <v>166.85331466855041</v>
          </cell>
          <cell r="AL47">
            <v>144.59799850228063</v>
          </cell>
          <cell r="AM47">
            <v>8.6551353140776291E-2</v>
          </cell>
          <cell r="AN47">
            <v>0</v>
          </cell>
          <cell r="AO47">
            <v>0</v>
          </cell>
          <cell r="AP47">
            <v>17.498201791601193</v>
          </cell>
          <cell r="AQ47">
            <v>10.539340035857627</v>
          </cell>
          <cell r="AR47">
            <v>53.417329796640139</v>
          </cell>
          <cell r="AS47">
            <v>12.355675904937026</v>
          </cell>
          <cell r="AT47">
            <v>76.337281805366572</v>
          </cell>
          <cell r="AU47">
            <v>182.98934594013429</v>
          </cell>
          <cell r="AV47">
            <v>0.4171679034818816</v>
          </cell>
          <cell r="AW47">
            <v>0.80481214334545892</v>
          </cell>
          <cell r="AX47">
            <v>58.904287044049269</v>
          </cell>
          <cell r="BF47">
            <v>19.8</v>
          </cell>
          <cell r="BG47">
            <v>201.23944444437021</v>
          </cell>
          <cell r="BH47">
            <v>566.49888888890439</v>
          </cell>
          <cell r="BI47">
            <v>38.083888888859391</v>
          </cell>
          <cell r="BJ47">
            <v>825.62222222213404</v>
          </cell>
          <cell r="BK47">
            <v>330.15583333340629</v>
          </cell>
          <cell r="BL47">
            <v>285.75</v>
          </cell>
          <cell r="BM47">
            <v>300.02999999996894</v>
          </cell>
          <cell r="BN47">
            <v>263.15972222222223</v>
          </cell>
          <cell r="BO47">
            <v>20.401388888888889</v>
          </cell>
          <cell r="BP47">
            <v>16.431666666666668</v>
          </cell>
          <cell r="BQ47">
            <v>3.1855555555035568</v>
          </cell>
          <cell r="BR47">
            <v>3.5975000000000001</v>
          </cell>
          <cell r="BS47">
            <v>6.5388888890448857</v>
          </cell>
          <cell r="BT47">
            <v>2.5611111111111109</v>
          </cell>
          <cell r="BU47">
            <v>0</v>
          </cell>
          <cell r="BV47">
            <v>0</v>
          </cell>
          <cell r="BW47">
            <v>12.744166666716337</v>
          </cell>
          <cell r="BX47">
            <v>0</v>
          </cell>
          <cell r="BY47">
            <v>12.744166666716337</v>
          </cell>
          <cell r="BZ47">
            <v>12.768333333333333</v>
          </cell>
          <cell r="CA47">
            <v>107.3122222218885</v>
          </cell>
          <cell r="CB47">
            <v>0</v>
          </cell>
          <cell r="CC47">
            <v>0</v>
          </cell>
          <cell r="CD47">
            <v>85.143055555515701</v>
          </cell>
          <cell r="CE47">
            <v>65.700833333333335</v>
          </cell>
          <cell r="CF47">
            <v>77.837222222241621</v>
          </cell>
          <cell r="CG47">
            <v>61.131666666666668</v>
          </cell>
          <cell r="CH47">
            <v>0</v>
          </cell>
          <cell r="CI47">
            <v>0</v>
          </cell>
          <cell r="CJ47">
            <v>0.59916666666666663</v>
          </cell>
          <cell r="CK47">
            <v>0.45555555555555555</v>
          </cell>
          <cell r="CL47">
            <v>6.7066666666074246</v>
          </cell>
          <cell r="CM47">
            <v>4.1136111111111111</v>
          </cell>
          <cell r="CN47">
            <v>0</v>
          </cell>
          <cell r="CO47">
            <v>535.35527777752691</v>
          </cell>
          <cell r="CP47">
            <v>103.844166666699</v>
          </cell>
          <cell r="CQ47">
            <v>0</v>
          </cell>
          <cell r="CR47">
            <v>9.0486111111111107</v>
          </cell>
          <cell r="CS47">
            <v>17.206944444444446</v>
          </cell>
          <cell r="CT47">
            <v>0</v>
          </cell>
          <cell r="CU47">
            <v>15.619166666666667</v>
          </cell>
          <cell r="CV47">
            <v>0</v>
          </cell>
          <cell r="CW47">
            <v>22.819166666666668</v>
          </cell>
          <cell r="CX47">
            <v>30.030555555555555</v>
          </cell>
          <cell r="CY47">
            <v>2.8833333333333333</v>
          </cell>
          <cell r="CZ47">
            <v>2.3424999999999998</v>
          </cell>
          <cell r="DA47">
            <v>0</v>
          </cell>
          <cell r="DB47">
            <v>0</v>
          </cell>
          <cell r="DC47">
            <v>0</v>
          </cell>
          <cell r="DD47">
            <v>3.151388888888889</v>
          </cell>
          <cell r="DE47">
            <v>0</v>
          </cell>
          <cell r="DF47">
            <v>0</v>
          </cell>
          <cell r="DG47">
            <v>0</v>
          </cell>
          <cell r="DH47">
            <v>16.818055555555556</v>
          </cell>
          <cell r="DI47">
            <v>9.0274999999999999</v>
          </cell>
          <cell r="DJ47">
            <v>2.5483333333333333</v>
          </cell>
          <cell r="DK47">
            <v>3.2155555555555555</v>
          </cell>
          <cell r="DL47">
            <v>0</v>
          </cell>
          <cell r="DM47">
            <v>0</v>
          </cell>
          <cell r="DN47">
            <v>70.01722222222223</v>
          </cell>
          <cell r="DO47">
            <v>238.55527777781015</v>
          </cell>
          <cell r="DP47">
            <v>773.91055555533706</v>
          </cell>
          <cell r="DQ47">
            <v>33.278153888879494</v>
          </cell>
          <cell r="DR47">
            <v>4.2999999999999997E-2</v>
          </cell>
          <cell r="DS47">
            <v>807.18870944421656</v>
          </cell>
          <cell r="DT47">
            <v>34.200277777777778</v>
          </cell>
          <cell r="DU47">
            <v>17.511388889019269</v>
          </cell>
          <cell r="DV47">
            <v>28.67</v>
          </cell>
          <cell r="DW47">
            <v>3.4732440177234661E-2</v>
          </cell>
          <cell r="DX47">
            <v>1622.37796</v>
          </cell>
          <cell r="DY47">
            <v>25.183333333333337</v>
          </cell>
          <cell r="DZ47">
            <v>289.60833333333335</v>
          </cell>
          <cell r="EA47">
            <v>0.2955384224118614</v>
          </cell>
          <cell r="EB47">
            <v>56.588000000000001</v>
          </cell>
          <cell r="EC47">
            <v>47589.180983362654</v>
          </cell>
          <cell r="ED47">
            <v>2155.0911044427753</v>
          </cell>
          <cell r="EE47">
            <v>156</v>
          </cell>
          <cell r="EF47">
            <v>6.7351495726997186</v>
          </cell>
          <cell r="EG47">
            <v>6.9024999996292822</v>
          </cell>
          <cell r="EH47">
            <v>2.4628757697809536</v>
          </cell>
          <cell r="EI47">
            <v>12.333430877826014</v>
          </cell>
          <cell r="EJ47">
            <v>0</v>
          </cell>
          <cell r="EK47">
            <v>10.013908205841448</v>
          </cell>
          <cell r="EL47">
            <v>12.823061630331958</v>
          </cell>
          <cell r="EM47">
            <v>182.3857690995938</v>
          </cell>
          <cell r="EN47">
            <v>243.77230245807561</v>
          </cell>
          <cell r="EO47">
            <v>0</v>
          </cell>
          <cell r="EP47">
            <v>-356.70241292057887</v>
          </cell>
          <cell r="EQ47">
            <v>0</v>
          </cell>
          <cell r="ER47">
            <v>1167.0248247386121</v>
          </cell>
          <cell r="ES47">
            <v>155.10981010522988</v>
          </cell>
          <cell r="ET47">
            <v>0.13871968151102254</v>
          </cell>
          <cell r="EU47">
            <v>142.2774127156689</v>
          </cell>
          <cell r="EV47">
            <v>11.637777777777778</v>
          </cell>
          <cell r="EW47">
            <v>3.6919444444444443</v>
          </cell>
        </row>
        <row r="48">
          <cell r="A48">
            <v>42176</v>
          </cell>
          <cell r="B48">
            <v>51</v>
          </cell>
          <cell r="C48" t="str">
            <v>Sun</v>
          </cell>
          <cell r="D48">
            <v>14864</v>
          </cell>
          <cell r="E48">
            <v>1826</v>
          </cell>
          <cell r="F48">
            <v>499</v>
          </cell>
          <cell r="G48">
            <v>162</v>
          </cell>
          <cell r="H48">
            <v>0</v>
          </cell>
          <cell r="I48">
            <v>851</v>
          </cell>
          <cell r="J48">
            <v>104</v>
          </cell>
          <cell r="K48">
            <v>18306</v>
          </cell>
          <cell r="L48">
            <v>0</v>
          </cell>
          <cell r="M48">
            <v>18306</v>
          </cell>
          <cell r="N48">
            <v>97</v>
          </cell>
          <cell r="O48">
            <v>0</v>
          </cell>
          <cell r="P48">
            <v>0</v>
          </cell>
          <cell r="Q48">
            <v>630</v>
          </cell>
          <cell r="R48">
            <v>48</v>
          </cell>
          <cell r="S48">
            <v>27</v>
          </cell>
          <cell r="T48">
            <v>0</v>
          </cell>
          <cell r="U48">
            <v>660</v>
          </cell>
          <cell r="V48">
            <v>706</v>
          </cell>
          <cell r="W48">
            <v>678</v>
          </cell>
          <cell r="X48">
            <v>286</v>
          </cell>
          <cell r="Y48">
            <v>0</v>
          </cell>
          <cell r="Z48">
            <v>10</v>
          </cell>
          <cell r="AA48">
            <v>20</v>
          </cell>
          <cell r="AB48">
            <v>316</v>
          </cell>
          <cell r="AC48">
            <v>5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0.87288349482732708</v>
          </cell>
          <cell r="AI48">
            <v>0.89236000684710348</v>
          </cell>
          <cell r="AJ48">
            <v>0.99470119086638265</v>
          </cell>
          <cell r="AK48">
            <v>170.88658529608284</v>
          </cell>
          <cell r="AL48">
            <v>162.55192878338281</v>
          </cell>
          <cell r="AM48">
            <v>5.21686878619032E-2</v>
          </cell>
          <cell r="AN48">
            <v>0</v>
          </cell>
          <cell r="AO48">
            <v>0</v>
          </cell>
          <cell r="AP48">
            <v>0</v>
          </cell>
          <cell r="AQ48">
            <v>14.006978238912865</v>
          </cell>
          <cell r="AR48">
            <v>27</v>
          </cell>
          <cell r="AS48">
            <v>13.914915478099418</v>
          </cell>
          <cell r="AT48">
            <v>76.279855777725814</v>
          </cell>
          <cell r="AU48">
            <v>180.79206399746241</v>
          </cell>
          <cell r="AV48">
            <v>0.42192037687448758</v>
          </cell>
          <cell r="AW48">
            <v>1.4383611296596142</v>
          </cell>
          <cell r="AX48">
            <v>105.19461124326187</v>
          </cell>
          <cell r="BF48">
            <v>0</v>
          </cell>
          <cell r="BG48">
            <v>0</v>
          </cell>
          <cell r="BH48">
            <v>246.94861111152142</v>
          </cell>
          <cell r="BI48">
            <v>0</v>
          </cell>
          <cell r="BJ48">
            <v>246.94861111152142</v>
          </cell>
          <cell r="BK48">
            <v>101.25444444429233</v>
          </cell>
          <cell r="BL48">
            <v>88.383333333333326</v>
          </cell>
          <cell r="BM48">
            <v>86.981666666498256</v>
          </cell>
          <cell r="BN48">
            <v>77.336944444444441</v>
          </cell>
          <cell r="BO48">
            <v>11.233333333333333</v>
          </cell>
          <cell r="BP48">
            <v>9.4849999999999994</v>
          </cell>
          <cell r="BQ48">
            <v>1.6008333333012545</v>
          </cell>
          <cell r="BR48">
            <v>1.4147222222222222</v>
          </cell>
          <cell r="BS48">
            <v>1.4386111111594881</v>
          </cell>
          <cell r="BT48">
            <v>0.14666666666666667</v>
          </cell>
          <cell r="BU48">
            <v>0</v>
          </cell>
          <cell r="BV48">
            <v>0</v>
          </cell>
          <cell r="BW48">
            <v>0</v>
          </cell>
          <cell r="BX48">
            <v>0</v>
          </cell>
          <cell r="BY48">
            <v>0</v>
          </cell>
          <cell r="BZ48">
            <v>0</v>
          </cell>
          <cell r="CA48">
            <v>48.404444444444444</v>
          </cell>
          <cell r="CB48">
            <v>0</v>
          </cell>
          <cell r="CC48">
            <v>0</v>
          </cell>
          <cell r="CD48">
            <v>22.709444444513519</v>
          </cell>
          <cell r="CE48">
            <v>20.265000000000001</v>
          </cell>
          <cell r="CF48">
            <v>20.805000000012161</v>
          </cell>
          <cell r="CG48">
            <v>18.405277777777776</v>
          </cell>
          <cell r="CH48">
            <v>0</v>
          </cell>
          <cell r="CI48">
            <v>0</v>
          </cell>
          <cell r="CJ48">
            <v>0.56388888888888888</v>
          </cell>
          <cell r="CK48">
            <v>0.82666666666666666</v>
          </cell>
          <cell r="CL48">
            <v>1.3405555556124698</v>
          </cell>
          <cell r="CM48">
            <v>1.0330555555555556</v>
          </cell>
          <cell r="CN48">
            <v>0</v>
          </cell>
          <cell r="CO48">
            <v>172.36833333325029</v>
          </cell>
          <cell r="CP48">
            <v>27.295277777777777</v>
          </cell>
          <cell r="CQ48">
            <v>0</v>
          </cell>
          <cell r="CR48">
            <v>0</v>
          </cell>
          <cell r="CS48">
            <v>9.7886111111874285</v>
          </cell>
          <cell r="CT48">
            <v>0</v>
          </cell>
          <cell r="CU48">
            <v>5.4977777777777774</v>
          </cell>
          <cell r="CV48">
            <v>0</v>
          </cell>
          <cell r="CW48">
            <v>6.9241666666666664</v>
          </cell>
          <cell r="CX48">
            <v>7.7502777777777778</v>
          </cell>
          <cell r="CY48">
            <v>0.16666666666666666</v>
          </cell>
          <cell r="CZ48">
            <v>0.40611111111111109</v>
          </cell>
          <cell r="DA48">
            <v>0</v>
          </cell>
          <cell r="DB48">
            <v>0</v>
          </cell>
          <cell r="DC48">
            <v>0</v>
          </cell>
          <cell r="DD48">
            <v>0</v>
          </cell>
          <cell r="DE48">
            <v>0</v>
          </cell>
          <cell r="DF48">
            <v>0.53249999999999997</v>
          </cell>
          <cell r="DG48">
            <v>0</v>
          </cell>
          <cell r="DH48">
            <v>2.3436111111111111</v>
          </cell>
          <cell r="DI48">
            <v>0</v>
          </cell>
          <cell r="DJ48">
            <v>0</v>
          </cell>
          <cell r="DK48">
            <v>0</v>
          </cell>
          <cell r="DL48">
            <v>0</v>
          </cell>
          <cell r="DM48">
            <v>0</v>
          </cell>
          <cell r="DN48">
            <v>11.199166666666667</v>
          </cell>
          <cell r="DO48">
            <v>60.705000000076311</v>
          </cell>
          <cell r="DP48">
            <v>233.07333333332662</v>
          </cell>
          <cell r="DQ48">
            <v>10.022153333333044</v>
          </cell>
          <cell r="DR48">
            <v>4.3000000000000003E-2</v>
          </cell>
          <cell r="DS48">
            <v>243.09548666665967</v>
          </cell>
          <cell r="DT48">
            <v>6.9638888888888886</v>
          </cell>
          <cell r="DU48">
            <v>6.9113888893059183</v>
          </cell>
          <cell r="DV48">
            <v>18.28</v>
          </cell>
          <cell r="DW48">
            <v>7.3031175021797221E-2</v>
          </cell>
          <cell r="DX48">
            <v>1792.0798</v>
          </cell>
          <cell r="DY48">
            <v>117.7</v>
          </cell>
          <cell r="DZ48">
            <v>0</v>
          </cell>
          <cell r="EA48">
            <v>0.24971668883066084</v>
          </cell>
          <cell r="EB48">
            <v>98.034999999999997</v>
          </cell>
          <cell r="EC48">
            <v>25623.945835365979</v>
          </cell>
          <cell r="ED48">
            <v>0</v>
          </cell>
          <cell r="EE48">
            <v>52</v>
          </cell>
          <cell r="EF48">
            <v>7.9746794876606755</v>
          </cell>
          <cell r="EG48">
            <v>0</v>
          </cell>
          <cell r="EH48">
            <v>0</v>
          </cell>
          <cell r="EI48">
            <v>13.746695505879973</v>
          </cell>
          <cell r="EJ48">
            <v>0</v>
          </cell>
          <cell r="EK48">
            <v>17.733990147783253</v>
          </cell>
          <cell r="EL48">
            <v>14.919187732478903</v>
          </cell>
          <cell r="EM48">
            <v>311.7126496678809</v>
          </cell>
          <cell r="EN48">
            <v>112.60861169731385</v>
          </cell>
          <cell r="EO48">
            <v>0</v>
          </cell>
          <cell r="EP48">
            <v>-65.120432981408428</v>
          </cell>
          <cell r="EQ48">
            <v>0</v>
          </cell>
          <cell r="ER48">
            <v>-430.83037449184815</v>
          </cell>
          <cell r="ES48">
            <v>-218.26506739292793</v>
          </cell>
          <cell r="ET48">
            <v>0.77226866782517778</v>
          </cell>
          <cell r="EU48">
            <v>134.39044135555227</v>
          </cell>
          <cell r="EV48">
            <v>0.71638888888888885</v>
          </cell>
          <cell r="EW48">
            <v>2.1855555555555557</v>
          </cell>
        </row>
        <row r="49">
          <cell r="A49">
            <v>42177</v>
          </cell>
          <cell r="B49">
            <v>52</v>
          </cell>
          <cell r="C49" t="str">
            <v>Mon</v>
          </cell>
          <cell r="D49">
            <v>78324</v>
          </cell>
          <cell r="E49">
            <v>3294</v>
          </cell>
          <cell r="F49">
            <v>5474</v>
          </cell>
          <cell r="G49">
            <v>3842</v>
          </cell>
          <cell r="H49">
            <v>0</v>
          </cell>
          <cell r="I49">
            <v>9005</v>
          </cell>
          <cell r="J49">
            <v>2229</v>
          </cell>
          <cell r="K49">
            <v>102168</v>
          </cell>
          <cell r="L49">
            <v>0</v>
          </cell>
          <cell r="M49">
            <v>102168</v>
          </cell>
          <cell r="N49">
            <v>1322</v>
          </cell>
          <cell r="O49">
            <v>1282</v>
          </cell>
          <cell r="P49">
            <v>102795</v>
          </cell>
          <cell r="Q49">
            <v>1191</v>
          </cell>
          <cell r="R49">
            <v>84</v>
          </cell>
          <cell r="S49">
            <v>160</v>
          </cell>
          <cell r="T49">
            <v>6</v>
          </cell>
          <cell r="U49">
            <v>1243</v>
          </cell>
          <cell r="V49">
            <v>1520</v>
          </cell>
          <cell r="W49">
            <v>1275</v>
          </cell>
          <cell r="X49">
            <v>1720</v>
          </cell>
          <cell r="Y49">
            <v>4</v>
          </cell>
          <cell r="Z49">
            <v>10</v>
          </cell>
          <cell r="AA49">
            <v>213</v>
          </cell>
          <cell r="AB49">
            <v>1947</v>
          </cell>
          <cell r="AC49">
            <v>32</v>
          </cell>
          <cell r="AD49">
            <v>1148</v>
          </cell>
          <cell r="AE49">
            <v>52</v>
          </cell>
          <cell r="AF49">
            <v>0</v>
          </cell>
          <cell r="AG49">
            <v>0</v>
          </cell>
          <cell r="AH49">
            <v>0.88109671062095507</v>
          </cell>
          <cell r="AI49">
            <v>0.8555386136997104</v>
          </cell>
          <cell r="AJ49">
            <v>0.98706052775820219</v>
          </cell>
          <cell r="AK49">
            <v>168.11112396261839</v>
          </cell>
          <cell r="AL49">
            <v>169.24130844322656</v>
          </cell>
          <cell r="AM49">
            <v>0.10995615065382507</v>
          </cell>
          <cell r="AN49">
            <v>12.193330550467374</v>
          </cell>
          <cell r="AO49">
            <v>29.438742640633272</v>
          </cell>
          <cell r="AP49">
            <v>18.638969192211555</v>
          </cell>
          <cell r="AQ49">
            <v>11.003077985212986</v>
          </cell>
          <cell r="AR49">
            <v>80.131764705882347</v>
          </cell>
          <cell r="AS49">
            <v>12.634129019822337</v>
          </cell>
          <cell r="AT49">
            <v>74.885535349242843</v>
          </cell>
          <cell r="AU49">
            <v>198.04371119787422</v>
          </cell>
          <cell r="AV49">
            <v>0.37812629795864305</v>
          </cell>
          <cell r="AW49">
            <v>0.61907803774894288</v>
          </cell>
          <cell r="AX49">
            <v>44.448696337285099</v>
          </cell>
          <cell r="BF49">
            <v>25.45</v>
          </cell>
          <cell r="BG49">
            <v>371.54944444450808</v>
          </cell>
          <cell r="BH49">
            <v>974.39972222237145</v>
          </cell>
          <cell r="BI49">
            <v>68.321388888946316</v>
          </cell>
          <cell r="BJ49">
            <v>1439.7205555558257</v>
          </cell>
          <cell r="BK49">
            <v>515.88611111170019</v>
          </cell>
          <cell r="BL49">
            <v>454.54555555555555</v>
          </cell>
          <cell r="BM49">
            <v>465.90611111145932</v>
          </cell>
          <cell r="BN49">
            <v>413.79861111111109</v>
          </cell>
          <cell r="BO49">
            <v>19.463333333333335</v>
          </cell>
          <cell r="BP49">
            <v>17.273055555555555</v>
          </cell>
          <cell r="BQ49">
            <v>18.85361111111111</v>
          </cell>
          <cell r="BR49">
            <v>17.339722222222221</v>
          </cell>
          <cell r="BS49">
            <v>11.663055555796406</v>
          </cell>
          <cell r="BT49">
            <v>6.1341666666666663</v>
          </cell>
          <cell r="BU49">
            <v>0</v>
          </cell>
          <cell r="BV49">
            <v>0</v>
          </cell>
          <cell r="BW49">
            <v>105.13944444414824</v>
          </cell>
          <cell r="BX49">
            <v>43.548055555555557</v>
          </cell>
          <cell r="BY49">
            <v>61.591388888592675</v>
          </cell>
          <cell r="BZ49">
            <v>65.026388888888889</v>
          </cell>
          <cell r="CA49">
            <v>115.87666666667909</v>
          </cell>
          <cell r="CB49">
            <v>0</v>
          </cell>
          <cell r="CC49">
            <v>0</v>
          </cell>
          <cell r="CD49">
            <v>154.10638888879885</v>
          </cell>
          <cell r="CE49">
            <v>119.51138888888889</v>
          </cell>
          <cell r="CF49">
            <v>140.18861111105315</v>
          </cell>
          <cell r="CG49">
            <v>108.4675</v>
          </cell>
          <cell r="CH49">
            <v>0.28277777777777779</v>
          </cell>
          <cell r="CI49">
            <v>0.14416666666666667</v>
          </cell>
          <cell r="CJ49">
            <v>0.90638888888888891</v>
          </cell>
          <cell r="CK49">
            <v>0.72277777777777774</v>
          </cell>
          <cell r="CL49">
            <v>12.728611111079033</v>
          </cell>
          <cell r="CM49">
            <v>10.176944444444445</v>
          </cell>
          <cell r="CN49">
            <v>0</v>
          </cell>
          <cell r="CO49">
            <v>891.00861111132633</v>
          </cell>
          <cell r="CP49">
            <v>108.44111111111111</v>
          </cell>
          <cell r="CQ49">
            <v>93.24694444434769</v>
          </cell>
          <cell r="CR49">
            <v>19.97388888888889</v>
          </cell>
          <cell r="CS49">
            <v>20.604722222222222</v>
          </cell>
          <cell r="CT49">
            <v>0</v>
          </cell>
          <cell r="CU49">
            <v>16.987500000000001</v>
          </cell>
          <cell r="CV49">
            <v>0</v>
          </cell>
          <cell r="CW49">
            <v>40.781666666666666</v>
          </cell>
          <cell r="CX49">
            <v>55.225833333333334</v>
          </cell>
          <cell r="CY49">
            <v>10.823333333333334</v>
          </cell>
          <cell r="CZ49">
            <v>2.9225000000851127</v>
          </cell>
          <cell r="DA49">
            <v>0.15916666666666668</v>
          </cell>
          <cell r="DB49">
            <v>0</v>
          </cell>
          <cell r="DC49">
            <v>0</v>
          </cell>
          <cell r="DD49">
            <v>5.7716666666666665</v>
          </cell>
          <cell r="DE49">
            <v>8.4730555555555558</v>
          </cell>
          <cell r="DF49">
            <v>0</v>
          </cell>
          <cell r="DG49">
            <v>0</v>
          </cell>
          <cell r="DH49">
            <v>39.831666666666663</v>
          </cell>
          <cell r="DI49">
            <v>17.234166666666667</v>
          </cell>
          <cell r="DJ49">
            <v>2.5963888888888889</v>
          </cell>
          <cell r="DK49">
            <v>7.0791666666666666</v>
          </cell>
          <cell r="DL49">
            <v>0</v>
          </cell>
          <cell r="DM49">
            <v>0</v>
          </cell>
          <cell r="DN49">
            <v>150.11694444452957</v>
          </cell>
          <cell r="DO49">
            <v>450.15277777776618</v>
          </cell>
          <cell r="DP49">
            <v>1341.1613888890924</v>
          </cell>
          <cell r="DQ49">
            <v>57.669939722230971</v>
          </cell>
          <cell r="DR49">
            <v>4.2999999999999997E-2</v>
          </cell>
          <cell r="DS49">
            <v>1398.8313286113234</v>
          </cell>
          <cell r="DT49">
            <v>75.202500000000001</v>
          </cell>
          <cell r="DU49">
            <v>23.160833333400049</v>
          </cell>
          <cell r="DV49">
            <v>90.35</v>
          </cell>
          <cell r="DW49">
            <v>6.3493153183038609E-2</v>
          </cell>
          <cell r="DX49">
            <v>3776.1782499999999</v>
          </cell>
          <cell r="DY49">
            <v>0</v>
          </cell>
          <cell r="DZ49">
            <v>0</v>
          </cell>
          <cell r="EA49">
            <v>0.32180633116406615</v>
          </cell>
          <cell r="EB49">
            <v>41.795000000000002</v>
          </cell>
          <cell r="EC49">
            <v>62240.333629310262</v>
          </cell>
          <cell r="ED49">
            <v>2855.4924486135114</v>
          </cell>
          <cell r="EE49">
            <v>231</v>
          </cell>
          <cell r="EF49">
            <v>6.0158008658181945</v>
          </cell>
          <cell r="EG49">
            <v>10.422777777895487</v>
          </cell>
          <cell r="EH49">
            <v>4.9890730770717413</v>
          </cell>
          <cell r="EI49">
            <v>12.269184967083156</v>
          </cell>
          <cell r="EJ49">
            <v>14.145383104125736</v>
          </cell>
          <cell r="EK49">
            <v>11.032791909285933</v>
          </cell>
          <cell r="EL49">
            <v>16.733954564343943</v>
          </cell>
          <cell r="EM49">
            <v>290.34225686208066</v>
          </cell>
          <cell r="EN49">
            <v>329.41624787944784</v>
          </cell>
          <cell r="EO49">
            <v>0</v>
          </cell>
          <cell r="EP49">
            <v>-2335.71593431374</v>
          </cell>
          <cell r="EQ49">
            <v>-369.45236299044501</v>
          </cell>
          <cell r="ER49">
            <v>739.03365776847886</v>
          </cell>
          <cell r="ES49">
            <v>62.250689730720161</v>
          </cell>
          <cell r="ET49">
            <v>-5.5296950024810498E-2</v>
          </cell>
          <cell r="EU49">
            <v>-127.1033631057426</v>
          </cell>
          <cell r="EV49">
            <v>0</v>
          </cell>
          <cell r="EW49">
            <v>4.3972222222222221</v>
          </cell>
        </row>
        <row r="50">
          <cell r="A50">
            <v>42178</v>
          </cell>
          <cell r="B50">
            <v>52</v>
          </cell>
          <cell r="C50" t="str">
            <v>Tue</v>
          </cell>
          <cell r="D50">
            <v>71096</v>
          </cell>
          <cell r="E50">
            <v>3977</v>
          </cell>
          <cell r="F50">
            <v>3509</v>
          </cell>
          <cell r="G50">
            <v>2532</v>
          </cell>
          <cell r="H50">
            <v>0</v>
          </cell>
          <cell r="I50">
            <v>14737</v>
          </cell>
          <cell r="J50">
            <v>57</v>
          </cell>
          <cell r="K50">
            <v>95908</v>
          </cell>
          <cell r="L50">
            <v>0</v>
          </cell>
          <cell r="M50">
            <v>95908</v>
          </cell>
          <cell r="N50">
            <v>1856</v>
          </cell>
          <cell r="O50">
            <v>1310</v>
          </cell>
          <cell r="P50">
            <v>86610</v>
          </cell>
          <cell r="Q50">
            <v>1416</v>
          </cell>
          <cell r="R50">
            <v>87</v>
          </cell>
          <cell r="S50">
            <v>134</v>
          </cell>
          <cell r="T50">
            <v>3</v>
          </cell>
          <cell r="U50">
            <v>1451</v>
          </cell>
          <cell r="V50">
            <v>1678</v>
          </cell>
          <cell r="W50">
            <v>1503</v>
          </cell>
          <cell r="X50">
            <v>1335</v>
          </cell>
          <cell r="Y50">
            <v>6</v>
          </cell>
          <cell r="Z50">
            <v>12</v>
          </cell>
          <cell r="AA50">
            <v>261</v>
          </cell>
          <cell r="AB50">
            <v>1614</v>
          </cell>
          <cell r="AC50">
            <v>31</v>
          </cell>
          <cell r="AD50">
            <v>1366</v>
          </cell>
          <cell r="AE50">
            <v>30</v>
          </cell>
          <cell r="AF50">
            <v>0</v>
          </cell>
          <cell r="AG50">
            <v>0</v>
          </cell>
          <cell r="AH50">
            <v>0.87600820911581934</v>
          </cell>
          <cell r="AI50">
            <v>0.9175833496653869</v>
          </cell>
          <cell r="AJ50">
            <v>0.98064812111606958</v>
          </cell>
          <cell r="AK50">
            <v>177.21046068589322</v>
          </cell>
          <cell r="AL50">
            <v>172.81077623209634</v>
          </cell>
          <cell r="AM50">
            <v>0.15425199149184635</v>
          </cell>
          <cell r="AN50">
            <v>11.779516230580208</v>
          </cell>
          <cell r="AO50">
            <v>30.126292792303616</v>
          </cell>
          <cell r="AP50">
            <v>20.169390726646899</v>
          </cell>
          <cell r="AQ50">
            <v>11.640234405267858</v>
          </cell>
          <cell r="AR50">
            <v>63.811044577511645</v>
          </cell>
          <cell r="AS50">
            <v>13.205724662566183</v>
          </cell>
          <cell r="AT50">
            <v>76.45952228524628</v>
          </cell>
          <cell r="AU50">
            <v>214.39873820578308</v>
          </cell>
          <cell r="AV50">
            <v>0.35662300499109889</v>
          </cell>
          <cell r="AW50">
            <v>0.64133558111334465</v>
          </cell>
          <cell r="AX50">
            <v>47.014585001397073</v>
          </cell>
          <cell r="BF50">
            <v>39.215277777777779</v>
          </cell>
          <cell r="BG50">
            <v>267.5988888892764</v>
          </cell>
          <cell r="BH50">
            <v>995.66888888799042</v>
          </cell>
          <cell r="BI50">
            <v>24.04583333339361</v>
          </cell>
          <cell r="BJ50">
            <v>1326.5288888884381</v>
          </cell>
          <cell r="BK50">
            <v>447.33472222185412</v>
          </cell>
          <cell r="BL50">
            <v>391.86888888888893</v>
          </cell>
          <cell r="BM50">
            <v>401.19527777775011</v>
          </cell>
          <cell r="BN50">
            <v>358.01638888888891</v>
          </cell>
          <cell r="BO50">
            <v>23.013611111025998</v>
          </cell>
          <cell r="BP50">
            <v>17.890277777777779</v>
          </cell>
          <cell r="BQ50">
            <v>14.473333333181735</v>
          </cell>
          <cell r="BR50">
            <v>12.429166666666667</v>
          </cell>
          <cell r="BS50">
            <v>8.6524999998962606</v>
          </cell>
          <cell r="BT50">
            <v>3.5330555555555554</v>
          </cell>
          <cell r="BU50">
            <v>0</v>
          </cell>
          <cell r="BV50">
            <v>0</v>
          </cell>
          <cell r="BW50">
            <v>111.20999999976019</v>
          </cell>
          <cell r="BX50">
            <v>43.483611111111109</v>
          </cell>
          <cell r="BY50">
            <v>67.726388888649069</v>
          </cell>
          <cell r="BZ50">
            <v>74.779166666666669</v>
          </cell>
          <cell r="CA50">
            <v>129.12111111094191</v>
          </cell>
          <cell r="CB50">
            <v>0</v>
          </cell>
          <cell r="CC50">
            <v>0</v>
          </cell>
          <cell r="CD50">
            <v>122.21972222207167</v>
          </cell>
          <cell r="CE50">
            <v>99.512222222222206</v>
          </cell>
          <cell r="CF50">
            <v>103.7305555553085</v>
          </cell>
          <cell r="CG50">
            <v>85.703888888888883</v>
          </cell>
          <cell r="CH50">
            <v>0.16666666666666666</v>
          </cell>
          <cell r="CI50">
            <v>0.27527777777777779</v>
          </cell>
          <cell r="CJ50">
            <v>1.3627777777777779</v>
          </cell>
          <cell r="CK50">
            <v>1.0058333333333334</v>
          </cell>
          <cell r="CL50">
            <v>16.959722222318717</v>
          </cell>
          <cell r="CM50">
            <v>12.527222222222223</v>
          </cell>
          <cell r="CN50">
            <v>0</v>
          </cell>
          <cell r="CO50">
            <v>809.8855555546279</v>
          </cell>
          <cell r="CP50">
            <v>140.55777777765724</v>
          </cell>
          <cell r="CQ50">
            <v>29.673888888924591</v>
          </cell>
          <cell r="CR50">
            <v>20.664999999999999</v>
          </cell>
          <cell r="CS50">
            <v>16.885833333333334</v>
          </cell>
          <cell r="CT50">
            <v>0</v>
          </cell>
          <cell r="CU50">
            <v>24.432500000000001</v>
          </cell>
          <cell r="CV50">
            <v>0</v>
          </cell>
          <cell r="CW50">
            <v>38.193333333333335</v>
          </cell>
          <cell r="CX50">
            <v>51.081944444444446</v>
          </cell>
          <cell r="CY50">
            <v>15.983333333333333</v>
          </cell>
          <cell r="CZ50">
            <v>3.6958333333201394</v>
          </cell>
          <cell r="DA50">
            <v>0.22083333333333333</v>
          </cell>
          <cell r="DB50">
            <v>0</v>
          </cell>
          <cell r="DC50">
            <v>0</v>
          </cell>
          <cell r="DD50">
            <v>0.50861111108524104</v>
          </cell>
          <cell r="DE50">
            <v>7.0755555555555558</v>
          </cell>
          <cell r="DF50">
            <v>0</v>
          </cell>
          <cell r="DG50">
            <v>0</v>
          </cell>
          <cell r="DH50">
            <v>36.971388888888889</v>
          </cell>
          <cell r="DI50">
            <v>25.536111111111111</v>
          </cell>
          <cell r="DJ50">
            <v>4.668333333333333</v>
          </cell>
          <cell r="DK50">
            <v>0.90749999999999997</v>
          </cell>
          <cell r="DL50">
            <v>0</v>
          </cell>
          <cell r="DM50">
            <v>0</v>
          </cell>
          <cell r="DN50">
            <v>146.64944444440539</v>
          </cell>
          <cell r="DO50">
            <v>417.05777777765388</v>
          </cell>
          <cell r="DP50">
            <v>1226.9433333322818</v>
          </cell>
          <cell r="DQ50">
            <v>52.758563333288116</v>
          </cell>
          <cell r="DR50">
            <v>4.2999999999999997E-2</v>
          </cell>
          <cell r="DS50">
            <v>1279.7018966655698</v>
          </cell>
          <cell r="DT50">
            <v>71.134166666666673</v>
          </cell>
          <cell r="DU50">
            <v>27.419722222755663</v>
          </cell>
          <cell r="DV50">
            <v>102.72</v>
          </cell>
          <cell r="DW50">
            <v>7.8514062245299096E-2</v>
          </cell>
          <cell r="DX50">
            <v>4477.7702399999998</v>
          </cell>
          <cell r="DY50">
            <v>0</v>
          </cell>
          <cell r="DZ50">
            <v>0</v>
          </cell>
          <cell r="EA50">
            <v>0.32590228932562521</v>
          </cell>
          <cell r="EB50">
            <v>43.591999999999999</v>
          </cell>
          <cell r="EC50">
            <v>60262.535319445517</v>
          </cell>
          <cell r="ED50">
            <v>1048.2059666692942</v>
          </cell>
          <cell r="EE50">
            <v>213</v>
          </cell>
          <cell r="EF50">
            <v>7.7238654148607502</v>
          </cell>
          <cell r="EG50">
            <v>7.7697222220530318</v>
          </cell>
          <cell r="EH50">
            <v>3.8611418970487921</v>
          </cell>
          <cell r="EI50">
            <v>12.869881905608672</v>
          </cell>
          <cell r="EJ50">
            <v>36</v>
          </cell>
          <cell r="EK50">
            <v>8.8055442315531991</v>
          </cell>
          <cell r="EL50">
            <v>15.389402997209958</v>
          </cell>
          <cell r="EM50">
            <v>242.44587747835706</v>
          </cell>
          <cell r="EN50">
            <v>292.63218723263304</v>
          </cell>
          <cell r="EO50">
            <v>0</v>
          </cell>
          <cell r="EP50">
            <v>-4055.9975885130443</v>
          </cell>
          <cell r="EQ50">
            <v>-221.8713959731775</v>
          </cell>
          <cell r="ER50">
            <v>522.85442363535992</v>
          </cell>
          <cell r="ES50">
            <v>-205.38382915542022</v>
          </cell>
          <cell r="ET50">
            <v>-3.3039406660408721E-2</v>
          </cell>
          <cell r="EU50">
            <v>-67.399157386847463</v>
          </cell>
          <cell r="EV50">
            <v>14.195</v>
          </cell>
          <cell r="EW50">
            <v>4.5638888888888891</v>
          </cell>
        </row>
        <row r="51">
          <cell r="A51">
            <v>42179</v>
          </cell>
          <cell r="B51">
            <v>52</v>
          </cell>
          <cell r="C51" t="str">
            <v>Wed</v>
          </cell>
          <cell r="D51">
            <v>56586</v>
          </cell>
          <cell r="E51">
            <v>2982</v>
          </cell>
          <cell r="F51">
            <v>3351</v>
          </cell>
          <cell r="G51">
            <v>3537</v>
          </cell>
          <cell r="H51">
            <v>0</v>
          </cell>
          <cell r="I51">
            <v>8883</v>
          </cell>
          <cell r="J51">
            <v>171</v>
          </cell>
          <cell r="K51">
            <v>75510</v>
          </cell>
          <cell r="L51">
            <v>0</v>
          </cell>
          <cell r="M51">
            <v>75510</v>
          </cell>
          <cell r="N51">
            <v>611</v>
          </cell>
          <cell r="O51">
            <v>1289</v>
          </cell>
          <cell r="P51">
            <v>83930</v>
          </cell>
          <cell r="Q51">
            <v>1051</v>
          </cell>
          <cell r="R51">
            <v>63</v>
          </cell>
          <cell r="S51">
            <v>140</v>
          </cell>
          <cell r="T51">
            <v>3</v>
          </cell>
          <cell r="U51">
            <v>1092</v>
          </cell>
          <cell r="V51">
            <v>1297</v>
          </cell>
          <cell r="W51">
            <v>1114</v>
          </cell>
          <cell r="X51">
            <v>1180</v>
          </cell>
          <cell r="Y51">
            <v>0</v>
          </cell>
          <cell r="Z51">
            <v>7</v>
          </cell>
          <cell r="AA51">
            <v>141</v>
          </cell>
          <cell r="AB51">
            <v>1328</v>
          </cell>
          <cell r="AC51">
            <v>20</v>
          </cell>
          <cell r="AD51">
            <v>1288</v>
          </cell>
          <cell r="AE51">
            <v>34</v>
          </cell>
          <cell r="AF51">
            <v>0</v>
          </cell>
          <cell r="AG51">
            <v>0</v>
          </cell>
          <cell r="AH51">
            <v>0.86422979381769316</v>
          </cell>
          <cell r="AI51">
            <v>0.89602413223083111</v>
          </cell>
          <cell r="AJ51">
            <v>0.99190835650907161</v>
          </cell>
          <cell r="AK51">
            <v>156.31863557217289</v>
          </cell>
          <cell r="AL51">
            <v>161.8062882464655</v>
          </cell>
          <cell r="AM51">
            <v>0.1199046483909416</v>
          </cell>
          <cell r="AN51">
            <v>11.954309620867651</v>
          </cell>
          <cell r="AO51">
            <v>31.258588634710211</v>
          </cell>
          <cell r="AP51">
            <v>19.342082210585524</v>
          </cell>
          <cell r="AQ51">
            <v>8.8504012075795853</v>
          </cell>
          <cell r="AR51">
            <v>67.782764811490125</v>
          </cell>
          <cell r="AS51">
            <v>12.401685101824613</v>
          </cell>
          <cell r="AT51">
            <v>59.44961929287291</v>
          </cell>
          <cell r="AU51">
            <v>187.43768418920706</v>
          </cell>
          <cell r="AV51">
            <v>0.31717004800839355</v>
          </cell>
          <cell r="AW51">
            <v>0.78460730273501866</v>
          </cell>
          <cell r="AX51">
            <v>44.721577604990166</v>
          </cell>
          <cell r="BF51">
            <v>43.514722222222225</v>
          </cell>
          <cell r="BG51">
            <v>176.26416666665062</v>
          </cell>
          <cell r="BH51">
            <v>1110.3066666670647</v>
          </cell>
          <cell r="BI51">
            <v>6.0033333333703274</v>
          </cell>
          <cell r="BJ51">
            <v>1336.088888889308</v>
          </cell>
          <cell r="BK51">
            <v>402.8538888891585</v>
          </cell>
          <cell r="BL51">
            <v>348.1583333333333</v>
          </cell>
          <cell r="BM51">
            <v>361.99138888897244</v>
          </cell>
          <cell r="BN51">
            <v>313.80666666666667</v>
          </cell>
          <cell r="BO51">
            <v>18.429444444444446</v>
          </cell>
          <cell r="BP51">
            <v>16.461666666666666</v>
          </cell>
          <cell r="BQ51">
            <v>13.663333333333334</v>
          </cell>
          <cell r="BR51">
            <v>12.750833333333333</v>
          </cell>
          <cell r="BS51">
            <v>8.7697222224082285</v>
          </cell>
          <cell r="BT51">
            <v>5.1391666666666671</v>
          </cell>
          <cell r="BU51">
            <v>0</v>
          </cell>
          <cell r="BV51">
            <v>0</v>
          </cell>
          <cell r="BW51">
            <v>107.82722222200931</v>
          </cell>
          <cell r="BX51">
            <v>41.236666666666665</v>
          </cell>
          <cell r="BY51">
            <v>66.590555555342647</v>
          </cell>
          <cell r="BZ51">
            <v>74.767777777777781</v>
          </cell>
          <cell r="CA51">
            <v>125.87000000022118</v>
          </cell>
          <cell r="CB51">
            <v>0</v>
          </cell>
          <cell r="CC51">
            <v>0</v>
          </cell>
          <cell r="CD51">
            <v>107.08222222193146</v>
          </cell>
          <cell r="CE51">
            <v>80.847222222222214</v>
          </cell>
          <cell r="CF51">
            <v>95.334999999750877</v>
          </cell>
          <cell r="CG51">
            <v>73.842500000000001</v>
          </cell>
          <cell r="CH51">
            <v>0</v>
          </cell>
          <cell r="CI51">
            <v>0</v>
          </cell>
          <cell r="CJ51">
            <v>0.65083333333333337</v>
          </cell>
          <cell r="CK51">
            <v>0.44777777777777777</v>
          </cell>
          <cell r="CL51">
            <v>11.096388888847239</v>
          </cell>
          <cell r="CM51">
            <v>6.5569444444444445</v>
          </cell>
          <cell r="CN51">
            <v>0</v>
          </cell>
          <cell r="CO51">
            <v>743.63333333332048</v>
          </cell>
          <cell r="CP51">
            <v>145.92111111111112</v>
          </cell>
          <cell r="CQ51">
            <v>78.019166666678046</v>
          </cell>
          <cell r="CR51">
            <v>28.354722222222222</v>
          </cell>
          <cell r="CS51">
            <v>17.302499999999998</v>
          </cell>
          <cell r="CT51">
            <v>0</v>
          </cell>
          <cell r="CU51">
            <v>26.886666666666667</v>
          </cell>
          <cell r="CV51">
            <v>0</v>
          </cell>
          <cell r="CW51">
            <v>38.704166666666666</v>
          </cell>
          <cell r="CX51">
            <v>44.893888888888888</v>
          </cell>
          <cell r="CY51">
            <v>11.083333333333334</v>
          </cell>
          <cell r="CZ51">
            <v>5.1127777777920063</v>
          </cell>
          <cell r="DA51">
            <v>0.16</v>
          </cell>
          <cell r="DB51">
            <v>0</v>
          </cell>
          <cell r="DC51">
            <v>0</v>
          </cell>
          <cell r="DD51">
            <v>9.5655555555555551</v>
          </cell>
          <cell r="DE51">
            <v>7.6402777777777775</v>
          </cell>
          <cell r="DF51">
            <v>0</v>
          </cell>
          <cell r="DG51">
            <v>0</v>
          </cell>
          <cell r="DH51">
            <v>37.285555555555554</v>
          </cell>
          <cell r="DI51">
            <v>19.047499999999999</v>
          </cell>
          <cell r="DJ51">
            <v>13.053611111111111</v>
          </cell>
          <cell r="DK51">
            <v>1.5644444444444445</v>
          </cell>
          <cell r="DL51">
            <v>0</v>
          </cell>
          <cell r="DM51">
            <v>0</v>
          </cell>
          <cell r="DN51">
            <v>149.40694444445865</v>
          </cell>
          <cell r="DO51">
            <v>484.59527777780335</v>
          </cell>
          <cell r="DP51">
            <v>1228.2286111111239</v>
          </cell>
          <cell r="DQ51">
            <v>52.813830277778322</v>
          </cell>
          <cell r="DR51">
            <v>4.2999999999999997E-2</v>
          </cell>
          <cell r="DS51">
            <v>1281.0424413889023</v>
          </cell>
          <cell r="DT51">
            <v>65.937777777777782</v>
          </cell>
          <cell r="DU51">
            <v>41.922500000406409</v>
          </cell>
          <cell r="DV51">
            <v>35.67</v>
          </cell>
          <cell r="DW51">
            <v>2.692547716342901E-2</v>
          </cell>
          <cell r="DX51">
            <v>1553.39283</v>
          </cell>
          <cell r="DY51">
            <v>0</v>
          </cell>
          <cell r="DZ51">
            <v>0</v>
          </cell>
          <cell r="EA51">
            <v>0.37828198514048189</v>
          </cell>
          <cell r="EB51">
            <v>43.548999999999999</v>
          </cell>
          <cell r="EC51">
            <v>57341.510110045303</v>
          </cell>
          <cell r="ED51">
            <v>261.4391633349444</v>
          </cell>
          <cell r="EE51">
            <v>207</v>
          </cell>
          <cell r="EF51">
            <v>12.151449275480118</v>
          </cell>
          <cell r="EG51">
            <v>8.4602777779524008</v>
          </cell>
          <cell r="EH51">
            <v>4.0187805758109345</v>
          </cell>
          <cell r="EI51">
            <v>12.377405989438124</v>
          </cell>
          <cell r="EJ51">
            <v>0</v>
          </cell>
          <cell r="EK51">
            <v>10.755441741357233</v>
          </cell>
          <cell r="EL51">
            <v>12.706836558487629</v>
          </cell>
          <cell r="EM51">
            <v>245.25494022932421</v>
          </cell>
          <cell r="EN51">
            <v>403.31950206613436</v>
          </cell>
          <cell r="EO51">
            <v>0</v>
          </cell>
          <cell r="EP51">
            <v>-772.0291728431248</v>
          </cell>
          <cell r="EQ51">
            <v>-279.22248982473269</v>
          </cell>
          <cell r="ER51">
            <v>1712.2401345796154</v>
          </cell>
          <cell r="ES51">
            <v>130.82669086569928</v>
          </cell>
          <cell r="ET51">
            <v>0.11023231496126529</v>
          </cell>
          <cell r="EU51">
            <v>186.12138811928597</v>
          </cell>
          <cell r="EV51">
            <v>24.138055555555557</v>
          </cell>
          <cell r="EW51">
            <v>1.2986111111111112</v>
          </cell>
        </row>
        <row r="52">
          <cell r="A52">
            <v>42180</v>
          </cell>
          <cell r="B52">
            <v>52</v>
          </cell>
          <cell r="C52" t="str">
            <v>Thu</v>
          </cell>
          <cell r="D52">
            <v>59354</v>
          </cell>
          <cell r="E52">
            <v>2380</v>
          </cell>
          <cell r="F52">
            <v>4406</v>
          </cell>
          <cell r="G52">
            <v>2642</v>
          </cell>
          <cell r="H52">
            <v>0</v>
          </cell>
          <cell r="I52">
            <v>7587</v>
          </cell>
          <cell r="J52">
            <v>114</v>
          </cell>
          <cell r="K52">
            <v>76483</v>
          </cell>
          <cell r="L52">
            <v>0</v>
          </cell>
          <cell r="M52">
            <v>76483</v>
          </cell>
          <cell r="N52">
            <v>610</v>
          </cell>
          <cell r="O52">
            <v>1755</v>
          </cell>
          <cell r="P52">
            <v>141609</v>
          </cell>
          <cell r="Q52">
            <v>1146</v>
          </cell>
          <cell r="R52">
            <v>48</v>
          </cell>
          <cell r="S52">
            <v>156</v>
          </cell>
          <cell r="T52">
            <v>12</v>
          </cell>
          <cell r="U52">
            <v>1164</v>
          </cell>
          <cell r="V52">
            <v>1508</v>
          </cell>
          <cell r="W52">
            <v>1194</v>
          </cell>
          <cell r="X52">
            <v>1281</v>
          </cell>
          <cell r="Y52">
            <v>4</v>
          </cell>
          <cell r="Z52">
            <v>12</v>
          </cell>
          <cell r="AA52">
            <v>121</v>
          </cell>
          <cell r="AB52">
            <v>1418</v>
          </cell>
          <cell r="AC52">
            <v>29</v>
          </cell>
          <cell r="AD52">
            <v>1867</v>
          </cell>
          <cell r="AE52">
            <v>28</v>
          </cell>
          <cell r="AF52">
            <v>0</v>
          </cell>
          <cell r="AG52">
            <v>0</v>
          </cell>
          <cell r="AH52">
            <v>0.84175349647206288</v>
          </cell>
          <cell r="AI52">
            <v>0.87806570356851155</v>
          </cell>
          <cell r="AJ52">
            <v>0.99202437142894495</v>
          </cell>
          <cell r="AK52">
            <v>156.2835031301548</v>
          </cell>
          <cell r="AL52">
            <v>148.35849840698157</v>
          </cell>
          <cell r="AM52">
            <v>0.10068904200933541</v>
          </cell>
          <cell r="AN52">
            <v>11.181845694774816</v>
          </cell>
          <cell r="AO52">
            <v>35.270277059805395</v>
          </cell>
          <cell r="AP52">
            <v>17.417308469722236</v>
          </cell>
          <cell r="AQ52">
            <v>9.9576295726501307</v>
          </cell>
          <cell r="AR52">
            <v>64.056113902847571</v>
          </cell>
          <cell r="AS52">
            <v>12.683772831052435</v>
          </cell>
          <cell r="AT52">
            <v>57.87694484743097</v>
          </cell>
          <cell r="AU52">
            <v>179.71145787927864</v>
          </cell>
          <cell r="AV52">
            <v>0.32205484018893149</v>
          </cell>
          <cell r="AW52">
            <v>0.76985341865573453</v>
          </cell>
          <cell r="AX52">
            <v>42.719811938776736</v>
          </cell>
          <cell r="BF52">
            <v>43.514722222222225</v>
          </cell>
          <cell r="BG52">
            <v>147.29805555551857</v>
          </cell>
          <cell r="BH52">
            <v>1187.9900000005057</v>
          </cell>
          <cell r="BI52">
            <v>11.969444444436684</v>
          </cell>
          <cell r="BJ52">
            <v>1390.7722222226832</v>
          </cell>
          <cell r="BK52">
            <v>425.58777777751675</v>
          </cell>
          <cell r="BL52">
            <v>358.24</v>
          </cell>
          <cell r="BM52">
            <v>379.78416666645404</v>
          </cell>
          <cell r="BN52">
            <v>325.30722222222221</v>
          </cell>
          <cell r="BO52">
            <v>16.042222222222222</v>
          </cell>
          <cell r="BP52">
            <v>13.365555555555556</v>
          </cell>
          <cell r="BQ52">
            <v>20.828333333219764</v>
          </cell>
          <cell r="BR52">
            <v>15.414166666666667</v>
          </cell>
          <cell r="BS52">
            <v>8.9330555556207489</v>
          </cell>
          <cell r="BT52">
            <v>4.1530555555555555</v>
          </cell>
          <cell r="BU52">
            <v>0</v>
          </cell>
          <cell r="BV52">
            <v>0</v>
          </cell>
          <cell r="BW52">
            <v>156.95083333336436</v>
          </cell>
          <cell r="BX52">
            <v>49.758611111111108</v>
          </cell>
          <cell r="BY52">
            <v>107.19222222225326</v>
          </cell>
          <cell r="BZ52">
            <v>105.89361111111111</v>
          </cell>
          <cell r="CA52">
            <v>119.90805555565852</v>
          </cell>
          <cell r="CB52">
            <v>0</v>
          </cell>
          <cell r="CC52">
            <v>0</v>
          </cell>
          <cell r="CD52">
            <v>111.79638888899444</v>
          </cell>
          <cell r="CE52">
            <v>86.392777777777781</v>
          </cell>
          <cell r="CF52">
            <v>103.39333333340034</v>
          </cell>
          <cell r="CG52">
            <v>80.033055555555549</v>
          </cell>
          <cell r="CH52">
            <v>0.25222222222222224</v>
          </cell>
          <cell r="CI52">
            <v>0.14805555555555555</v>
          </cell>
          <cell r="CJ52">
            <v>1.0911111111111111</v>
          </cell>
          <cell r="CK52">
            <v>0.92277777777777781</v>
          </cell>
          <cell r="CL52">
            <v>7.0597222222607687</v>
          </cell>
          <cell r="CM52">
            <v>5.2888888888888888</v>
          </cell>
          <cell r="CN52">
            <v>0</v>
          </cell>
          <cell r="CO52">
            <v>814.24305555553406</v>
          </cell>
          <cell r="CP52">
            <v>136.60499999999999</v>
          </cell>
          <cell r="CQ52">
            <v>96.878333333290641</v>
          </cell>
          <cell r="CR52">
            <v>19.162500000000001</v>
          </cell>
          <cell r="CS52">
            <v>16.338055555513389</v>
          </cell>
          <cell r="CT52">
            <v>0</v>
          </cell>
          <cell r="CU52">
            <v>22.360555555555557</v>
          </cell>
          <cell r="CV52">
            <v>0</v>
          </cell>
          <cell r="CW52">
            <v>28.054722222222221</v>
          </cell>
          <cell r="CX52">
            <v>50.31666666666667</v>
          </cell>
          <cell r="CY52">
            <v>9</v>
          </cell>
          <cell r="CZ52">
            <v>4.7699999999999996</v>
          </cell>
          <cell r="DA52">
            <v>4.1666666666666666E-3</v>
          </cell>
          <cell r="DB52">
            <v>2.7705555555555557</v>
          </cell>
          <cell r="DC52">
            <v>0</v>
          </cell>
          <cell r="DD52">
            <v>14.948055555665503</v>
          </cell>
          <cell r="DE52">
            <v>0.58666666666666667</v>
          </cell>
          <cell r="DF52">
            <v>0</v>
          </cell>
          <cell r="DG52">
            <v>0</v>
          </cell>
          <cell r="DH52">
            <v>33.017777777777781</v>
          </cell>
          <cell r="DI52">
            <v>22.218888888888888</v>
          </cell>
          <cell r="DJ52">
            <v>2.6766666666666667</v>
          </cell>
          <cell r="DK52">
            <v>9.0341666666666658</v>
          </cell>
          <cell r="DL52">
            <v>0</v>
          </cell>
          <cell r="DM52">
            <v>0</v>
          </cell>
          <cell r="DN52">
            <v>149.34361111122109</v>
          </cell>
          <cell r="DO52">
            <v>468.74277777780287</v>
          </cell>
          <cell r="DP52">
            <v>1282.9858333333368</v>
          </cell>
          <cell r="DQ52">
            <v>55.168390833333476</v>
          </cell>
          <cell r="DR52">
            <v>4.2999999999999997E-2</v>
          </cell>
          <cell r="DS52">
            <v>1338.1542241666702</v>
          </cell>
          <cell r="DT52">
            <v>69.203333333333333</v>
          </cell>
          <cell r="DU52">
            <v>38.490277778200479</v>
          </cell>
          <cell r="DV52">
            <v>57.78</v>
          </cell>
          <cell r="DW52">
            <v>4.1921219940409767E-2</v>
          </cell>
          <cell r="DX52">
            <v>2369.0377800000001</v>
          </cell>
          <cell r="DY52">
            <v>0</v>
          </cell>
          <cell r="DZ52">
            <v>0</v>
          </cell>
          <cell r="EA52">
            <v>0.35029054896098422</v>
          </cell>
          <cell r="EB52">
            <v>41.000999999999998</v>
          </cell>
          <cell r="EC52">
            <v>57234.699125057639</v>
          </cell>
          <cell r="ED52">
            <v>490.75919166634844</v>
          </cell>
          <cell r="EE52">
            <v>234</v>
          </cell>
          <cell r="EF52">
            <v>9.8693019944103799</v>
          </cell>
          <cell r="EG52">
            <v>8.524722222253784</v>
          </cell>
          <cell r="EH52">
            <v>3.2845645019266447</v>
          </cell>
          <cell r="EI52">
            <v>12.389580243721419</v>
          </cell>
          <cell r="EJ52">
            <v>15.859030837004404</v>
          </cell>
          <cell r="EK52">
            <v>10.997963340122199</v>
          </cell>
          <cell r="EL52">
            <v>17.139484556270769</v>
          </cell>
          <cell r="EM52">
            <v>211.53876930578656</v>
          </cell>
          <cell r="EN52">
            <v>295.75546503095831</v>
          </cell>
          <cell r="EO52">
            <v>0</v>
          </cell>
          <cell r="EP52">
            <v>2.4508858295458005</v>
          </cell>
          <cell r="EQ52">
            <v>70.107432967194754</v>
          </cell>
          <cell r="ER52">
            <v>1042.7075431289468</v>
          </cell>
          <cell r="ES52">
            <v>24.807506483139623</v>
          </cell>
          <cell r="ET52">
            <v>9.5478430881981158E-2</v>
          </cell>
          <cell r="EU52">
            <v>170.93888052718961</v>
          </cell>
          <cell r="EV52">
            <v>22.653055555555557</v>
          </cell>
          <cell r="EW52">
            <v>3.9975000000000001</v>
          </cell>
        </row>
        <row r="53">
          <cell r="A53">
            <v>42181</v>
          </cell>
          <cell r="B53">
            <v>52</v>
          </cell>
          <cell r="C53" t="str">
            <v>Fri</v>
          </cell>
          <cell r="D53">
            <v>97120</v>
          </cell>
          <cell r="E53">
            <v>3470</v>
          </cell>
          <cell r="F53">
            <v>7643</v>
          </cell>
          <cell r="G53">
            <v>5020</v>
          </cell>
          <cell r="H53">
            <v>0</v>
          </cell>
          <cell r="I53">
            <v>9691</v>
          </cell>
          <cell r="J53">
            <v>1731</v>
          </cell>
          <cell r="K53">
            <v>124675</v>
          </cell>
          <cell r="L53">
            <v>0</v>
          </cell>
          <cell r="M53">
            <v>124675</v>
          </cell>
          <cell r="N53">
            <v>1168</v>
          </cell>
          <cell r="O53">
            <v>1255</v>
          </cell>
          <cell r="P53">
            <v>94865</v>
          </cell>
          <cell r="Q53">
            <v>1277</v>
          </cell>
          <cell r="R53">
            <v>45</v>
          </cell>
          <cell r="S53">
            <v>216</v>
          </cell>
          <cell r="T53">
            <v>21</v>
          </cell>
          <cell r="U53">
            <v>1305</v>
          </cell>
          <cell r="V53">
            <v>1931</v>
          </cell>
          <cell r="W53">
            <v>1322</v>
          </cell>
          <cell r="X53">
            <v>1850</v>
          </cell>
          <cell r="Y53">
            <v>4</v>
          </cell>
          <cell r="Z53">
            <v>9</v>
          </cell>
          <cell r="AA53">
            <v>166</v>
          </cell>
          <cell r="AB53">
            <v>2029</v>
          </cell>
          <cell r="AC53">
            <v>28</v>
          </cell>
          <cell r="AD53">
            <v>1151</v>
          </cell>
          <cell r="AE53">
            <v>47</v>
          </cell>
          <cell r="AF53">
            <v>0</v>
          </cell>
          <cell r="AG53">
            <v>0</v>
          </cell>
          <cell r="AH53">
            <v>0.85411419715191106</v>
          </cell>
          <cell r="AI53">
            <v>0.89959647404317644</v>
          </cell>
          <cell r="AJ53">
            <v>0.99063164226990175</v>
          </cell>
          <cell r="AK53">
            <v>163.85960916302568</v>
          </cell>
          <cell r="AL53">
            <v>157.89274113022486</v>
          </cell>
          <cell r="AM53">
            <v>9.1614196911971119E-2</v>
          </cell>
          <cell r="AN53">
            <v>13.097664278843999</v>
          </cell>
          <cell r="AO53">
            <v>34.444114081833355</v>
          </cell>
          <cell r="AP53">
            <v>19.38272413434364</v>
          </cell>
          <cell r="AQ53">
            <v>10.617597387142885</v>
          </cell>
          <cell r="AR53">
            <v>94.30786686838124</v>
          </cell>
          <cell r="AS53">
            <v>13.233279948954852</v>
          </cell>
          <cell r="AT53">
            <v>88.012457401250842</v>
          </cell>
          <cell r="AU53">
            <v>190.52668532462533</v>
          </cell>
          <cell r="AV53">
            <v>0.4619429412278519</v>
          </cell>
          <cell r="AW53">
            <v>0.51613008143521388</v>
          </cell>
          <cell r="AX53">
            <v>43.553093773557897</v>
          </cell>
          <cell r="BF53">
            <v>35.514722222222225</v>
          </cell>
          <cell r="BG53">
            <v>396.84249999967352</v>
          </cell>
          <cell r="BH53">
            <v>1008.701111111033</v>
          </cell>
          <cell r="BI53">
            <v>59.176944444503668</v>
          </cell>
          <cell r="BJ53">
            <v>1500.2352777774324</v>
          </cell>
          <cell r="BK53">
            <v>654.37027777801745</v>
          </cell>
          <cell r="BL53">
            <v>558.90694444444443</v>
          </cell>
          <cell r="BM53">
            <v>592.70250000031592</v>
          </cell>
          <cell r="BN53">
            <v>509.18611111111113</v>
          </cell>
          <cell r="BO53">
            <v>21.976944444444445</v>
          </cell>
          <cell r="BP53">
            <v>18.673611111111111</v>
          </cell>
          <cell r="BQ53">
            <v>29.887499999999999</v>
          </cell>
          <cell r="BR53">
            <v>23.664166666666667</v>
          </cell>
          <cell r="BS53">
            <v>9.8033333332570169</v>
          </cell>
          <cell r="BT53">
            <v>7.3830555555555559</v>
          </cell>
          <cell r="BU53">
            <v>0</v>
          </cell>
          <cell r="BV53">
            <v>0</v>
          </cell>
          <cell r="BW53">
            <v>95.818611111229856</v>
          </cell>
          <cell r="BX53">
            <v>36.435833333333335</v>
          </cell>
          <cell r="BY53">
            <v>59.382777777896521</v>
          </cell>
          <cell r="BZ53">
            <v>65.827500000000001</v>
          </cell>
          <cell r="CA53">
            <v>124.51027777723451</v>
          </cell>
          <cell r="CB53">
            <v>0</v>
          </cell>
          <cell r="CC53">
            <v>0</v>
          </cell>
          <cell r="CD53">
            <v>153.32555555588075</v>
          </cell>
          <cell r="CE53">
            <v>125.52416666666667</v>
          </cell>
          <cell r="CF53">
            <v>141.50833333367896</v>
          </cell>
          <cell r="CG53">
            <v>116.81305555555555</v>
          </cell>
          <cell r="CH53">
            <v>0.21277777777777779</v>
          </cell>
          <cell r="CI53">
            <v>0.13333333333333333</v>
          </cell>
          <cell r="CJ53">
            <v>0.75305555557521686</v>
          </cell>
          <cell r="CK53">
            <v>0.81694444444444447</v>
          </cell>
          <cell r="CL53">
            <v>10.85138888884879</v>
          </cell>
          <cell r="CM53">
            <v>7.7608333333333333</v>
          </cell>
          <cell r="CN53">
            <v>0</v>
          </cell>
          <cell r="CO53">
            <v>1028.0247222223625</v>
          </cell>
          <cell r="CP53">
            <v>120.73222222222222</v>
          </cell>
          <cell r="CQ53">
            <v>0</v>
          </cell>
          <cell r="CR53">
            <v>16.164166666666667</v>
          </cell>
          <cell r="CS53">
            <v>20.116388888888888</v>
          </cell>
          <cell r="CT53">
            <v>0</v>
          </cell>
          <cell r="CU53">
            <v>20.785277777777779</v>
          </cell>
          <cell r="CV53">
            <v>0</v>
          </cell>
          <cell r="CW53">
            <v>28.704444444444444</v>
          </cell>
          <cell r="CX53">
            <v>55.202222222222225</v>
          </cell>
          <cell r="CY53">
            <v>11.58388888888889</v>
          </cell>
          <cell r="CZ53">
            <v>2.9313888888888888</v>
          </cell>
          <cell r="DA53">
            <v>0</v>
          </cell>
          <cell r="DB53">
            <v>0</v>
          </cell>
          <cell r="DC53">
            <v>0</v>
          </cell>
          <cell r="DD53">
            <v>10.278888888888888</v>
          </cell>
          <cell r="DE53">
            <v>4.04</v>
          </cell>
          <cell r="DF53">
            <v>0</v>
          </cell>
          <cell r="DG53">
            <v>5.309166666666667</v>
          </cell>
          <cell r="DH53">
            <v>30.419166666666666</v>
          </cell>
          <cell r="DI53">
            <v>17.842499999995603</v>
          </cell>
          <cell r="DJ53">
            <v>1.3972222222222221</v>
          </cell>
          <cell r="DK53">
            <v>7.58</v>
          </cell>
          <cell r="DL53">
            <v>0</v>
          </cell>
          <cell r="DM53">
            <v>0</v>
          </cell>
          <cell r="DN53">
            <v>146.58444444444007</v>
          </cell>
          <cell r="DO53">
            <v>353.08694444444006</v>
          </cell>
          <cell r="DP53">
            <v>1381.1116666668026</v>
          </cell>
          <cell r="DQ53">
            <v>59.387801666672509</v>
          </cell>
          <cell r="DR53">
            <v>4.2999999999999997E-2</v>
          </cell>
          <cell r="DS53">
            <v>1440.4994683334751</v>
          </cell>
          <cell r="DT53">
            <v>83.349444444444444</v>
          </cell>
          <cell r="DU53">
            <v>35.449166666185477</v>
          </cell>
          <cell r="DV53">
            <v>89.62</v>
          </cell>
          <cell r="DW53">
            <v>6.0657624933552833E-2</v>
          </cell>
          <cell r="DX53">
            <v>3661.8731999999995</v>
          </cell>
          <cell r="DY53">
            <v>17.616666666666667</v>
          </cell>
          <cell r="DZ53">
            <v>317.10000000000002</v>
          </cell>
          <cell r="EA53">
            <v>0.24511424836062526</v>
          </cell>
          <cell r="EB53">
            <v>40.86</v>
          </cell>
          <cell r="EC53">
            <v>62837.781476105789</v>
          </cell>
          <cell r="ED53">
            <v>2417.9699500024199</v>
          </cell>
          <cell r="EE53">
            <v>270</v>
          </cell>
          <cell r="EF53">
            <v>7.8775925924856622</v>
          </cell>
          <cell r="EG53">
            <v>14.167499999444569</v>
          </cell>
          <cell r="EH53">
            <v>3.3174519147233186</v>
          </cell>
          <cell r="EI53">
            <v>13.073435015573745</v>
          </cell>
          <cell r="EJ53">
            <v>18.798955613577021</v>
          </cell>
          <cell r="EK53">
            <v>11.951309479584683</v>
          </cell>
          <cell r="EL53">
            <v>15.29758095487542</v>
          </cell>
          <cell r="EM53">
            <v>255.72563780844834</v>
          </cell>
          <cell r="EN53">
            <v>512.07072424744092</v>
          </cell>
          <cell r="EO53">
            <v>0</v>
          </cell>
          <cell r="EP53">
            <v>-1711.0782915071541</v>
          </cell>
          <cell r="EQ53">
            <v>-663.89443314576488</v>
          </cell>
          <cell r="ER53">
            <v>788.03274140085</v>
          </cell>
          <cell r="ES53">
            <v>-253.11748660354817</v>
          </cell>
          <cell r="ET53">
            <v>-0.15824490633853949</v>
          </cell>
          <cell r="EU53">
            <v>-452.99155555593302</v>
          </cell>
          <cell r="EV53">
            <v>15.165555555555555</v>
          </cell>
          <cell r="EW53">
            <v>4.7547222222222221</v>
          </cell>
        </row>
        <row r="54">
          <cell r="A54">
            <v>42182</v>
          </cell>
          <cell r="B54">
            <v>52</v>
          </cell>
          <cell r="C54" t="str">
            <v>Sat</v>
          </cell>
          <cell r="D54">
            <v>47830</v>
          </cell>
          <cell r="E54">
            <v>3746</v>
          </cell>
          <cell r="F54">
            <v>324</v>
          </cell>
          <cell r="G54">
            <v>1009</v>
          </cell>
          <cell r="H54">
            <v>0</v>
          </cell>
          <cell r="I54">
            <v>2800</v>
          </cell>
          <cell r="J54">
            <v>2406</v>
          </cell>
          <cell r="K54">
            <v>58115</v>
          </cell>
          <cell r="L54">
            <v>0</v>
          </cell>
          <cell r="M54">
            <v>58115</v>
          </cell>
          <cell r="N54">
            <v>411</v>
          </cell>
          <cell r="O54">
            <v>0</v>
          </cell>
          <cell r="P54">
            <v>0</v>
          </cell>
          <cell r="Q54">
            <v>1058</v>
          </cell>
          <cell r="R54">
            <v>9</v>
          </cell>
          <cell r="S54">
            <v>102</v>
          </cell>
          <cell r="T54">
            <v>9</v>
          </cell>
          <cell r="U54">
            <v>1065</v>
          </cell>
          <cell r="V54">
            <v>1286</v>
          </cell>
          <cell r="W54">
            <v>1067</v>
          </cell>
          <cell r="X54">
            <v>955</v>
          </cell>
          <cell r="Y54">
            <v>3</v>
          </cell>
          <cell r="Z54">
            <v>10</v>
          </cell>
          <cell r="AA54">
            <v>114</v>
          </cell>
          <cell r="AB54">
            <v>1082</v>
          </cell>
          <cell r="AC54">
            <v>16</v>
          </cell>
          <cell r="AD54">
            <v>172</v>
          </cell>
          <cell r="AE54">
            <v>10</v>
          </cell>
          <cell r="AF54">
            <v>0</v>
          </cell>
          <cell r="AG54">
            <v>0</v>
          </cell>
          <cell r="AH54">
            <v>0.87262347509985982</v>
          </cell>
          <cell r="AI54">
            <v>0.83447228095505999</v>
          </cell>
          <cell r="AJ54">
            <v>0.99292781553815712</v>
          </cell>
          <cell r="AK54">
            <v>158.8822473162794</v>
          </cell>
          <cell r="AL54">
            <v>160.60977788364198</v>
          </cell>
          <cell r="AM54">
            <v>8.9581003183343375E-2</v>
          </cell>
          <cell r="AN54">
            <v>0</v>
          </cell>
          <cell r="AO54">
            <v>0</v>
          </cell>
          <cell r="AP54">
            <v>19.474760182477375</v>
          </cell>
          <cell r="AQ54">
            <v>11.978333473747442</v>
          </cell>
          <cell r="AR54">
            <v>54.465791940018747</v>
          </cell>
          <cell r="AS54">
            <v>12.873374799210346</v>
          </cell>
          <cell r="AT54">
            <v>74.088658925722584</v>
          </cell>
          <cell r="AU54">
            <v>175.79856110269918</v>
          </cell>
          <cell r="AV54">
            <v>0.42144064468446346</v>
          </cell>
          <cell r="AW54">
            <v>0.81443016511998567</v>
          </cell>
          <cell r="AX54">
            <v>57.852386119266107</v>
          </cell>
          <cell r="BF54">
            <v>23.564722222222223</v>
          </cell>
          <cell r="BG54">
            <v>225.50638888881127</v>
          </cell>
          <cell r="BH54">
            <v>572.42472222173126</v>
          </cell>
          <cell r="BI54">
            <v>0.91388888876134056</v>
          </cell>
          <cell r="BJ54">
            <v>822.40972222152607</v>
          </cell>
          <cell r="BK54">
            <v>330.57722222225692</v>
          </cell>
          <cell r="BL54">
            <v>288.46944444444443</v>
          </cell>
          <cell r="BM54">
            <v>301.04055555550565</v>
          </cell>
          <cell r="BN54">
            <v>262.41555555555556</v>
          </cell>
          <cell r="BO54">
            <v>23.323611111111113</v>
          </cell>
          <cell r="BP54">
            <v>21.208333333333332</v>
          </cell>
          <cell r="BQ54">
            <v>2.7041666666482991</v>
          </cell>
          <cell r="BR54">
            <v>3.3036111111111111</v>
          </cell>
          <cell r="BS54">
            <v>3.5088888889918519</v>
          </cell>
          <cell r="BT54">
            <v>1.5419444444444443</v>
          </cell>
          <cell r="BU54">
            <v>0</v>
          </cell>
          <cell r="BV54">
            <v>0</v>
          </cell>
          <cell r="BW54">
            <v>8.8319444444177986</v>
          </cell>
          <cell r="BX54">
            <v>0</v>
          </cell>
          <cell r="BY54">
            <v>8.8319444444177986</v>
          </cell>
          <cell r="BZ54">
            <v>10.301111111111112</v>
          </cell>
          <cell r="CA54">
            <v>89.077499999354018</v>
          </cell>
          <cell r="CB54">
            <v>0</v>
          </cell>
          <cell r="CC54">
            <v>0</v>
          </cell>
          <cell r="CD54">
            <v>84.049444444542232</v>
          </cell>
          <cell r="CE54">
            <v>67.205833333333331</v>
          </cell>
          <cell r="CF54">
            <v>73.124722222246803</v>
          </cell>
          <cell r="CG54">
            <v>60.236111111111114</v>
          </cell>
          <cell r="CH54">
            <v>0.15472222222222223</v>
          </cell>
          <cell r="CI54">
            <v>0.11222222222222222</v>
          </cell>
          <cell r="CJ54">
            <v>0.88527777777777783</v>
          </cell>
          <cell r="CK54">
            <v>0.68166666666666664</v>
          </cell>
          <cell r="CL54">
            <v>9.8847222222954354</v>
          </cell>
          <cell r="CM54">
            <v>6.1758333333333333</v>
          </cell>
          <cell r="CN54">
            <v>0</v>
          </cell>
          <cell r="CO54">
            <v>512.53611111057091</v>
          </cell>
          <cell r="CP54">
            <v>81.922777777777782</v>
          </cell>
          <cell r="CQ54">
            <v>6.4411111111111108</v>
          </cell>
          <cell r="CR54">
            <v>9.0708333333333329</v>
          </cell>
          <cell r="CS54">
            <v>15.36416666656241</v>
          </cell>
          <cell r="CT54">
            <v>0</v>
          </cell>
          <cell r="CU54">
            <v>24.111666666666668</v>
          </cell>
          <cell r="CV54">
            <v>0</v>
          </cell>
          <cell r="CW54">
            <v>18.684999999999999</v>
          </cell>
          <cell r="CX54">
            <v>28.565833333333334</v>
          </cell>
          <cell r="CY54">
            <v>6.6333333333333337</v>
          </cell>
          <cell r="CZ54">
            <v>1.4130555555020046</v>
          </cell>
          <cell r="DA54">
            <v>0</v>
          </cell>
          <cell r="DB54">
            <v>0</v>
          </cell>
          <cell r="DC54">
            <v>0</v>
          </cell>
          <cell r="DD54">
            <v>7.5650000000000004</v>
          </cell>
          <cell r="DE54">
            <v>0</v>
          </cell>
          <cell r="DF54">
            <v>0</v>
          </cell>
          <cell r="DG54">
            <v>0</v>
          </cell>
          <cell r="DH54">
            <v>16.329166666666666</v>
          </cell>
          <cell r="DI54">
            <v>22.56138888890467</v>
          </cell>
          <cell r="DJ54">
            <v>7.8013888888888889</v>
          </cell>
          <cell r="DK54">
            <v>4.6558333333333337</v>
          </cell>
          <cell r="DL54">
            <v>0</v>
          </cell>
          <cell r="DM54">
            <v>0</v>
          </cell>
          <cell r="DN54">
            <v>95.524999999962233</v>
          </cell>
          <cell r="DO54">
            <v>251.12055555541355</v>
          </cell>
          <cell r="DP54">
            <v>763.6566666659844</v>
          </cell>
          <cell r="DQ54">
            <v>32.837236666637324</v>
          </cell>
          <cell r="DR54">
            <v>4.2999999999999997E-2</v>
          </cell>
          <cell r="DS54">
            <v>796.4939033326217</v>
          </cell>
          <cell r="DT54">
            <v>37.738055555555555</v>
          </cell>
          <cell r="DU54">
            <v>20.741388888821351</v>
          </cell>
          <cell r="DV54">
            <v>18.28</v>
          </cell>
          <cell r="DW54">
            <v>2.234371455549064E-2</v>
          </cell>
          <cell r="DX54">
            <v>1034.4286400000001</v>
          </cell>
          <cell r="DY54">
            <v>0</v>
          </cell>
          <cell r="DZ54">
            <v>0</v>
          </cell>
          <cell r="EA54">
            <v>0.31528245791298137</v>
          </cell>
          <cell r="EB54">
            <v>56.588000000000001</v>
          </cell>
          <cell r="EC54">
            <v>46106.425641786394</v>
          </cell>
          <cell r="ED54">
            <v>51.715144437226741</v>
          </cell>
          <cell r="EE54">
            <v>157</v>
          </cell>
          <cell r="EF54">
            <v>7.9266454352183509</v>
          </cell>
          <cell r="EG54">
            <v>3.1997222218302905</v>
          </cell>
          <cell r="EH54">
            <v>3.1252712912934815</v>
          </cell>
          <cell r="EI54">
            <v>13.059878670000055</v>
          </cell>
          <cell r="EJ54">
            <v>19.389587073608617</v>
          </cell>
          <cell r="EK54">
            <v>11.295889551302164</v>
          </cell>
          <cell r="EL54">
            <v>11.532949276295076</v>
          </cell>
          <cell r="EM54">
            <v>119.81510015489702</v>
          </cell>
          <cell r="EN54">
            <v>287.55541481106815</v>
          </cell>
          <cell r="EO54">
            <v>0</v>
          </cell>
          <cell r="EP54">
            <v>418.9278146200578</v>
          </cell>
          <cell r="EQ54">
            <v>0</v>
          </cell>
          <cell r="ER54">
            <v>52.693881652926322</v>
          </cell>
          <cell r="ES54">
            <v>-47.05138343715879</v>
          </cell>
          <cell r="ET54">
            <v>0.1400551773462323</v>
          </cell>
          <cell r="EU54">
            <v>140.69094081437936</v>
          </cell>
          <cell r="EV54">
            <v>10.566944444444445</v>
          </cell>
          <cell r="EW54">
            <v>3.5905555554461253</v>
          </cell>
        </row>
        <row r="55">
          <cell r="A55">
            <v>42183</v>
          </cell>
          <cell r="B55">
            <v>52</v>
          </cell>
          <cell r="C55" t="str">
            <v>Sun</v>
          </cell>
          <cell r="D55">
            <v>5589</v>
          </cell>
          <cell r="E55">
            <v>0</v>
          </cell>
          <cell r="F55">
            <v>371</v>
          </cell>
          <cell r="G55">
            <v>102</v>
          </cell>
          <cell r="H55">
            <v>0</v>
          </cell>
          <cell r="I55">
            <v>1763</v>
          </cell>
          <cell r="J55">
            <v>0</v>
          </cell>
          <cell r="K55">
            <v>7825</v>
          </cell>
          <cell r="L55">
            <v>0</v>
          </cell>
          <cell r="M55">
            <v>7825</v>
          </cell>
          <cell r="N55">
            <v>59</v>
          </cell>
          <cell r="O55">
            <v>0</v>
          </cell>
          <cell r="P55">
            <v>0</v>
          </cell>
          <cell r="Q55">
            <v>562</v>
          </cell>
          <cell r="R55">
            <v>59</v>
          </cell>
          <cell r="S55">
            <v>34</v>
          </cell>
          <cell r="T55">
            <v>0</v>
          </cell>
          <cell r="U55">
            <v>585</v>
          </cell>
          <cell r="V55">
            <v>656</v>
          </cell>
          <cell r="W55">
            <v>621</v>
          </cell>
          <cell r="X55">
            <v>178</v>
          </cell>
          <cell r="Y55">
            <v>0</v>
          </cell>
          <cell r="Z55">
            <v>0</v>
          </cell>
          <cell r="AA55">
            <v>33</v>
          </cell>
          <cell r="AB55">
            <v>211</v>
          </cell>
          <cell r="AC55">
            <v>1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0.87598384552489661</v>
          </cell>
          <cell r="AI55">
            <v>0.89519095047991171</v>
          </cell>
          <cell r="AJ55">
            <v>0.99246006389776353</v>
          </cell>
          <cell r="AK55">
            <v>172.4571222861257</v>
          </cell>
          <cell r="AL55">
            <v>0</v>
          </cell>
          <cell r="AM55">
            <v>0.22530351437699681</v>
          </cell>
          <cell r="AN55">
            <v>0</v>
          </cell>
          <cell r="AO55">
            <v>0</v>
          </cell>
          <cell r="AP55">
            <v>0</v>
          </cell>
          <cell r="AQ55">
            <v>13.856194566803357</v>
          </cell>
          <cell r="AR55">
            <v>12.600644122383253</v>
          </cell>
          <cell r="AS55">
            <v>15.10109142962404</v>
          </cell>
          <cell r="AT55">
            <v>46.16746152696453</v>
          </cell>
          <cell r="AU55">
            <v>232.65417365234845</v>
          </cell>
          <cell r="AV55">
            <v>0.19843814018979025</v>
          </cell>
          <cell r="AW55">
            <v>2.2147742504811458</v>
          </cell>
          <cell r="AX55">
            <v>98.034999999999997</v>
          </cell>
          <cell r="BF55">
            <v>4</v>
          </cell>
          <cell r="BG55">
            <v>0</v>
          </cell>
          <cell r="BH55">
            <v>171.09916666722054</v>
          </cell>
          <cell r="BI55">
            <v>0</v>
          </cell>
          <cell r="BJ55">
            <v>175.09916666722054</v>
          </cell>
          <cell r="BK55">
            <v>33.633611111111108</v>
          </cell>
          <cell r="BL55">
            <v>29.462499999999999</v>
          </cell>
          <cell r="BM55">
            <v>32.408055555555556</v>
          </cell>
          <cell r="BN55">
            <v>28.211944444444445</v>
          </cell>
          <cell r="BO55">
            <v>0</v>
          </cell>
          <cell r="BP55">
            <v>0</v>
          </cell>
          <cell r="BQ55">
            <v>1.1922222222222223</v>
          </cell>
          <cell r="BR55">
            <v>1.1291666666666667</v>
          </cell>
          <cell r="BS55">
            <v>3.3333333333333333E-2</v>
          </cell>
          <cell r="BT55">
            <v>0.12138888888888889</v>
          </cell>
          <cell r="BU55">
            <v>0</v>
          </cell>
          <cell r="BV55">
            <v>0</v>
          </cell>
          <cell r="BW55">
            <v>0</v>
          </cell>
          <cell r="BX55">
            <v>0</v>
          </cell>
          <cell r="BY55">
            <v>0</v>
          </cell>
          <cell r="BZ55">
            <v>0</v>
          </cell>
          <cell r="CA55">
            <v>44.81750000016531</v>
          </cell>
          <cell r="CB55">
            <v>0</v>
          </cell>
          <cell r="CC55">
            <v>0</v>
          </cell>
          <cell r="CD55">
            <v>13.972499999972062</v>
          </cell>
          <cell r="CE55">
            <v>12.508055555555556</v>
          </cell>
          <cell r="CF55">
            <v>11.891666666638727</v>
          </cell>
          <cell r="CG55">
            <v>10.776111111111112</v>
          </cell>
          <cell r="CH55">
            <v>0</v>
          </cell>
          <cell r="CI55">
            <v>0</v>
          </cell>
          <cell r="CJ55">
            <v>0</v>
          </cell>
          <cell r="CK55">
            <v>0</v>
          </cell>
          <cell r="CL55">
            <v>2.0808333333333335</v>
          </cell>
          <cell r="CM55">
            <v>1.7319444444444445</v>
          </cell>
          <cell r="CN55">
            <v>0</v>
          </cell>
          <cell r="CO55">
            <v>92.423611111248476</v>
          </cell>
          <cell r="CP55">
            <v>35.554166666666667</v>
          </cell>
          <cell r="CQ55">
            <v>0</v>
          </cell>
          <cell r="CR55">
            <v>0</v>
          </cell>
          <cell r="CS55">
            <v>9.006388888888889</v>
          </cell>
          <cell r="CT55">
            <v>0</v>
          </cell>
          <cell r="CU55">
            <v>5.9127777777777775</v>
          </cell>
          <cell r="CV55">
            <v>0</v>
          </cell>
          <cell r="CW55">
            <v>6.9666666666666668</v>
          </cell>
          <cell r="CX55">
            <v>7.4844444444444447</v>
          </cell>
          <cell r="CY55">
            <v>0</v>
          </cell>
          <cell r="CZ55">
            <v>0.75972222222222219</v>
          </cell>
          <cell r="DA55">
            <v>0</v>
          </cell>
          <cell r="DB55">
            <v>0</v>
          </cell>
          <cell r="DC55">
            <v>0</v>
          </cell>
          <cell r="DD55">
            <v>0</v>
          </cell>
          <cell r="DE55">
            <v>0</v>
          </cell>
          <cell r="DF55">
            <v>0.16527777777777777</v>
          </cell>
          <cell r="DG55">
            <v>0</v>
          </cell>
          <cell r="DH55">
            <v>6.3313888888888892</v>
          </cell>
          <cell r="DI55">
            <v>8.2777777777777783E-2</v>
          </cell>
          <cell r="DJ55">
            <v>0</v>
          </cell>
          <cell r="DK55">
            <v>0</v>
          </cell>
          <cell r="DL55">
            <v>0</v>
          </cell>
          <cell r="DM55">
            <v>0</v>
          </cell>
          <cell r="DN55">
            <v>14.823611111111113</v>
          </cell>
          <cell r="DO55">
            <v>72.263611111111118</v>
          </cell>
          <cell r="DP55">
            <v>164.68722222235959</v>
          </cell>
          <cell r="DQ55">
            <v>7.0815505555614617</v>
          </cell>
          <cell r="DR55">
            <v>4.2999999999999997E-2</v>
          </cell>
          <cell r="DS55">
            <v>171.76877277792104</v>
          </cell>
          <cell r="DT55">
            <v>5.6074999999999999</v>
          </cell>
          <cell r="DU55">
            <v>4.8044444448609447</v>
          </cell>
          <cell r="DV55">
            <v>0</v>
          </cell>
          <cell r="DW55">
            <v>0</v>
          </cell>
          <cell r="DX55">
            <v>0</v>
          </cell>
          <cell r="DY55">
            <v>58.666666666666671</v>
          </cell>
          <cell r="DZ55">
            <v>0</v>
          </cell>
          <cell r="EA55">
            <v>0.42070284337736036</v>
          </cell>
          <cell r="EB55">
            <v>98.034999999999997</v>
          </cell>
          <cell r="EC55">
            <v>16839.35163928349</v>
          </cell>
          <cell r="ED55">
            <v>0</v>
          </cell>
          <cell r="EE55">
            <v>42</v>
          </cell>
          <cell r="EF55">
            <v>6.8634920640870645</v>
          </cell>
          <cell r="EG55">
            <v>0</v>
          </cell>
          <cell r="EH55">
            <v>0</v>
          </cell>
          <cell r="EI55">
            <v>14.968465311878196</v>
          </cell>
          <cell r="EJ55">
            <v>0</v>
          </cell>
          <cell r="EK55">
            <v>0</v>
          </cell>
          <cell r="EL55">
            <v>15.859030837004404</v>
          </cell>
          <cell r="EM55">
            <v>311.1835973904939</v>
          </cell>
          <cell r="EN55">
            <v>3060</v>
          </cell>
          <cell r="EO55">
            <v>0</v>
          </cell>
          <cell r="EP55">
            <v>-970.79549124900791</v>
          </cell>
          <cell r="EQ55">
            <v>0</v>
          </cell>
          <cell r="ER55">
            <v>-197.62222081712736</v>
          </cell>
          <cell r="ES55">
            <v>-252.58909975764104</v>
          </cell>
          <cell r="ET55">
            <v>1.5403992627073926</v>
          </cell>
          <cell r="EU55">
            <v>122.95225409991684</v>
          </cell>
          <cell r="EV55">
            <v>0</v>
          </cell>
          <cell r="EW55">
            <v>0</v>
          </cell>
        </row>
        <row r="56">
          <cell r="A56">
            <v>42184</v>
          </cell>
          <cell r="B56">
            <v>53</v>
          </cell>
          <cell r="C56" t="str">
            <v>Mon</v>
          </cell>
          <cell r="D56">
            <v>71495</v>
          </cell>
          <cell r="E56">
            <v>3265</v>
          </cell>
          <cell r="F56">
            <v>4531</v>
          </cell>
          <cell r="G56">
            <v>5893</v>
          </cell>
          <cell r="H56">
            <v>0</v>
          </cell>
          <cell r="I56">
            <v>12419</v>
          </cell>
          <cell r="J56">
            <v>285</v>
          </cell>
          <cell r="K56">
            <v>97888</v>
          </cell>
          <cell r="L56">
            <v>0</v>
          </cell>
          <cell r="M56">
            <v>97888</v>
          </cell>
          <cell r="N56">
            <v>1271</v>
          </cell>
          <cell r="O56">
            <v>1790</v>
          </cell>
          <cell r="P56">
            <v>153286</v>
          </cell>
          <cell r="Q56">
            <v>1160</v>
          </cell>
          <cell r="R56">
            <v>81</v>
          </cell>
          <cell r="S56">
            <v>135</v>
          </cell>
          <cell r="T56">
            <v>9</v>
          </cell>
          <cell r="U56">
            <v>1200</v>
          </cell>
          <cell r="V56">
            <v>1462</v>
          </cell>
          <cell r="W56">
            <v>1241</v>
          </cell>
          <cell r="X56">
            <v>1540</v>
          </cell>
          <cell r="Y56">
            <v>9</v>
          </cell>
          <cell r="Z56">
            <v>2</v>
          </cell>
          <cell r="AA56">
            <v>244</v>
          </cell>
          <cell r="AB56">
            <v>1795</v>
          </cell>
          <cell r="AC56">
            <v>25</v>
          </cell>
          <cell r="AD56">
            <v>1564</v>
          </cell>
          <cell r="AE56">
            <v>70</v>
          </cell>
          <cell r="AF56">
            <v>0</v>
          </cell>
          <cell r="AG56">
            <v>0</v>
          </cell>
          <cell r="AH56">
            <v>0.89915499079655614</v>
          </cell>
          <cell r="AI56">
            <v>0.85291519327808696</v>
          </cell>
          <cell r="AJ56">
            <v>0.98701577312847333</v>
          </cell>
          <cell r="AK56">
            <v>167.11630199140276</v>
          </cell>
          <cell r="AL56">
            <v>172.29046348685173</v>
          </cell>
          <cell r="AM56">
            <v>0.12978097417456685</v>
          </cell>
          <cell r="AN56">
            <v>12.435761111441181</v>
          </cell>
          <cell r="AO56">
            <v>31.754635812172609</v>
          </cell>
          <cell r="AP56">
            <v>17.859997716158041</v>
          </cell>
          <cell r="AQ56">
            <v>10.690058647441649</v>
          </cell>
          <cell r="AR56">
            <v>78.878323932312654</v>
          </cell>
          <cell r="AS56">
            <v>12.643961539816958</v>
          </cell>
          <cell r="AT56">
            <v>75.019558696207383</v>
          </cell>
          <cell r="AU56">
            <v>204.77137916307348</v>
          </cell>
          <cell r="AV56">
            <v>0.36635763749222089</v>
          </cell>
          <cell r="AW56">
            <v>0.63553731000625313</v>
          </cell>
          <cell r="AX56">
            <v>45.712107892275995</v>
          </cell>
          <cell r="BF56">
            <v>29.25</v>
          </cell>
          <cell r="BG56">
            <v>375.64583333317137</v>
          </cell>
          <cell r="BH56">
            <v>907.61805555597437</v>
          </cell>
          <cell r="BI56">
            <v>64.37805555537085</v>
          </cell>
          <cell r="BJ56">
            <v>1376.8919444445164</v>
          </cell>
          <cell r="BK56">
            <v>478.03555555508115</v>
          </cell>
          <cell r="BL56">
            <v>429.82805555555558</v>
          </cell>
          <cell r="BM56">
            <v>427.81583333311215</v>
          </cell>
          <cell r="BN56">
            <v>389.60888888888888</v>
          </cell>
          <cell r="BO56">
            <v>18.950555555555557</v>
          </cell>
          <cell r="BP56">
            <v>17.317499999999999</v>
          </cell>
          <cell r="BQ56">
            <v>18.852222222360108</v>
          </cell>
          <cell r="BR56">
            <v>15.757777777777777</v>
          </cell>
          <cell r="BS56">
            <v>12.416944444053289</v>
          </cell>
          <cell r="BT56">
            <v>7.1438888888888892</v>
          </cell>
          <cell r="BU56">
            <v>0</v>
          </cell>
          <cell r="BV56">
            <v>0</v>
          </cell>
          <cell r="BW56">
            <v>143.93972222200051</v>
          </cell>
          <cell r="BX56">
            <v>56.369722222222222</v>
          </cell>
          <cell r="BY56">
            <v>87.56999999977829</v>
          </cell>
          <cell r="BZ56">
            <v>88.430277777777775</v>
          </cell>
          <cell r="CA56">
            <v>116.08916666673264</v>
          </cell>
          <cell r="CB56">
            <v>0</v>
          </cell>
          <cell r="CC56">
            <v>0</v>
          </cell>
          <cell r="CD56">
            <v>141.96499999999094</v>
          </cell>
          <cell r="CE56">
            <v>107.3436111111111</v>
          </cell>
          <cell r="CF56">
            <v>124.14555555556332</v>
          </cell>
          <cell r="CG56">
            <v>95.501388888888883</v>
          </cell>
          <cell r="CH56">
            <v>0.44416666666666665</v>
          </cell>
          <cell r="CI56">
            <v>0.33888888888888891</v>
          </cell>
          <cell r="CJ56">
            <v>9.1111111111111115E-2</v>
          </cell>
          <cell r="CK56">
            <v>0.12722222222222221</v>
          </cell>
          <cell r="CL56">
            <v>17.284166666649853</v>
          </cell>
          <cell r="CM56">
            <v>11.376111111111111</v>
          </cell>
          <cell r="CN56">
            <v>0</v>
          </cell>
          <cell r="CO56">
            <v>880.02944444380512</v>
          </cell>
          <cell r="CP56">
            <v>111.03277777777778</v>
          </cell>
          <cell r="CQ56">
            <v>37.913333333295043</v>
          </cell>
          <cell r="CR56">
            <v>20.969166666666666</v>
          </cell>
          <cell r="CS56">
            <v>19.636111111111113</v>
          </cell>
          <cell r="CT56">
            <v>0</v>
          </cell>
          <cell r="CU56">
            <v>28.541944444444443</v>
          </cell>
          <cell r="CV56">
            <v>0</v>
          </cell>
          <cell r="CW56">
            <v>36.233333333333334</v>
          </cell>
          <cell r="CX56">
            <v>47.845833333333331</v>
          </cell>
          <cell r="CY56">
            <v>14.894722222222223</v>
          </cell>
          <cell r="CZ56">
            <v>5.8594444443533815</v>
          </cell>
          <cell r="DA56">
            <v>0.32972222222222225</v>
          </cell>
          <cell r="DB56">
            <v>0</v>
          </cell>
          <cell r="DC56">
            <v>0</v>
          </cell>
          <cell r="DD56">
            <v>2.5205555555555557</v>
          </cell>
          <cell r="DE56">
            <v>1.7269444444444444</v>
          </cell>
          <cell r="DF56">
            <v>0</v>
          </cell>
          <cell r="DG56">
            <v>2.1672222221177071</v>
          </cell>
          <cell r="DH56">
            <v>25.017499999999998</v>
          </cell>
          <cell r="DI56">
            <v>23.576111111111111</v>
          </cell>
          <cell r="DJ56">
            <v>3.2097222223432942</v>
          </cell>
          <cell r="DK56">
            <v>7.7616666666666667</v>
          </cell>
          <cell r="DL56">
            <v>0</v>
          </cell>
          <cell r="DM56">
            <v>0</v>
          </cell>
          <cell r="DN56">
            <v>134.90944444436991</v>
          </cell>
          <cell r="DO56">
            <v>389.23611111099831</v>
          </cell>
          <cell r="DP56">
            <v>1269.2655555548035</v>
          </cell>
          <cell r="DQ56">
            <v>54.578418888856547</v>
          </cell>
          <cell r="DR56">
            <v>4.2999999999999997E-2</v>
          </cell>
          <cell r="DS56">
            <v>1323.84397444366</v>
          </cell>
          <cell r="DT56">
            <v>71.790833333333339</v>
          </cell>
          <cell r="DU56">
            <v>35.56750000073027</v>
          </cell>
          <cell r="DV56">
            <v>127.55</v>
          </cell>
          <cell r="DW56">
            <v>9.37219258829044E-2</v>
          </cell>
          <cell r="DX56">
            <v>5330.9522500000003</v>
          </cell>
          <cell r="DY56">
            <v>0</v>
          </cell>
          <cell r="DZ56">
            <v>0</v>
          </cell>
          <cell r="EA56">
            <v>0.29401962665167786</v>
          </cell>
          <cell r="EB56">
            <v>41.795000000000002</v>
          </cell>
          <cell r="EC56">
            <v>60661.011161872775</v>
          </cell>
          <cell r="ED56">
            <v>2690.6808319367246</v>
          </cell>
          <cell r="EE56">
            <v>228</v>
          </cell>
          <cell r="EF56">
            <v>9.3598684212448084</v>
          </cell>
          <cell r="EG56">
            <v>10.301666666540939</v>
          </cell>
          <cell r="EH56">
            <v>6.7950169876253996</v>
          </cell>
          <cell r="EI56">
            <v>12.404793656191329</v>
          </cell>
          <cell r="EJ56">
            <v>20.262664165103189</v>
          </cell>
          <cell r="EK56">
            <v>21.95121951219512</v>
          </cell>
          <cell r="EL56">
            <v>14.116966395076652</v>
          </cell>
          <cell r="EM56">
            <v>240.34301879944445</v>
          </cell>
          <cell r="EN56">
            <v>474.5934095583612</v>
          </cell>
          <cell r="EO56">
            <v>0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>
            <v>9.0233333333333334</v>
          </cell>
          <cell r="EW56">
            <v>2.7822222223150956</v>
          </cell>
        </row>
        <row r="57">
          <cell r="A57">
            <v>42185</v>
          </cell>
          <cell r="B57">
            <v>1</v>
          </cell>
          <cell r="C57" t="str">
            <v>Tue</v>
          </cell>
          <cell r="D57">
            <v>61674</v>
          </cell>
          <cell r="E57">
            <v>4229</v>
          </cell>
          <cell r="F57">
            <v>4078</v>
          </cell>
          <cell r="G57">
            <v>4661</v>
          </cell>
          <cell r="H57">
            <v>0</v>
          </cell>
          <cell r="I57">
            <v>18764</v>
          </cell>
          <cell r="J57">
            <v>114</v>
          </cell>
          <cell r="K57">
            <v>93520</v>
          </cell>
          <cell r="L57">
            <v>0</v>
          </cell>
          <cell r="M57">
            <v>93520</v>
          </cell>
          <cell r="N57">
            <v>2025</v>
          </cell>
          <cell r="O57">
            <v>1842</v>
          </cell>
          <cell r="P57">
            <v>135147</v>
          </cell>
          <cell r="Q57">
            <v>1515</v>
          </cell>
          <cell r="R57">
            <v>97</v>
          </cell>
          <cell r="S57">
            <v>117</v>
          </cell>
          <cell r="T57">
            <v>7</v>
          </cell>
          <cell r="U57">
            <v>1574</v>
          </cell>
          <cell r="V57">
            <v>1821</v>
          </cell>
          <cell r="W57">
            <v>1612</v>
          </cell>
          <cell r="X57">
            <v>1305</v>
          </cell>
          <cell r="Y57">
            <v>2</v>
          </cell>
          <cell r="Z57">
            <v>12</v>
          </cell>
          <cell r="AA57">
            <v>336</v>
          </cell>
          <cell r="AB57">
            <v>1655</v>
          </cell>
          <cell r="AC57">
            <v>26</v>
          </cell>
          <cell r="AD57">
            <v>1901</v>
          </cell>
          <cell r="AE57">
            <v>51</v>
          </cell>
          <cell r="AF57">
            <v>0</v>
          </cell>
          <cell r="AG57">
            <v>0</v>
          </cell>
          <cell r="AH57">
            <v>0.89184265222840597</v>
          </cell>
          <cell r="AI57">
            <v>0.93178330119660369</v>
          </cell>
          <cell r="AJ57">
            <v>0.97834687767322492</v>
          </cell>
          <cell r="AK57">
            <v>169.16683809921599</v>
          </cell>
          <cell r="AL57">
            <v>189.72397034083122</v>
          </cell>
          <cell r="AM57">
            <v>0.20186056458511548</v>
          </cell>
          <cell r="AN57">
            <v>11.414584269318425</v>
          </cell>
          <cell r="AO57">
            <v>31.23269089470412</v>
          </cell>
          <cell r="AP57">
            <v>18.565208545278917</v>
          </cell>
          <cell r="AQ57">
            <v>11.406310501191811</v>
          </cell>
          <cell r="AR57">
            <v>58.014888337468982</v>
          </cell>
          <cell r="AS57">
            <v>13.870264834026019</v>
          </cell>
          <cell r="AT57">
            <v>73.263386042225022</v>
          </cell>
          <cell r="AU57">
            <v>227.34313909528825</v>
          </cell>
          <cell r="AV57">
            <v>0.32225905885603839</v>
          </cell>
          <cell r="AW57">
            <v>0.65704533668082943</v>
          </cell>
          <cell r="AX57">
            <v>46.152795923769247</v>
          </cell>
          <cell r="BF57">
            <v>51.514722222222225</v>
          </cell>
          <cell r="BG57">
            <v>257.52250000026231</v>
          </cell>
          <cell r="BH57">
            <v>1030.4819444443967</v>
          </cell>
          <cell r="BI57">
            <v>6.0272222222382634</v>
          </cell>
          <cell r="BJ57">
            <v>1345.5463888891195</v>
          </cell>
          <cell r="BK57">
            <v>411.36055555563598</v>
          </cell>
          <cell r="BL57">
            <v>366.86888888888893</v>
          </cell>
          <cell r="BM57">
            <v>364.57499999987192</v>
          </cell>
          <cell r="BN57">
            <v>327.34416666666669</v>
          </cell>
          <cell r="BO57">
            <v>22.290277777777778</v>
          </cell>
          <cell r="BP57">
            <v>19.4175</v>
          </cell>
          <cell r="BQ57">
            <v>15.6544444445368</v>
          </cell>
          <cell r="BR57">
            <v>14.436666666666667</v>
          </cell>
          <cell r="BS57">
            <v>8.8408333334494902</v>
          </cell>
          <cell r="BT57">
            <v>5.6705555555555556</v>
          </cell>
          <cell r="BU57">
            <v>0</v>
          </cell>
          <cell r="BV57">
            <v>0</v>
          </cell>
          <cell r="BW57">
            <v>161.37249999994853</v>
          </cell>
          <cell r="BX57">
            <v>58.976666666666667</v>
          </cell>
          <cell r="BY57">
            <v>102.39583333328186</v>
          </cell>
          <cell r="BZ57">
            <v>107.48305555555555</v>
          </cell>
          <cell r="CA57">
            <v>141.32527777773251</v>
          </cell>
          <cell r="CB57">
            <v>0</v>
          </cell>
          <cell r="CC57">
            <v>0</v>
          </cell>
          <cell r="CD57">
            <v>119.3200000002895</v>
          </cell>
          <cell r="CE57">
            <v>99.108055555555552</v>
          </cell>
          <cell r="CF57">
            <v>96.944444444660462</v>
          </cell>
          <cell r="CG57">
            <v>81.978888888888889</v>
          </cell>
          <cell r="CH57">
            <v>0.30583333333333335</v>
          </cell>
          <cell r="CI57">
            <v>7.3611111111111113E-2</v>
          </cell>
          <cell r="CJ57">
            <v>0.9802777777777778</v>
          </cell>
          <cell r="CK57">
            <v>0.86305555555555558</v>
          </cell>
          <cell r="CL57">
            <v>21.089444444517916</v>
          </cell>
          <cell r="CM57">
            <v>16.192499999999999</v>
          </cell>
          <cell r="CN57">
            <v>0</v>
          </cell>
          <cell r="CO57">
            <v>833.37833333360652</v>
          </cell>
          <cell r="CP57">
            <v>154.21805555542517</v>
          </cell>
          <cell r="CQ57">
            <v>26.350277777777777</v>
          </cell>
          <cell r="CR57">
            <v>22.733055555555556</v>
          </cell>
          <cell r="CS57">
            <v>18.163611111111113</v>
          </cell>
          <cell r="CT57">
            <v>0</v>
          </cell>
          <cell r="CU57">
            <v>15.3775</v>
          </cell>
          <cell r="CV57">
            <v>0</v>
          </cell>
          <cell r="CW57">
            <v>42.732777777777777</v>
          </cell>
          <cell r="CX57">
            <v>46.804444444444442</v>
          </cell>
          <cell r="CY57">
            <v>17.365277777777777</v>
          </cell>
          <cell r="CZ57">
            <v>6.1025000001016698</v>
          </cell>
          <cell r="DA57">
            <v>0</v>
          </cell>
          <cell r="DB57">
            <v>0</v>
          </cell>
          <cell r="DC57">
            <v>0</v>
          </cell>
          <cell r="DD57">
            <v>1.3194444444444444</v>
          </cell>
          <cell r="DE57">
            <v>11.224722222222223</v>
          </cell>
          <cell r="DF57">
            <v>0</v>
          </cell>
          <cell r="DG57">
            <v>0</v>
          </cell>
          <cell r="DH57">
            <v>28.931111111111111</v>
          </cell>
          <cell r="DI57">
            <v>19.094999999999999</v>
          </cell>
          <cell r="DJ57">
            <v>4.4433333333333334</v>
          </cell>
          <cell r="DK57">
            <v>5.0944444444444441</v>
          </cell>
          <cell r="DL57">
            <v>0</v>
          </cell>
          <cell r="DM57">
            <v>0</v>
          </cell>
          <cell r="DN57">
            <v>140.38027777787943</v>
          </cell>
          <cell r="DO57">
            <v>419.95555555552681</v>
          </cell>
          <cell r="DP57">
            <v>1253.3338888891333</v>
          </cell>
          <cell r="DQ57">
            <v>53.89335722223273</v>
          </cell>
          <cell r="DR57">
            <v>4.2999999999999997E-2</v>
          </cell>
          <cell r="DS57">
            <v>1307.227246111366</v>
          </cell>
          <cell r="DT57">
            <v>68.569999999999993</v>
          </cell>
          <cell r="DU57">
            <v>23.156388888912193</v>
          </cell>
          <cell r="DV57">
            <v>98.05</v>
          </cell>
          <cell r="DW57">
            <v>7.3645425914095966E-2</v>
          </cell>
          <cell r="DX57">
            <v>4214.8753500000003</v>
          </cell>
          <cell r="DY57">
            <v>0</v>
          </cell>
          <cell r="DZ57">
            <v>0</v>
          </cell>
          <cell r="EA57">
            <v>0.32125673390359377</v>
          </cell>
          <cell r="EB57">
            <v>42.987000000000002</v>
          </cell>
          <cell r="EC57">
            <v>60408.652978589293</v>
          </cell>
          <cell r="ED57">
            <v>259.09220166735622</v>
          </cell>
          <cell r="EE57">
            <v>211</v>
          </cell>
          <cell r="EF57">
            <v>6.5847551342878274</v>
          </cell>
          <cell r="EG57">
            <v>9.3263888888436171</v>
          </cell>
          <cell r="EH57">
            <v>5.4683544304062908</v>
          </cell>
          <cell r="EI57">
            <v>13.461318051545936</v>
          </cell>
          <cell r="EJ57">
            <v>6.5395095367847409</v>
          </cell>
          <cell r="EK57">
            <v>12.241428166619439</v>
          </cell>
          <cell r="EL57">
            <v>15.932140881375437</v>
          </cell>
          <cell r="EM57">
            <v>260.50110014751561</v>
          </cell>
          <cell r="EN57">
            <v>527.21274388976462</v>
          </cell>
          <cell r="EO57">
            <v>0</v>
          </cell>
          <cell r="EP57">
            <v>-2713.3462307536129</v>
          </cell>
          <cell r="EQ57">
            <v>242.68946865126944</v>
          </cell>
          <cell r="ER57">
            <v>370.22639406821014</v>
          </cell>
          <cell r="ES57">
            <v>-642.68305470349674</v>
          </cell>
          <cell r="ET57">
            <v>7.317481584873109E-4</v>
          </cell>
          <cell r="EU57">
            <v>1.48275064190617</v>
          </cell>
          <cell r="EV57">
            <v>20.566944444444445</v>
          </cell>
          <cell r="EW57">
            <v>0.9194444444444444</v>
          </cell>
        </row>
        <row r="58">
          <cell r="A58">
            <v>42186</v>
          </cell>
          <cell r="B58">
            <v>1</v>
          </cell>
          <cell r="C58" t="str">
            <v>Wed</v>
          </cell>
          <cell r="D58">
            <v>52861</v>
          </cell>
          <cell r="E58">
            <v>3023</v>
          </cell>
          <cell r="F58">
            <v>3275</v>
          </cell>
          <cell r="G58">
            <v>3581</v>
          </cell>
          <cell r="H58">
            <v>0</v>
          </cell>
          <cell r="I58">
            <v>6564</v>
          </cell>
          <cell r="J58">
            <v>171</v>
          </cell>
          <cell r="K58">
            <v>69475</v>
          </cell>
          <cell r="L58">
            <v>0</v>
          </cell>
          <cell r="M58">
            <v>69475</v>
          </cell>
          <cell r="N58">
            <v>420</v>
          </cell>
          <cell r="O58">
            <v>1308</v>
          </cell>
          <cell r="P58">
            <v>108609</v>
          </cell>
          <cell r="Q58">
            <v>1030</v>
          </cell>
          <cell r="R58">
            <v>33</v>
          </cell>
          <cell r="S58">
            <v>138</v>
          </cell>
          <cell r="T58">
            <v>6</v>
          </cell>
          <cell r="U58">
            <v>1037</v>
          </cell>
          <cell r="V58">
            <v>1281</v>
          </cell>
          <cell r="W58">
            <v>1063</v>
          </cell>
          <cell r="X58">
            <v>1170</v>
          </cell>
          <cell r="Y58">
            <v>6</v>
          </cell>
          <cell r="Z58">
            <v>7</v>
          </cell>
          <cell r="AA58">
            <v>113</v>
          </cell>
          <cell r="AB58">
            <v>1296</v>
          </cell>
          <cell r="AC58">
            <v>23</v>
          </cell>
          <cell r="AD58">
            <v>1228</v>
          </cell>
          <cell r="AE58">
            <v>48</v>
          </cell>
          <cell r="AF58">
            <v>0</v>
          </cell>
          <cell r="AG58">
            <v>0</v>
          </cell>
          <cell r="AH58">
            <v>0.86438316433564544</v>
          </cell>
          <cell r="AI58">
            <v>0.85211045020635734</v>
          </cell>
          <cell r="AJ58">
            <v>0.99395465994962218</v>
          </cell>
          <cell r="AK58">
            <v>152.87539705111271</v>
          </cell>
          <cell r="AL58">
            <v>150.45414955892443</v>
          </cell>
          <cell r="AM58">
            <v>9.6941345807844553E-2</v>
          </cell>
          <cell r="AN58">
            <v>12.155820017087628</v>
          </cell>
          <cell r="AO58">
            <v>32.041589831177397</v>
          </cell>
          <cell r="AP58">
            <v>18.38850967729886</v>
          </cell>
          <cell r="AQ58">
            <v>9.8590496997924735</v>
          </cell>
          <cell r="AR58">
            <v>65.35747883349012</v>
          </cell>
          <cell r="AS58">
            <v>11.987851816861543</v>
          </cell>
          <cell r="AT58">
            <v>59.468711934524151</v>
          </cell>
          <cell r="AU58">
            <v>177.795565311779</v>
          </cell>
          <cell r="AV58">
            <v>0.33447803847211216</v>
          </cell>
          <cell r="AW58">
            <v>0.84904035366608155</v>
          </cell>
          <cell r="AX58">
            <v>48.409718324980552</v>
          </cell>
          <cell r="BF58">
            <v>62.443055555555553</v>
          </cell>
          <cell r="BG58">
            <v>182.20444444404785</v>
          </cell>
          <cell r="BH58">
            <v>963.06444444398267</v>
          </cell>
          <cell r="BI58">
            <v>24.077222222046824</v>
          </cell>
          <cell r="BJ58">
            <v>1231.789166665633</v>
          </cell>
          <cell r="BK58">
            <v>390.75777777792109</v>
          </cell>
          <cell r="BL58">
            <v>337.76444444444439</v>
          </cell>
          <cell r="BM58">
            <v>345.77833333329841</v>
          </cell>
          <cell r="BN58">
            <v>302.83277777777778</v>
          </cell>
          <cell r="BO58">
            <v>20.092499999915663</v>
          </cell>
          <cell r="BP58">
            <v>16.68138888888889</v>
          </cell>
          <cell r="BQ58">
            <v>15.454999999997154</v>
          </cell>
          <cell r="BR58">
            <v>12.668611111111112</v>
          </cell>
          <cell r="BS58">
            <v>9.4319444447098721</v>
          </cell>
          <cell r="BT58">
            <v>5.581666666666667</v>
          </cell>
          <cell r="BU58">
            <v>0</v>
          </cell>
          <cell r="BV58">
            <v>0</v>
          </cell>
          <cell r="BW58">
            <v>107.60277777733825</v>
          </cell>
          <cell r="BX58">
            <v>40.821944444444448</v>
          </cell>
          <cell r="BY58">
            <v>66.780833332893806</v>
          </cell>
          <cell r="BZ58">
            <v>68.19638888888889</v>
          </cell>
          <cell r="CA58">
            <v>107.81972222154184</v>
          </cell>
          <cell r="CB58">
            <v>0</v>
          </cell>
          <cell r="CC58">
            <v>0</v>
          </cell>
          <cell r="CD58">
            <v>108.1094444441754</v>
          </cell>
          <cell r="CE58">
            <v>80.829444444444448</v>
          </cell>
          <cell r="CF58">
            <v>99.281111110974777</v>
          </cell>
          <cell r="CG58">
            <v>74.830833333333331</v>
          </cell>
          <cell r="CH58">
            <v>0.34694444444444444</v>
          </cell>
          <cell r="CI58">
            <v>0.25805555555555554</v>
          </cell>
          <cell r="CJ58">
            <v>0.59416666666666662</v>
          </cell>
          <cell r="CK58">
            <v>0.45277777777777778</v>
          </cell>
          <cell r="CL58">
            <v>7.887222222089509</v>
          </cell>
          <cell r="CM58">
            <v>5.2877777777777775</v>
          </cell>
          <cell r="CN58">
            <v>0</v>
          </cell>
          <cell r="CO58">
            <v>714.28972222097661</v>
          </cell>
          <cell r="CP58">
            <v>139.15777777777777</v>
          </cell>
          <cell r="CQ58">
            <v>69.581944444546636</v>
          </cell>
          <cell r="CR58">
            <v>28.691666666666666</v>
          </cell>
          <cell r="CS58">
            <v>15.149722222222222</v>
          </cell>
          <cell r="CT58">
            <v>0</v>
          </cell>
          <cell r="CU58">
            <v>20.269444444444446</v>
          </cell>
          <cell r="CV58">
            <v>0</v>
          </cell>
          <cell r="CW58">
            <v>32.781666666666666</v>
          </cell>
          <cell r="CX58">
            <v>51.872500000000002</v>
          </cell>
          <cell r="CY58">
            <v>10.498333333333333</v>
          </cell>
          <cell r="CZ58">
            <v>10.603333333156641</v>
          </cell>
          <cell r="DA58">
            <v>0.46944444444444444</v>
          </cell>
          <cell r="DB58">
            <v>0</v>
          </cell>
          <cell r="DC58">
            <v>0</v>
          </cell>
          <cell r="DD58">
            <v>8.7877777777777784</v>
          </cell>
          <cell r="DE58">
            <v>10.095000000000001</v>
          </cell>
          <cell r="DF58">
            <v>0</v>
          </cell>
          <cell r="DG58">
            <v>0</v>
          </cell>
          <cell r="DH58">
            <v>20.287500000000001</v>
          </cell>
          <cell r="DI58">
            <v>22.196111111111112</v>
          </cell>
          <cell r="DJ58">
            <v>9.2880555556805078</v>
          </cell>
          <cell r="DK58">
            <v>2.3991666666671843</v>
          </cell>
          <cell r="DL58">
            <v>0</v>
          </cell>
          <cell r="DM58">
            <v>0</v>
          </cell>
          <cell r="DN58">
            <v>146.49722222217102</v>
          </cell>
          <cell r="DO58">
            <v>452.12944444449533</v>
          </cell>
          <cell r="DP58">
            <v>1166.4191666654719</v>
          </cell>
          <cell r="DQ58">
            <v>50.156024166615289</v>
          </cell>
          <cell r="DR58">
            <v>4.2999999999999997E-2</v>
          </cell>
          <cell r="DS58">
            <v>1216.5751908320872</v>
          </cell>
          <cell r="DT58">
            <v>63.273333333333333</v>
          </cell>
          <cell r="DU58">
            <v>1.8422222224007401</v>
          </cell>
          <cell r="DV58">
            <v>126.49</v>
          </cell>
          <cell r="DW58">
            <v>0.10380824782772534</v>
          </cell>
          <cell r="DX58">
            <v>5547.4719299999997</v>
          </cell>
          <cell r="DY58">
            <v>0</v>
          </cell>
          <cell r="DZ58">
            <v>0</v>
          </cell>
          <cell r="EA58">
            <v>0.37164118408107394</v>
          </cell>
          <cell r="EB58">
            <v>43.856999999999999</v>
          </cell>
          <cell r="EC58">
            <v>58902.810074322842</v>
          </cell>
          <cell r="ED58">
            <v>1055.9547349923075</v>
          </cell>
          <cell r="EE58">
            <v>192</v>
          </cell>
          <cell r="EF58">
            <v>0.57569444450023133</v>
          </cell>
          <cell r="EG58">
            <v>9.1077777771367181</v>
          </cell>
          <cell r="EH58">
            <v>5.2702208128633252</v>
          </cell>
          <cell r="EI58">
            <v>11.784719035750854</v>
          </cell>
          <cell r="EJ58">
            <v>17.293835068054445</v>
          </cell>
          <cell r="EK58">
            <v>11.781206171107995</v>
          </cell>
          <cell r="EL58">
            <v>14.326970486963617</v>
          </cell>
          <cell r="EM58">
            <v>211.90553219026873</v>
          </cell>
          <cell r="EN58">
            <v>379.66720658628225</v>
          </cell>
          <cell r="EO58">
            <v>0</v>
          </cell>
          <cell r="EP58">
            <v>2008.4040738350247</v>
          </cell>
          <cell r="EQ58">
            <v>-157.50076323026366</v>
          </cell>
          <cell r="ER58">
            <v>832.20779603587187</v>
          </cell>
          <cell r="ES58">
            <v>182.39084513554866</v>
          </cell>
          <cell r="ET58">
            <v>0.19272676514373943</v>
          </cell>
          <cell r="EU58">
            <v>276.5909918846171</v>
          </cell>
          <cell r="EV58">
            <v>13.9175</v>
          </cell>
          <cell r="EW58">
            <v>1.2405555555286507</v>
          </cell>
        </row>
        <row r="59">
          <cell r="A59">
            <v>42187</v>
          </cell>
          <cell r="B59">
            <v>1</v>
          </cell>
          <cell r="C59" t="str">
            <v>Thu</v>
          </cell>
          <cell r="D59">
            <v>65574</v>
          </cell>
          <cell r="E59">
            <v>2598</v>
          </cell>
          <cell r="F59">
            <v>4260</v>
          </cell>
          <cell r="G59">
            <v>3621</v>
          </cell>
          <cell r="H59">
            <v>0</v>
          </cell>
          <cell r="I59">
            <v>9030</v>
          </cell>
          <cell r="J59">
            <v>163</v>
          </cell>
          <cell r="K59">
            <v>85246</v>
          </cell>
          <cell r="L59">
            <v>0</v>
          </cell>
          <cell r="M59">
            <v>85246</v>
          </cell>
          <cell r="N59">
            <v>558</v>
          </cell>
          <cell r="O59">
            <v>1706</v>
          </cell>
          <cell r="P59">
            <v>128219</v>
          </cell>
          <cell r="Q59">
            <v>1192</v>
          </cell>
          <cell r="R59">
            <v>48</v>
          </cell>
          <cell r="S59">
            <v>139</v>
          </cell>
          <cell r="T59">
            <v>3</v>
          </cell>
          <cell r="U59">
            <v>1171</v>
          </cell>
          <cell r="V59">
            <v>1420</v>
          </cell>
          <cell r="W59">
            <v>1240</v>
          </cell>
          <cell r="X59">
            <v>1403</v>
          </cell>
          <cell r="Y59">
            <v>5</v>
          </cell>
          <cell r="Z59">
            <v>7</v>
          </cell>
          <cell r="AA59">
            <v>188</v>
          </cell>
          <cell r="AB59">
            <v>1603</v>
          </cell>
          <cell r="AC59">
            <v>34</v>
          </cell>
          <cell r="AD59">
            <v>1654</v>
          </cell>
          <cell r="AE59">
            <v>34</v>
          </cell>
          <cell r="AF59">
            <v>0</v>
          </cell>
          <cell r="AG59">
            <v>0</v>
          </cell>
          <cell r="AH59">
            <v>0.84671130225500202</v>
          </cell>
          <cell r="AI59">
            <v>0.88653262300298119</v>
          </cell>
          <cell r="AJ59">
            <v>0.99345423832203272</v>
          </cell>
          <cell r="AK59">
            <v>154.76719333905052</v>
          </cell>
          <cell r="AL59">
            <v>140.19456477747966</v>
          </cell>
          <cell r="AM59">
            <v>0.10784083710672641</v>
          </cell>
          <cell r="AN59">
            <v>12.113513897328522</v>
          </cell>
          <cell r="AO59">
            <v>33.219026189589556</v>
          </cell>
          <cell r="AP59">
            <v>18.484921861936868</v>
          </cell>
          <cell r="AQ59">
            <v>9.7964773060979731</v>
          </cell>
          <cell r="AR59">
            <v>68.74677419354839</v>
          </cell>
          <cell r="AS59">
            <v>13.094206219926324</v>
          </cell>
          <cell r="AT59">
            <v>63.953939332787819</v>
          </cell>
          <cell r="AU59">
            <v>182.8027496157477</v>
          </cell>
          <cell r="AV59">
            <v>0.34985217381696565</v>
          </cell>
          <cell r="AW59">
            <v>0.73561605774184946</v>
          </cell>
          <cell r="AX59">
            <v>45.105987276171412</v>
          </cell>
          <cell r="BF59">
            <v>52.942777777777778</v>
          </cell>
          <cell r="BG59">
            <v>169.23277777780339</v>
          </cell>
          <cell r="BH59">
            <v>1167.8497222226488</v>
          </cell>
          <cell r="BI59">
            <v>12.182777777781663</v>
          </cell>
          <cell r="BJ59">
            <v>1402.2080555560117</v>
          </cell>
          <cell r="BK59">
            <v>466.32777777789187</v>
          </cell>
          <cell r="BL59">
            <v>394.84500000000003</v>
          </cell>
          <cell r="BM59">
            <v>423.69444444434794</v>
          </cell>
          <cell r="BN59">
            <v>360.1252777777778</v>
          </cell>
          <cell r="BO59">
            <v>18.531388888888888</v>
          </cell>
          <cell r="BP59">
            <v>14.817500000000001</v>
          </cell>
          <cell r="BQ59">
            <v>17.415277778014229</v>
          </cell>
          <cell r="BR59">
            <v>14.718055555555555</v>
          </cell>
          <cell r="BS59">
            <v>6.6866666666407966</v>
          </cell>
          <cell r="BT59">
            <v>5.184166666666667</v>
          </cell>
          <cell r="BU59">
            <v>0</v>
          </cell>
          <cell r="BV59">
            <v>0</v>
          </cell>
          <cell r="BW59">
            <v>140.83444444441807</v>
          </cell>
          <cell r="BX59">
            <v>51.356111111247444</v>
          </cell>
          <cell r="BY59">
            <v>89.47833333317061</v>
          </cell>
          <cell r="BZ59">
            <v>91.145555555555561</v>
          </cell>
          <cell r="CA59">
            <v>126.57611111170975</v>
          </cell>
          <cell r="CB59">
            <v>0</v>
          </cell>
          <cell r="CC59">
            <v>0</v>
          </cell>
          <cell r="CD59">
            <v>122.4205555553729</v>
          </cell>
          <cell r="CE59">
            <v>96.709722222222211</v>
          </cell>
          <cell r="CF59">
            <v>110.27277777748803</v>
          </cell>
          <cell r="CG59">
            <v>87.094722222222217</v>
          </cell>
          <cell r="CH59">
            <v>0.255</v>
          </cell>
          <cell r="CI59">
            <v>0.2225</v>
          </cell>
          <cell r="CJ59">
            <v>0.83333333333333337</v>
          </cell>
          <cell r="CK59">
            <v>0.66027777777777774</v>
          </cell>
          <cell r="CL59">
            <v>11.059444444551547</v>
          </cell>
          <cell r="CM59">
            <v>8.732222222222223</v>
          </cell>
          <cell r="CN59">
            <v>0</v>
          </cell>
          <cell r="CO59">
            <v>856.15888888939264</v>
          </cell>
          <cell r="CP59">
            <v>136.32972222222222</v>
          </cell>
          <cell r="CQ59">
            <v>49.148611111111109</v>
          </cell>
          <cell r="CR59">
            <v>25.893333333333334</v>
          </cell>
          <cell r="CS59">
            <v>16.428333333333335</v>
          </cell>
          <cell r="CT59">
            <v>0</v>
          </cell>
          <cell r="CU59">
            <v>24.968611111111112</v>
          </cell>
          <cell r="CV59">
            <v>0</v>
          </cell>
          <cell r="CW59">
            <v>43.249722222222225</v>
          </cell>
          <cell r="CX59">
            <v>51.139166666666668</v>
          </cell>
          <cell r="CY59">
            <v>17.583333333333332</v>
          </cell>
          <cell r="CZ59">
            <v>5.1952777777777781</v>
          </cell>
          <cell r="DA59">
            <v>0.31666666666666665</v>
          </cell>
          <cell r="DB59">
            <v>0</v>
          </cell>
          <cell r="DC59">
            <v>0</v>
          </cell>
          <cell r="DD59">
            <v>6.4108333333333336</v>
          </cell>
          <cell r="DE59">
            <v>1.0141666666666667</v>
          </cell>
          <cell r="DF59">
            <v>0</v>
          </cell>
          <cell r="DG59">
            <v>0</v>
          </cell>
          <cell r="DH59">
            <v>29.957222222222221</v>
          </cell>
          <cell r="DI59">
            <v>16.765555555555554</v>
          </cell>
          <cell r="DJ59">
            <v>5.5674999999743884</v>
          </cell>
          <cell r="DK59">
            <v>9.4547222222222214</v>
          </cell>
          <cell r="DL59">
            <v>0</v>
          </cell>
          <cell r="DM59">
            <v>0</v>
          </cell>
          <cell r="DN59">
            <v>143.4044444444188</v>
          </cell>
          <cell r="DO59">
            <v>439.42277777775212</v>
          </cell>
          <cell r="DP59">
            <v>1295.5816666671449</v>
          </cell>
          <cell r="DQ59">
            <v>55.710011666687222</v>
          </cell>
          <cell r="DR59">
            <v>4.2999999999999997E-2</v>
          </cell>
          <cell r="DS59">
            <v>1351.2916783338321</v>
          </cell>
          <cell r="DT59">
            <v>68.873888888888885</v>
          </cell>
          <cell r="DU59">
            <v>37.34638888886689</v>
          </cell>
          <cell r="DV59">
            <v>93.09</v>
          </cell>
          <cell r="DW59">
            <v>6.6959470818178685E-2</v>
          </cell>
          <cell r="DX59">
            <v>3918.1581000000006</v>
          </cell>
          <cell r="DY59">
            <v>15.266666666666664</v>
          </cell>
          <cell r="DZ59">
            <v>274.8</v>
          </cell>
          <cell r="EA59">
            <v>0.32518721518330418</v>
          </cell>
          <cell r="EB59">
            <v>42.09</v>
          </cell>
          <cell r="EC59">
            <v>61068.824841071</v>
          </cell>
          <cell r="ED59">
            <v>512.77311666683022</v>
          </cell>
          <cell r="EE59">
            <v>246</v>
          </cell>
          <cell r="EF59">
            <v>9.108875338748021</v>
          </cell>
          <cell r="EG59">
            <v>7.3586111117009487</v>
          </cell>
          <cell r="EH59">
            <v>4.6204371292208259</v>
          </cell>
          <cell r="EI59">
            <v>12.722994997287714</v>
          </cell>
          <cell r="EJ59">
            <v>19.607843137254903</v>
          </cell>
          <cell r="EK59">
            <v>8.4</v>
          </cell>
          <cell r="EL59">
            <v>16.99904556169804</v>
          </cell>
          <cell r="EM59">
            <v>244.61280803559742</v>
          </cell>
          <cell r="EN59">
            <v>541.52542373090864</v>
          </cell>
          <cell r="EO59">
            <v>0</v>
          </cell>
          <cell r="EP59">
            <v>1703.7621302994892</v>
          </cell>
          <cell r="EQ59">
            <v>-169.29737646404524</v>
          </cell>
          <cell r="ER59">
            <v>978.48756048256951</v>
          </cell>
          <cell r="ES59">
            <v>-299.41387387583723</v>
          </cell>
          <cell r="ET59">
            <v>7.9302469219507343E-2</v>
          </cell>
          <cell r="EU59">
            <v>149.87407879346898</v>
          </cell>
          <cell r="EV59">
            <v>11.678888888888888</v>
          </cell>
          <cell r="EW59">
            <v>3.3208333333333333</v>
          </cell>
        </row>
        <row r="60">
          <cell r="A60">
            <v>42188</v>
          </cell>
          <cell r="B60">
            <v>1</v>
          </cell>
          <cell r="C60" t="str">
            <v>Fri</v>
          </cell>
          <cell r="D60">
            <v>86931</v>
          </cell>
          <cell r="E60">
            <v>3349</v>
          </cell>
          <cell r="F60">
            <v>7868</v>
          </cell>
          <cell r="G60">
            <v>4977</v>
          </cell>
          <cell r="H60">
            <v>0</v>
          </cell>
          <cell r="I60">
            <v>16054</v>
          </cell>
          <cell r="J60">
            <v>494</v>
          </cell>
          <cell r="K60">
            <v>119673</v>
          </cell>
          <cell r="L60">
            <v>0</v>
          </cell>
          <cell r="M60">
            <v>119673</v>
          </cell>
          <cell r="N60">
            <v>956</v>
          </cell>
          <cell r="O60">
            <v>1281</v>
          </cell>
          <cell r="P60">
            <v>94567</v>
          </cell>
          <cell r="Q60">
            <v>1396</v>
          </cell>
          <cell r="R60">
            <v>57</v>
          </cell>
          <cell r="S60">
            <v>230</v>
          </cell>
          <cell r="T60">
            <v>14</v>
          </cell>
          <cell r="U60">
            <v>1414</v>
          </cell>
          <cell r="V60">
            <v>1854</v>
          </cell>
          <cell r="W60">
            <v>1453</v>
          </cell>
          <cell r="X60">
            <v>1874</v>
          </cell>
          <cell r="Y60">
            <v>2</v>
          </cell>
          <cell r="Z60">
            <v>6</v>
          </cell>
          <cell r="AA60">
            <v>261</v>
          </cell>
          <cell r="AB60">
            <v>2143</v>
          </cell>
          <cell r="AC60">
            <v>28</v>
          </cell>
          <cell r="AD60">
            <v>1561</v>
          </cell>
          <cell r="AE60">
            <v>60</v>
          </cell>
          <cell r="AF60">
            <v>0</v>
          </cell>
          <cell r="AG60">
            <v>0</v>
          </cell>
          <cell r="AH60">
            <v>0.84425858783543073</v>
          </cell>
          <cell r="AI60">
            <v>0.88116527774819731</v>
          </cell>
          <cell r="AJ60">
            <v>0.99201156484754294</v>
          </cell>
          <cell r="AK60">
            <v>161.728081163924</v>
          </cell>
          <cell r="AL60">
            <v>159.49517799738064</v>
          </cell>
          <cell r="AM60">
            <v>0.13827680429169487</v>
          </cell>
          <cell r="AN60">
            <v>10.872517399454814</v>
          </cell>
          <cell r="AO60">
            <v>42.061675133848361</v>
          </cell>
          <cell r="AP60">
            <v>17.867623913867732</v>
          </cell>
          <cell r="AQ60">
            <v>11.109789562253168</v>
          </cell>
          <cell r="AR60">
            <v>82.362697866483131</v>
          </cell>
          <cell r="AS60">
            <v>13.377307060043757</v>
          </cell>
          <cell r="AT60">
            <v>85.583142364072827</v>
          </cell>
          <cell r="AU60">
            <v>199.64577262709361</v>
          </cell>
          <cell r="AV60">
            <v>0.42867495383400112</v>
          </cell>
          <cell r="AW60">
            <v>0.54449444292902371</v>
          </cell>
          <cell r="AX60">
            <v>44.678375288246563</v>
          </cell>
          <cell r="BF60">
            <v>45.514722222222225</v>
          </cell>
          <cell r="BG60">
            <v>343.23361111063224</v>
          </cell>
          <cell r="BH60">
            <v>1025.0719444443375</v>
          </cell>
          <cell r="BI60">
            <v>65.083055555529668</v>
          </cell>
          <cell r="BJ60">
            <v>1478.9033333327218</v>
          </cell>
          <cell r="BK60">
            <v>599.4266666669173</v>
          </cell>
          <cell r="BL60">
            <v>506.07111111111107</v>
          </cell>
          <cell r="BM60">
            <v>537.51333333318075</v>
          </cell>
          <cell r="BN60">
            <v>457.70111111111112</v>
          </cell>
          <cell r="BO60">
            <v>20.997499999999999</v>
          </cell>
          <cell r="BP60">
            <v>17.711666666666666</v>
          </cell>
          <cell r="BQ60">
            <v>30.441666666699003</v>
          </cell>
          <cell r="BR60">
            <v>23.575833333333332</v>
          </cell>
          <cell r="BS60">
            <v>10.474166667037643</v>
          </cell>
          <cell r="BT60">
            <v>7.0824999999999996</v>
          </cell>
          <cell r="BU60">
            <v>0</v>
          </cell>
          <cell r="BV60">
            <v>0</v>
          </cell>
          <cell r="BW60">
            <v>117.8199999996536</v>
          </cell>
          <cell r="BX60">
            <v>30.455277777777777</v>
          </cell>
          <cell r="BY60">
            <v>87.364722221875823</v>
          </cell>
          <cell r="BZ60">
            <v>88.021111111111111</v>
          </cell>
          <cell r="CA60">
            <v>130.78555555514214</v>
          </cell>
          <cell r="CB60">
            <v>0</v>
          </cell>
          <cell r="CC60">
            <v>0</v>
          </cell>
          <cell r="CD60">
            <v>160.19666666700482</v>
          </cell>
          <cell r="CE60">
            <v>130.12138888888887</v>
          </cell>
          <cell r="CF60">
            <v>142.21861111137267</v>
          </cell>
          <cell r="CG60">
            <v>117.89861111111111</v>
          </cell>
          <cell r="CH60">
            <v>0.1825</v>
          </cell>
          <cell r="CI60">
            <v>0.17444444444444446</v>
          </cell>
          <cell r="CJ60">
            <v>0.41694444444444445</v>
          </cell>
          <cell r="CK60">
            <v>0.33694444444444444</v>
          </cell>
          <cell r="CL60">
            <v>17.378611111187688</v>
          </cell>
          <cell r="CM60">
            <v>11.711388888888889</v>
          </cell>
          <cell r="CN60">
            <v>0</v>
          </cell>
          <cell r="CO60">
            <v>1008.2288888887178</v>
          </cell>
          <cell r="CP60">
            <v>131.90833333336127</v>
          </cell>
          <cell r="CQ60">
            <v>0.53083333333333338</v>
          </cell>
          <cell r="CR60">
            <v>16.184999999999999</v>
          </cell>
          <cell r="CS60">
            <v>20.873055555555556</v>
          </cell>
          <cell r="CT60">
            <v>0</v>
          </cell>
          <cell r="CU60">
            <v>25.252500000000001</v>
          </cell>
          <cell r="CV60">
            <v>0</v>
          </cell>
          <cell r="CW60">
            <v>22.355277777777779</v>
          </cell>
          <cell r="CX60">
            <v>64.313333333333333</v>
          </cell>
          <cell r="CY60">
            <v>14.128055555555555</v>
          </cell>
          <cell r="CZ60">
            <v>2.2138888888935453</v>
          </cell>
          <cell r="DA60">
            <v>2.6944444444444444E-2</v>
          </cell>
          <cell r="DB60">
            <v>0</v>
          </cell>
          <cell r="DC60">
            <v>0</v>
          </cell>
          <cell r="DD60">
            <v>7.0486111111111107</v>
          </cell>
          <cell r="DE60">
            <v>3.7888888888888888</v>
          </cell>
          <cell r="DF60">
            <v>0</v>
          </cell>
          <cell r="DG60">
            <v>0.95194444444444448</v>
          </cell>
          <cell r="DH60">
            <v>25.914999999999999</v>
          </cell>
          <cell r="DI60">
            <v>15.651111111111112</v>
          </cell>
          <cell r="DJ60">
            <v>4.1305555554016289</v>
          </cell>
          <cell r="DK60">
            <v>2.6911111111111112</v>
          </cell>
          <cell r="DL60">
            <v>0</v>
          </cell>
          <cell r="DM60">
            <v>0</v>
          </cell>
          <cell r="DN60">
            <v>140.85944444429518</v>
          </cell>
          <cell r="DO60">
            <v>357.96444444432314</v>
          </cell>
          <cell r="DP60">
            <v>1366.193333333041</v>
          </cell>
          <cell r="DQ60">
            <v>58.746313333320757</v>
          </cell>
          <cell r="DR60">
            <v>4.2999999999999997E-2</v>
          </cell>
          <cell r="DS60">
            <v>1424.9396466663618</v>
          </cell>
          <cell r="DT60">
            <v>80.293333333333337</v>
          </cell>
          <cell r="DU60">
            <v>32.131111110796503</v>
          </cell>
          <cell r="DV60">
            <v>115.48</v>
          </cell>
          <cell r="DW60">
            <v>7.9179821262566022E-2</v>
          </cell>
          <cell r="DX60">
            <v>4753.0413200000003</v>
          </cell>
          <cell r="DY60">
            <v>21.1</v>
          </cell>
          <cell r="DZ60">
            <v>379.8</v>
          </cell>
          <cell r="EA60">
            <v>0.25121375861902567</v>
          </cell>
          <cell r="EB60">
            <v>41.158999999999999</v>
          </cell>
          <cell r="EC60">
            <v>63781.932237140791</v>
          </cell>
          <cell r="ED60">
            <v>2678.7534836100454</v>
          </cell>
          <cell r="EE60">
            <v>261</v>
          </cell>
          <cell r="EF60">
            <v>7.3864623243210348</v>
          </cell>
          <cell r="EG60">
            <v>10.134999999554518</v>
          </cell>
          <cell r="EH60">
            <v>5.9200789346460079</v>
          </cell>
          <cell r="EI60">
            <v>13.176897069627925</v>
          </cell>
          <cell r="EJ60">
            <v>10.95890410958904</v>
          </cell>
          <cell r="EK60">
            <v>14.390406395736175</v>
          </cell>
          <cell r="EL60">
            <v>15.018461390851778</v>
          </cell>
          <cell r="EM60">
            <v>258.4615384612639</v>
          </cell>
          <cell r="EN60">
            <v>475.16906673470191</v>
          </cell>
          <cell r="EO60">
            <v>0</v>
          </cell>
          <cell r="EP60">
            <v>-98.417658867383921</v>
          </cell>
          <cell r="EQ60">
            <v>413.36634086244101</v>
          </cell>
          <cell r="ER60">
            <v>355.31541203749612</v>
          </cell>
          <cell r="ES60">
            <v>-551.2258957825901</v>
          </cell>
          <cell r="ET60">
            <v>-0.1118191455933184</v>
          </cell>
          <cell r="EU60">
            <v>-299.51251638529243</v>
          </cell>
          <cell r="EV60">
            <v>12.759444444444444</v>
          </cell>
          <cell r="EW60">
            <v>5.8352777777777778</v>
          </cell>
        </row>
        <row r="61">
          <cell r="A61">
            <v>42189</v>
          </cell>
          <cell r="B61">
            <v>1</v>
          </cell>
          <cell r="C61" t="str">
            <v>Sat</v>
          </cell>
          <cell r="D61">
            <v>58584</v>
          </cell>
          <cell r="E61">
            <v>2488</v>
          </cell>
          <cell r="F61">
            <v>737</v>
          </cell>
          <cell r="G61">
            <v>1660</v>
          </cell>
          <cell r="H61">
            <v>0</v>
          </cell>
          <cell r="I61">
            <v>5192</v>
          </cell>
          <cell r="J61">
            <v>450</v>
          </cell>
          <cell r="K61">
            <v>69111</v>
          </cell>
          <cell r="L61">
            <v>0</v>
          </cell>
          <cell r="M61">
            <v>69111</v>
          </cell>
          <cell r="N61">
            <v>540</v>
          </cell>
          <cell r="O61">
            <v>0</v>
          </cell>
          <cell r="P61">
            <v>0</v>
          </cell>
          <cell r="Q61">
            <v>1177</v>
          </cell>
          <cell r="R61">
            <v>39</v>
          </cell>
          <cell r="S61">
            <v>102</v>
          </cell>
          <cell r="T61">
            <v>12</v>
          </cell>
          <cell r="U61">
            <v>1201</v>
          </cell>
          <cell r="V61">
            <v>1476</v>
          </cell>
          <cell r="W61">
            <v>1216</v>
          </cell>
          <cell r="X61">
            <v>1127</v>
          </cell>
          <cell r="Y61">
            <v>4</v>
          </cell>
          <cell r="Z61">
            <v>5</v>
          </cell>
          <cell r="AA61">
            <v>118</v>
          </cell>
          <cell r="AB61">
            <v>1254</v>
          </cell>
          <cell r="AC61">
            <v>15</v>
          </cell>
          <cell r="AD61">
            <v>130</v>
          </cell>
          <cell r="AE61">
            <v>14</v>
          </cell>
          <cell r="AF61">
            <v>0</v>
          </cell>
          <cell r="AG61">
            <v>0</v>
          </cell>
          <cell r="AH61">
            <v>0.87597759300398703</v>
          </cell>
          <cell r="AI61">
            <v>0.81624138229398002</v>
          </cell>
          <cell r="AJ61">
            <v>0.99218648261492381</v>
          </cell>
          <cell r="AK61">
            <v>162.20429201968804</v>
          </cell>
          <cell r="AL61">
            <v>159.56957830818078</v>
          </cell>
          <cell r="AM61">
            <v>8.1636787197407065E-2</v>
          </cell>
          <cell r="AN61">
            <v>0</v>
          </cell>
          <cell r="AO61">
            <v>0</v>
          </cell>
          <cell r="AP61">
            <v>29.831718510289058</v>
          </cell>
          <cell r="AQ61">
            <v>12.50460610323783</v>
          </cell>
          <cell r="AR61">
            <v>56.834703947368418</v>
          </cell>
          <cell r="AS61">
            <v>13.194174501853263</v>
          </cell>
          <cell r="AT61">
            <v>81.592178157297326</v>
          </cell>
          <cell r="AU61">
            <v>177.63355737466605</v>
          </cell>
          <cell r="AV61">
            <v>0.45932862778400868</v>
          </cell>
          <cell r="AW61">
            <v>0.74228226976653533</v>
          </cell>
          <cell r="AX61">
            <v>58.067523679572567</v>
          </cell>
          <cell r="BF61">
            <v>28.774166666666666</v>
          </cell>
          <cell r="BG61">
            <v>222.29249999975707</v>
          </cell>
          <cell r="BH61">
            <v>574.22888888816328</v>
          </cell>
          <cell r="BI61">
            <v>64.617777777745957</v>
          </cell>
          <cell r="BJ61">
            <v>889.91333333233297</v>
          </cell>
          <cell r="BK61">
            <v>389.06500000014387</v>
          </cell>
          <cell r="BL61">
            <v>340.81222222222226</v>
          </cell>
          <cell r="BM61">
            <v>361.17416666686717</v>
          </cell>
          <cell r="BN61">
            <v>320.38027777777779</v>
          </cell>
          <cell r="BO61">
            <v>15.591944444415729</v>
          </cell>
          <cell r="BP61">
            <v>12.952222222222222</v>
          </cell>
          <cell r="BQ61">
            <v>6.0991666666666671</v>
          </cell>
          <cell r="BR61">
            <v>4.9544444444444444</v>
          </cell>
          <cell r="BS61">
            <v>6.1997222221942829</v>
          </cell>
          <cell r="BT61">
            <v>2.5252777777777777</v>
          </cell>
          <cell r="BU61">
            <v>0</v>
          </cell>
          <cell r="BV61">
            <v>0</v>
          </cell>
          <cell r="BW61">
            <v>4.3577777778763425</v>
          </cell>
          <cell r="BX61">
            <v>0</v>
          </cell>
          <cell r="BY61">
            <v>4.3577777778763425</v>
          </cell>
          <cell r="BZ61">
            <v>4.387777777777778</v>
          </cell>
          <cell r="CA61">
            <v>97.244166666324659</v>
          </cell>
          <cell r="CB61">
            <v>0</v>
          </cell>
          <cell r="CC61">
            <v>0</v>
          </cell>
          <cell r="CD61">
            <v>95.041944444789806</v>
          </cell>
          <cell r="CE61">
            <v>76.746388888888887</v>
          </cell>
          <cell r="CF61">
            <v>87.411666667029365</v>
          </cell>
          <cell r="CG61">
            <v>70.894444444444446</v>
          </cell>
          <cell r="CH61">
            <v>0.28055555555555556</v>
          </cell>
          <cell r="CI61">
            <v>0.15222222222222223</v>
          </cell>
          <cell r="CJ61">
            <v>0.25361111111111112</v>
          </cell>
          <cell r="CK61">
            <v>0.30083333333333334</v>
          </cell>
          <cell r="CL61">
            <v>7.0961111110937782</v>
          </cell>
          <cell r="CM61">
            <v>5.3988888888888891</v>
          </cell>
          <cell r="CN61">
            <v>0</v>
          </cell>
          <cell r="CO61">
            <v>585.70888888913464</v>
          </cell>
          <cell r="CP61">
            <v>90.697222222212389</v>
          </cell>
          <cell r="CQ61">
            <v>8.1388888859655714E-2</v>
          </cell>
          <cell r="CR61">
            <v>8.9980555555555561</v>
          </cell>
          <cell r="CS61">
            <v>17.508611111111112</v>
          </cell>
          <cell r="CT61">
            <v>0</v>
          </cell>
          <cell r="CU61">
            <v>15.638333333333334</v>
          </cell>
          <cell r="CV61">
            <v>0</v>
          </cell>
          <cell r="CW61">
            <v>16.782499999999999</v>
          </cell>
          <cell r="CX61">
            <v>36.094722222222224</v>
          </cell>
          <cell r="CY61">
            <v>6.5666666666666664</v>
          </cell>
          <cell r="CZ61">
            <v>0.66694444444444445</v>
          </cell>
          <cell r="DA61">
            <v>3.3333333333333335E-3</v>
          </cell>
          <cell r="DB61">
            <v>0</v>
          </cell>
          <cell r="DC61">
            <v>0</v>
          </cell>
          <cell r="DD61">
            <v>7.6497222222222225</v>
          </cell>
          <cell r="DE61">
            <v>2.7827777777777776</v>
          </cell>
          <cell r="DF61">
            <v>0</v>
          </cell>
          <cell r="DG61">
            <v>0</v>
          </cell>
          <cell r="DH61">
            <v>16.504722222222224</v>
          </cell>
          <cell r="DI61">
            <v>16.263333333333332</v>
          </cell>
          <cell r="DJ61">
            <v>6.61</v>
          </cell>
          <cell r="DK61">
            <v>0</v>
          </cell>
          <cell r="DL61">
            <v>0</v>
          </cell>
          <cell r="DM61">
            <v>0</v>
          </cell>
          <cell r="DN61">
            <v>93.14222222222223</v>
          </cell>
          <cell r="DO61">
            <v>242.84833333329425</v>
          </cell>
          <cell r="DP61">
            <v>828.55722222242889</v>
          </cell>
          <cell r="DQ61">
            <v>35.627960555564442</v>
          </cell>
          <cell r="DR61">
            <v>4.2999999999999997E-2</v>
          </cell>
          <cell r="DS61">
            <v>864.1851827779933</v>
          </cell>
          <cell r="DT61">
            <v>42.650555555555556</v>
          </cell>
          <cell r="DU61">
            <v>18.472499998792909</v>
          </cell>
          <cell r="DV61">
            <v>40.520000000000003</v>
          </cell>
          <cell r="DW61">
            <v>4.5865536539967569E-2</v>
          </cell>
          <cell r="DX61">
            <v>2220.9822399999998</v>
          </cell>
          <cell r="DY61">
            <v>56.966666666666669</v>
          </cell>
          <cell r="DZ61">
            <v>655.11666666666667</v>
          </cell>
          <cell r="EA61">
            <v>0.281014229557418</v>
          </cell>
          <cell r="EB61">
            <v>54.811999999999998</v>
          </cell>
          <cell r="EC61">
            <v>50243.817145094035</v>
          </cell>
          <cell r="ED61">
            <v>3541.8296355538114</v>
          </cell>
          <cell r="EE61">
            <v>163</v>
          </cell>
          <cell r="EF61">
            <v>6.7996932510894137</v>
          </cell>
          <cell r="EG61">
            <v>6.0091666663461361</v>
          </cell>
          <cell r="EH61">
            <v>2.329773956579686</v>
          </cell>
          <cell r="EI61">
            <v>12.893015806379664</v>
          </cell>
          <cell r="EJ61">
            <v>14.257425742574258</v>
          </cell>
          <cell r="EK61">
            <v>19.715224534501644</v>
          </cell>
          <cell r="EL61">
            <v>16.628826430792987</v>
          </cell>
          <cell r="EM61">
            <v>120.83617980598441</v>
          </cell>
          <cell r="EN61">
            <v>267.75393162896773</v>
          </cell>
          <cell r="EO61">
            <v>0</v>
          </cell>
          <cell r="EP61">
            <v>2417.047495730038</v>
          </cell>
          <cell r="EQ61">
            <v>0</v>
          </cell>
          <cell r="ER61">
            <v>-366.93057971661062</v>
          </cell>
          <cell r="ES61">
            <v>-343.66703881157622</v>
          </cell>
          <cell r="ET61">
            <v>8.5968681244193212E-2</v>
          </cell>
          <cell r="EU61">
            <v>102.31849324681193</v>
          </cell>
          <cell r="EV61">
            <v>13.522777777877378</v>
          </cell>
          <cell r="EW61">
            <v>1.5133333333333334</v>
          </cell>
        </row>
        <row r="62">
          <cell r="A62">
            <v>42190</v>
          </cell>
          <cell r="B62">
            <v>1</v>
          </cell>
          <cell r="C62" t="str">
            <v>Sun</v>
          </cell>
          <cell r="D62">
            <v>15160</v>
          </cell>
          <cell r="E62">
            <v>2123</v>
          </cell>
          <cell r="F62">
            <v>610</v>
          </cell>
          <cell r="G62">
            <v>12</v>
          </cell>
          <cell r="H62">
            <v>0</v>
          </cell>
          <cell r="I62">
            <v>1128</v>
          </cell>
          <cell r="J62">
            <v>0</v>
          </cell>
          <cell r="K62">
            <v>19033</v>
          </cell>
          <cell r="L62">
            <v>0</v>
          </cell>
          <cell r="M62">
            <v>19033</v>
          </cell>
          <cell r="N62">
            <v>71</v>
          </cell>
          <cell r="O62">
            <v>0</v>
          </cell>
          <cell r="P62">
            <v>0</v>
          </cell>
          <cell r="Q62">
            <v>575</v>
          </cell>
          <cell r="R62">
            <v>36</v>
          </cell>
          <cell r="S62">
            <v>34</v>
          </cell>
          <cell r="T62">
            <v>3</v>
          </cell>
          <cell r="U62">
            <v>572</v>
          </cell>
          <cell r="V62">
            <v>684</v>
          </cell>
          <cell r="W62">
            <v>611</v>
          </cell>
          <cell r="X62">
            <v>294</v>
          </cell>
          <cell r="Y62">
            <v>0</v>
          </cell>
          <cell r="Z62">
            <v>3</v>
          </cell>
          <cell r="AA62">
            <v>23</v>
          </cell>
          <cell r="AB62">
            <v>320</v>
          </cell>
          <cell r="AC62">
            <v>3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0.86973880742361187</v>
          </cell>
          <cell r="AI62">
            <v>0.86451417168754452</v>
          </cell>
          <cell r="AJ62">
            <v>0.99626963694635629</v>
          </cell>
          <cell r="AK62">
            <v>165.66948064356521</v>
          </cell>
          <cell r="AL62">
            <v>155.57545902373488</v>
          </cell>
          <cell r="AM62">
            <v>5.9265486260705089E-2</v>
          </cell>
          <cell r="AN62">
            <v>0</v>
          </cell>
          <cell r="AO62">
            <v>0</v>
          </cell>
          <cell r="AP62">
            <v>0</v>
          </cell>
          <cell r="AQ62">
            <v>11.44022177260314</v>
          </cell>
          <cell r="AR62">
            <v>31.150572831423894</v>
          </cell>
          <cell r="AS62">
            <v>13.442397227405943</v>
          </cell>
          <cell r="AT62">
            <v>75.032605589090082</v>
          </cell>
          <cell r="AU62">
            <v>177.9870897353405</v>
          </cell>
          <cell r="AV62">
            <v>0.42156206779188587</v>
          </cell>
          <cell r="AW62">
            <v>1.1575605207641742</v>
          </cell>
          <cell r="AX62">
            <v>83.274000000000001</v>
          </cell>
          <cell r="BF62">
            <v>9.6999999999999993</v>
          </cell>
          <cell r="BG62">
            <v>25.135555555520632</v>
          </cell>
          <cell r="BH62">
            <v>216.82694444414849</v>
          </cell>
          <cell r="BI62">
            <v>12.421666666685038</v>
          </cell>
          <cell r="BJ62">
            <v>264.08416666635418</v>
          </cell>
          <cell r="BK62">
            <v>106.93472222227629</v>
          </cell>
          <cell r="BL62">
            <v>93.005277777777792</v>
          </cell>
          <cell r="BM62">
            <v>91.507500000054065</v>
          </cell>
          <cell r="BN62">
            <v>80.406666666666666</v>
          </cell>
          <cell r="BO62">
            <v>13.646111111111111</v>
          </cell>
          <cell r="BP62">
            <v>10.865555555555556</v>
          </cell>
          <cell r="BQ62">
            <v>1.7644444444444445</v>
          </cell>
          <cell r="BR62">
            <v>1.6930555555555555</v>
          </cell>
          <cell r="BS62">
            <v>1.6666666666666666E-2</v>
          </cell>
          <cell r="BT62">
            <v>0.04</v>
          </cell>
          <cell r="BU62">
            <v>0</v>
          </cell>
          <cell r="BV62">
            <v>0</v>
          </cell>
          <cell r="BW62">
            <v>0</v>
          </cell>
          <cell r="BX62">
            <v>0</v>
          </cell>
          <cell r="BY62">
            <v>0</v>
          </cell>
          <cell r="BZ62">
            <v>0</v>
          </cell>
          <cell r="CA62">
            <v>53.408055555637304</v>
          </cell>
          <cell r="CB62">
            <v>0</v>
          </cell>
          <cell r="CC62">
            <v>0</v>
          </cell>
          <cell r="CD62">
            <v>23.805277777954213</v>
          </cell>
          <cell r="CE62">
            <v>20.58</v>
          </cell>
          <cell r="CF62">
            <v>21.991666666843102</v>
          </cell>
          <cell r="CG62">
            <v>19.229722222222222</v>
          </cell>
          <cell r="CH62">
            <v>0</v>
          </cell>
          <cell r="CI62">
            <v>0</v>
          </cell>
          <cell r="CJ62">
            <v>0.18722222222222223</v>
          </cell>
          <cell r="CK62">
            <v>0.22638888888888889</v>
          </cell>
          <cell r="CL62">
            <v>1.6263888888888889</v>
          </cell>
          <cell r="CM62">
            <v>1.1238888888888889</v>
          </cell>
          <cell r="CN62">
            <v>0</v>
          </cell>
          <cell r="CO62">
            <v>184.14805555586781</v>
          </cell>
          <cell r="CP62">
            <v>16.860833333333332</v>
          </cell>
          <cell r="CQ62">
            <v>0</v>
          </cell>
          <cell r="CR62">
            <v>0</v>
          </cell>
          <cell r="CS62">
            <v>13.059444444444445</v>
          </cell>
          <cell r="CT62">
            <v>0</v>
          </cell>
          <cell r="CU62">
            <v>4.6194444444444445</v>
          </cell>
          <cell r="CV62">
            <v>0</v>
          </cell>
          <cell r="CW62">
            <v>7.0761111111111115</v>
          </cell>
          <cell r="CX62">
            <v>12.968055555555555</v>
          </cell>
          <cell r="CY62">
            <v>0.41666666666666669</v>
          </cell>
          <cell r="CZ62">
            <v>1.3380555555555556</v>
          </cell>
          <cell r="DA62">
            <v>0</v>
          </cell>
          <cell r="DB62">
            <v>0</v>
          </cell>
          <cell r="DC62">
            <v>0</v>
          </cell>
          <cell r="DD62">
            <v>0</v>
          </cell>
          <cell r="DE62">
            <v>0</v>
          </cell>
          <cell r="DF62">
            <v>0.19138888888888889</v>
          </cell>
          <cell r="DG62">
            <v>0</v>
          </cell>
          <cell r="DH62">
            <v>4.4133333333333331</v>
          </cell>
          <cell r="DI62">
            <v>0.67194444444444446</v>
          </cell>
          <cell r="DJ62">
            <v>0</v>
          </cell>
          <cell r="DK62">
            <v>0</v>
          </cell>
          <cell r="DL62">
            <v>0</v>
          </cell>
          <cell r="DM62">
            <v>0</v>
          </cell>
          <cell r="DN62">
            <v>19.999444444444446</v>
          </cell>
          <cell r="DO62">
            <v>61.615277777777777</v>
          </cell>
          <cell r="DP62">
            <v>245.76333333364559</v>
          </cell>
          <cell r="DQ62">
            <v>10.567823333346759</v>
          </cell>
          <cell r="DR62">
            <v>4.2999999999999997E-2</v>
          </cell>
          <cell r="DS62">
            <v>256.33115666699234</v>
          </cell>
          <cell r="DT62">
            <v>10.311944444444444</v>
          </cell>
          <cell r="DU62">
            <v>7.8997222215974832</v>
          </cell>
          <cell r="DV62">
            <v>0</v>
          </cell>
          <cell r="DW62">
            <v>0</v>
          </cell>
          <cell r="DX62">
            <v>0</v>
          </cell>
          <cell r="DY62">
            <v>70.783333333333331</v>
          </cell>
          <cell r="DZ62">
            <v>0</v>
          </cell>
          <cell r="EA62">
            <v>0.24037373598646875</v>
          </cell>
          <cell r="EB62">
            <v>83.274000000000001</v>
          </cell>
          <cell r="EC62">
            <v>21345.720740287121</v>
          </cell>
          <cell r="ED62">
            <v>1034.4018700015299</v>
          </cell>
          <cell r="EE62">
            <v>67</v>
          </cell>
          <cell r="EF62">
            <v>7.0743781088932689</v>
          </cell>
          <cell r="EG62">
            <v>0</v>
          </cell>
          <cell r="EH62">
            <v>0</v>
          </cell>
          <cell r="EI62">
            <v>13.368700265144735</v>
          </cell>
          <cell r="EJ62">
            <v>0</v>
          </cell>
          <cell r="EK62">
            <v>16.023738872403559</v>
          </cell>
          <cell r="EL62">
            <v>14.141759180187874</v>
          </cell>
          <cell r="EM62">
            <v>345.71788413098238</v>
          </cell>
          <cell r="EN62">
            <v>720</v>
          </cell>
          <cell r="EO62">
            <v>0</v>
          </cell>
          <cell r="EP62">
            <v>936.87708039015411</v>
          </cell>
          <cell r="EQ62">
            <v>0</v>
          </cell>
          <cell r="ER62">
            <v>234.35877279228674</v>
          </cell>
          <cell r="ES62">
            <v>-163.06118531664777</v>
          </cell>
          <cell r="ET62">
            <v>0.50124693224183203</v>
          </cell>
          <cell r="EU62">
            <v>114.56436416358994</v>
          </cell>
          <cell r="EV62">
            <v>0</v>
          </cell>
          <cell r="EW62">
            <v>0</v>
          </cell>
        </row>
        <row r="63">
          <cell r="A63">
            <v>42191</v>
          </cell>
          <cell r="B63">
            <v>2</v>
          </cell>
          <cell r="C63" t="str">
            <v>Mon</v>
          </cell>
          <cell r="D63">
            <v>75250</v>
          </cell>
          <cell r="E63">
            <v>3616</v>
          </cell>
          <cell r="F63">
            <v>5370</v>
          </cell>
          <cell r="G63">
            <v>3415</v>
          </cell>
          <cell r="H63">
            <v>0</v>
          </cell>
          <cell r="I63">
            <v>19167</v>
          </cell>
          <cell r="J63">
            <v>1650</v>
          </cell>
          <cell r="K63">
            <v>108468</v>
          </cell>
          <cell r="L63">
            <v>0</v>
          </cell>
          <cell r="M63">
            <v>108468</v>
          </cell>
          <cell r="N63">
            <v>890</v>
          </cell>
          <cell r="O63">
            <v>1280</v>
          </cell>
          <cell r="P63">
            <v>89916</v>
          </cell>
          <cell r="Q63">
            <v>1302</v>
          </cell>
          <cell r="R63">
            <v>48</v>
          </cell>
          <cell r="S63">
            <v>177</v>
          </cell>
          <cell r="T63">
            <v>3</v>
          </cell>
          <cell r="U63">
            <v>1266</v>
          </cell>
          <cell r="V63">
            <v>1569</v>
          </cell>
          <cell r="W63">
            <v>1350</v>
          </cell>
          <cell r="X63">
            <v>1600</v>
          </cell>
          <cell r="Y63">
            <v>6</v>
          </cell>
          <cell r="Z63">
            <v>14</v>
          </cell>
          <cell r="AA63">
            <v>342</v>
          </cell>
          <cell r="AB63">
            <v>1962</v>
          </cell>
          <cell r="AC63">
            <v>26</v>
          </cell>
          <cell r="AD63">
            <v>1157</v>
          </cell>
          <cell r="AE63">
            <v>71</v>
          </cell>
          <cell r="AF63">
            <v>0</v>
          </cell>
          <cell r="AG63">
            <v>0</v>
          </cell>
          <cell r="AH63">
            <v>0.86088485087645061</v>
          </cell>
          <cell r="AI63">
            <v>0.85521361411173835</v>
          </cell>
          <cell r="AJ63">
            <v>0.99179481506066303</v>
          </cell>
          <cell r="AK63">
            <v>160.68311380029439</v>
          </cell>
          <cell r="AL63">
            <v>160.79051383393846</v>
          </cell>
          <cell r="AM63">
            <v>0.19191835380019914</v>
          </cell>
          <cell r="AN63">
            <v>13.274795174010118</v>
          </cell>
          <cell r="AO63">
            <v>34.842836727015218</v>
          </cell>
          <cell r="AP63">
            <v>19.384473619225929</v>
          </cell>
          <cell r="AQ63">
            <v>9.7112404610984999</v>
          </cell>
          <cell r="AR63">
            <v>80.346666666666664</v>
          </cell>
          <cell r="AS63">
            <v>12.486432018676579</v>
          </cell>
          <cell r="AT63">
            <v>76.227361983531694</v>
          </cell>
          <cell r="AU63">
            <v>208.82690329993343</v>
          </cell>
          <cell r="AV63">
            <v>0.36502654006245561</v>
          </cell>
          <cell r="AW63">
            <v>0.61959173091488828</v>
          </cell>
          <cell r="AX63">
            <v>45.282687588161224</v>
          </cell>
          <cell r="BF63">
            <v>25.5</v>
          </cell>
          <cell r="BG63">
            <v>383.62111111142644</v>
          </cell>
          <cell r="BH63">
            <v>1030.2213888894166</v>
          </cell>
          <cell r="BI63">
            <v>61.014166666722289</v>
          </cell>
          <cell r="BJ63">
            <v>1500.3566666675654</v>
          </cell>
          <cell r="BK63">
            <v>519.41583333355197</v>
          </cell>
          <cell r="BL63">
            <v>447.15722222222223</v>
          </cell>
          <cell r="BM63">
            <v>468.31305555557469</v>
          </cell>
          <cell r="BN63">
            <v>407.18055555555554</v>
          </cell>
          <cell r="BO63">
            <v>22.48888888889639</v>
          </cell>
          <cell r="BP63">
            <v>17.557777777777776</v>
          </cell>
          <cell r="BQ63">
            <v>21.06000000012185</v>
          </cell>
          <cell r="BR63">
            <v>17.239166666666666</v>
          </cell>
          <cell r="BS63">
            <v>7.5538888889589968</v>
          </cell>
          <cell r="BT63">
            <v>5.1797222222222219</v>
          </cell>
          <cell r="BU63">
            <v>0</v>
          </cell>
          <cell r="BV63">
            <v>0</v>
          </cell>
          <cell r="BW63">
            <v>96.423333333687225</v>
          </cell>
          <cell r="BX63">
            <v>36.736388889012545</v>
          </cell>
          <cell r="BY63">
            <v>59.686944444674687</v>
          </cell>
          <cell r="BZ63">
            <v>63.636944444444445</v>
          </cell>
          <cell r="CA63">
            <v>139.0141666667466</v>
          </cell>
          <cell r="CB63">
            <v>0</v>
          </cell>
          <cell r="CC63">
            <v>0</v>
          </cell>
          <cell r="CD63">
            <v>157.13055555544921</v>
          </cell>
          <cell r="CE63">
            <v>121.78833333333334</v>
          </cell>
          <cell r="CF63">
            <v>131.31166666649307</v>
          </cell>
          <cell r="CG63">
            <v>102.825</v>
          </cell>
          <cell r="CH63">
            <v>0.25555555555555554</v>
          </cell>
          <cell r="CI63">
            <v>0.23944444444444443</v>
          </cell>
          <cell r="CJ63">
            <v>1.4305555555555556</v>
          </cell>
          <cell r="CK63">
            <v>0.99388888888888893</v>
          </cell>
          <cell r="CL63">
            <v>24.132777777845039</v>
          </cell>
          <cell r="CM63">
            <v>17.73</v>
          </cell>
          <cell r="CN63">
            <v>0</v>
          </cell>
          <cell r="CO63">
            <v>911.98388888943498</v>
          </cell>
          <cell r="CP63">
            <v>118.24111111111111</v>
          </cell>
          <cell r="CQ63">
            <v>65.873888889023931</v>
          </cell>
          <cell r="CR63">
            <v>13.109722222222222</v>
          </cell>
          <cell r="CS63">
            <v>19.508333333333333</v>
          </cell>
          <cell r="CT63">
            <v>0</v>
          </cell>
          <cell r="CU63">
            <v>24.836944444325958</v>
          </cell>
          <cell r="CV63">
            <v>0</v>
          </cell>
          <cell r="CW63">
            <v>32.274999999999999</v>
          </cell>
          <cell r="CX63">
            <v>52.749444444444443</v>
          </cell>
          <cell r="CY63">
            <v>12.100833333333334</v>
          </cell>
          <cell r="CZ63">
            <v>7.6238888890319503</v>
          </cell>
          <cell r="DA63">
            <v>6.6666666666666671E-3</v>
          </cell>
          <cell r="DB63">
            <v>0</v>
          </cell>
          <cell r="DC63">
            <v>0</v>
          </cell>
          <cell r="DD63">
            <v>21.513888888888889</v>
          </cell>
          <cell r="DE63">
            <v>10.519722222222223</v>
          </cell>
          <cell r="DF63">
            <v>0</v>
          </cell>
          <cell r="DG63">
            <v>0</v>
          </cell>
          <cell r="DH63">
            <v>35.484722222249388</v>
          </cell>
          <cell r="DI63">
            <v>18.793611111111112</v>
          </cell>
          <cell r="DJ63">
            <v>4.8822222222222225</v>
          </cell>
          <cell r="DK63">
            <v>3.338888888888889</v>
          </cell>
          <cell r="DL63">
            <v>0</v>
          </cell>
          <cell r="DM63">
            <v>0</v>
          </cell>
          <cell r="DN63">
            <v>167.01388888905913</v>
          </cell>
          <cell r="DO63">
            <v>440.85888888907562</v>
          </cell>
          <cell r="DP63">
            <v>1352.8427777785105</v>
          </cell>
          <cell r="DQ63">
            <v>58.172239444475949</v>
          </cell>
          <cell r="DR63">
            <v>4.2999999999999997E-2</v>
          </cell>
          <cell r="DS63">
            <v>1411.0150172229864</v>
          </cell>
          <cell r="DT63">
            <v>79.585277777777776</v>
          </cell>
          <cell r="DU63">
            <v>70.110833333384292</v>
          </cell>
          <cell r="DV63">
            <v>85.65</v>
          </cell>
          <cell r="DW63">
            <v>5.7710165097664835E-2</v>
          </cell>
          <cell r="DX63">
            <v>3666.8478</v>
          </cell>
          <cell r="DY63">
            <v>0</v>
          </cell>
          <cell r="DZ63">
            <v>0</v>
          </cell>
          <cell r="EA63">
            <v>0.31244096165378055</v>
          </cell>
          <cell r="EB63">
            <v>42.811999999999998</v>
          </cell>
          <cell r="EC63">
            <v>64075.222717350494</v>
          </cell>
          <cell r="ED63">
            <v>2612.1385033357146</v>
          </cell>
          <cell r="EE63">
            <v>228</v>
          </cell>
          <cell r="EF63">
            <v>18.450219298259025</v>
          </cell>
          <cell r="EG63">
            <v>15.695833333472514</v>
          </cell>
          <cell r="EH63">
            <v>4.5234934961106719</v>
          </cell>
          <cell r="EI63">
            <v>12.184751291472821</v>
          </cell>
          <cell r="EJ63">
            <v>23.478260869565219</v>
          </cell>
          <cell r="EK63">
            <v>9.7864077669902905</v>
          </cell>
          <cell r="EL63">
            <v>14.171596952008201</v>
          </cell>
          <cell r="EM63">
            <v>254.98575498427968</v>
          </cell>
          <cell r="EN63">
            <v>452.08501874994113</v>
          </cell>
          <cell r="EO63">
            <v>0</v>
          </cell>
          <cell r="EP63">
            <v>-1333.2306573510534</v>
          </cell>
          <cell r="EQ63">
            <v>-546.10328551187888</v>
          </cell>
          <cell r="ER63">
            <v>1107.2670743500562</v>
          </cell>
          <cell r="ES63">
            <v>-37.644795177766781</v>
          </cell>
          <cell r="ET63">
            <v>-2.7281513225897336E-2</v>
          </cell>
          <cell r="EU63">
            <v>-65.348841559489998</v>
          </cell>
          <cell r="EV63">
            <v>7.7816666666666663</v>
          </cell>
          <cell r="EW63">
            <v>0.6086111111111111</v>
          </cell>
        </row>
        <row r="64">
          <cell r="A64">
            <v>42192</v>
          </cell>
          <cell r="B64">
            <v>2</v>
          </cell>
          <cell r="C64" t="str">
            <v>Tue</v>
          </cell>
          <cell r="D64">
            <v>59679</v>
          </cell>
          <cell r="E64">
            <v>3895</v>
          </cell>
          <cell r="F64">
            <v>3642</v>
          </cell>
          <cell r="G64">
            <v>2976</v>
          </cell>
          <cell r="H64">
            <v>0</v>
          </cell>
          <cell r="I64">
            <v>19440</v>
          </cell>
          <cell r="J64">
            <v>2706</v>
          </cell>
          <cell r="K64">
            <v>92338</v>
          </cell>
          <cell r="L64">
            <v>0</v>
          </cell>
          <cell r="M64">
            <v>92338</v>
          </cell>
          <cell r="N64">
            <v>1011</v>
          </cell>
          <cell r="O64">
            <v>1510</v>
          </cell>
          <cell r="P64">
            <v>141188</v>
          </cell>
          <cell r="Q64">
            <v>1446</v>
          </cell>
          <cell r="R64">
            <v>85</v>
          </cell>
          <cell r="S64">
            <v>125</v>
          </cell>
          <cell r="T64">
            <v>2</v>
          </cell>
          <cell r="U64">
            <v>1489</v>
          </cell>
          <cell r="V64">
            <v>1659</v>
          </cell>
          <cell r="W64">
            <v>1531</v>
          </cell>
          <cell r="X64">
            <v>1126</v>
          </cell>
          <cell r="Y64">
            <v>4</v>
          </cell>
          <cell r="Z64">
            <v>9</v>
          </cell>
          <cell r="AA64">
            <v>373</v>
          </cell>
          <cell r="AB64">
            <v>1512</v>
          </cell>
          <cell r="AC64">
            <v>21</v>
          </cell>
          <cell r="AD64">
            <v>1316</v>
          </cell>
          <cell r="AE64">
            <v>20</v>
          </cell>
          <cell r="AF64">
            <v>0</v>
          </cell>
          <cell r="AG64">
            <v>0</v>
          </cell>
          <cell r="AH64">
            <v>0.85817293612235324</v>
          </cell>
          <cell r="AI64">
            <v>0.89837293369538673</v>
          </cell>
          <cell r="AJ64">
            <v>0.98905109489051091</v>
          </cell>
          <cell r="AK64">
            <v>162.1391300934354</v>
          </cell>
          <cell r="AL64">
            <v>174.58104036395778</v>
          </cell>
          <cell r="AM64">
            <v>0.23983625376334769</v>
          </cell>
          <cell r="AN64">
            <v>11.872365518633423</v>
          </cell>
          <cell r="AO64">
            <v>27.007959299263689</v>
          </cell>
          <cell r="AP64">
            <v>18.463265210782506</v>
          </cell>
          <cell r="AQ64">
            <v>13.17304015299484</v>
          </cell>
          <cell r="AR64">
            <v>60.312214239059436</v>
          </cell>
          <cell r="AS64">
            <v>12.932871761848061</v>
          </cell>
          <cell r="AT64">
            <v>75.255707055599814</v>
          </cell>
          <cell r="AU64">
            <v>223.80101836436671</v>
          </cell>
          <cell r="AV64">
            <v>0.33626168283594338</v>
          </cell>
          <cell r="AW64">
            <v>0.63318074035067229</v>
          </cell>
          <cell r="AX64">
            <v>45.685967698061368</v>
          </cell>
          <cell r="BF64">
            <v>38.514722222222225</v>
          </cell>
          <cell r="BG64">
            <v>195.88916666595549</v>
          </cell>
          <cell r="BH64">
            <v>1055.3047222209348</v>
          </cell>
          <cell r="BI64">
            <v>0</v>
          </cell>
          <cell r="BJ64">
            <v>1289.7086111091126</v>
          </cell>
          <cell r="BK64">
            <v>412.58972222220206</v>
          </cell>
          <cell r="BL64">
            <v>354.07333333333327</v>
          </cell>
          <cell r="BM64">
            <v>368.07277777800442</v>
          </cell>
          <cell r="BN64">
            <v>318.03944444444443</v>
          </cell>
          <cell r="BO64">
            <v>22.310555555631353</v>
          </cell>
          <cell r="BP64">
            <v>19.107222222222223</v>
          </cell>
          <cell r="BQ64">
            <v>16.864722222222223</v>
          </cell>
          <cell r="BR64">
            <v>12.5825</v>
          </cell>
          <cell r="BS64">
            <v>5.3416666663440671</v>
          </cell>
          <cell r="BT64">
            <v>4.3441666666666663</v>
          </cell>
          <cell r="BU64">
            <v>0</v>
          </cell>
          <cell r="BV64">
            <v>0</v>
          </cell>
          <cell r="BW64">
            <v>127.18611111072073</v>
          </cell>
          <cell r="BX64">
            <v>55.909444444444446</v>
          </cell>
          <cell r="BY64">
            <v>71.276666666276284</v>
          </cell>
          <cell r="BZ64">
            <v>75.783611111111114</v>
          </cell>
          <cell r="CA64">
            <v>116.22222222194722</v>
          </cell>
          <cell r="CB64">
            <v>0</v>
          </cell>
          <cell r="CC64">
            <v>0</v>
          </cell>
          <cell r="CD64">
            <v>116.91138888892382</v>
          </cell>
          <cell r="CE64">
            <v>93.279444444444437</v>
          </cell>
          <cell r="CF64">
            <v>89.721944444376149</v>
          </cell>
          <cell r="CG64">
            <v>73.002499999999998</v>
          </cell>
          <cell r="CH64">
            <v>0.1386111111111111</v>
          </cell>
          <cell r="CI64">
            <v>0.20305555555555554</v>
          </cell>
          <cell r="CJ64">
            <v>0.6002777777777778</v>
          </cell>
          <cell r="CK64">
            <v>0.49722222222222223</v>
          </cell>
          <cell r="CL64">
            <v>26.450555555658777</v>
          </cell>
          <cell r="CM64">
            <v>19.576666666666668</v>
          </cell>
          <cell r="CN64">
            <v>0</v>
          </cell>
          <cell r="CO64">
            <v>772.90944444379386</v>
          </cell>
          <cell r="CP64">
            <v>143.45916666664183</v>
          </cell>
          <cell r="CQ64">
            <v>37.116944444513514</v>
          </cell>
          <cell r="CR64">
            <v>22.719444444444445</v>
          </cell>
          <cell r="CS64">
            <v>17.635833333333334</v>
          </cell>
          <cell r="CT64">
            <v>0</v>
          </cell>
          <cell r="CU64">
            <v>17.015000000000001</v>
          </cell>
          <cell r="CV64">
            <v>0</v>
          </cell>
          <cell r="CW64">
            <v>48.25611111111111</v>
          </cell>
          <cell r="CX64">
            <v>46.699444444444445</v>
          </cell>
          <cell r="CY64">
            <v>16.97388888888889</v>
          </cell>
          <cell r="CZ64">
            <v>4.6113888889168289</v>
          </cell>
          <cell r="DA64">
            <v>0.14194444444444446</v>
          </cell>
          <cell r="DB64">
            <v>0</v>
          </cell>
          <cell r="DC64">
            <v>0</v>
          </cell>
          <cell r="DD64">
            <v>3.4449999999999998</v>
          </cell>
          <cell r="DE64">
            <v>1.1427777777777777</v>
          </cell>
          <cell r="DF64">
            <v>0</v>
          </cell>
          <cell r="DG64">
            <v>0</v>
          </cell>
          <cell r="DH64">
            <v>25.37638888888889</v>
          </cell>
          <cell r="DI64">
            <v>24.261388888888888</v>
          </cell>
          <cell r="DJ64">
            <v>7.726111111033501</v>
          </cell>
          <cell r="DK64">
            <v>12.129166666666666</v>
          </cell>
          <cell r="DL64">
            <v>0</v>
          </cell>
          <cell r="DM64">
            <v>0</v>
          </cell>
          <cell r="DN64">
            <v>142.50749999995034</v>
          </cell>
          <cell r="DO64">
            <v>428.70999999999458</v>
          </cell>
          <cell r="DP64">
            <v>1201.6194444437883</v>
          </cell>
          <cell r="DQ64">
            <v>51.669636111082895</v>
          </cell>
          <cell r="DR64">
            <v>4.2999999999999997E-2</v>
          </cell>
          <cell r="DS64">
            <v>1253.2890805548711</v>
          </cell>
          <cell r="DT64">
            <v>62.718611111111109</v>
          </cell>
          <cell r="DU64">
            <v>25.37055555421292</v>
          </cell>
          <cell r="DV64">
            <v>80.350000000000009</v>
          </cell>
          <cell r="DW64">
            <v>6.2785672367491815E-2</v>
          </cell>
          <cell r="DX64">
            <v>3454.0054500000006</v>
          </cell>
          <cell r="DY64">
            <v>0</v>
          </cell>
          <cell r="DZ64">
            <v>0</v>
          </cell>
          <cell r="EA64">
            <v>0.34206792882149023</v>
          </cell>
          <cell r="EB64">
            <v>42.987000000000002</v>
          </cell>
          <cell r="EC64">
            <v>57329.143155812242</v>
          </cell>
          <cell r="ED64">
            <v>0</v>
          </cell>
          <cell r="EE64">
            <v>217</v>
          </cell>
          <cell r="EF64">
            <v>7.0149001532385951</v>
          </cell>
          <cell r="EG64">
            <v>3.3705555552324382</v>
          </cell>
          <cell r="EH64">
            <v>5.9337399049696931</v>
          </cell>
          <cell r="EI64">
            <v>12.549884055378145</v>
          </cell>
          <cell r="EJ64">
            <v>28.857715430861724</v>
          </cell>
          <cell r="EK64">
            <v>14.993058769088384</v>
          </cell>
          <cell r="EL64">
            <v>14.101783201305999</v>
          </cell>
          <cell r="EM64">
            <v>215.95374960881523</v>
          </cell>
          <cell r="EN64">
            <v>557.12948521305395</v>
          </cell>
          <cell r="EO64">
            <v>0</v>
          </cell>
          <cell r="EP64">
            <v>-2496.7013471557252</v>
          </cell>
          <cell r="EQ64">
            <v>-36.099533921825554</v>
          </cell>
          <cell r="ER64">
            <v>-503.00486038634796</v>
          </cell>
          <cell r="ES64">
            <v>-220.23858912879402</v>
          </cell>
          <cell r="ET64">
            <v>-1.3692503790113331E-2</v>
          </cell>
          <cell r="EU64">
            <v>-27.674546007813589</v>
          </cell>
          <cell r="EV64">
            <v>10.584166666704697</v>
          </cell>
          <cell r="EW64">
            <v>4.0861111111111112</v>
          </cell>
        </row>
        <row r="65">
          <cell r="A65">
            <v>42193</v>
          </cell>
          <cell r="B65">
            <v>2</v>
          </cell>
          <cell r="C65" t="str">
            <v>Wed</v>
          </cell>
          <cell r="D65">
            <v>51976</v>
          </cell>
          <cell r="E65">
            <v>3616</v>
          </cell>
          <cell r="F65">
            <v>3214</v>
          </cell>
          <cell r="G65">
            <v>3870</v>
          </cell>
          <cell r="H65">
            <v>0</v>
          </cell>
          <cell r="I65">
            <v>11658</v>
          </cell>
          <cell r="J65">
            <v>228</v>
          </cell>
          <cell r="K65">
            <v>74562</v>
          </cell>
          <cell r="L65">
            <v>0</v>
          </cell>
          <cell r="M65">
            <v>74562</v>
          </cell>
          <cell r="N65">
            <v>347</v>
          </cell>
          <cell r="O65">
            <v>1083</v>
          </cell>
          <cell r="P65">
            <v>63943</v>
          </cell>
          <cell r="Q65">
            <v>1133</v>
          </cell>
          <cell r="R65">
            <v>15</v>
          </cell>
          <cell r="S65">
            <v>121</v>
          </cell>
          <cell r="T65">
            <v>21</v>
          </cell>
          <cell r="U65">
            <v>1121</v>
          </cell>
          <cell r="V65">
            <v>1436</v>
          </cell>
          <cell r="W65">
            <v>1148</v>
          </cell>
          <cell r="X65">
            <v>1124</v>
          </cell>
          <cell r="Y65">
            <v>13</v>
          </cell>
          <cell r="Z65">
            <v>6</v>
          </cell>
          <cell r="AA65">
            <v>172</v>
          </cell>
          <cell r="AB65">
            <v>1315</v>
          </cell>
          <cell r="AC65">
            <v>14</v>
          </cell>
          <cell r="AD65">
            <v>1289</v>
          </cell>
          <cell r="AE65">
            <v>41</v>
          </cell>
          <cell r="AF65">
            <v>0</v>
          </cell>
          <cell r="AG65">
            <v>0</v>
          </cell>
          <cell r="AH65">
            <v>0.85996054185511872</v>
          </cell>
          <cell r="AI65">
            <v>0.83842332938677999</v>
          </cell>
          <cell r="AJ65">
            <v>0.99534615487781986</v>
          </cell>
          <cell r="AK65">
            <v>160.5288918133221</v>
          </cell>
          <cell r="AL65">
            <v>163.74751566203165</v>
          </cell>
          <cell r="AM65">
            <v>0.15941096000643759</v>
          </cell>
          <cell r="AN65">
            <v>11.127982646420973</v>
          </cell>
          <cell r="AO65">
            <v>36.15791963051926</v>
          </cell>
          <cell r="AP65">
            <v>19.133066428074073</v>
          </cell>
          <cell r="AQ65">
            <v>9.9631636805174129</v>
          </cell>
          <cell r="AR65">
            <v>64.949477351916372</v>
          </cell>
          <cell r="AS65">
            <v>12.6266936946489</v>
          </cell>
          <cell r="AT65">
            <v>65.137317690662542</v>
          </cell>
          <cell r="AU65">
            <v>202.4365705803292</v>
          </cell>
          <cell r="AV65">
            <v>0.32176655385897923</v>
          </cell>
          <cell r="AW65">
            <v>0.77277719211591844</v>
          </cell>
          <cell r="AX65">
            <v>48.261393544537626</v>
          </cell>
          <cell r="BF65">
            <v>42.514722222222225</v>
          </cell>
          <cell r="BG65">
            <v>212.84500000042271</v>
          </cell>
          <cell r="BH65">
            <v>920.62083333388409</v>
          </cell>
          <cell r="BI65">
            <v>31.509166666832755</v>
          </cell>
          <cell r="BJ65">
            <v>1207.4897222233617</v>
          </cell>
          <cell r="BK65">
            <v>368.32277777800493</v>
          </cell>
          <cell r="BL65">
            <v>316.7430555555556</v>
          </cell>
          <cell r="BM65">
            <v>323.77972222248013</v>
          </cell>
          <cell r="BN65">
            <v>281.64861111111111</v>
          </cell>
          <cell r="BO65">
            <v>22.082777777607813</v>
          </cell>
          <cell r="BP65">
            <v>17.877777777777776</v>
          </cell>
          <cell r="BQ65">
            <v>14.377222222287156</v>
          </cell>
          <cell r="BR65">
            <v>11.968055555555555</v>
          </cell>
          <cell r="BS65">
            <v>8.0830555556298034</v>
          </cell>
          <cell r="BT65">
            <v>5.2486111111111109</v>
          </cell>
          <cell r="BU65">
            <v>0</v>
          </cell>
          <cell r="BV65">
            <v>0</v>
          </cell>
          <cell r="BW65">
            <v>97.322222222220915</v>
          </cell>
          <cell r="BX65">
            <v>29.951944444444443</v>
          </cell>
          <cell r="BY65">
            <v>67.370277777776479</v>
          </cell>
          <cell r="BZ65">
            <v>64.666111111111107</v>
          </cell>
          <cell r="CA65">
            <v>115.22444444477713</v>
          </cell>
          <cell r="CB65">
            <v>0</v>
          </cell>
          <cell r="CC65">
            <v>0</v>
          </cell>
          <cell r="CD65">
            <v>104.1444444444936</v>
          </cell>
          <cell r="CE65">
            <v>79.135833333333323</v>
          </cell>
          <cell r="CF65">
            <v>90.851111111126897</v>
          </cell>
          <cell r="CG65">
            <v>69.814166666666665</v>
          </cell>
          <cell r="CH65">
            <v>0.97250000000000003</v>
          </cell>
          <cell r="CI65">
            <v>0.46888888888888891</v>
          </cell>
          <cell r="CJ65">
            <v>0.4161111111111111</v>
          </cell>
          <cell r="CK65">
            <v>0.4186111111111111</v>
          </cell>
          <cell r="CL65">
            <v>11.904722222255595</v>
          </cell>
          <cell r="CM65">
            <v>8.4341666666666661</v>
          </cell>
          <cell r="CN65">
            <v>0</v>
          </cell>
          <cell r="CO65">
            <v>685.01388888949657</v>
          </cell>
          <cell r="CP65">
            <v>137.30388888888891</v>
          </cell>
          <cell r="CQ65">
            <v>31.658333333353511</v>
          </cell>
          <cell r="CR65">
            <v>27.679444444444446</v>
          </cell>
          <cell r="CS65">
            <v>17.009722222222223</v>
          </cell>
          <cell r="CT65">
            <v>0</v>
          </cell>
          <cell r="CU65">
            <v>27.129722222222224</v>
          </cell>
          <cell r="CV65">
            <v>0</v>
          </cell>
          <cell r="CW65">
            <v>32.552500000000002</v>
          </cell>
          <cell r="CX65">
            <v>42.421944444444442</v>
          </cell>
          <cell r="CY65">
            <v>39.529166666666669</v>
          </cell>
          <cell r="CZ65">
            <v>5.9472222221733277</v>
          </cell>
          <cell r="DA65">
            <v>0</v>
          </cell>
          <cell r="DB65">
            <v>0</v>
          </cell>
          <cell r="DC65">
            <v>0</v>
          </cell>
          <cell r="DD65">
            <v>4.2041666666666666</v>
          </cell>
          <cell r="DE65">
            <v>11.728888888888889</v>
          </cell>
          <cell r="DF65">
            <v>0</v>
          </cell>
          <cell r="DG65">
            <v>0</v>
          </cell>
          <cell r="DH65">
            <v>20.046666666666667</v>
          </cell>
          <cell r="DI65">
            <v>21.852777777777778</v>
          </cell>
          <cell r="DJ65">
            <v>7.2813888889781406</v>
          </cell>
          <cell r="DK65">
            <v>4.4366666666666665</v>
          </cell>
          <cell r="DL65">
            <v>0</v>
          </cell>
          <cell r="DM65">
            <v>0</v>
          </cell>
          <cell r="DN65">
            <v>157.44888888892925</v>
          </cell>
          <cell r="DO65">
            <v>430.78250000006051</v>
          </cell>
          <cell r="DP65">
            <v>1115.796388889557</v>
          </cell>
          <cell r="DQ65">
            <v>47.979244722250947</v>
          </cell>
          <cell r="DR65">
            <v>4.2999999999999997E-2</v>
          </cell>
          <cell r="DS65">
            <v>1163.775633611808</v>
          </cell>
          <cell r="DT65">
            <v>62.800277777777779</v>
          </cell>
          <cell r="DU65">
            <v>28.893055556026908</v>
          </cell>
          <cell r="DV65">
            <v>119.89999999999999</v>
          </cell>
          <cell r="DW65">
            <v>0.10042623856026692</v>
          </cell>
          <cell r="DX65">
            <v>5258.4542999999994</v>
          </cell>
          <cell r="DY65">
            <v>0</v>
          </cell>
          <cell r="DZ65">
            <v>0</v>
          </cell>
          <cell r="EA65">
            <v>0.37015940835873645</v>
          </cell>
          <cell r="EB65">
            <v>43.856999999999999</v>
          </cell>
          <cell r="EC65">
            <v>56298.162263313061</v>
          </cell>
          <cell r="ED65">
            <v>1381.8975225072841</v>
          </cell>
          <cell r="EE65">
            <v>208</v>
          </cell>
          <cell r="EF65">
            <v>8.3345352565462232</v>
          </cell>
          <cell r="EG65">
            <v>6.2944444448293915</v>
          </cell>
          <cell r="EH65">
            <v>6.5136804938646637</v>
          </cell>
          <cell r="EI65">
            <v>12.37189051683859</v>
          </cell>
          <cell r="EJ65">
            <v>13.367609254498714</v>
          </cell>
          <cell r="EK65">
            <v>14.419225634178906</v>
          </cell>
          <cell r="EL65">
            <v>14.448048160120031</v>
          </cell>
          <cell r="EM65">
            <v>223.5480505419016</v>
          </cell>
          <cell r="EN65">
            <v>478.77933949180476</v>
          </cell>
          <cell r="EO65">
            <v>0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>
            <v>16.434444444444445</v>
          </cell>
          <cell r="EW65">
            <v>0.7286111111111111</v>
          </cell>
        </row>
        <row r="66">
          <cell r="A66">
            <v>42194</v>
          </cell>
          <cell r="B66">
            <v>2</v>
          </cell>
          <cell r="C66" t="str">
            <v>Thu</v>
          </cell>
          <cell r="D66">
            <v>63917</v>
          </cell>
          <cell r="E66">
            <v>2631</v>
          </cell>
          <cell r="F66">
            <v>4675</v>
          </cell>
          <cell r="G66">
            <v>3208</v>
          </cell>
          <cell r="H66">
            <v>0</v>
          </cell>
          <cell r="I66">
            <v>11099</v>
          </cell>
          <cell r="J66">
            <v>114</v>
          </cell>
          <cell r="K66">
            <v>85644</v>
          </cell>
          <cell r="L66">
            <v>0</v>
          </cell>
          <cell r="M66">
            <v>85644</v>
          </cell>
          <cell r="N66">
            <v>470</v>
          </cell>
          <cell r="O66">
            <v>1484</v>
          </cell>
          <cell r="P66">
            <v>121067</v>
          </cell>
          <cell r="Q66">
            <v>1130</v>
          </cell>
          <cell r="R66">
            <v>57</v>
          </cell>
          <cell r="S66">
            <v>161</v>
          </cell>
          <cell r="T66">
            <v>3</v>
          </cell>
          <cell r="U66">
            <v>1171</v>
          </cell>
          <cell r="V66">
            <v>1402</v>
          </cell>
          <cell r="W66">
            <v>1187</v>
          </cell>
          <cell r="X66">
            <v>1343</v>
          </cell>
          <cell r="Y66">
            <v>3</v>
          </cell>
          <cell r="Z66">
            <v>7</v>
          </cell>
          <cell r="AA66">
            <v>175</v>
          </cell>
          <cell r="AB66">
            <v>1528</v>
          </cell>
          <cell r="AC66">
            <v>20</v>
          </cell>
          <cell r="AD66">
            <v>1572</v>
          </cell>
          <cell r="AE66">
            <v>31</v>
          </cell>
          <cell r="AF66">
            <v>0</v>
          </cell>
          <cell r="AG66">
            <v>0</v>
          </cell>
          <cell r="AH66">
            <v>0.9257780254462149</v>
          </cell>
          <cell r="AI66">
            <v>1.0335226684307555</v>
          </cell>
          <cell r="AJ66">
            <v>0.99451216664331421</v>
          </cell>
          <cell r="AK66">
            <v>170.87682897042859</v>
          </cell>
          <cell r="AL66">
            <v>174.55309424643397</v>
          </cell>
          <cell r="AM66">
            <v>0.13092569240110224</v>
          </cell>
          <cell r="AN66">
            <v>11.395175223443092</v>
          </cell>
          <cell r="AO66">
            <v>28.537089563001778</v>
          </cell>
          <cell r="AP66">
            <v>20.095092340457686</v>
          </cell>
          <cell r="AQ66">
            <v>11.398695600016618</v>
          </cell>
          <cell r="AR66">
            <v>72.151642796967138</v>
          </cell>
          <cell r="AS66">
            <v>15.897622639542739</v>
          </cell>
          <cell r="AT66">
            <v>74.540598145918167</v>
          </cell>
          <cell r="AU66">
            <v>206.75262180617736</v>
          </cell>
          <cell r="AV66">
            <v>0.36053036471671501</v>
          </cell>
          <cell r="AW66">
            <v>0.62878607117785967</v>
          </cell>
          <cell r="AX66">
            <v>44.937765916989008</v>
          </cell>
          <cell r="BF66">
            <v>44.942777777777778</v>
          </cell>
          <cell r="BG66">
            <v>175.66722222230939</v>
          </cell>
          <cell r="BH66">
            <v>968.50888888919496</v>
          </cell>
          <cell r="BI66">
            <v>26.811666666803514</v>
          </cell>
          <cell r="BJ66">
            <v>1215.9305555560857</v>
          </cell>
          <cell r="BK66">
            <v>414.23416666651974</v>
          </cell>
          <cell r="BL66">
            <v>383.48888888888894</v>
          </cell>
          <cell r="BM66">
            <v>374.05305555536307</v>
          </cell>
          <cell r="BN66">
            <v>348.17750000000001</v>
          </cell>
          <cell r="BO66">
            <v>15.072777777777778</v>
          </cell>
          <cell r="BP66">
            <v>14.255000000000001</v>
          </cell>
          <cell r="BQ66">
            <v>18.535833333396972</v>
          </cell>
          <cell r="BR66">
            <v>16.024722222222223</v>
          </cell>
          <cell r="BS66">
            <v>6.5724999999818907</v>
          </cell>
          <cell r="BT66">
            <v>5.0316666666666663</v>
          </cell>
          <cell r="BU66">
            <v>0</v>
          </cell>
          <cell r="BV66">
            <v>0</v>
          </cell>
          <cell r="BW66">
            <v>130.2305555553892</v>
          </cell>
          <cell r="BX66">
            <v>52.002499999999998</v>
          </cell>
          <cell r="BY66">
            <v>78.228055555389204</v>
          </cell>
          <cell r="BZ66">
            <v>86.338888888888889</v>
          </cell>
          <cell r="CA66">
            <v>104.13472222192419</v>
          </cell>
          <cell r="CB66">
            <v>0</v>
          </cell>
          <cell r="CC66">
            <v>0</v>
          </cell>
          <cell r="CD66">
            <v>96.115000000021993</v>
          </cell>
          <cell r="CE66">
            <v>93.848611111111111</v>
          </cell>
          <cell r="CF66">
            <v>85.576111111440952</v>
          </cell>
          <cell r="CG66">
            <v>85.038333333333327</v>
          </cell>
          <cell r="CH66">
            <v>-0.96777777794515718</v>
          </cell>
          <cell r="CI66">
            <v>0.12305555555555556</v>
          </cell>
          <cell r="CJ66">
            <v>0.63138888888888889</v>
          </cell>
          <cell r="CK66">
            <v>0.60499999999999998</v>
          </cell>
          <cell r="CL66">
            <v>10.875277777637303</v>
          </cell>
          <cell r="CM66">
            <v>8.0822222222222226</v>
          </cell>
          <cell r="CN66">
            <v>0</v>
          </cell>
          <cell r="CO66">
            <v>744.71444444385509</v>
          </cell>
          <cell r="CP66">
            <v>150.19361111111112</v>
          </cell>
          <cell r="CQ66">
            <v>15.301111111111112</v>
          </cell>
          <cell r="CR66">
            <v>20.693055555555556</v>
          </cell>
          <cell r="CS66">
            <v>17.439166666666665</v>
          </cell>
          <cell r="CT66">
            <v>0</v>
          </cell>
          <cell r="CU66">
            <v>28.873333333333335</v>
          </cell>
          <cell r="CV66">
            <v>0</v>
          </cell>
          <cell r="CW66">
            <v>24.810277777765876</v>
          </cell>
          <cell r="CX66">
            <v>46.159166666666664</v>
          </cell>
          <cell r="CY66">
            <v>8.7666666666666675</v>
          </cell>
          <cell r="CZ66">
            <v>0.10722222229491712</v>
          </cell>
          <cell r="DA66">
            <v>0.13722222222222222</v>
          </cell>
          <cell r="DB66">
            <v>0</v>
          </cell>
          <cell r="DC66">
            <v>0</v>
          </cell>
          <cell r="DD66">
            <v>5.440833333333333</v>
          </cell>
          <cell r="DE66">
            <v>2.8386111110619581</v>
          </cell>
          <cell r="DF66">
            <v>0</v>
          </cell>
          <cell r="DG66">
            <v>0.68305555555555553</v>
          </cell>
          <cell r="DH66">
            <v>25.119166666707024</v>
          </cell>
          <cell r="DI66">
            <v>14.483055555555556</v>
          </cell>
          <cell r="DJ66">
            <v>5.8324999999999996</v>
          </cell>
          <cell r="DK66">
            <v>4.7108333333333334</v>
          </cell>
          <cell r="DL66">
            <v>0</v>
          </cell>
          <cell r="DM66">
            <v>0</v>
          </cell>
          <cell r="DN66">
            <v>114.2783333333972</v>
          </cell>
          <cell r="DO66">
            <v>371.58888888894086</v>
          </cell>
          <cell r="DP66">
            <v>1116.303333332796</v>
          </cell>
          <cell r="DQ66">
            <v>48.001043333310221</v>
          </cell>
          <cell r="DR66">
            <v>4.2999999999999997E-2</v>
          </cell>
          <cell r="DS66">
            <v>1164.3043766661062</v>
          </cell>
          <cell r="DT66">
            <v>66.971388888888896</v>
          </cell>
          <cell r="DU66">
            <v>32.654444445511793</v>
          </cell>
          <cell r="DV66">
            <v>81.079999999999984</v>
          </cell>
          <cell r="DW66">
            <v>6.7658966903991521E-2</v>
          </cell>
          <cell r="DX66">
            <v>3412.6571999999996</v>
          </cell>
          <cell r="DY66">
            <v>0</v>
          </cell>
          <cell r="DZ66">
            <v>0</v>
          </cell>
          <cell r="EA66">
            <v>0.31915098520281815</v>
          </cell>
          <cell r="EB66">
            <v>42.09</v>
          </cell>
          <cell r="EC66">
            <v>52418.228413876415</v>
          </cell>
          <cell r="ED66">
            <v>1128.5030500057601</v>
          </cell>
          <cell r="EE66">
            <v>235</v>
          </cell>
          <cell r="EF66">
            <v>8.3373049648115209</v>
          </cell>
          <cell r="EG66">
            <v>5.9827777773602344</v>
          </cell>
          <cell r="EH66">
            <v>5.1815396047817188</v>
          </cell>
          <cell r="EI66">
            <v>15.693632049382177</v>
          </cell>
          <cell r="EJ66">
            <v>-3.0998851889012959</v>
          </cell>
          <cell r="EK66">
            <v>11.086669599648042</v>
          </cell>
          <cell r="EL66">
            <v>16.091543000386647</v>
          </cell>
          <cell r="EM66">
            <v>252.21417974107536</v>
          </cell>
          <cell r="EN66">
            <v>488.09433244714171</v>
          </cell>
          <cell r="EO66">
            <v>0</v>
          </cell>
          <cell r="EP66">
            <v>-859.77109613859147</v>
          </cell>
          <cell r="EQ66">
            <v>200.32549245953015</v>
          </cell>
          <cell r="ER66">
            <v>211.52259086519143</v>
          </cell>
          <cell r="ES66">
            <v>-1209.0624804320157</v>
          </cell>
          <cell r="ET66">
            <v>-1.8087172962925946E-2</v>
          </cell>
          <cell r="EU66">
            <v>-34.471180523266703</v>
          </cell>
          <cell r="EV66">
            <v>17.960833333333333</v>
          </cell>
          <cell r="EW66">
            <v>4.046388888888889</v>
          </cell>
        </row>
        <row r="67">
          <cell r="A67">
            <v>42195</v>
          </cell>
          <cell r="B67">
            <v>2</v>
          </cell>
          <cell r="C67" t="str">
            <v>Fri</v>
          </cell>
          <cell r="D67">
            <v>88528</v>
          </cell>
          <cell r="E67">
            <v>3122</v>
          </cell>
          <cell r="F67">
            <v>7533</v>
          </cell>
          <cell r="G67">
            <v>4840</v>
          </cell>
          <cell r="H67">
            <v>0</v>
          </cell>
          <cell r="I67">
            <v>11263</v>
          </cell>
          <cell r="J67">
            <v>513</v>
          </cell>
          <cell r="K67">
            <v>115799</v>
          </cell>
          <cell r="L67">
            <v>0</v>
          </cell>
          <cell r="M67">
            <v>115799</v>
          </cell>
          <cell r="N67">
            <v>971</v>
          </cell>
          <cell r="O67">
            <v>1675</v>
          </cell>
          <cell r="P67">
            <v>115613</v>
          </cell>
          <cell r="Q67">
            <v>1318</v>
          </cell>
          <cell r="R67">
            <v>17</v>
          </cell>
          <cell r="S67">
            <v>231</v>
          </cell>
          <cell r="T67">
            <v>21</v>
          </cell>
          <cell r="U67">
            <v>1310</v>
          </cell>
          <cell r="V67">
            <v>1841</v>
          </cell>
          <cell r="W67">
            <v>1335</v>
          </cell>
          <cell r="X67">
            <v>1734</v>
          </cell>
          <cell r="Y67">
            <v>2</v>
          </cell>
          <cell r="Z67">
            <v>12</v>
          </cell>
          <cell r="AA67">
            <v>188</v>
          </cell>
          <cell r="AB67">
            <v>1936</v>
          </cell>
          <cell r="AC67">
            <v>35</v>
          </cell>
          <cell r="AD67">
            <v>1794</v>
          </cell>
          <cell r="AE67">
            <v>61</v>
          </cell>
          <cell r="AF67">
            <v>0</v>
          </cell>
          <cell r="AG67">
            <v>0</v>
          </cell>
          <cell r="AH67">
            <v>0.94132370695697609</v>
          </cell>
          <cell r="AI67">
            <v>1.126208418754663</v>
          </cell>
          <cell r="AJ67">
            <v>0.9916147807839446</v>
          </cell>
          <cell r="AK67">
            <v>177.32089771878825</v>
          </cell>
          <cell r="AL67">
            <v>175.42610975838173</v>
          </cell>
          <cell r="AM67">
            <v>0.10169345158421057</v>
          </cell>
          <cell r="AN67">
            <v>12.729387575014297</v>
          </cell>
          <cell r="AO67">
            <v>35.709421246809541</v>
          </cell>
          <cell r="AP67">
            <v>21.185918043312324</v>
          </cell>
          <cell r="AQ67">
            <v>11.464175049294697</v>
          </cell>
          <cell r="AR67">
            <v>86.740823970037454</v>
          </cell>
          <cell r="AS67">
            <v>17.070721420186583</v>
          </cell>
          <cell r="AT67">
            <v>91.320371488276237</v>
          </cell>
          <cell r="AU67">
            <v>209.35980184749948</v>
          </cell>
          <cell r="AV67">
            <v>0.43618866029876746</v>
          </cell>
          <cell r="AW67">
            <v>0.49879817101467044</v>
          </cell>
          <cell r="AX67">
            <v>43.672516083156708</v>
          </cell>
          <cell r="BF67">
            <v>40.942777777777778</v>
          </cell>
          <cell r="BG67">
            <v>307.62666666668969</v>
          </cell>
          <cell r="BH67">
            <v>930.74361111244423</v>
          </cell>
          <cell r="BI67">
            <v>73.353055555732226</v>
          </cell>
          <cell r="BJ67">
            <v>1352.6661111126439</v>
          </cell>
          <cell r="BK67">
            <v>553.11000000061881</v>
          </cell>
          <cell r="BL67">
            <v>520.65555555555557</v>
          </cell>
          <cell r="BM67">
            <v>499.25305555578581</v>
          </cell>
          <cell r="BN67">
            <v>475.02249999999998</v>
          </cell>
          <cell r="BO67">
            <v>17.796666666666667</v>
          </cell>
          <cell r="BP67">
            <v>16.281666666666666</v>
          </cell>
          <cell r="BQ67">
            <v>27.117222222286898</v>
          </cell>
          <cell r="BR67">
            <v>22.380833333333332</v>
          </cell>
          <cell r="BS67">
            <v>8.9430555558794484</v>
          </cell>
          <cell r="BT67">
            <v>6.9705555555555554</v>
          </cell>
          <cell r="BU67">
            <v>0</v>
          </cell>
          <cell r="BV67">
            <v>0</v>
          </cell>
          <cell r="BW67">
            <v>131.58527777783675</v>
          </cell>
          <cell r="BX67">
            <v>46.906388888888891</v>
          </cell>
          <cell r="BY67">
            <v>84.678888888947867</v>
          </cell>
          <cell r="BZ67">
            <v>104.52083333333333</v>
          </cell>
          <cell r="CA67">
            <v>116.44972222245789</v>
          </cell>
          <cell r="CB67">
            <v>0</v>
          </cell>
          <cell r="CC67">
            <v>0</v>
          </cell>
          <cell r="CD67">
            <v>113.41055555570301</v>
          </cell>
          <cell r="CE67">
            <v>118.56916666666666</v>
          </cell>
          <cell r="CF67">
            <v>111.80805555568645</v>
          </cell>
          <cell r="CG67">
            <v>108.71388888888889</v>
          </cell>
          <cell r="CH67">
            <v>5.3888888888888889E-2</v>
          </cell>
          <cell r="CI67">
            <v>7.8055555555555559E-2</v>
          </cell>
          <cell r="CJ67">
            <v>0.2808333332849563</v>
          </cell>
          <cell r="CK67">
            <v>0.67083333333333328</v>
          </cell>
          <cell r="CL67">
            <v>1.2677777778427117</v>
          </cell>
          <cell r="CM67">
            <v>9.1063888888888886</v>
          </cell>
          <cell r="CN67">
            <v>0</v>
          </cell>
          <cell r="CO67">
            <v>914.55555555661647</v>
          </cell>
          <cell r="CP67">
            <v>132.90805555567687</v>
          </cell>
          <cell r="CQ67">
            <v>0</v>
          </cell>
          <cell r="CR67">
            <v>8.4655555555555555</v>
          </cell>
          <cell r="CS67">
            <v>11.816388888888889</v>
          </cell>
          <cell r="CT67">
            <v>0</v>
          </cell>
          <cell r="CU67">
            <v>27.796944444444446</v>
          </cell>
          <cell r="CV67">
            <v>0</v>
          </cell>
          <cell r="CW67">
            <v>17.688055555555554</v>
          </cell>
          <cell r="CX67">
            <v>61.681944444444447</v>
          </cell>
          <cell r="CY67">
            <v>8.0425000000000004</v>
          </cell>
          <cell r="CZ67">
            <v>2.322499999986289</v>
          </cell>
          <cell r="DA67">
            <v>0.1711111111111111</v>
          </cell>
          <cell r="DB67">
            <v>0</v>
          </cell>
          <cell r="DC67">
            <v>0</v>
          </cell>
          <cell r="DD67">
            <v>5.5280555555555555</v>
          </cell>
          <cell r="DE67">
            <v>2.3216666666666668</v>
          </cell>
          <cell r="DF67">
            <v>0</v>
          </cell>
          <cell r="DG67">
            <v>0</v>
          </cell>
          <cell r="DH67">
            <v>21.324722222222221</v>
          </cell>
          <cell r="DI67">
            <v>19.068888888888889</v>
          </cell>
          <cell r="DJ67">
            <v>0.47472222222222221</v>
          </cell>
          <cell r="DK67">
            <v>2.9858333333333333</v>
          </cell>
          <cell r="DL67">
            <v>0</v>
          </cell>
          <cell r="DM67">
            <v>0</v>
          </cell>
          <cell r="DN67">
            <v>123.92194444443075</v>
          </cell>
          <cell r="DO67">
            <v>322.59694444455209</v>
          </cell>
          <cell r="DP67">
            <v>1237.1525000011686</v>
          </cell>
          <cell r="DQ67">
            <v>53.197557500050245</v>
          </cell>
          <cell r="DR67">
            <v>4.2999999999999997E-2</v>
          </cell>
          <cell r="DS67">
            <v>1290.3500575012188</v>
          </cell>
          <cell r="DT67">
            <v>84.644166666666663</v>
          </cell>
          <cell r="DU67">
            <v>30.899722222504181</v>
          </cell>
          <cell r="DV67">
            <v>67.75</v>
          </cell>
          <cell r="DW67">
            <v>5.1225694089634913E-2</v>
          </cell>
          <cell r="DX67">
            <v>2788.52225</v>
          </cell>
          <cell r="DY67">
            <v>29.766666666666662</v>
          </cell>
          <cell r="DZ67">
            <v>535.79999999999995</v>
          </cell>
          <cell r="EA67">
            <v>0.25000730814804289</v>
          </cell>
          <cell r="EB67">
            <v>41.158999999999999</v>
          </cell>
          <cell r="EC67">
            <v>56433.840266692663</v>
          </cell>
          <cell r="ED67">
            <v>3019.1384136183824</v>
          </cell>
          <cell r="EE67">
            <v>269</v>
          </cell>
          <cell r="EF67">
            <v>6.8921313507444273</v>
          </cell>
          <cell r="EG67">
            <v>8.7933333333418702</v>
          </cell>
          <cell r="EH67">
            <v>6.9370735405542963</v>
          </cell>
          <cell r="EI67">
            <v>15.508721544096385</v>
          </cell>
          <cell r="EJ67">
            <v>37.113402061855673</v>
          </cell>
          <cell r="EK67">
            <v>42.729970333770261</v>
          </cell>
          <cell r="EL67">
            <v>148.29097282325486</v>
          </cell>
          <cell r="EM67">
            <v>277.79393988993587</v>
          </cell>
          <cell r="EN67">
            <v>541.20204998816428</v>
          </cell>
          <cell r="EO67">
            <v>0</v>
          </cell>
          <cell r="EP67">
            <v>-1434.3701373544775</v>
          </cell>
          <cell r="EQ67">
            <v>-453.10946980224941</v>
          </cell>
          <cell r="ER67">
            <v>20.96526847391911</v>
          </cell>
          <cell r="ES67">
            <v>-1854.2499539754269</v>
          </cell>
          <cell r="ET67">
            <v>-0.14807507312611518</v>
          </cell>
          <cell r="EU67">
            <v>-392.62554418164422</v>
          </cell>
          <cell r="EV67">
            <v>21.815833333333334</v>
          </cell>
          <cell r="EW67">
            <v>3.4730555555555553</v>
          </cell>
        </row>
        <row r="68">
          <cell r="A68">
            <v>42196</v>
          </cell>
          <cell r="B68">
            <v>2</v>
          </cell>
          <cell r="C68" t="str">
            <v>Sat</v>
          </cell>
          <cell r="D68">
            <v>57579</v>
          </cell>
          <cell r="E68">
            <v>4352</v>
          </cell>
          <cell r="F68">
            <v>566</v>
          </cell>
          <cell r="G68">
            <v>2099</v>
          </cell>
          <cell r="H68">
            <v>0</v>
          </cell>
          <cell r="I68">
            <v>4730</v>
          </cell>
          <cell r="J68">
            <v>171</v>
          </cell>
          <cell r="K68">
            <v>69497</v>
          </cell>
          <cell r="L68">
            <v>0</v>
          </cell>
          <cell r="M68">
            <v>69497</v>
          </cell>
          <cell r="N68">
            <v>466</v>
          </cell>
          <cell r="O68">
            <v>0</v>
          </cell>
          <cell r="P68">
            <v>0</v>
          </cell>
          <cell r="Q68">
            <v>1033</v>
          </cell>
          <cell r="R68">
            <v>62</v>
          </cell>
          <cell r="S68">
            <v>89</v>
          </cell>
          <cell r="T68">
            <v>15</v>
          </cell>
          <cell r="U68">
            <v>1091</v>
          </cell>
          <cell r="V68">
            <v>1388</v>
          </cell>
          <cell r="W68">
            <v>1095</v>
          </cell>
          <cell r="X68">
            <v>1209</v>
          </cell>
          <cell r="Y68">
            <v>8</v>
          </cell>
          <cell r="Z68">
            <v>31</v>
          </cell>
          <cell r="AA68">
            <v>84</v>
          </cell>
          <cell r="AB68">
            <v>1332</v>
          </cell>
          <cell r="AC68">
            <v>15</v>
          </cell>
          <cell r="AD68">
            <v>20</v>
          </cell>
          <cell r="AE68">
            <v>22</v>
          </cell>
          <cell r="AF68">
            <v>0</v>
          </cell>
          <cell r="AG68">
            <v>0</v>
          </cell>
          <cell r="AH68">
            <v>0.83115939435382524</v>
          </cell>
          <cell r="AI68">
            <v>0.83029446883643765</v>
          </cell>
          <cell r="AJ68">
            <v>0.9932946745902701</v>
          </cell>
          <cell r="AK68">
            <v>153.62980509112515</v>
          </cell>
          <cell r="AL68">
            <v>159.76179307813106</v>
          </cell>
          <cell r="AM68">
            <v>7.0521029684734587E-2</v>
          </cell>
          <cell r="AN68">
            <v>0</v>
          </cell>
          <cell r="AO68">
            <v>0</v>
          </cell>
          <cell r="AP68">
            <v>19.032513877823163</v>
          </cell>
          <cell r="AQ68">
            <v>12.881090089216073</v>
          </cell>
          <cell r="AR68">
            <v>63.467579908675802</v>
          </cell>
          <cell r="AS68">
            <v>13.239167527120056</v>
          </cell>
          <cell r="AT68">
            <v>80.947181140308714</v>
          </cell>
          <cell r="AU68">
            <v>168.95554359501133</v>
          </cell>
          <cell r="AV68">
            <v>0.47910343406275069</v>
          </cell>
          <cell r="AW68">
            <v>0.73453260873804893</v>
          </cell>
          <cell r="AX68">
            <v>57.007041354729004</v>
          </cell>
          <cell r="BF68">
            <v>20.774444444444445</v>
          </cell>
          <cell r="BG68">
            <v>236.73611111094786</v>
          </cell>
          <cell r="BH68">
            <v>599.36749999948233</v>
          </cell>
          <cell r="BI68">
            <v>40.047499999949544</v>
          </cell>
          <cell r="BJ68">
            <v>896.9255555548242</v>
          </cell>
          <cell r="BK68">
            <v>411.33305555563908</v>
          </cell>
          <cell r="BL68">
            <v>341.88333333333333</v>
          </cell>
          <cell r="BM68">
            <v>374.79055555559125</v>
          </cell>
          <cell r="BN68">
            <v>312.3388888888889</v>
          </cell>
          <cell r="BO68">
            <v>27.240555555555556</v>
          </cell>
          <cell r="BP68">
            <v>22.758611111111112</v>
          </cell>
          <cell r="BQ68">
            <v>4.2699999999999996</v>
          </cell>
          <cell r="BR68">
            <v>3.7977777777777777</v>
          </cell>
          <cell r="BS68">
            <v>5.0319444444923045</v>
          </cell>
          <cell r="BT68">
            <v>2.9880555555555555</v>
          </cell>
          <cell r="BU68">
            <v>0</v>
          </cell>
          <cell r="BV68">
            <v>0</v>
          </cell>
          <cell r="BW68">
            <v>1.050833333336179</v>
          </cell>
          <cell r="BX68">
            <v>0</v>
          </cell>
          <cell r="BY68">
            <v>1.050833333336179</v>
          </cell>
          <cell r="BZ68">
            <v>1.0433333333333332</v>
          </cell>
          <cell r="CA68">
            <v>85.008333333273058</v>
          </cell>
          <cell r="CB68">
            <v>0</v>
          </cell>
          <cell r="CC68">
            <v>0</v>
          </cell>
          <cell r="CD68">
            <v>100.6105555558109</v>
          </cell>
          <cell r="CE68">
            <v>83.365555555555559</v>
          </cell>
          <cell r="CF68">
            <v>91.683888889144228</v>
          </cell>
          <cell r="CG68">
            <v>77.211388888888891</v>
          </cell>
          <cell r="CH68">
            <v>0.49416666666666664</v>
          </cell>
          <cell r="CI68">
            <v>0.22222222222222221</v>
          </cell>
          <cell r="CJ68">
            <v>2.1180555555555554</v>
          </cell>
          <cell r="CK68">
            <v>1.845</v>
          </cell>
          <cell r="CL68">
            <v>6.3144444444444447</v>
          </cell>
          <cell r="CM68">
            <v>4.0869444444444447</v>
          </cell>
          <cell r="CN68">
            <v>0</v>
          </cell>
          <cell r="CO68">
            <v>598.00277777805923</v>
          </cell>
          <cell r="CP68">
            <v>78.162222222222226</v>
          </cell>
          <cell r="CQ68">
            <v>0</v>
          </cell>
          <cell r="CR68">
            <v>8.9749999999999996</v>
          </cell>
          <cell r="CS68">
            <v>17.572222222222223</v>
          </cell>
          <cell r="CT68">
            <v>0</v>
          </cell>
          <cell r="CU68">
            <v>27.968055555555555</v>
          </cell>
          <cell r="CV68">
            <v>0</v>
          </cell>
          <cell r="CW68">
            <v>19.173888888979693</v>
          </cell>
          <cell r="CX68">
            <v>35.506944444444443</v>
          </cell>
          <cell r="CY68">
            <v>9.6666666666666661</v>
          </cell>
          <cell r="CZ68">
            <v>1.1413888889181221</v>
          </cell>
          <cell r="DA68">
            <v>4.7222222222222223E-3</v>
          </cell>
          <cell r="DB68">
            <v>0</v>
          </cell>
          <cell r="DC68">
            <v>0</v>
          </cell>
          <cell r="DD68">
            <v>4.591388888888889</v>
          </cell>
          <cell r="DE68">
            <v>0</v>
          </cell>
          <cell r="DF68">
            <v>0.05</v>
          </cell>
          <cell r="DG68">
            <v>0</v>
          </cell>
          <cell r="DH68">
            <v>19.200277777777778</v>
          </cell>
          <cell r="DI68">
            <v>10.602499999999999</v>
          </cell>
          <cell r="DJ68">
            <v>4.3141666666666669</v>
          </cell>
          <cell r="DK68">
            <v>3.9241666666666668</v>
          </cell>
          <cell r="DL68">
            <v>0</v>
          </cell>
          <cell r="DM68">
            <v>0</v>
          </cell>
          <cell r="DN68">
            <v>89.002222222251433</v>
          </cell>
          <cell r="DO68">
            <v>240.85361111123115</v>
          </cell>
          <cell r="DP68">
            <v>838.85638888929043</v>
          </cell>
          <cell r="DQ68">
            <v>36.070824722239486</v>
          </cell>
          <cell r="DR68">
            <v>4.2999999999999997E-2</v>
          </cell>
          <cell r="DS68">
            <v>874.92721361152996</v>
          </cell>
          <cell r="DT68">
            <v>38.221388888888889</v>
          </cell>
          <cell r="DU68">
            <v>19.691111109978195</v>
          </cell>
          <cell r="DV68">
            <v>28.15</v>
          </cell>
          <cell r="DW68">
            <v>3.1436179709967822E-2</v>
          </cell>
          <cell r="DX68">
            <v>1542.9577999999999</v>
          </cell>
          <cell r="DY68">
            <v>36.75</v>
          </cell>
          <cell r="DZ68">
            <v>422.625</v>
          </cell>
          <cell r="EA68">
            <v>0.27528416920195464</v>
          </cell>
          <cell r="EB68">
            <v>54.811999999999998</v>
          </cell>
          <cell r="EC68">
            <v>49922.093232475178</v>
          </cell>
          <cell r="ED68">
            <v>2195.0835699972345</v>
          </cell>
          <cell r="EE68">
            <v>178</v>
          </cell>
          <cell r="EF68">
            <v>6.6374531831387173</v>
          </cell>
          <cell r="EG68">
            <v>3.9508333333328158</v>
          </cell>
          <cell r="EH68">
            <v>5.5684454756387805</v>
          </cell>
          <cell r="EI68">
            <v>13.186613424107829</v>
          </cell>
          <cell r="EJ68">
            <v>16.188870151770658</v>
          </cell>
          <cell r="EK68">
            <v>14.636065573770493</v>
          </cell>
          <cell r="EL68">
            <v>13.302833010733767</v>
          </cell>
          <cell r="EM68">
            <v>132.55269320843092</v>
          </cell>
          <cell r="EN68">
            <v>417.13497101452549</v>
          </cell>
          <cell r="EO68">
            <v>0</v>
          </cell>
          <cell r="EP68">
            <v>3401.7090667075886</v>
          </cell>
          <cell r="EQ68">
            <v>0</v>
          </cell>
          <cell r="ER68">
            <v>-335.45406449521039</v>
          </cell>
          <cell r="ES68">
            <v>-377.93517580495484</v>
          </cell>
          <cell r="ET68">
            <v>8.7659364597263312E-2</v>
          </cell>
          <cell r="EU68">
            <v>106.86509449785089</v>
          </cell>
          <cell r="EV68">
            <v>14.230555555555556</v>
          </cell>
          <cell r="EW68">
            <v>5.8233333332735731</v>
          </cell>
        </row>
        <row r="69">
          <cell r="A69">
            <v>42197</v>
          </cell>
          <cell r="B69">
            <v>2</v>
          </cell>
          <cell r="C69" t="str">
            <v>Sun</v>
          </cell>
          <cell r="D69">
            <v>10202</v>
          </cell>
          <cell r="E69">
            <v>552</v>
          </cell>
          <cell r="F69">
            <v>429</v>
          </cell>
          <cell r="G69">
            <v>234</v>
          </cell>
          <cell r="H69">
            <v>0</v>
          </cell>
          <cell r="I69">
            <v>1349</v>
          </cell>
          <cell r="J69">
            <v>0</v>
          </cell>
          <cell r="K69">
            <v>12766</v>
          </cell>
          <cell r="L69">
            <v>0</v>
          </cell>
          <cell r="M69">
            <v>12766</v>
          </cell>
          <cell r="N69">
            <v>83</v>
          </cell>
          <cell r="O69">
            <v>0</v>
          </cell>
          <cell r="P69">
            <v>0</v>
          </cell>
          <cell r="Q69">
            <v>563</v>
          </cell>
          <cell r="R69">
            <v>34</v>
          </cell>
          <cell r="S69">
            <v>40</v>
          </cell>
          <cell r="T69">
            <v>3</v>
          </cell>
          <cell r="U69">
            <v>560</v>
          </cell>
          <cell r="V69">
            <v>678</v>
          </cell>
          <cell r="W69">
            <v>597</v>
          </cell>
          <cell r="X69">
            <v>214</v>
          </cell>
          <cell r="Y69">
            <v>0</v>
          </cell>
          <cell r="Z69">
            <v>0</v>
          </cell>
          <cell r="AA69">
            <v>26</v>
          </cell>
          <cell r="AB69">
            <v>240</v>
          </cell>
          <cell r="AC69">
            <v>2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0.92981339238320115</v>
          </cell>
          <cell r="AI69">
            <v>0.86112418936136415</v>
          </cell>
          <cell r="AJ69">
            <v>0.99349835500548334</v>
          </cell>
          <cell r="AK69">
            <v>182.19483882484118</v>
          </cell>
          <cell r="AL69">
            <v>186.32911392405063</v>
          </cell>
          <cell r="AM69">
            <v>0.1056713144289519</v>
          </cell>
          <cell r="AN69">
            <v>0</v>
          </cell>
          <cell r="AO69">
            <v>0</v>
          </cell>
          <cell r="AP69">
            <v>0</v>
          </cell>
          <cell r="AQ69">
            <v>9.6489180210308128</v>
          </cell>
          <cell r="AR69">
            <v>21.383584589614742</v>
          </cell>
          <cell r="AS69">
            <v>13.122123840071581</v>
          </cell>
          <cell r="AT69">
            <v>57.448938901823098</v>
          </cell>
          <cell r="AU69">
            <v>212.01577745478909</v>
          </cell>
          <cell r="AV69">
            <v>0.2709653950827961</v>
          </cell>
          <cell r="AW69">
            <v>1.5204710117308677</v>
          </cell>
          <cell r="AX69">
            <v>83.748270618331517</v>
          </cell>
          <cell r="BF69">
            <v>9.6999999999999993</v>
          </cell>
          <cell r="BG69">
            <v>6.3333333333333339E-2</v>
          </cell>
          <cell r="BH69">
            <v>219.65416666614382</v>
          </cell>
          <cell r="BI69">
            <v>0</v>
          </cell>
          <cell r="BJ69">
            <v>229.41749999947714</v>
          </cell>
          <cell r="BK69">
            <v>60.212500000016561</v>
          </cell>
          <cell r="BL69">
            <v>55.986388888888897</v>
          </cell>
          <cell r="BM69">
            <v>55.99500000001656</v>
          </cell>
          <cell r="BN69">
            <v>52.208055555555553</v>
          </cell>
          <cell r="BO69">
            <v>2.9624999999999999</v>
          </cell>
          <cell r="BP69">
            <v>2.3475000000000001</v>
          </cell>
          <cell r="BQ69">
            <v>1.1883333333333332</v>
          </cell>
          <cell r="BR69">
            <v>1.1525000000000001</v>
          </cell>
          <cell r="BS69">
            <v>6.6666666666666666E-2</v>
          </cell>
          <cell r="BT69">
            <v>0.27833333333333332</v>
          </cell>
          <cell r="BU69">
            <v>0</v>
          </cell>
          <cell r="BV69">
            <v>0</v>
          </cell>
          <cell r="BW69">
            <v>0</v>
          </cell>
          <cell r="BX69">
            <v>0</v>
          </cell>
          <cell r="BY69">
            <v>0</v>
          </cell>
          <cell r="BZ69">
            <v>0</v>
          </cell>
          <cell r="CA69">
            <v>61.872222222095459</v>
          </cell>
          <cell r="CB69">
            <v>0</v>
          </cell>
          <cell r="CC69">
            <v>0</v>
          </cell>
          <cell r="CD69">
            <v>18.289722222183418</v>
          </cell>
          <cell r="CE69">
            <v>15.749722222222223</v>
          </cell>
          <cell r="CF69">
            <v>16.700277777738972</v>
          </cell>
          <cell r="CG69">
            <v>14.553055555555556</v>
          </cell>
          <cell r="CH69">
            <v>0</v>
          </cell>
          <cell r="CI69">
            <v>0</v>
          </cell>
          <cell r="CJ69">
            <v>0</v>
          </cell>
          <cell r="CK69">
            <v>0</v>
          </cell>
          <cell r="CL69">
            <v>1.5894444444444444</v>
          </cell>
          <cell r="CM69">
            <v>1.1966666666666668</v>
          </cell>
          <cell r="CN69">
            <v>0</v>
          </cell>
          <cell r="CO69">
            <v>140.37444444429545</v>
          </cell>
          <cell r="CP69">
            <v>29.908888888888889</v>
          </cell>
          <cell r="CQ69">
            <v>0</v>
          </cell>
          <cell r="CR69">
            <v>0</v>
          </cell>
          <cell r="CS69">
            <v>13.641944444496184</v>
          </cell>
          <cell r="CT69">
            <v>0</v>
          </cell>
          <cell r="CU69">
            <v>5.6775000000000002</v>
          </cell>
          <cell r="CV69">
            <v>0</v>
          </cell>
          <cell r="CW69">
            <v>7.0691666666666668</v>
          </cell>
          <cell r="CX69">
            <v>8.2505555555555556</v>
          </cell>
          <cell r="CY69">
            <v>0</v>
          </cell>
          <cell r="CZ69">
            <v>2.7769444443241484</v>
          </cell>
          <cell r="DA69">
            <v>0</v>
          </cell>
          <cell r="DB69">
            <v>0</v>
          </cell>
          <cell r="DC69">
            <v>0</v>
          </cell>
          <cell r="DD69">
            <v>0</v>
          </cell>
          <cell r="DE69">
            <v>0</v>
          </cell>
          <cell r="DF69">
            <v>0</v>
          </cell>
          <cell r="DG69">
            <v>0</v>
          </cell>
          <cell r="DH69">
            <v>6.1544444444444446</v>
          </cell>
          <cell r="DI69">
            <v>1.3522222222222222</v>
          </cell>
          <cell r="DJ69">
            <v>0.65416666666666667</v>
          </cell>
          <cell r="DK69">
            <v>0</v>
          </cell>
          <cell r="DL69">
            <v>0</v>
          </cell>
          <cell r="DM69">
            <v>0</v>
          </cell>
          <cell r="DN69">
            <v>19.188333333213034</v>
          </cell>
          <cell r="DO69">
            <v>75.485833333264779</v>
          </cell>
          <cell r="DP69">
            <v>215.86027777756021</v>
          </cell>
          <cell r="DQ69">
            <v>9.281991944435088</v>
          </cell>
          <cell r="DR69">
            <v>4.2999999999999997E-2</v>
          </cell>
          <cell r="DS69">
            <v>225.14226972199529</v>
          </cell>
          <cell r="DT69">
            <v>7.2027777777777775</v>
          </cell>
          <cell r="DU69">
            <v>6.3544444441391654</v>
          </cell>
          <cell r="DV69">
            <v>1.32</v>
          </cell>
          <cell r="DW69">
            <v>5.6953024753405909E-3</v>
          </cell>
          <cell r="DX69">
            <v>109.92168000000001</v>
          </cell>
          <cell r="DY69">
            <v>77.549999999999983</v>
          </cell>
          <cell r="DZ69">
            <v>0</v>
          </cell>
          <cell r="EA69">
            <v>0.3352805913632938</v>
          </cell>
          <cell r="EB69">
            <v>83.274000000000001</v>
          </cell>
          <cell r="EC69">
            <v>18858.419048829437</v>
          </cell>
          <cell r="ED69">
            <v>0</v>
          </cell>
          <cell r="EE69">
            <v>51</v>
          </cell>
          <cell r="EF69">
            <v>7.4758169931049006</v>
          </cell>
          <cell r="EG69">
            <v>0</v>
          </cell>
          <cell r="EH69">
            <v>0</v>
          </cell>
          <cell r="EI69">
            <v>12.81415811449893</v>
          </cell>
          <cell r="EJ69">
            <v>0</v>
          </cell>
          <cell r="EK69">
            <v>0</v>
          </cell>
          <cell r="EL69">
            <v>16.35791681230339</v>
          </cell>
          <cell r="EM69">
            <v>361.00981767180929</v>
          </cell>
          <cell r="EN69">
            <v>3510</v>
          </cell>
          <cell r="EO69">
            <v>0</v>
          </cell>
          <cell r="EP69">
            <v>-367.20719730214608</v>
          </cell>
          <cell r="EQ69">
            <v>0</v>
          </cell>
          <cell r="ER69">
            <v>1032.9800813901579</v>
          </cell>
          <cell r="ES69">
            <v>-86.497928988728816</v>
          </cell>
          <cell r="ET69">
            <v>0.87359776759008212</v>
          </cell>
          <cell r="EU69">
            <v>133.16512709713041</v>
          </cell>
          <cell r="EV69">
            <v>1.4455555555555555</v>
          </cell>
          <cell r="EW69">
            <v>2.8772222222222221</v>
          </cell>
        </row>
        <row r="70">
          <cell r="A70">
            <v>42198</v>
          </cell>
          <cell r="B70">
            <v>3</v>
          </cell>
          <cell r="C70" t="str">
            <v>Mon</v>
          </cell>
          <cell r="D70">
            <v>74326</v>
          </cell>
          <cell r="E70">
            <v>3185</v>
          </cell>
          <cell r="F70">
            <v>4512</v>
          </cell>
          <cell r="G70">
            <v>6182</v>
          </cell>
          <cell r="H70">
            <v>0</v>
          </cell>
          <cell r="I70">
            <v>10668</v>
          </cell>
          <cell r="J70">
            <v>0</v>
          </cell>
          <cell r="K70">
            <v>98873</v>
          </cell>
          <cell r="L70">
            <v>0</v>
          </cell>
          <cell r="M70">
            <v>98873</v>
          </cell>
          <cell r="N70">
            <v>1203</v>
          </cell>
          <cell r="O70">
            <v>1412</v>
          </cell>
          <cell r="P70">
            <v>113916</v>
          </cell>
          <cell r="Q70">
            <v>1172</v>
          </cell>
          <cell r="R70">
            <v>75</v>
          </cell>
          <cell r="S70">
            <v>144</v>
          </cell>
          <cell r="T70">
            <v>1</v>
          </cell>
          <cell r="U70">
            <v>1200</v>
          </cell>
          <cell r="V70">
            <v>1395</v>
          </cell>
          <cell r="W70">
            <v>1247</v>
          </cell>
          <cell r="X70">
            <v>1614</v>
          </cell>
          <cell r="Y70">
            <v>5</v>
          </cell>
          <cell r="Z70">
            <v>11</v>
          </cell>
          <cell r="AA70">
            <v>214</v>
          </cell>
          <cell r="AB70">
            <v>1844</v>
          </cell>
          <cell r="AC70">
            <v>23</v>
          </cell>
          <cell r="AD70">
            <v>1181</v>
          </cell>
          <cell r="AE70">
            <v>82</v>
          </cell>
          <cell r="AF70">
            <v>0</v>
          </cell>
          <cell r="AG70">
            <v>0</v>
          </cell>
          <cell r="AH70">
            <v>0.8587209595906572</v>
          </cell>
          <cell r="AI70">
            <v>0.80915085936249587</v>
          </cell>
          <cell r="AJ70">
            <v>0.98783287651836194</v>
          </cell>
          <cell r="AK70">
            <v>158.25462700893016</v>
          </cell>
          <cell r="AL70">
            <v>174.99198754635779</v>
          </cell>
          <cell r="AM70">
            <v>0.10789598778230659</v>
          </cell>
          <cell r="AN70">
            <v>13.479963828567856</v>
          </cell>
          <cell r="AO70">
            <v>32.120312154434295</v>
          </cell>
          <cell r="AP70">
            <v>19.428070079277127</v>
          </cell>
          <cell r="AQ70">
            <v>10.118490836498516</v>
          </cell>
          <cell r="AR70">
            <v>79.288692862870889</v>
          </cell>
          <cell r="AS70">
            <v>11.615463488170807</v>
          </cell>
          <cell r="AT70">
            <v>76.825326387343836</v>
          </cell>
          <cell r="AU70">
            <v>191.21720715669602</v>
          </cell>
          <cell r="AV70">
            <v>0.40176994282940276</v>
          </cell>
          <cell r="AW70">
            <v>0.65466329019201275</v>
          </cell>
          <cell r="AX70">
            <v>48.22120895763544</v>
          </cell>
          <cell r="BF70">
            <v>17.25</v>
          </cell>
          <cell r="BG70">
            <v>343.13444444449021</v>
          </cell>
          <cell r="BH70">
            <v>955.47166666807038</v>
          </cell>
          <cell r="BI70">
            <v>43.443055555750874</v>
          </cell>
          <cell r="BJ70">
            <v>1359.2991666683113</v>
          </cell>
          <cell r="BK70">
            <v>517.07166666740886</v>
          </cell>
          <cell r="BL70">
            <v>444.02027777777778</v>
          </cell>
          <cell r="BM70">
            <v>469.66083333415497</v>
          </cell>
          <cell r="BN70">
            <v>405.20333333333332</v>
          </cell>
          <cell r="BO70">
            <v>18.200833333333332</v>
          </cell>
          <cell r="BP70">
            <v>15.678611111111111</v>
          </cell>
          <cell r="BQ70">
            <v>17.147500000000001</v>
          </cell>
          <cell r="BR70">
            <v>15.653333333333334</v>
          </cell>
          <cell r="BS70">
            <v>12.062499999920579</v>
          </cell>
          <cell r="BT70">
            <v>7.4850000000000003</v>
          </cell>
          <cell r="BU70">
            <v>0</v>
          </cell>
          <cell r="BV70">
            <v>0</v>
          </cell>
          <cell r="BW70">
            <v>104.74805555542906</v>
          </cell>
          <cell r="BX70">
            <v>43.959722222222226</v>
          </cell>
          <cell r="BY70">
            <v>60.788333333206829</v>
          </cell>
          <cell r="BZ70">
            <v>66.902500000000003</v>
          </cell>
          <cell r="CA70">
            <v>123.23972222240228</v>
          </cell>
          <cell r="CB70">
            <v>0</v>
          </cell>
          <cell r="CC70">
            <v>0</v>
          </cell>
          <cell r="CD70">
            <v>158.75388888940424</v>
          </cell>
          <cell r="CE70">
            <v>110.74027777777779</v>
          </cell>
          <cell r="CF70">
            <v>144.41388888936621</v>
          </cell>
          <cell r="CG70">
            <v>99.901666666666671</v>
          </cell>
          <cell r="CH70">
            <v>0.38555555555555554</v>
          </cell>
          <cell r="CI70">
            <v>0.17555555555555555</v>
          </cell>
          <cell r="CJ70">
            <v>0.91583333333333339</v>
          </cell>
          <cell r="CK70">
            <v>0.73888888888888893</v>
          </cell>
          <cell r="CL70">
            <v>13.038611111149141</v>
          </cell>
          <cell r="CM70">
            <v>9.9241666666666664</v>
          </cell>
          <cell r="CN70">
            <v>0</v>
          </cell>
          <cell r="CO70">
            <v>903.81333333464454</v>
          </cell>
          <cell r="CP70">
            <v>104.59</v>
          </cell>
          <cell r="CQ70">
            <v>0</v>
          </cell>
          <cell r="CR70">
            <v>25.499166666666667</v>
          </cell>
          <cell r="CS70">
            <v>19.632222222222222</v>
          </cell>
          <cell r="CT70">
            <v>0</v>
          </cell>
          <cell r="CU70">
            <v>33.789166666666667</v>
          </cell>
          <cell r="CV70">
            <v>0</v>
          </cell>
          <cell r="CW70">
            <v>31.385833333333334</v>
          </cell>
          <cell r="CX70">
            <v>53.011111111111113</v>
          </cell>
          <cell r="CY70">
            <v>9.1530555555555555</v>
          </cell>
          <cell r="CZ70">
            <v>8.57722222218678</v>
          </cell>
          <cell r="DA70">
            <v>3.3333333333333335E-3</v>
          </cell>
          <cell r="DB70">
            <v>0</v>
          </cell>
          <cell r="DC70">
            <v>0</v>
          </cell>
          <cell r="DD70">
            <v>4.4805555555555552</v>
          </cell>
          <cell r="DE70">
            <v>3.5863888888888891</v>
          </cell>
          <cell r="DF70">
            <v>0</v>
          </cell>
          <cell r="DG70">
            <v>0</v>
          </cell>
          <cell r="DH70">
            <v>28.122499999999999</v>
          </cell>
          <cell r="DI70">
            <v>23.633333333333333</v>
          </cell>
          <cell r="DJ70">
            <v>5.097500000026387</v>
          </cell>
          <cell r="DK70">
            <v>3.2952777777777778</v>
          </cell>
          <cell r="DL70">
            <v>0</v>
          </cell>
          <cell r="DM70">
            <v>0</v>
          </cell>
          <cell r="DN70">
            <v>138.96027777776874</v>
          </cell>
          <cell r="DO70">
            <v>353.85666666665759</v>
          </cell>
          <cell r="DP70">
            <v>1257.670000001302</v>
          </cell>
          <cell r="DQ70">
            <v>54.079810000055986</v>
          </cell>
          <cell r="DR70">
            <v>4.2999999999999997E-2</v>
          </cell>
          <cell r="DS70">
            <v>1311.7498100013579</v>
          </cell>
          <cell r="DT70">
            <v>71.803888888888892</v>
          </cell>
          <cell r="DU70">
            <v>29.314444444719918</v>
          </cell>
          <cell r="DV70">
            <v>169.6</v>
          </cell>
          <cell r="DW70">
            <v>0.12634796219834266</v>
          </cell>
          <cell r="DX70">
            <v>7260.9151999999995</v>
          </cell>
          <cell r="DY70">
            <v>0</v>
          </cell>
          <cell r="DZ70">
            <v>0</v>
          </cell>
          <cell r="EA70">
            <v>0.26975926656798316</v>
          </cell>
          <cell r="EB70">
            <v>42.811999999999998</v>
          </cell>
          <cell r="EC70">
            <v>63419.54806577813</v>
          </cell>
          <cell r="ED70">
            <v>1859.8840944528063</v>
          </cell>
          <cell r="EE70">
            <v>220</v>
          </cell>
          <cell r="EF70">
            <v>7.9948484849236134</v>
          </cell>
          <cell r="EG70">
            <v>12.489722222342778</v>
          </cell>
          <cell r="EH70">
            <v>6.5653982162478179</v>
          </cell>
          <cell r="EI70">
            <v>11.176210352152946</v>
          </cell>
          <cell r="EJ70">
            <v>12.968299711815563</v>
          </cell>
          <cell r="EK70">
            <v>12.010919017288444</v>
          </cell>
          <cell r="EL70">
            <v>16.412791069212233</v>
          </cell>
          <cell r="EM70">
            <v>263.12873596734215</v>
          </cell>
          <cell r="EN70">
            <v>512.49740932979921</v>
          </cell>
          <cell r="EO70">
            <v>0</v>
          </cell>
          <cell r="EP70">
            <v>779.32222920740753</v>
          </cell>
          <cell r="EQ70">
            <v>-719.57988863942671</v>
          </cell>
          <cell r="ER70">
            <v>970.04043097132023</v>
          </cell>
          <cell r="ES70">
            <v>496.30525502996773</v>
          </cell>
          <cell r="ET70">
            <v>8.4512687937527975E-3</v>
          </cell>
          <cell r="EU70">
            <v>17.328522397247145</v>
          </cell>
          <cell r="EV70">
            <v>7.5094444444444441</v>
          </cell>
          <cell r="EW70">
            <v>4.585</v>
          </cell>
        </row>
        <row r="71">
          <cell r="A71">
            <v>42199</v>
          </cell>
          <cell r="B71">
            <v>3</v>
          </cell>
          <cell r="C71" t="str">
            <v>Tue</v>
          </cell>
          <cell r="D71">
            <v>63939</v>
          </cell>
          <cell r="E71">
            <v>3465</v>
          </cell>
          <cell r="F71">
            <v>3527</v>
          </cell>
          <cell r="G71">
            <v>2772</v>
          </cell>
          <cell r="H71">
            <v>0</v>
          </cell>
          <cell r="I71">
            <v>10094</v>
          </cell>
          <cell r="J71">
            <v>114</v>
          </cell>
          <cell r="K71">
            <v>83911</v>
          </cell>
          <cell r="L71">
            <v>0</v>
          </cell>
          <cell r="M71">
            <v>83911</v>
          </cell>
          <cell r="N71">
            <v>1216</v>
          </cell>
          <cell r="O71">
            <v>1422</v>
          </cell>
          <cell r="P71">
            <v>101641</v>
          </cell>
          <cell r="Q71">
            <v>1319</v>
          </cell>
          <cell r="R71">
            <v>60</v>
          </cell>
          <cell r="S71">
            <v>126</v>
          </cell>
          <cell r="T71">
            <v>6</v>
          </cell>
          <cell r="U71">
            <v>1314</v>
          </cell>
          <cell r="V71">
            <v>1549</v>
          </cell>
          <cell r="W71">
            <v>1379</v>
          </cell>
          <cell r="X71">
            <v>1345</v>
          </cell>
          <cell r="Y71">
            <v>4</v>
          </cell>
          <cell r="Z71">
            <v>13</v>
          </cell>
          <cell r="AA71">
            <v>194</v>
          </cell>
          <cell r="AB71">
            <v>1556</v>
          </cell>
          <cell r="AC71">
            <v>21</v>
          </cell>
          <cell r="AD71">
            <v>1543</v>
          </cell>
          <cell r="AE71">
            <v>35</v>
          </cell>
          <cell r="AF71">
            <v>0</v>
          </cell>
          <cell r="AG71">
            <v>0</v>
          </cell>
          <cell r="AH71">
            <v>0.86650962917795937</v>
          </cell>
          <cell r="AI71">
            <v>0.89387106020594909</v>
          </cell>
          <cell r="AJ71">
            <v>0.98550845538725551</v>
          </cell>
          <cell r="AK71">
            <v>157.52218808876563</v>
          </cell>
          <cell r="AL71">
            <v>188.69694127719299</v>
          </cell>
          <cell r="AM71">
            <v>0.12165270345961793</v>
          </cell>
          <cell r="AN71">
            <v>11.42145740045917</v>
          </cell>
          <cell r="AO71">
            <v>30.625650597652466</v>
          </cell>
          <cell r="AP71">
            <v>19.764103111505435</v>
          </cell>
          <cell r="AQ71">
            <v>11.157835590270498</v>
          </cell>
          <cell r="AR71">
            <v>60.849166062364034</v>
          </cell>
          <cell r="AS71">
            <v>12.405682837312078</v>
          </cell>
          <cell r="AT71">
            <v>65.806140447748703</v>
          </cell>
          <cell r="AU71">
            <v>187.99665180310117</v>
          </cell>
          <cell r="AV71">
            <v>0.35003889599412091</v>
          </cell>
          <cell r="AW71">
            <v>0.74777047398157093</v>
          </cell>
          <cell r="AX71">
            <v>47.179183924746752</v>
          </cell>
          <cell r="BF71">
            <v>33.014722222222225</v>
          </cell>
          <cell r="BG71">
            <v>213.92305555530771</v>
          </cell>
          <cell r="BH71">
            <v>-3037265.3761111107</v>
          </cell>
          <cell r="BI71">
            <v>0</v>
          </cell>
          <cell r="BJ71">
            <v>-3037018.438333333</v>
          </cell>
          <cell r="BK71">
            <v>446.34305555550225</v>
          </cell>
          <cell r="BL71">
            <v>386.76055555555558</v>
          </cell>
          <cell r="BM71">
            <v>405.90472222217744</v>
          </cell>
          <cell r="BN71">
            <v>355.30500000000001</v>
          </cell>
          <cell r="BO71">
            <v>18.362777777674555</v>
          </cell>
          <cell r="BP71">
            <v>15.191111111111111</v>
          </cell>
          <cell r="BQ71">
            <v>16.037777777777777</v>
          </cell>
          <cell r="BR71">
            <v>12.757777777777777</v>
          </cell>
          <cell r="BS71">
            <v>6.0377777778724626</v>
          </cell>
          <cell r="BT71">
            <v>3.5066666666666668</v>
          </cell>
          <cell r="BU71">
            <v>0</v>
          </cell>
          <cell r="BV71">
            <v>0</v>
          </cell>
          <cell r="BW71">
            <v>124.50249999994153</v>
          </cell>
          <cell r="BX71">
            <v>46.431666666666665</v>
          </cell>
          <cell r="BY71">
            <v>78.070833333274862</v>
          </cell>
          <cell r="BZ71">
            <v>85.80694444444444</v>
          </cell>
          <cell r="CA71">
            <v>123.59027777775036</v>
          </cell>
          <cell r="CB71">
            <v>0</v>
          </cell>
          <cell r="CC71">
            <v>0</v>
          </cell>
          <cell r="CD71">
            <v>125.42638889010453</v>
          </cell>
          <cell r="CE71">
            <v>96.093333333333348</v>
          </cell>
          <cell r="CF71">
            <v>110.40277777888372</v>
          </cell>
          <cell r="CG71">
            <v>85.935277777777785</v>
          </cell>
          <cell r="CH71">
            <v>0.18</v>
          </cell>
          <cell r="CI71">
            <v>0.15777777777777777</v>
          </cell>
          <cell r="CJ71">
            <v>0.96138888888888885</v>
          </cell>
          <cell r="CK71">
            <v>0.85166666666666668</v>
          </cell>
          <cell r="CL71">
            <v>13.882222222331912</v>
          </cell>
          <cell r="CM71">
            <v>9.1486111111111104</v>
          </cell>
          <cell r="CN71">
            <v>0</v>
          </cell>
          <cell r="CO71">
            <v>819.86222222329866</v>
          </cell>
          <cell r="CP71">
            <v>149.25944444444445</v>
          </cell>
          <cell r="CQ71">
            <v>0</v>
          </cell>
          <cell r="CR71">
            <v>20.112222222222222</v>
          </cell>
          <cell r="CS71">
            <v>18.606111111111112</v>
          </cell>
          <cell r="CT71">
            <v>0</v>
          </cell>
          <cell r="CU71">
            <v>50.761111111111113</v>
          </cell>
          <cell r="CV71">
            <v>0</v>
          </cell>
          <cell r="CW71">
            <v>39.111388888888889</v>
          </cell>
          <cell r="CX71">
            <v>49.509444444444448</v>
          </cell>
          <cell r="CY71">
            <v>14.685833333333333</v>
          </cell>
          <cell r="CZ71">
            <v>5.8963888887041769</v>
          </cell>
          <cell r="DA71">
            <v>3.0555555555555557E-3</v>
          </cell>
          <cell r="DB71">
            <v>0</v>
          </cell>
          <cell r="DC71">
            <v>0</v>
          </cell>
          <cell r="DD71">
            <v>7.3127777777777778</v>
          </cell>
          <cell r="DE71">
            <v>4.4713888888888889</v>
          </cell>
          <cell r="DF71">
            <v>0</v>
          </cell>
          <cell r="DG71">
            <v>0</v>
          </cell>
          <cell r="DH71">
            <v>23.753888888888888</v>
          </cell>
          <cell r="DI71">
            <v>24.740833333333335</v>
          </cell>
          <cell r="DJ71">
            <v>14.604444444585178</v>
          </cell>
          <cell r="DK71">
            <v>4.0788888888888888</v>
          </cell>
          <cell r="DL71">
            <v>0</v>
          </cell>
          <cell r="DM71">
            <v>0</v>
          </cell>
          <cell r="DN71">
            <v>149.05694444440047</v>
          </cell>
          <cell r="DO71">
            <v>426.90722222217829</v>
          </cell>
          <cell r="DP71">
            <v>1246.7694444454769</v>
          </cell>
          <cell r="DQ71">
            <v>53.611086111155501</v>
          </cell>
          <cell r="DR71">
            <v>4.2999999999999997E-2</v>
          </cell>
          <cell r="DS71">
            <v>1300.3805305566325</v>
          </cell>
          <cell r="DT71">
            <v>59.595277777777781</v>
          </cell>
          <cell r="DU71">
            <v>28.354722221414828</v>
          </cell>
          <cell r="DV71">
            <v>129.70000000000002</v>
          </cell>
          <cell r="DW71">
            <v>9.7522132848227513E-2</v>
          </cell>
          <cell r="DX71">
            <v>5575.4139000000014</v>
          </cell>
          <cell r="DY71">
            <v>0</v>
          </cell>
          <cell r="DZ71">
            <v>0</v>
          </cell>
          <cell r="EA71">
            <v>0.32829407407340921</v>
          </cell>
          <cell r="EB71">
            <v>42.987000000000002</v>
          </cell>
          <cell r="EC71">
            <v>61474.871767037963</v>
          </cell>
          <cell r="ED71">
            <v>0</v>
          </cell>
          <cell r="EE71">
            <v>239</v>
          </cell>
          <cell r="EF71">
            <v>7.1183403066313371</v>
          </cell>
          <cell r="EG71">
            <v>6.4522222219901675</v>
          </cell>
          <cell r="EH71">
            <v>5.424487687469072</v>
          </cell>
          <cell r="EI71">
            <v>12.182664485976844</v>
          </cell>
          <cell r="EJ71">
            <v>22.222222222222221</v>
          </cell>
          <cell r="EK71">
            <v>13.522103438312627</v>
          </cell>
          <cell r="EL71">
            <v>13.974707859662271</v>
          </cell>
          <cell r="EM71">
            <v>219.91824857974228</v>
          </cell>
          <cell r="EN71">
            <v>459.1093117336909</v>
          </cell>
          <cell r="EO71">
            <v>0</v>
          </cell>
          <cell r="EP71">
            <v>1001.7675923834739</v>
          </cell>
          <cell r="EQ71">
            <v>187.98273512005468</v>
          </cell>
          <cell r="ER71">
            <v>355.38299541069426</v>
          </cell>
          <cell r="ES71">
            <v>7.1630407060077017</v>
          </cell>
          <cell r="ET71">
            <v>0.10155845258331098</v>
          </cell>
          <cell r="EU71">
            <v>180.62778127555228</v>
          </cell>
          <cell r="EV71">
            <v>17.53361111111111</v>
          </cell>
          <cell r="EW71">
            <v>7.7852777778742732</v>
          </cell>
        </row>
        <row r="72">
          <cell r="A72">
            <v>42200</v>
          </cell>
          <cell r="B72">
            <v>3</v>
          </cell>
          <cell r="C72" t="str">
            <v>Wed</v>
          </cell>
          <cell r="D72">
            <v>56619</v>
          </cell>
          <cell r="E72">
            <v>3027</v>
          </cell>
          <cell r="F72">
            <v>3198</v>
          </cell>
          <cell r="G72">
            <v>3014</v>
          </cell>
          <cell r="H72">
            <v>0</v>
          </cell>
          <cell r="I72">
            <v>9011</v>
          </cell>
          <cell r="J72">
            <v>342</v>
          </cell>
          <cell r="K72">
            <v>75211</v>
          </cell>
          <cell r="L72">
            <v>0</v>
          </cell>
          <cell r="M72">
            <v>75211</v>
          </cell>
          <cell r="N72">
            <v>378</v>
          </cell>
          <cell r="O72">
            <v>1350</v>
          </cell>
          <cell r="P72">
            <v>96679</v>
          </cell>
          <cell r="Q72">
            <v>1039</v>
          </cell>
          <cell r="R72">
            <v>12</v>
          </cell>
          <cell r="S72">
            <v>133</v>
          </cell>
          <cell r="T72">
            <v>18</v>
          </cell>
          <cell r="U72">
            <v>1012</v>
          </cell>
          <cell r="V72">
            <v>1418</v>
          </cell>
          <cell r="W72">
            <v>1051</v>
          </cell>
          <cell r="X72">
            <v>1129</v>
          </cell>
          <cell r="Y72">
            <v>5</v>
          </cell>
          <cell r="Z72">
            <v>6</v>
          </cell>
          <cell r="AA72">
            <v>162</v>
          </cell>
          <cell r="AB72">
            <v>1302</v>
          </cell>
          <cell r="AC72">
            <v>36</v>
          </cell>
          <cell r="AD72">
            <v>1344</v>
          </cell>
          <cell r="AE72">
            <v>46</v>
          </cell>
          <cell r="AF72">
            <v>0</v>
          </cell>
          <cell r="AG72">
            <v>0</v>
          </cell>
          <cell r="AH72">
            <v>0.83786510177772633</v>
          </cell>
          <cell r="AI72">
            <v>0.87198971296616834</v>
          </cell>
          <cell r="AJ72">
            <v>0.99497413942109536</v>
          </cell>
          <cell r="AK72">
            <v>151.61855171656683</v>
          </cell>
          <cell r="AL72">
            <v>141.34402116706829</v>
          </cell>
          <cell r="AM72">
            <v>0.12435680950924732</v>
          </cell>
          <cell r="AN72">
            <v>13.57970532599985</v>
          </cell>
          <cell r="AO72">
            <v>47.394289280894441</v>
          </cell>
          <cell r="AP72">
            <v>18.948629882160514</v>
          </cell>
          <cell r="AQ72">
            <v>9.2879165766994518</v>
          </cell>
          <cell r="AR72">
            <v>71.561370123691717</v>
          </cell>
          <cell r="AS72">
            <v>12.334087679569754</v>
          </cell>
          <cell r="AT72">
            <v>65.761381719675569</v>
          </cell>
          <cell r="AU72">
            <v>180.76308357865332</v>
          </cell>
          <cell r="AV72">
            <v>0.36379873820343184</v>
          </cell>
          <cell r="AW72">
            <v>0.76592175382790051</v>
          </cell>
          <cell r="AX72">
            <v>48.291536741016245</v>
          </cell>
          <cell r="BF72">
            <v>44.693055555555553</v>
          </cell>
          <cell r="BG72">
            <v>186.21861111140112</v>
          </cell>
          <cell r="BH72">
            <v>971.76527777744639</v>
          </cell>
          <cell r="BI72">
            <v>0.29111111124511807</v>
          </cell>
          <cell r="BJ72">
            <v>1202.9680555556481</v>
          </cell>
          <cell r="BK72">
            <v>416.07500000006542</v>
          </cell>
          <cell r="BL72">
            <v>348.61472222222227</v>
          </cell>
          <cell r="BM72">
            <v>373.43055555525029</v>
          </cell>
          <cell r="BN72">
            <v>315.39638888888891</v>
          </cell>
          <cell r="BO72">
            <v>21.415833333495538</v>
          </cell>
          <cell r="BP72">
            <v>16.719166666666666</v>
          </cell>
          <cell r="BQ72">
            <v>14.698611111074117</v>
          </cell>
          <cell r="BR72">
            <v>12.063611111111111</v>
          </cell>
          <cell r="BS72">
            <v>6.530000000245507</v>
          </cell>
          <cell r="BT72">
            <v>4.4355555555555553</v>
          </cell>
          <cell r="BU72">
            <v>0</v>
          </cell>
          <cell r="BV72">
            <v>0</v>
          </cell>
          <cell r="BW72">
            <v>99.413055555430603</v>
          </cell>
          <cell r="BX72">
            <v>28.484444444326993</v>
          </cell>
          <cell r="BY72">
            <v>70.928611111103606</v>
          </cell>
          <cell r="BZ72">
            <v>75.975277777777777</v>
          </cell>
          <cell r="CA72">
            <v>113.15777777727227</v>
          </cell>
          <cell r="CB72">
            <v>0</v>
          </cell>
          <cell r="CC72">
            <v>0</v>
          </cell>
          <cell r="CD72">
            <v>105.56111111133411</v>
          </cell>
          <cell r="CE72">
            <v>77.921944444444449</v>
          </cell>
          <cell r="CF72">
            <v>94.045833333516228</v>
          </cell>
          <cell r="CG72">
            <v>69.948888888888888</v>
          </cell>
          <cell r="CH72">
            <v>0.28388888888888891</v>
          </cell>
          <cell r="CI72">
            <v>0.18</v>
          </cell>
          <cell r="CJ72">
            <v>0.51944444444444449</v>
          </cell>
          <cell r="CK72">
            <v>0.40472222222222221</v>
          </cell>
          <cell r="CL72">
            <v>10.711944444484542</v>
          </cell>
          <cell r="CM72">
            <v>7.3883333333333336</v>
          </cell>
          <cell r="CN72">
            <v>0</v>
          </cell>
          <cell r="CO72">
            <v>734.20694444410231</v>
          </cell>
          <cell r="CP72">
            <v>150.23222222222222</v>
          </cell>
          <cell r="CQ72">
            <v>10.752222222222223</v>
          </cell>
          <cell r="CR72">
            <v>28.159722222222221</v>
          </cell>
          <cell r="CS72">
            <v>17.856944444444444</v>
          </cell>
          <cell r="CT72">
            <v>0</v>
          </cell>
          <cell r="CU72">
            <v>36.101388888888891</v>
          </cell>
          <cell r="CV72">
            <v>0</v>
          </cell>
          <cell r="CW72">
            <v>13.219166666666666</v>
          </cell>
          <cell r="CX72">
            <v>44.746111111111112</v>
          </cell>
          <cell r="CY72">
            <v>5.916666666666667</v>
          </cell>
          <cell r="CZ72">
            <v>4.9230555555752167</v>
          </cell>
          <cell r="DA72">
            <v>0</v>
          </cell>
          <cell r="DB72">
            <v>2.9852777777777777</v>
          </cell>
          <cell r="DC72">
            <v>0</v>
          </cell>
          <cell r="DD72">
            <v>0.21555555555555556</v>
          </cell>
          <cell r="DE72">
            <v>7.6136111111201652</v>
          </cell>
          <cell r="DF72">
            <v>0</v>
          </cell>
          <cell r="DG72">
            <v>0</v>
          </cell>
          <cell r="DH72">
            <v>33.240555555555552</v>
          </cell>
          <cell r="DI72">
            <v>24.18888888888889</v>
          </cell>
          <cell r="DJ72">
            <v>1.0591666667779081</v>
          </cell>
          <cell r="DK72">
            <v>4.285277777777778</v>
          </cell>
          <cell r="DL72">
            <v>0</v>
          </cell>
          <cell r="DM72">
            <v>0</v>
          </cell>
          <cell r="DN72">
            <v>129.17416666680663</v>
          </cell>
          <cell r="DO72">
            <v>385.49583333347334</v>
          </cell>
          <cell r="DP72">
            <v>1119.7027777775756</v>
          </cell>
          <cell r="DQ72">
            <v>48.147219444435748</v>
          </cell>
          <cell r="DR72">
            <v>4.2999999999999997E-2</v>
          </cell>
          <cell r="DS72">
            <v>1167.8499972220113</v>
          </cell>
          <cell r="DT72">
            <v>58.252499999999998</v>
          </cell>
          <cell r="DU72">
            <v>23.992777778203379</v>
          </cell>
          <cell r="DV72">
            <v>120.52</v>
          </cell>
          <cell r="DW72">
            <v>0.10103326342567491</v>
          </cell>
          <cell r="DX72">
            <v>5285.6456399999997</v>
          </cell>
          <cell r="DY72">
            <v>0.23333333333333517</v>
          </cell>
          <cell r="DZ72">
            <v>4.200000000000033</v>
          </cell>
          <cell r="EA72">
            <v>0.33009019501687731</v>
          </cell>
          <cell r="EB72">
            <v>43.856999999999999</v>
          </cell>
          <cell r="EC72">
            <v>56508.242968165752</v>
          </cell>
          <cell r="ED72">
            <v>12.767260005877143</v>
          </cell>
          <cell r="EE72">
            <v>215</v>
          </cell>
          <cell r="EF72">
            <v>6.6956589148474546</v>
          </cell>
          <cell r="EG72">
            <v>7.6136111105856896</v>
          </cell>
          <cell r="EH72">
            <v>6.0418110843674775</v>
          </cell>
          <cell r="EI72">
            <v>12.004784900955787</v>
          </cell>
          <cell r="EJ72">
            <v>17.612524461839527</v>
          </cell>
          <cell r="EK72">
            <v>11.550802139037431</v>
          </cell>
          <cell r="EL72">
            <v>15.123304722086376</v>
          </cell>
          <cell r="EM72">
            <v>217.57157705809271</v>
          </cell>
          <cell r="EN72">
            <v>461.5620214221567</v>
          </cell>
          <cell r="EO72">
            <v>0</v>
          </cell>
          <cell r="EP72">
            <v>1692.1898875588461</v>
          </cell>
          <cell r="EQ72">
            <v>-724.50933117008651</v>
          </cell>
          <cell r="ER72">
            <v>1049.7168811078973</v>
          </cell>
          <cell r="ES72">
            <v>35.554749157500638</v>
          </cell>
          <cell r="ET72">
            <v>0.11970973242964056</v>
          </cell>
          <cell r="EU72">
            <v>186.44030182867664</v>
          </cell>
          <cell r="EV72">
            <v>20.068055555575476</v>
          </cell>
          <cell r="EW72">
            <v>3.8408333333333333</v>
          </cell>
        </row>
        <row r="73">
          <cell r="A73">
            <v>42201</v>
          </cell>
          <cell r="B73">
            <v>3</v>
          </cell>
          <cell r="C73" t="str">
            <v>Thu</v>
          </cell>
          <cell r="D73">
            <v>66259</v>
          </cell>
          <cell r="E73">
            <v>2511</v>
          </cell>
          <cell r="F73">
            <v>4844</v>
          </cell>
          <cell r="G73">
            <v>3457</v>
          </cell>
          <cell r="H73">
            <v>0</v>
          </cell>
          <cell r="I73">
            <v>11014</v>
          </cell>
          <cell r="J73">
            <v>228</v>
          </cell>
          <cell r="K73">
            <v>88313</v>
          </cell>
          <cell r="L73">
            <v>0</v>
          </cell>
          <cell r="M73">
            <v>88313</v>
          </cell>
          <cell r="N73">
            <v>556</v>
          </cell>
          <cell r="O73">
            <v>1442</v>
          </cell>
          <cell r="P73">
            <v>115225</v>
          </cell>
          <cell r="Q73">
            <v>1169</v>
          </cell>
          <cell r="R73">
            <v>30</v>
          </cell>
          <cell r="S73">
            <v>147</v>
          </cell>
          <cell r="T73">
            <v>10</v>
          </cell>
          <cell r="U73">
            <v>1159</v>
          </cell>
          <cell r="V73">
            <v>1469</v>
          </cell>
          <cell r="W73">
            <v>1199</v>
          </cell>
          <cell r="X73">
            <v>1534</v>
          </cell>
          <cell r="Y73">
            <v>5</v>
          </cell>
          <cell r="Z73">
            <v>20</v>
          </cell>
          <cell r="AA73">
            <v>196</v>
          </cell>
          <cell r="AB73">
            <v>1755</v>
          </cell>
          <cell r="AC73">
            <v>35</v>
          </cell>
          <cell r="AD73">
            <v>1593</v>
          </cell>
          <cell r="AE73">
            <v>37</v>
          </cell>
          <cell r="AF73">
            <v>0</v>
          </cell>
          <cell r="AG73">
            <v>0</v>
          </cell>
          <cell r="AH73">
            <v>0.83572596860044224</v>
          </cell>
          <cell r="AI73">
            <v>0.87446961663458656</v>
          </cell>
          <cell r="AJ73">
            <v>0.9937042111580402</v>
          </cell>
          <cell r="AK73">
            <v>151.48222849939057</v>
          </cell>
          <cell r="AL73">
            <v>151.74752392143697</v>
          </cell>
          <cell r="AM73">
            <v>0.12729722690883563</v>
          </cell>
          <cell r="AN73">
            <v>10.987759629030284</v>
          </cell>
          <cell r="AO73">
            <v>33.231336499929583</v>
          </cell>
          <cell r="AP73">
            <v>18.134385702027611</v>
          </cell>
          <cell r="AQ73">
            <v>9.8135685704006193</v>
          </cell>
          <cell r="AR73">
            <v>73.655546288573817</v>
          </cell>
          <cell r="AS73">
            <v>12.943220276508223</v>
          </cell>
          <cell r="AT73">
            <v>66.34131073033376</v>
          </cell>
          <cell r="AU73">
            <v>184.00650074484915</v>
          </cell>
          <cell r="AV73">
            <v>0.3605378639438685</v>
          </cell>
          <cell r="AW73">
            <v>0.72946193552221861</v>
          </cell>
          <cell r="AX73">
            <v>46.398332627449847</v>
          </cell>
          <cell r="BF73">
            <v>44.892777777777781</v>
          </cell>
          <cell r="BG73">
            <v>169.70888888879654</v>
          </cell>
          <cell r="BH73">
            <v>1187.2922222228117</v>
          </cell>
          <cell r="BI73">
            <v>0</v>
          </cell>
          <cell r="BJ73">
            <v>1401.8938888893861</v>
          </cell>
          <cell r="BK73">
            <v>479.9450000000727</v>
          </cell>
          <cell r="BL73">
            <v>401.10250000000002</v>
          </cell>
          <cell r="BM73">
            <v>437.40444444456114</v>
          </cell>
          <cell r="BN73">
            <v>366.74833333333333</v>
          </cell>
          <cell r="BO73">
            <v>16.547222222222221</v>
          </cell>
          <cell r="BP73">
            <v>13.448611111111111</v>
          </cell>
          <cell r="BQ73">
            <v>19.158611111147845</v>
          </cell>
          <cell r="BR73">
            <v>16.029444444444444</v>
          </cell>
          <cell r="BS73">
            <v>6.834722222141508</v>
          </cell>
          <cell r="BT73">
            <v>4.8761111111111113</v>
          </cell>
          <cell r="BU73">
            <v>0</v>
          </cell>
          <cell r="BV73">
            <v>0</v>
          </cell>
          <cell r="BW73">
            <v>131.23694444408432</v>
          </cell>
          <cell r="BX73">
            <v>43.392777777777781</v>
          </cell>
          <cell r="BY73">
            <v>87.844166666306549</v>
          </cell>
          <cell r="BZ73">
            <v>89.884166666666673</v>
          </cell>
          <cell r="CA73">
            <v>122.17777777763601</v>
          </cell>
          <cell r="CB73">
            <v>0</v>
          </cell>
          <cell r="CC73">
            <v>0</v>
          </cell>
          <cell r="CD73">
            <v>135.5922222219537</v>
          </cell>
          <cell r="CE73">
            <v>105.50416666666666</v>
          </cell>
          <cell r="CF73">
            <v>121.8577777774306</v>
          </cell>
          <cell r="CG73">
            <v>94.953333333333333</v>
          </cell>
          <cell r="CH73">
            <v>0.31277777777777777</v>
          </cell>
          <cell r="CI73">
            <v>0.22694444444444445</v>
          </cell>
          <cell r="CJ73">
            <v>1.5972222222002326</v>
          </cell>
          <cell r="CK73">
            <v>1.4716666666666667</v>
          </cell>
          <cell r="CL73">
            <v>11.82444444454508</v>
          </cell>
          <cell r="CM73">
            <v>8.8522222222222222</v>
          </cell>
          <cell r="CN73">
            <v>0</v>
          </cell>
          <cell r="CO73">
            <v>868.9519444437467</v>
          </cell>
          <cell r="CP73">
            <v>149.87722222222223</v>
          </cell>
          <cell r="CQ73">
            <v>32.34805555560704</v>
          </cell>
          <cell r="CR73">
            <v>27.614166666666666</v>
          </cell>
          <cell r="CS73">
            <v>18.479444444444443</v>
          </cell>
          <cell r="CT73">
            <v>0</v>
          </cell>
          <cell r="CU73">
            <v>28.713055555555556</v>
          </cell>
          <cell r="CV73">
            <v>0</v>
          </cell>
          <cell r="CW73">
            <v>21.359166666666667</v>
          </cell>
          <cell r="CX73">
            <v>51.55777777777778</v>
          </cell>
          <cell r="CY73">
            <v>6.6888888888888891</v>
          </cell>
          <cell r="CZ73">
            <v>5.7466666666596815</v>
          </cell>
          <cell r="DA73">
            <v>0.33194444444444443</v>
          </cell>
          <cell r="DB73">
            <v>0</v>
          </cell>
          <cell r="DC73">
            <v>0</v>
          </cell>
          <cell r="DD73">
            <v>0.86777777777777776</v>
          </cell>
          <cell r="DE73">
            <v>5.0025000000000004</v>
          </cell>
          <cell r="DF73">
            <v>0</v>
          </cell>
          <cell r="DG73">
            <v>0</v>
          </cell>
          <cell r="DH73">
            <v>32.235833333352993</v>
          </cell>
          <cell r="DI73">
            <v>25.618611111111111</v>
          </cell>
          <cell r="DJ73">
            <v>8.6530555555555555</v>
          </cell>
          <cell r="DK73">
            <v>16.765555555555554</v>
          </cell>
          <cell r="DL73">
            <v>0</v>
          </cell>
          <cell r="DM73">
            <v>0</v>
          </cell>
          <cell r="DN73">
            <v>153.46861111112378</v>
          </cell>
          <cell r="DO73">
            <v>431.85972222228639</v>
          </cell>
          <cell r="DP73">
            <v>1300.811666666033</v>
          </cell>
          <cell r="DQ73">
            <v>55.934901666639419</v>
          </cell>
          <cell r="DR73">
            <v>4.2999999999999997E-2</v>
          </cell>
          <cell r="DS73">
            <v>1356.7465683326725</v>
          </cell>
          <cell r="DT73">
            <v>70.386388888888888</v>
          </cell>
          <cell r="DU73">
            <v>30.380000001173194</v>
          </cell>
          <cell r="DV73">
            <v>142.12</v>
          </cell>
          <cell r="DW73">
            <v>0.10236000540389267</v>
          </cell>
          <cell r="DX73">
            <v>5981.8308000000006</v>
          </cell>
          <cell r="DY73">
            <v>0</v>
          </cell>
          <cell r="DZ73">
            <v>0</v>
          </cell>
          <cell r="EA73">
            <v>0.318305372795603</v>
          </cell>
          <cell r="EB73">
            <v>42.09</v>
          </cell>
          <cell r="EC73">
            <v>63087.293861122191</v>
          </cell>
          <cell r="ED73">
            <v>0</v>
          </cell>
          <cell r="EE73">
            <v>246</v>
          </cell>
          <cell r="EF73">
            <v>7.4097560978471204</v>
          </cell>
          <cell r="EG73">
            <v>7.1836111109670151</v>
          </cell>
          <cell r="EH73">
            <v>5.1506128921028518</v>
          </cell>
          <cell r="EI73">
            <v>12.588445546756997</v>
          </cell>
          <cell r="EJ73">
            <v>15.985790408525755</v>
          </cell>
          <cell r="EK73">
            <v>12.521739130607175</v>
          </cell>
          <cell r="EL73">
            <v>16.575831610458437</v>
          </cell>
          <cell r="EM73">
            <v>252.83669948190638</v>
          </cell>
          <cell r="EN73">
            <v>505.79963422666003</v>
          </cell>
          <cell r="EO73">
            <v>0</v>
          </cell>
          <cell r="EP73">
            <v>1509.5136825840571</v>
          </cell>
          <cell r="EQ73">
            <v>418.69097608211956</v>
          </cell>
          <cell r="ER73">
            <v>896.3457910935897</v>
          </cell>
          <cell r="ES73">
            <v>-264.65416826964469</v>
          </cell>
          <cell r="ET73">
            <v>8.3249914123958657E-2</v>
          </cell>
          <cell r="EU73">
            <v>158.45504029340043</v>
          </cell>
          <cell r="EV73">
            <v>20.527777777777779</v>
          </cell>
          <cell r="EW73">
            <v>4.0805555555555557</v>
          </cell>
        </row>
        <row r="74">
          <cell r="A74">
            <v>42202</v>
          </cell>
          <cell r="B74">
            <v>3</v>
          </cell>
          <cell r="C74" t="str">
            <v>Fri</v>
          </cell>
          <cell r="D74">
            <v>90756</v>
          </cell>
          <cell r="E74">
            <v>3194</v>
          </cell>
          <cell r="F74">
            <v>7647</v>
          </cell>
          <cell r="G74">
            <v>4293</v>
          </cell>
          <cell r="H74">
            <v>0</v>
          </cell>
          <cell r="I74">
            <v>11529</v>
          </cell>
          <cell r="J74">
            <v>315</v>
          </cell>
          <cell r="K74">
            <v>117734</v>
          </cell>
          <cell r="L74">
            <v>0</v>
          </cell>
          <cell r="M74">
            <v>117734</v>
          </cell>
          <cell r="N74">
            <v>584</v>
          </cell>
          <cell r="O74">
            <v>1401</v>
          </cell>
          <cell r="P74">
            <v>93916</v>
          </cell>
          <cell r="Q74">
            <v>1335</v>
          </cell>
          <cell r="R74">
            <v>19</v>
          </cell>
          <cell r="S74">
            <v>231</v>
          </cell>
          <cell r="T74">
            <v>12</v>
          </cell>
          <cell r="U74">
            <v>1325</v>
          </cell>
          <cell r="V74">
            <v>1712</v>
          </cell>
          <cell r="W74">
            <v>1354</v>
          </cell>
          <cell r="X74">
            <v>1651</v>
          </cell>
          <cell r="Y74">
            <v>7</v>
          </cell>
          <cell r="Z74">
            <v>7</v>
          </cell>
          <cell r="AA74">
            <v>199</v>
          </cell>
          <cell r="AB74">
            <v>1864</v>
          </cell>
          <cell r="AC74">
            <v>22</v>
          </cell>
          <cell r="AD74">
            <v>1171</v>
          </cell>
          <cell r="AE74">
            <v>44</v>
          </cell>
          <cell r="AF74">
            <v>0</v>
          </cell>
          <cell r="AG74">
            <v>0</v>
          </cell>
          <cell r="AH74">
            <v>0.84821559088849041</v>
          </cell>
          <cell r="AI74">
            <v>0.880074483387559</v>
          </cell>
          <cell r="AJ74">
            <v>0.99503966568705726</v>
          </cell>
          <cell r="AK74">
            <v>159.14372987394984</v>
          </cell>
          <cell r="AL74">
            <v>153.18740757416865</v>
          </cell>
          <cell r="AM74">
            <v>0.1005996568535852</v>
          </cell>
          <cell r="AN74">
            <v>13.397866372075692</v>
          </cell>
          <cell r="AO74">
            <v>34.914921012939217</v>
          </cell>
          <cell r="AP74">
            <v>18.171159599153633</v>
          </cell>
          <cell r="AQ74">
            <v>10.195591197415862</v>
          </cell>
          <cell r="AR74">
            <v>86.952732644017729</v>
          </cell>
          <cell r="AS74">
            <v>13.125245716917316</v>
          </cell>
          <cell r="AT74">
            <v>84.358883875252275</v>
          </cell>
          <cell r="AU74">
            <v>187.74873776185328</v>
          </cell>
          <cell r="AV74">
            <v>0.44931798147296143</v>
          </cell>
          <cell r="AW74">
            <v>0.56183836066376946</v>
          </cell>
          <cell r="AX74">
            <v>45.442048920323138</v>
          </cell>
          <cell r="BF74">
            <v>37.209444444444443</v>
          </cell>
          <cell r="BG74">
            <v>323.30777777769833</v>
          </cell>
          <cell r="BH74">
            <v>1021.166666666333</v>
          </cell>
          <cell r="BI74">
            <v>92.9061111112063</v>
          </cell>
          <cell r="BJ74">
            <v>1474.589999999682</v>
          </cell>
          <cell r="BK74">
            <v>627.08277777791352</v>
          </cell>
          <cell r="BL74">
            <v>531.90138888888885</v>
          </cell>
          <cell r="BM74">
            <v>570.27694444439317</v>
          </cell>
          <cell r="BN74">
            <v>486.20916666666665</v>
          </cell>
          <cell r="BO74">
            <v>20.850277777914371</v>
          </cell>
          <cell r="BP74">
            <v>16.420277777777777</v>
          </cell>
          <cell r="BQ74">
            <v>27.298888888888889</v>
          </cell>
          <cell r="BR74">
            <v>22.703611111111112</v>
          </cell>
          <cell r="BS74">
            <v>8.656666666717113</v>
          </cell>
          <cell r="BT74">
            <v>6.5683333333333334</v>
          </cell>
          <cell r="BU74">
            <v>0</v>
          </cell>
          <cell r="BV74">
            <v>0</v>
          </cell>
          <cell r="BW74">
            <v>104.56888888816013</v>
          </cell>
          <cell r="BX74">
            <v>40.126111111086274</v>
          </cell>
          <cell r="BY74">
            <v>64.442777777073857</v>
          </cell>
          <cell r="BZ74">
            <v>66.529444444444451</v>
          </cell>
          <cell r="CA74">
            <v>132.80250000050808</v>
          </cell>
          <cell r="CB74">
            <v>0</v>
          </cell>
          <cell r="CC74">
            <v>0</v>
          </cell>
          <cell r="CD74">
            <v>142.01638888919723</v>
          </cell>
          <cell r="CE74">
            <v>115.17</v>
          </cell>
          <cell r="CF74">
            <v>128.15666666693545</v>
          </cell>
          <cell r="CG74">
            <v>105.20277777777778</v>
          </cell>
          <cell r="CH74">
            <v>0.29888888888888887</v>
          </cell>
          <cell r="CI74">
            <v>0.2936111111111111</v>
          </cell>
          <cell r="CJ74">
            <v>0.7072222222222222</v>
          </cell>
          <cell r="CK74">
            <v>0.3502777777777778</v>
          </cell>
          <cell r="CL74">
            <v>12.853611111150693</v>
          </cell>
          <cell r="CM74">
            <v>9.3233333333333341</v>
          </cell>
          <cell r="CN74">
            <v>0</v>
          </cell>
          <cell r="CO74">
            <v>1006.4705555557789</v>
          </cell>
          <cell r="CP74">
            <v>120.86805555545725</v>
          </cell>
          <cell r="CQ74">
            <v>2.0172222222222222</v>
          </cell>
          <cell r="CR74">
            <v>15.936388888888889</v>
          </cell>
          <cell r="CS74">
            <v>18.926111111111112</v>
          </cell>
          <cell r="CT74">
            <v>0</v>
          </cell>
          <cell r="CU74">
            <v>20.718888888888888</v>
          </cell>
          <cell r="CV74">
            <v>0</v>
          </cell>
          <cell r="CW74">
            <v>19.729166666666668</v>
          </cell>
          <cell r="CX74">
            <v>54.975555555555559</v>
          </cell>
          <cell r="CY74">
            <v>18.033333333333335</v>
          </cell>
          <cell r="CZ74">
            <v>2.4583333333333335</v>
          </cell>
          <cell r="DA74">
            <v>0</v>
          </cell>
          <cell r="DB74">
            <v>0</v>
          </cell>
          <cell r="DC74">
            <v>0</v>
          </cell>
          <cell r="DD74">
            <v>9.4550000000000001</v>
          </cell>
          <cell r="DE74">
            <v>9.488611111111112</v>
          </cell>
          <cell r="DF74">
            <v>0</v>
          </cell>
          <cell r="DG74">
            <v>1.0194444444444444</v>
          </cell>
          <cell r="DH74">
            <v>25.975277777777777</v>
          </cell>
          <cell r="DI74">
            <v>20.924444444332945</v>
          </cell>
          <cell r="DJ74">
            <v>5.9363888889615835</v>
          </cell>
          <cell r="DK74">
            <v>1.0108333333333333</v>
          </cell>
          <cell r="DL74">
            <v>0</v>
          </cell>
          <cell r="DM74">
            <v>0</v>
          </cell>
          <cell r="DN74">
            <v>149.27722222218338</v>
          </cell>
          <cell r="DO74">
            <v>347.4730555554184</v>
          </cell>
          <cell r="DP74">
            <v>1353.9436111111972</v>
          </cell>
          <cell r="DQ74">
            <v>58.219575277781473</v>
          </cell>
          <cell r="DR74">
            <v>4.2999999999999997E-2</v>
          </cell>
          <cell r="DS74">
            <v>1412.1631863889788</v>
          </cell>
          <cell r="DT74">
            <v>78.721666666666664</v>
          </cell>
          <cell r="DU74">
            <v>41.688888888470551</v>
          </cell>
          <cell r="DV74">
            <v>140.55000000000001</v>
          </cell>
          <cell r="DW74">
            <v>9.655515541767945E-2</v>
          </cell>
          <cell r="DX74">
            <v>5784.8974500000004</v>
          </cell>
          <cell r="DY74">
            <v>24.983333333333338</v>
          </cell>
          <cell r="DZ74">
            <v>449.7000000000001</v>
          </cell>
          <cell r="EA74">
            <v>0.24605729628452963</v>
          </cell>
          <cell r="EB74">
            <v>41.158999999999999</v>
          </cell>
          <cell r="EC74">
            <v>64357.822038583981</v>
          </cell>
          <cell r="ED74">
            <v>3823.9226272261399</v>
          </cell>
          <cell r="EE74">
            <v>265</v>
          </cell>
          <cell r="EF74">
            <v>9.4389937105971065</v>
          </cell>
          <cell r="EG74">
            <v>10.953333333514941</v>
          </cell>
          <cell r="EH74">
            <v>4.0170419962815407</v>
          </cell>
          <cell r="EI74">
            <v>12.882669649100352</v>
          </cell>
          <cell r="EJ74">
            <v>23.42007434944238</v>
          </cell>
          <cell r="EK74">
            <v>9.8978790259230163</v>
          </cell>
          <cell r="EL74">
            <v>15.482030557728997</v>
          </cell>
          <cell r="EM74">
            <v>280.12129105783708</v>
          </cell>
          <cell r="EN74">
            <v>495.91836734404882</v>
          </cell>
          <cell r="EO74">
            <v>0</v>
          </cell>
          <cell r="EP74">
            <v>1391.387210669189</v>
          </cell>
          <cell r="EQ74">
            <v>-643.88503623675263</v>
          </cell>
          <cell r="ER74">
            <v>696.94556814023395</v>
          </cell>
          <cell r="ES74">
            <v>-366.05625125693859</v>
          </cell>
          <cell r="ET74">
            <v>-8.4373660734490485E-2</v>
          </cell>
          <cell r="EU74">
            <v>-218.60036703740832</v>
          </cell>
          <cell r="EV74">
            <v>20.635277777777777</v>
          </cell>
          <cell r="EW74">
            <v>6.2430555555555554</v>
          </cell>
        </row>
        <row r="75">
          <cell r="A75">
            <v>42203</v>
          </cell>
          <cell r="B75">
            <v>3</v>
          </cell>
          <cell r="C75" t="str">
            <v>Sat</v>
          </cell>
          <cell r="D75">
            <v>47780</v>
          </cell>
          <cell r="E75">
            <v>4423</v>
          </cell>
          <cell r="F75">
            <v>714</v>
          </cell>
          <cell r="G75">
            <v>1232</v>
          </cell>
          <cell r="H75">
            <v>0</v>
          </cell>
          <cell r="I75">
            <v>3834</v>
          </cell>
          <cell r="J75">
            <v>114</v>
          </cell>
          <cell r="K75">
            <v>58097</v>
          </cell>
          <cell r="L75">
            <v>0</v>
          </cell>
          <cell r="M75">
            <v>58097</v>
          </cell>
          <cell r="N75">
            <v>414</v>
          </cell>
          <cell r="O75">
            <v>20</v>
          </cell>
          <cell r="P75">
            <v>1632</v>
          </cell>
          <cell r="Q75">
            <v>1106</v>
          </cell>
          <cell r="R75">
            <v>57</v>
          </cell>
          <cell r="S75">
            <v>99</v>
          </cell>
          <cell r="T75">
            <v>3</v>
          </cell>
          <cell r="U75">
            <v>1151</v>
          </cell>
          <cell r="V75">
            <v>1301</v>
          </cell>
          <cell r="W75">
            <v>1163</v>
          </cell>
          <cell r="X75">
            <v>1051</v>
          </cell>
          <cell r="Y75">
            <v>1</v>
          </cell>
          <cell r="Z75">
            <v>7</v>
          </cell>
          <cell r="AA75">
            <v>68</v>
          </cell>
          <cell r="AB75">
            <v>1127</v>
          </cell>
          <cell r="AC75">
            <v>8</v>
          </cell>
          <cell r="AD75">
            <v>315</v>
          </cell>
          <cell r="AE75">
            <v>18</v>
          </cell>
          <cell r="AF75">
            <v>0</v>
          </cell>
          <cell r="AG75">
            <v>0</v>
          </cell>
          <cell r="AH75">
            <v>0.87379064696109865</v>
          </cell>
          <cell r="AI75">
            <v>0.83616317648339589</v>
          </cell>
          <cell r="AJ75">
            <v>0.99287398660860282</v>
          </cell>
          <cell r="AK75">
            <v>161.47195494006073</v>
          </cell>
          <cell r="AL75">
            <v>174.56913564028798</v>
          </cell>
          <cell r="AM75">
            <v>6.7955316109265543E-2</v>
          </cell>
          <cell r="AN75">
            <v>1.0326133723429098</v>
          </cell>
          <cell r="AO75">
            <v>58.727569331158236</v>
          </cell>
          <cell r="AP75">
            <v>16.554744525543171</v>
          </cell>
          <cell r="AQ75">
            <v>12.532890305775181</v>
          </cell>
          <cell r="AR75">
            <v>49.954428202923474</v>
          </cell>
          <cell r="AS75">
            <v>13.278393972839661</v>
          </cell>
          <cell r="AT75">
            <v>75.688445408023995</v>
          </cell>
          <cell r="AU75">
            <v>177.66983610801805</v>
          </cell>
          <cell r="AV75">
            <v>0.42600616438914057</v>
          </cell>
          <cell r="AW75">
            <v>0.79857263904699616</v>
          </cell>
          <cell r="AX75">
            <v>57.950835661409613</v>
          </cell>
          <cell r="BF75">
            <v>28.774166666666666</v>
          </cell>
          <cell r="BG75">
            <v>218.91583333398913</v>
          </cell>
          <cell r="BH75">
            <v>528.17611111057272</v>
          </cell>
          <cell r="BI75">
            <v>28.217777777718787</v>
          </cell>
          <cell r="BJ75">
            <v>804.08388888894729</v>
          </cell>
          <cell r="BK75">
            <v>326.99416666697846</v>
          </cell>
          <cell r="BL75">
            <v>285.72444444444443</v>
          </cell>
          <cell r="BM75">
            <v>295.90277777795035</v>
          </cell>
          <cell r="BN75">
            <v>257.45416666666665</v>
          </cell>
          <cell r="BO75">
            <v>25.336666666631743</v>
          </cell>
          <cell r="BP75">
            <v>22.723055555555554</v>
          </cell>
          <cell r="BQ75">
            <v>3.1033333333333335</v>
          </cell>
          <cell r="BR75">
            <v>3.7822222222222224</v>
          </cell>
          <cell r="BS75">
            <v>2.6513888890629946</v>
          </cell>
          <cell r="BT75">
            <v>1.7649999999999999</v>
          </cell>
          <cell r="BU75">
            <v>0</v>
          </cell>
          <cell r="BV75">
            <v>0</v>
          </cell>
          <cell r="BW75">
            <v>19.368333333338249</v>
          </cell>
          <cell r="BX75">
            <v>0.34055555555555556</v>
          </cell>
          <cell r="BY75">
            <v>19.027777777782692</v>
          </cell>
          <cell r="BZ75">
            <v>17.93</v>
          </cell>
          <cell r="CA75">
            <v>92.795833333360235</v>
          </cell>
          <cell r="CB75">
            <v>0</v>
          </cell>
          <cell r="CC75">
            <v>0</v>
          </cell>
          <cell r="CD75">
            <v>84.87472222207191</v>
          </cell>
          <cell r="CE75">
            <v>68.949444444444453</v>
          </cell>
          <cell r="CF75">
            <v>79.544722222071911</v>
          </cell>
          <cell r="CG75">
            <v>65.44916666666667</v>
          </cell>
          <cell r="CH75">
            <v>2.8055555555555556E-2</v>
          </cell>
          <cell r="CI75">
            <v>3.3888888888888892E-2</v>
          </cell>
          <cell r="CJ75">
            <v>0.58861111111111108</v>
          </cell>
          <cell r="CK75">
            <v>0.56972222222222224</v>
          </cell>
          <cell r="CL75">
            <v>4.7133333333333329</v>
          </cell>
          <cell r="CM75">
            <v>2.8966666666666665</v>
          </cell>
          <cell r="CN75">
            <v>0</v>
          </cell>
          <cell r="CO75">
            <v>524.03305555574889</v>
          </cell>
          <cell r="CP75">
            <v>76.583333333255467</v>
          </cell>
          <cell r="CQ75">
            <v>0</v>
          </cell>
          <cell r="CR75">
            <v>8.9622222222222216</v>
          </cell>
          <cell r="CS75">
            <v>16.901388888872333</v>
          </cell>
          <cell r="CT75">
            <v>0</v>
          </cell>
          <cell r="CU75">
            <v>16.477499999999999</v>
          </cell>
          <cell r="CV75">
            <v>0</v>
          </cell>
          <cell r="CW75">
            <v>19.74861111111111</v>
          </cell>
          <cell r="CX75">
            <v>30.199722222222221</v>
          </cell>
          <cell r="CY75">
            <v>3.4833333333333334</v>
          </cell>
          <cell r="CZ75">
            <v>0.76527777777493211</v>
          </cell>
          <cell r="DA75">
            <v>9.1666666666666667E-3</v>
          </cell>
          <cell r="DB75">
            <v>0</v>
          </cell>
          <cell r="DC75">
            <v>0</v>
          </cell>
          <cell r="DD75">
            <v>7.5588888888888892</v>
          </cell>
          <cell r="DE75">
            <v>0.2961111111111111</v>
          </cell>
          <cell r="DF75">
            <v>0</v>
          </cell>
          <cell r="DG75">
            <v>0</v>
          </cell>
          <cell r="DH75">
            <v>16.719722222222224</v>
          </cell>
          <cell r="DI75">
            <v>11.759444444444444</v>
          </cell>
          <cell r="DJ75">
            <v>10.400277777777777</v>
          </cell>
          <cell r="DK75">
            <v>5.3294444444444444</v>
          </cell>
          <cell r="DL75">
            <v>0</v>
          </cell>
          <cell r="DM75">
            <v>0</v>
          </cell>
          <cell r="DN75">
            <v>86.521388888886037</v>
          </cell>
          <cell r="DO75">
            <v>225.19444444434717</v>
          </cell>
          <cell r="DP75">
            <v>749.22750000009603</v>
          </cell>
          <cell r="DQ75">
            <v>32.216782500004129</v>
          </cell>
          <cell r="DR75">
            <v>4.2999999999999997E-2</v>
          </cell>
          <cell r="DS75">
            <v>781.44428250010014</v>
          </cell>
          <cell r="DT75">
            <v>36.503055555555555</v>
          </cell>
          <cell r="DU75">
            <v>18.353333333295829</v>
          </cell>
          <cell r="DV75">
            <v>38.730000000000004</v>
          </cell>
          <cell r="DW75">
            <v>4.8377014905243355E-2</v>
          </cell>
          <cell r="DX75">
            <v>2122.8687600000003</v>
          </cell>
          <cell r="DY75">
            <v>33.916666666666664</v>
          </cell>
          <cell r="DZ75">
            <v>390.04166666666663</v>
          </cell>
          <cell r="EA75">
            <v>0.28817722451545136</v>
          </cell>
          <cell r="EB75">
            <v>54.811999999999998</v>
          </cell>
          <cell r="EC75">
            <v>45345.434439062148</v>
          </cell>
          <cell r="ED75">
            <v>1546.6728355523221</v>
          </cell>
          <cell r="EE75">
            <v>159</v>
          </cell>
          <cell r="EF75">
            <v>6.9257861635078601</v>
          </cell>
          <cell r="EG75">
            <v>2.9372222223531246</v>
          </cell>
          <cell r="EH75">
            <v>6.1282390767081596</v>
          </cell>
          <cell r="EI75">
            <v>13.212693069262748</v>
          </cell>
          <cell r="EJ75">
            <v>35.643564356435647</v>
          </cell>
          <cell r="EK75">
            <v>11.892402076451157</v>
          </cell>
          <cell r="EL75">
            <v>14.427157001414429</v>
          </cell>
          <cell r="EM75">
            <v>230.0751879699248</v>
          </cell>
          <cell r="EN75">
            <v>464.66212673742888</v>
          </cell>
          <cell r="EO75">
            <v>0</v>
          </cell>
          <cell r="EP75">
            <v>1892.8608395652072</v>
          </cell>
          <cell r="EQ75">
            <v>1024.1815358301083</v>
          </cell>
          <cell r="ER75">
            <v>-261.94578506463824</v>
          </cell>
          <cell r="ES75">
            <v>-339.63674805155716</v>
          </cell>
          <cell r="ET75">
            <v>0.15236061764873621</v>
          </cell>
          <cell r="EU75">
            <v>152.74490354645761</v>
          </cell>
          <cell r="EV75">
            <v>13.225277777740784</v>
          </cell>
          <cell r="EW75">
            <v>8.530555555555555</v>
          </cell>
        </row>
        <row r="76">
          <cell r="A76">
            <v>42204</v>
          </cell>
          <cell r="B76">
            <v>3</v>
          </cell>
          <cell r="C76" t="str">
            <v>Sun</v>
          </cell>
          <cell r="D76">
            <v>9981</v>
          </cell>
          <cell r="E76">
            <v>0</v>
          </cell>
          <cell r="F76">
            <v>630</v>
          </cell>
          <cell r="G76">
            <v>90</v>
          </cell>
          <cell r="H76">
            <v>0</v>
          </cell>
          <cell r="I76">
            <v>1326</v>
          </cell>
          <cell r="J76">
            <v>0</v>
          </cell>
          <cell r="K76">
            <v>12027</v>
          </cell>
          <cell r="L76">
            <v>0</v>
          </cell>
          <cell r="M76">
            <v>12027</v>
          </cell>
          <cell r="N76">
            <v>99</v>
          </cell>
          <cell r="O76">
            <v>0</v>
          </cell>
          <cell r="P76">
            <v>0</v>
          </cell>
          <cell r="Q76">
            <v>477</v>
          </cell>
          <cell r="R76">
            <v>27</v>
          </cell>
          <cell r="S76">
            <v>23</v>
          </cell>
          <cell r="T76">
            <v>6</v>
          </cell>
          <cell r="U76">
            <v>478</v>
          </cell>
          <cell r="V76">
            <v>609</v>
          </cell>
          <cell r="W76">
            <v>504</v>
          </cell>
          <cell r="X76">
            <v>119</v>
          </cell>
          <cell r="Y76">
            <v>0</v>
          </cell>
          <cell r="Z76">
            <v>0</v>
          </cell>
          <cell r="AA76">
            <v>26</v>
          </cell>
          <cell r="AB76">
            <v>145</v>
          </cell>
          <cell r="AC76">
            <v>1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0.88531792329006864</v>
          </cell>
          <cell r="AI76">
            <v>0.85223686188619441</v>
          </cell>
          <cell r="AJ76">
            <v>0.99176852082813671</v>
          </cell>
          <cell r="AK76">
            <v>168.21910112359549</v>
          </cell>
          <cell r="AL76">
            <v>0</v>
          </cell>
          <cell r="AM76">
            <v>0.11025193315041157</v>
          </cell>
          <cell r="AN76">
            <v>0</v>
          </cell>
          <cell r="AO76">
            <v>0</v>
          </cell>
          <cell r="AP76">
            <v>0</v>
          </cell>
          <cell r="AQ76">
            <v>11.664716546875688</v>
          </cell>
          <cell r="AR76">
            <v>23.863095238095237</v>
          </cell>
          <cell r="AS76">
            <v>13.075497219662978</v>
          </cell>
          <cell r="AT76">
            <v>65.119930694798157</v>
          </cell>
          <cell r="AU76">
            <v>197.32207962665888</v>
          </cell>
          <cell r="AV76">
            <v>0.33001846938775231</v>
          </cell>
          <cell r="AW76">
            <v>1.3995437505238462</v>
          </cell>
          <cell r="AX76">
            <v>87.38081691126628</v>
          </cell>
          <cell r="BF76">
            <v>13.416666666666666</v>
          </cell>
          <cell r="BG76">
            <v>2.9263888889452891</v>
          </cell>
          <cell r="BH76">
            <v>173.42583333293493</v>
          </cell>
          <cell r="BI76">
            <v>0</v>
          </cell>
          <cell r="BJ76">
            <v>189.76888888854688</v>
          </cell>
          <cell r="BK76">
            <v>60.951111111111111</v>
          </cell>
          <cell r="BL76">
            <v>53.961111111111116</v>
          </cell>
          <cell r="BM76">
            <v>59.333333333333336</v>
          </cell>
          <cell r="BN76">
            <v>52.332500000000003</v>
          </cell>
          <cell r="BO76">
            <v>0</v>
          </cell>
          <cell r="BP76">
            <v>0</v>
          </cell>
          <cell r="BQ76">
            <v>1.6011111111111112</v>
          </cell>
          <cell r="BR76">
            <v>1.5455555555555556</v>
          </cell>
          <cell r="BS76">
            <v>1.6666666666666666E-2</v>
          </cell>
          <cell r="BT76">
            <v>8.3055555555555549E-2</v>
          </cell>
          <cell r="BU76">
            <v>0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  <cell r="BZ76">
            <v>0</v>
          </cell>
          <cell r="CA76">
            <v>43.207222222214462</v>
          </cell>
          <cell r="CB76">
            <v>0</v>
          </cell>
          <cell r="CC76">
            <v>0</v>
          </cell>
          <cell r="CD76">
            <v>11.089444444372525</v>
          </cell>
          <cell r="CE76">
            <v>9.4508333333333336</v>
          </cell>
          <cell r="CF76">
            <v>9.4216666665947475</v>
          </cell>
          <cell r="CG76">
            <v>8.2316666666666674</v>
          </cell>
          <cell r="CH76">
            <v>0</v>
          </cell>
          <cell r="CI76">
            <v>0</v>
          </cell>
          <cell r="CJ76">
            <v>0</v>
          </cell>
          <cell r="CK76">
            <v>0</v>
          </cell>
          <cell r="CL76">
            <v>1.6677777777777778</v>
          </cell>
          <cell r="CM76">
            <v>1.2191666666666667</v>
          </cell>
          <cell r="CN76">
            <v>0</v>
          </cell>
          <cell r="CO76">
            <v>115.2477777776981</v>
          </cell>
          <cell r="CP76">
            <v>29.758055555555558</v>
          </cell>
          <cell r="CQ76">
            <v>0</v>
          </cell>
          <cell r="CR76">
            <v>0</v>
          </cell>
          <cell r="CS76">
            <v>13.237500000000001</v>
          </cell>
          <cell r="CT76">
            <v>0</v>
          </cell>
          <cell r="CU76">
            <v>4.1080555555555556</v>
          </cell>
          <cell r="CV76">
            <v>0</v>
          </cell>
          <cell r="CW76">
            <v>7.0291666666666668</v>
          </cell>
          <cell r="CX76">
            <v>7.0613888888888887</v>
          </cell>
          <cell r="CY76">
            <v>0</v>
          </cell>
          <cell r="CZ76">
            <v>0</v>
          </cell>
          <cell r="DA76">
            <v>0</v>
          </cell>
          <cell r="DB76">
            <v>0</v>
          </cell>
          <cell r="DC76">
            <v>0</v>
          </cell>
          <cell r="DD76">
            <v>0</v>
          </cell>
          <cell r="DE76">
            <v>0</v>
          </cell>
          <cell r="DF76">
            <v>0</v>
          </cell>
          <cell r="DG76">
            <v>0</v>
          </cell>
          <cell r="DH76">
            <v>2.098611111111111</v>
          </cell>
          <cell r="DI76">
            <v>0</v>
          </cell>
          <cell r="DJ76">
            <v>1.7177777777777778</v>
          </cell>
          <cell r="DK76">
            <v>0</v>
          </cell>
          <cell r="DL76">
            <v>0</v>
          </cell>
          <cell r="DM76">
            <v>0</v>
          </cell>
          <cell r="DN76">
            <v>10.877777777777778</v>
          </cell>
          <cell r="DO76">
            <v>65.010555555555555</v>
          </cell>
          <cell r="DP76">
            <v>180.25833333325366</v>
          </cell>
          <cell r="DQ76">
            <v>7.7511083333299071</v>
          </cell>
          <cell r="DR76">
            <v>4.2999999999999997E-2</v>
          </cell>
          <cell r="DS76">
            <v>188.00944166658357</v>
          </cell>
          <cell r="DT76">
            <v>5.0788888888888888</v>
          </cell>
          <cell r="DU76">
            <v>4.4316666664043289</v>
          </cell>
          <cell r="DV76">
            <v>9.5</v>
          </cell>
          <cell r="DW76">
            <v>4.9316916579800155E-2</v>
          </cell>
          <cell r="DX76">
            <v>791.10300000000007</v>
          </cell>
          <cell r="DY76">
            <v>92.699999999999974</v>
          </cell>
          <cell r="DZ76">
            <v>0</v>
          </cell>
          <cell r="EA76">
            <v>0.3457834616138345</v>
          </cell>
          <cell r="EB76">
            <v>83.274000000000001</v>
          </cell>
          <cell r="EC76">
            <v>16447.401245343081</v>
          </cell>
          <cell r="ED76">
            <v>0</v>
          </cell>
          <cell r="EE76">
            <v>45</v>
          </cell>
          <cell r="EF76">
            <v>5.9088888885391047</v>
          </cell>
          <cell r="EG76">
            <v>0</v>
          </cell>
          <cell r="EH76">
            <v>0</v>
          </cell>
          <cell r="EI76">
            <v>12.630461701847695</v>
          </cell>
          <cell r="EJ76">
            <v>0</v>
          </cell>
          <cell r="EK76">
            <v>0</v>
          </cell>
          <cell r="EL76">
            <v>15.58960692871419</v>
          </cell>
          <cell r="EM76">
            <v>393.47675225537819</v>
          </cell>
          <cell r="EN76">
            <v>5400</v>
          </cell>
          <cell r="EO76">
            <v>0</v>
          </cell>
          <cell r="EP76">
            <v>1.7422849002396357</v>
          </cell>
          <cell r="EQ76">
            <v>0</v>
          </cell>
          <cell r="ER76">
            <v>108.03850825383373</v>
          </cell>
          <cell r="ES76">
            <v>-51.082736883615858</v>
          </cell>
          <cell r="ET76">
            <v>0.75333172912558621</v>
          </cell>
          <cell r="EU76">
            <v>103.68775466352099</v>
          </cell>
          <cell r="EV76">
            <v>6.6952777777777781</v>
          </cell>
          <cell r="EW76">
            <v>3.026388888888889</v>
          </cell>
        </row>
        <row r="77">
          <cell r="A77">
            <v>42205</v>
          </cell>
          <cell r="B77">
            <v>4</v>
          </cell>
          <cell r="C77" t="str">
            <v>Mon</v>
          </cell>
          <cell r="D77">
            <v>76970</v>
          </cell>
          <cell r="E77">
            <v>2988</v>
          </cell>
          <cell r="F77">
            <v>4955</v>
          </cell>
          <cell r="G77">
            <v>4695</v>
          </cell>
          <cell r="H77">
            <v>0</v>
          </cell>
          <cell r="I77">
            <v>14889</v>
          </cell>
          <cell r="J77">
            <v>153</v>
          </cell>
          <cell r="K77">
            <v>104650</v>
          </cell>
          <cell r="L77">
            <v>0</v>
          </cell>
          <cell r="M77">
            <v>104650</v>
          </cell>
          <cell r="N77">
            <v>1194</v>
          </cell>
          <cell r="O77">
            <v>1462</v>
          </cell>
          <cell r="P77">
            <v>109124</v>
          </cell>
          <cell r="Q77">
            <v>1231</v>
          </cell>
          <cell r="R77">
            <v>75</v>
          </cell>
          <cell r="S77">
            <v>148</v>
          </cell>
          <cell r="T77">
            <v>0</v>
          </cell>
          <cell r="U77">
            <v>1224</v>
          </cell>
          <cell r="V77">
            <v>1455</v>
          </cell>
          <cell r="W77">
            <v>1306</v>
          </cell>
          <cell r="X77">
            <v>1713</v>
          </cell>
          <cell r="Y77">
            <v>10</v>
          </cell>
          <cell r="Z77">
            <v>4</v>
          </cell>
          <cell r="AA77">
            <v>269</v>
          </cell>
          <cell r="AB77">
            <v>1996</v>
          </cell>
          <cell r="AC77">
            <v>33</v>
          </cell>
          <cell r="AD77">
            <v>1115</v>
          </cell>
          <cell r="AE77">
            <v>131</v>
          </cell>
          <cell r="AF77">
            <v>0</v>
          </cell>
          <cell r="AG77">
            <v>0</v>
          </cell>
          <cell r="AH77">
            <v>0.89701061602249432</v>
          </cell>
          <cell r="AI77">
            <v>0.91245145460738764</v>
          </cell>
          <cell r="AJ77">
            <v>0.98859053989488777</v>
          </cell>
          <cell r="AK77">
            <v>162.63061887111087</v>
          </cell>
          <cell r="AL77">
            <v>156.75896240143857</v>
          </cell>
          <cell r="AM77">
            <v>0.14373626373626375</v>
          </cell>
          <cell r="AN77">
            <v>15.026251402478508</v>
          </cell>
          <cell r="AO77">
            <v>34.757571354985274</v>
          </cell>
          <cell r="AP77">
            <v>20.186983569732455</v>
          </cell>
          <cell r="AQ77">
            <v>11.758203557750241</v>
          </cell>
          <cell r="AR77">
            <v>80.130168453292498</v>
          </cell>
          <cell r="AS77">
            <v>13.968651403820477</v>
          </cell>
          <cell r="AT77">
            <v>80.614444951310546</v>
          </cell>
          <cell r="AU77">
            <v>200.06404343484417</v>
          </cell>
          <cell r="AV77">
            <v>0.40294319542514218</v>
          </cell>
          <cell r="AW77">
            <v>0.61939946911441368</v>
          </cell>
          <cell r="AX77">
            <v>47.873963955699786</v>
          </cell>
          <cell r="BF77">
            <v>11.75</v>
          </cell>
          <cell r="BG77">
            <v>348.00722222265267</v>
          </cell>
          <cell r="BH77">
            <v>941.62861111100949</v>
          </cell>
          <cell r="BI77">
            <v>66.952500000095725</v>
          </cell>
          <cell r="BJ77">
            <v>1368.3383333337579</v>
          </cell>
          <cell r="BK77">
            <v>523.08249999996565</v>
          </cell>
          <cell r="BL77">
            <v>469.21055555555557</v>
          </cell>
          <cell r="BM77">
            <v>473.28111111106818</v>
          </cell>
          <cell r="BN77">
            <v>430.39694444444444</v>
          </cell>
          <cell r="BO77">
            <v>19.061111111134654</v>
          </cell>
          <cell r="BP77">
            <v>15.951388888888889</v>
          </cell>
          <cell r="BQ77">
            <v>18.578888888888891</v>
          </cell>
          <cell r="BR77">
            <v>16.365555555555556</v>
          </cell>
          <cell r="BS77">
            <v>12.161388888873883</v>
          </cell>
          <cell r="BT77">
            <v>6.496666666666667</v>
          </cell>
          <cell r="BU77">
            <v>0</v>
          </cell>
          <cell r="BV77">
            <v>0</v>
          </cell>
          <cell r="BW77">
            <v>97.2963888890379</v>
          </cell>
          <cell r="BX77">
            <v>42.062777777777775</v>
          </cell>
          <cell r="BY77">
            <v>55.233611111260124</v>
          </cell>
          <cell r="BZ77">
            <v>63.183055555555555</v>
          </cell>
          <cell r="CA77">
            <v>111.07138888909353</v>
          </cell>
          <cell r="CB77">
            <v>0</v>
          </cell>
          <cell r="CC77">
            <v>0</v>
          </cell>
          <cell r="CD77">
            <v>142.89138888912976</v>
          </cell>
          <cell r="CE77">
            <v>117.59638888888888</v>
          </cell>
          <cell r="CF77">
            <v>123.87694444443565</v>
          </cell>
          <cell r="CG77">
            <v>104.53527777777778</v>
          </cell>
          <cell r="CH77">
            <v>0.38861111111111113</v>
          </cell>
          <cell r="CI77">
            <v>0.34305555555555556</v>
          </cell>
          <cell r="CJ77">
            <v>0.30250000004967054</v>
          </cell>
          <cell r="CK77">
            <v>0.17833333333333334</v>
          </cell>
          <cell r="CL77">
            <v>18.323333333533309</v>
          </cell>
          <cell r="CM77">
            <v>12.539722222222222</v>
          </cell>
          <cell r="CN77">
            <v>0</v>
          </cell>
          <cell r="CO77">
            <v>874.34166666722683</v>
          </cell>
          <cell r="CP77">
            <v>122.00083333333333</v>
          </cell>
          <cell r="CQ77">
            <v>11.906111110956667</v>
          </cell>
          <cell r="CR77">
            <v>20.511666666666667</v>
          </cell>
          <cell r="CS77">
            <v>17.399722222222223</v>
          </cell>
          <cell r="CT77">
            <v>0</v>
          </cell>
          <cell r="CU77">
            <v>33.32916666658388</v>
          </cell>
          <cell r="CV77">
            <v>0</v>
          </cell>
          <cell r="CW77">
            <v>30.027777777777779</v>
          </cell>
          <cell r="CX77">
            <v>56.052500000000002</v>
          </cell>
          <cell r="CY77">
            <v>12.499166666666667</v>
          </cell>
          <cell r="CZ77">
            <v>3.9130555555646103</v>
          </cell>
          <cell r="DA77">
            <v>2.4444444444444446E-2</v>
          </cell>
          <cell r="DB77">
            <v>0</v>
          </cell>
          <cell r="DC77">
            <v>0</v>
          </cell>
          <cell r="DD77">
            <v>6.306111111111111</v>
          </cell>
          <cell r="DE77">
            <v>11.356944444444444</v>
          </cell>
          <cell r="DF77">
            <v>0</v>
          </cell>
          <cell r="DG77">
            <v>0</v>
          </cell>
          <cell r="DH77">
            <v>38.467499999910487</v>
          </cell>
          <cell r="DI77">
            <v>20.486944444444443</v>
          </cell>
          <cell r="DJ77">
            <v>8.0636111111111113</v>
          </cell>
          <cell r="DK77">
            <v>3.3833333333333333</v>
          </cell>
          <cell r="DL77">
            <v>0</v>
          </cell>
          <cell r="DM77">
            <v>0</v>
          </cell>
          <cell r="DN77">
            <v>160.55361111103065</v>
          </cell>
          <cell r="DO77">
            <v>395.72888888857119</v>
          </cell>
          <cell r="DP77">
            <v>1270.0705555557979</v>
          </cell>
          <cell r="DQ77">
            <v>54.613033888899302</v>
          </cell>
          <cell r="DR77">
            <v>4.2999999999999997E-2</v>
          </cell>
          <cell r="DS77">
            <v>1324.6835894446972</v>
          </cell>
          <cell r="DT77">
            <v>71.156944444444449</v>
          </cell>
          <cell r="DU77">
            <v>28.08388888907097</v>
          </cell>
          <cell r="DV77">
            <v>160.09</v>
          </cell>
          <cell r="DW77">
            <v>0.11823703531018846</v>
          </cell>
          <cell r="DX77">
            <v>6853.7730799999999</v>
          </cell>
          <cell r="DY77">
            <v>0</v>
          </cell>
          <cell r="DZ77">
            <v>0</v>
          </cell>
          <cell r="EA77">
            <v>0.29873465032843005</v>
          </cell>
          <cell r="EB77">
            <v>42.811999999999998</v>
          </cell>
          <cell r="EC77">
            <v>63566.126911306375</v>
          </cell>
          <cell r="ED77">
            <v>2866.3704300040981</v>
          </cell>
          <cell r="EE77">
            <v>223</v>
          </cell>
          <cell r="EF77">
            <v>7.5562032885392743</v>
          </cell>
          <cell r="EG77">
            <v>16.307222222353385</v>
          </cell>
          <cell r="EH77">
            <v>8.0332504343032536</v>
          </cell>
          <cell r="EI77">
            <v>13.828239045469491</v>
          </cell>
          <cell r="EJ77">
            <v>25.732666190135809</v>
          </cell>
          <cell r="EK77">
            <v>13.223140493696528</v>
          </cell>
          <cell r="EL77">
            <v>14.680734946174143</v>
          </cell>
          <cell r="EM77">
            <v>266.70055618683091</v>
          </cell>
          <cell r="EN77">
            <v>386.05787898907869</v>
          </cell>
          <cell r="EO77">
            <v>0</v>
          </cell>
          <cell r="EP77">
            <v>-361.24939806874897</v>
          </cell>
          <cell r="EQ77">
            <v>-1274.0108655185236</v>
          </cell>
          <cell r="ER77">
            <v>131.97783457407189</v>
          </cell>
          <cell r="ES77">
            <v>-852.53271448214082</v>
          </cell>
          <cell r="ET77">
            <v>-4.0158934211921182E-2</v>
          </cell>
          <cell r="EU77">
            <v>-87.78534547852486</v>
          </cell>
          <cell r="EV77">
            <v>11.543611111117837</v>
          </cell>
          <cell r="EW77">
            <v>0</v>
          </cell>
        </row>
        <row r="78">
          <cell r="A78">
            <v>42206</v>
          </cell>
          <cell r="B78">
            <v>4</v>
          </cell>
          <cell r="C78" t="str">
            <v>Tue</v>
          </cell>
          <cell r="D78">
            <v>61240</v>
          </cell>
          <cell r="E78">
            <v>3783</v>
          </cell>
          <cell r="F78">
            <v>3818</v>
          </cell>
          <cell r="G78">
            <v>1993</v>
          </cell>
          <cell r="H78">
            <v>0</v>
          </cell>
          <cell r="I78">
            <v>21051</v>
          </cell>
          <cell r="J78">
            <v>657</v>
          </cell>
          <cell r="K78">
            <v>92542</v>
          </cell>
          <cell r="L78">
            <v>0</v>
          </cell>
          <cell r="M78">
            <v>92542</v>
          </cell>
          <cell r="N78">
            <v>1625</v>
          </cell>
          <cell r="O78">
            <v>1523</v>
          </cell>
          <cell r="P78">
            <v>110649</v>
          </cell>
          <cell r="Q78">
            <v>1739</v>
          </cell>
          <cell r="R78">
            <v>105</v>
          </cell>
          <cell r="S78">
            <v>148</v>
          </cell>
          <cell r="T78">
            <v>19</v>
          </cell>
          <cell r="U78">
            <v>1747</v>
          </cell>
          <cell r="V78">
            <v>2229</v>
          </cell>
          <cell r="W78">
            <v>1844</v>
          </cell>
          <cell r="X78">
            <v>1319</v>
          </cell>
          <cell r="Y78">
            <v>12</v>
          </cell>
          <cell r="Z78">
            <v>9</v>
          </cell>
          <cell r="AA78">
            <v>358</v>
          </cell>
          <cell r="AB78">
            <v>1698</v>
          </cell>
          <cell r="AC78">
            <v>24</v>
          </cell>
          <cell r="AD78">
            <v>1776</v>
          </cell>
          <cell r="AE78">
            <v>29</v>
          </cell>
          <cell r="AF78">
            <v>0</v>
          </cell>
          <cell r="AG78">
            <v>0</v>
          </cell>
          <cell r="AH78">
            <v>0.85628179032718432</v>
          </cell>
          <cell r="AI78">
            <v>0.95065549580864805</v>
          </cell>
          <cell r="AJ78">
            <v>0.98244040543753108</v>
          </cell>
          <cell r="AK78">
            <v>151.65047421729994</v>
          </cell>
          <cell r="AL78">
            <v>185.62062996633455</v>
          </cell>
          <cell r="AM78">
            <v>0.23457457154589267</v>
          </cell>
          <cell r="AN78">
            <v>11.106002078277891</v>
          </cell>
          <cell r="AO78">
            <v>31.732472132513806</v>
          </cell>
          <cell r="AP78">
            <v>19.924150116716142</v>
          </cell>
          <cell r="AQ78">
            <v>12.830900544316997</v>
          </cell>
          <cell r="AR78">
            <v>50.185466377440349</v>
          </cell>
          <cell r="AS78">
            <v>13.802509054455603</v>
          </cell>
          <cell r="AT78">
            <v>69.561026922937813</v>
          </cell>
          <cell r="AU78">
            <v>206.93096673658138</v>
          </cell>
          <cell r="AV78">
            <v>0.33615571424593732</v>
          </cell>
          <cell r="AW78">
            <v>0.68967112332359204</v>
          </cell>
          <cell r="AX78">
            <v>45.996386939103694</v>
          </cell>
          <cell r="BF78">
            <v>41.014722222222225</v>
          </cell>
          <cell r="BG78">
            <v>212.83750000006054</v>
          </cell>
          <cell r="BH78">
            <v>1151.1233333333189</v>
          </cell>
          <cell r="BI78">
            <v>0</v>
          </cell>
          <cell r="BJ78">
            <v>1404.9755555556017</v>
          </cell>
          <cell r="BK78">
            <v>447.21194444427425</v>
          </cell>
          <cell r="BL78">
            <v>382.93944444444446</v>
          </cell>
          <cell r="BM78">
            <v>403.82333333326221</v>
          </cell>
          <cell r="BN78">
            <v>348.07027777777779</v>
          </cell>
          <cell r="BO78">
            <v>20.380277777777778</v>
          </cell>
          <cell r="BP78">
            <v>18.506944444444443</v>
          </cell>
          <cell r="BQ78">
            <v>15.676944444444445</v>
          </cell>
          <cell r="BR78">
            <v>13.593055555555555</v>
          </cell>
          <cell r="BS78">
            <v>7.3313888887898067</v>
          </cell>
          <cell r="BT78">
            <v>2.7691666666666666</v>
          </cell>
          <cell r="BU78">
            <v>0</v>
          </cell>
          <cell r="BV78">
            <v>0</v>
          </cell>
          <cell r="BW78">
            <v>137.13305555550176</v>
          </cell>
          <cell r="BX78">
            <v>47.994999999999997</v>
          </cell>
          <cell r="BY78">
            <v>89.138055555501751</v>
          </cell>
          <cell r="BZ78">
            <v>97.819444444444443</v>
          </cell>
          <cell r="CA78">
            <v>143.71555555519726</v>
          </cell>
          <cell r="CB78">
            <v>0</v>
          </cell>
          <cell r="CC78">
            <v>0</v>
          </cell>
          <cell r="CD78">
            <v>123.02111111108938</v>
          </cell>
          <cell r="CE78">
            <v>103.87083333333334</v>
          </cell>
          <cell r="CF78">
            <v>99.218055555543913</v>
          </cell>
          <cell r="CG78">
            <v>85.227222222222224</v>
          </cell>
          <cell r="CH78">
            <v>0.65416666666666667</v>
          </cell>
          <cell r="CI78">
            <v>0.55944444444444441</v>
          </cell>
          <cell r="CJ78">
            <v>0.88388888888888884</v>
          </cell>
          <cell r="CK78">
            <v>0.83555555555555561</v>
          </cell>
          <cell r="CL78">
            <v>22.264999999989911</v>
          </cell>
          <cell r="CM78">
            <v>17.24861111111111</v>
          </cell>
          <cell r="CN78">
            <v>0</v>
          </cell>
          <cell r="CO78">
            <v>851.08166666606269</v>
          </cell>
          <cell r="CP78">
            <v>163.60083333333333</v>
          </cell>
          <cell r="CQ78">
            <v>13.639444444444445</v>
          </cell>
          <cell r="CR78">
            <v>20.420277777777777</v>
          </cell>
          <cell r="CS78">
            <v>16.422777777777778</v>
          </cell>
          <cell r="CT78">
            <v>0</v>
          </cell>
          <cell r="CU78">
            <v>36.185277777777777</v>
          </cell>
          <cell r="CV78">
            <v>0</v>
          </cell>
          <cell r="CW78">
            <v>41.068611111107231</v>
          </cell>
          <cell r="CX78">
            <v>47.326388888888886</v>
          </cell>
          <cell r="CY78">
            <v>8.8452777777777776</v>
          </cell>
          <cell r="CZ78">
            <v>4.806388888754106</v>
          </cell>
          <cell r="DA78">
            <v>3.3333333333333335E-3</v>
          </cell>
          <cell r="DB78">
            <v>0</v>
          </cell>
          <cell r="DC78">
            <v>0</v>
          </cell>
          <cell r="DD78">
            <v>12.921388888794981</v>
          </cell>
          <cell r="DE78">
            <v>5.6825000000000001</v>
          </cell>
          <cell r="DF78">
            <v>0</v>
          </cell>
          <cell r="DG78">
            <v>0</v>
          </cell>
          <cell r="DH78">
            <v>31.178333333461907</v>
          </cell>
          <cell r="DI78">
            <v>21.532222222222224</v>
          </cell>
          <cell r="DJ78">
            <v>16.950833333333332</v>
          </cell>
          <cell r="DK78">
            <v>4.9769444444444444</v>
          </cell>
          <cell r="DL78">
            <v>0</v>
          </cell>
          <cell r="DM78">
            <v>0</v>
          </cell>
          <cell r="DN78">
            <v>154.223611111011</v>
          </cell>
          <cell r="DO78">
            <v>445.56083333322931</v>
          </cell>
          <cell r="DP78">
            <v>1296.6424999992919</v>
          </cell>
          <cell r="DQ78">
            <v>55.755627499969549</v>
          </cell>
          <cell r="DR78">
            <v>4.2999999999999997E-2</v>
          </cell>
          <cell r="DS78">
            <v>1352.3981274992614</v>
          </cell>
          <cell r="DT78">
            <v>74.405277777777783</v>
          </cell>
          <cell r="DU78">
            <v>33.728888889508212</v>
          </cell>
          <cell r="DV78">
            <v>97.14</v>
          </cell>
          <cell r="DW78">
            <v>7.0006907648909961E-2</v>
          </cell>
          <cell r="DX78">
            <v>4175.7571800000005</v>
          </cell>
          <cell r="DY78">
            <v>0</v>
          </cell>
          <cell r="DZ78">
            <v>0</v>
          </cell>
          <cell r="EA78">
            <v>0.32945981236836092</v>
          </cell>
          <cell r="EB78">
            <v>42.987000000000002</v>
          </cell>
          <cell r="EC78">
            <v>62311.295486810748</v>
          </cell>
          <cell r="ED78">
            <v>0</v>
          </cell>
          <cell r="EE78">
            <v>231</v>
          </cell>
          <cell r="EF78">
            <v>8.7607503609112243</v>
          </cell>
          <cell r="EG78">
            <v>5.7349999997594088</v>
          </cell>
          <cell r="EH78">
            <v>5.0566695730107396</v>
          </cell>
          <cell r="EI78">
            <v>13.293951313746538</v>
          </cell>
          <cell r="EJ78">
            <v>18.343949044585987</v>
          </cell>
          <cell r="EK78">
            <v>10.182275298554369</v>
          </cell>
          <cell r="EL78">
            <v>16.079047832928911</v>
          </cell>
          <cell r="EM78">
            <v>243.54235696440279</v>
          </cell>
          <cell r="EN78">
            <v>271.84480733895219</v>
          </cell>
          <cell r="EO78">
            <v>0</v>
          </cell>
          <cell r="EP78">
            <v>-1012.965748155794</v>
          </cell>
          <cell r="EQ78">
            <v>370.50067331351084</v>
          </cell>
          <cell r="ER78">
            <v>-427.65286416896157</v>
          </cell>
          <cell r="ES78">
            <v>-629.50484887436812</v>
          </cell>
          <cell r="ET78">
            <v>3.0112719997257176E-2</v>
          </cell>
          <cell r="EU78">
            <v>60.585005028233553</v>
          </cell>
          <cell r="EV78">
            <v>15.327222222222222</v>
          </cell>
          <cell r="EW78">
            <v>7.153888888888889</v>
          </cell>
        </row>
        <row r="79">
          <cell r="A79">
            <v>42207</v>
          </cell>
          <cell r="B79">
            <v>4</v>
          </cell>
          <cell r="C79" t="str">
            <v>Wed</v>
          </cell>
          <cell r="D79">
            <v>54595</v>
          </cell>
          <cell r="E79">
            <v>2817</v>
          </cell>
          <cell r="F79">
            <v>3161</v>
          </cell>
          <cell r="G79">
            <v>3213</v>
          </cell>
          <cell r="H79">
            <v>0</v>
          </cell>
          <cell r="I79">
            <v>12121</v>
          </cell>
          <cell r="J79">
            <v>342</v>
          </cell>
          <cell r="K79">
            <v>76249</v>
          </cell>
          <cell r="L79">
            <v>0</v>
          </cell>
          <cell r="M79">
            <v>76249</v>
          </cell>
          <cell r="N79">
            <v>342</v>
          </cell>
          <cell r="O79">
            <v>1460</v>
          </cell>
          <cell r="P79">
            <v>101238</v>
          </cell>
          <cell r="Q79">
            <v>1099</v>
          </cell>
          <cell r="R79">
            <v>24</v>
          </cell>
          <cell r="S79">
            <v>127</v>
          </cell>
          <cell r="T79">
            <v>15</v>
          </cell>
          <cell r="U79">
            <v>1086</v>
          </cell>
          <cell r="V79">
            <v>1446</v>
          </cell>
          <cell r="W79">
            <v>1123</v>
          </cell>
          <cell r="X79">
            <v>1179</v>
          </cell>
          <cell r="Y79">
            <v>3</v>
          </cell>
          <cell r="Z79">
            <v>18</v>
          </cell>
          <cell r="AA79">
            <v>195</v>
          </cell>
          <cell r="AB79">
            <v>1395</v>
          </cell>
          <cell r="AC79">
            <v>30</v>
          </cell>
          <cell r="AD79">
            <v>1422</v>
          </cell>
          <cell r="AE79">
            <v>39</v>
          </cell>
          <cell r="AF79">
            <v>0</v>
          </cell>
          <cell r="AG79">
            <v>0</v>
          </cell>
          <cell r="AH79">
            <v>0.84854434837311032</v>
          </cell>
          <cell r="AI79">
            <v>0.88562697629076648</v>
          </cell>
          <cell r="AJ79">
            <v>0.99551469527469216</v>
          </cell>
          <cell r="AK79">
            <v>150.857284964885</v>
          </cell>
          <cell r="AL79">
            <v>138.10139855378372</v>
          </cell>
          <cell r="AM79">
            <v>0.16345132395178952</v>
          </cell>
          <cell r="AN79">
            <v>12.800436422797372</v>
          </cell>
          <cell r="AO79">
            <v>35.784070097555393</v>
          </cell>
          <cell r="AP79">
            <v>19.410761005583069</v>
          </cell>
          <cell r="AQ79">
            <v>9.2654005083341193</v>
          </cell>
          <cell r="AR79">
            <v>67.897595725734632</v>
          </cell>
          <cell r="AS79">
            <v>12.130698493400645</v>
          </cell>
          <cell r="AT79">
            <v>64.032012227085829</v>
          </cell>
          <cell r="AU79">
            <v>188.98059980265199</v>
          </cell>
          <cell r="AV79">
            <v>0.33882849506220725</v>
          </cell>
          <cell r="AW79">
            <v>0.76654366819996078</v>
          </cell>
          <cell r="AX79">
            <v>47.059763695853412</v>
          </cell>
          <cell r="BF79">
            <v>41.25</v>
          </cell>
          <cell r="BG79">
            <v>150.38027777806391</v>
          </cell>
          <cell r="BH79">
            <v>1063.2494444448973</v>
          </cell>
          <cell r="BI79">
            <v>0</v>
          </cell>
          <cell r="BJ79">
            <v>1254.8797222229612</v>
          </cell>
          <cell r="BK79">
            <v>403.47527777785149</v>
          </cell>
          <cell r="BL79">
            <v>342.36666666666667</v>
          </cell>
          <cell r="BM79">
            <v>361.898333333442</v>
          </cell>
          <cell r="BN79">
            <v>309.48055555555555</v>
          </cell>
          <cell r="BO79">
            <v>20.398055555555555</v>
          </cell>
          <cell r="BP79">
            <v>15.864166666666666</v>
          </cell>
          <cell r="BQ79">
            <v>13.9625</v>
          </cell>
          <cell r="BR79">
            <v>12.02138888888889</v>
          </cell>
          <cell r="BS79">
            <v>7.216388888853964</v>
          </cell>
          <cell r="BT79">
            <v>5.0005555555555556</v>
          </cell>
          <cell r="BU79">
            <v>0</v>
          </cell>
          <cell r="BV79">
            <v>0</v>
          </cell>
          <cell r="BW79">
            <v>114.05861111108395</v>
          </cell>
          <cell r="BX79">
            <v>40.800277777785283</v>
          </cell>
          <cell r="BY79">
            <v>73.258333333298665</v>
          </cell>
          <cell r="BZ79">
            <v>79.492222222222225</v>
          </cell>
          <cell r="CA79">
            <v>121.20361111102264</v>
          </cell>
          <cell r="CB79">
            <v>0</v>
          </cell>
          <cell r="CC79">
            <v>0</v>
          </cell>
          <cell r="CD79">
            <v>114.9975000004253</v>
          </cell>
          <cell r="CE79">
            <v>87.232222222222205</v>
          </cell>
          <cell r="CF79">
            <v>100.37083333344276</v>
          </cell>
          <cell r="CG79">
            <v>76.196944444444441</v>
          </cell>
          <cell r="CH79">
            <v>0.23527777777777778</v>
          </cell>
          <cell r="CI79">
            <v>0.13111111111111112</v>
          </cell>
          <cell r="CJ79">
            <v>1.8572222222222223</v>
          </cell>
          <cell r="CK79">
            <v>1.5744444444444445</v>
          </cell>
          <cell r="CL79">
            <v>12.534166666982541</v>
          </cell>
          <cell r="CM79">
            <v>9.3297222222222214</v>
          </cell>
          <cell r="CN79">
            <v>0</v>
          </cell>
          <cell r="CO79">
            <v>753.73500000038325</v>
          </cell>
          <cell r="CP79">
            <v>138.5602777777778</v>
          </cell>
          <cell r="CQ79">
            <v>35.848333333333336</v>
          </cell>
          <cell r="CR79">
            <v>30.302222222222223</v>
          </cell>
          <cell r="CS79">
            <v>16.490555555555556</v>
          </cell>
          <cell r="CT79">
            <v>0</v>
          </cell>
          <cell r="CU79">
            <v>29.769444444444446</v>
          </cell>
          <cell r="CV79">
            <v>0</v>
          </cell>
          <cell r="CW79">
            <v>23.55361111111111</v>
          </cell>
          <cell r="CX79">
            <v>45.263611111111111</v>
          </cell>
          <cell r="CY79">
            <v>7.4333333333333336</v>
          </cell>
          <cell r="CZ79">
            <v>7.0083333333333337</v>
          </cell>
          <cell r="DA79">
            <v>3.6111111111111109E-3</v>
          </cell>
          <cell r="DB79">
            <v>0</v>
          </cell>
          <cell r="DC79">
            <v>0</v>
          </cell>
          <cell r="DD79">
            <v>0</v>
          </cell>
          <cell r="DE79">
            <v>3.7005555555555554</v>
          </cell>
          <cell r="DF79">
            <v>0</v>
          </cell>
          <cell r="DG79">
            <v>0</v>
          </cell>
          <cell r="DH79">
            <v>25.304444444444446</v>
          </cell>
          <cell r="DI79">
            <v>18.150277777777777</v>
          </cell>
          <cell r="DJ79">
            <v>13.186388888888889</v>
          </cell>
          <cell r="DK79">
            <v>5.5930555555327901</v>
          </cell>
          <cell r="DL79">
            <v>0</v>
          </cell>
          <cell r="DM79">
            <v>0</v>
          </cell>
          <cell r="DN79">
            <v>125.64361111108833</v>
          </cell>
          <cell r="DO79">
            <v>400.16805555553276</v>
          </cell>
          <cell r="DP79">
            <v>1153.9030555559161</v>
          </cell>
          <cell r="DQ79">
            <v>49.617831388904392</v>
          </cell>
          <cell r="DR79">
            <v>4.2999999999999997E-2</v>
          </cell>
          <cell r="DS79">
            <v>1203.5208869448206</v>
          </cell>
          <cell r="DT79">
            <v>64.084722222222226</v>
          </cell>
          <cell r="DU79">
            <v>36.891944444822904</v>
          </cell>
          <cell r="DV79">
            <v>90.7</v>
          </cell>
          <cell r="DW79">
            <v>7.3027423121814455E-2</v>
          </cell>
          <cell r="DX79">
            <v>3977.8299000000002</v>
          </cell>
          <cell r="DY79">
            <v>0</v>
          </cell>
          <cell r="DZ79">
            <v>0</v>
          </cell>
          <cell r="EA79">
            <v>0.33249780697314957</v>
          </cell>
          <cell r="EB79">
            <v>43.856999999999999</v>
          </cell>
          <cell r="EC79">
            <v>56760.645438738997</v>
          </cell>
          <cell r="ED79">
            <v>0</v>
          </cell>
          <cell r="EE79">
            <v>208</v>
          </cell>
          <cell r="EF79">
            <v>10.641907051391222</v>
          </cell>
          <cell r="EG79">
            <v>8.1755555556013455</v>
          </cell>
          <cell r="EH79">
            <v>4.7703180211746954</v>
          </cell>
          <cell r="EI79">
            <v>11.746440283934223</v>
          </cell>
          <cell r="EJ79">
            <v>12.750885478158205</v>
          </cell>
          <cell r="EK79">
            <v>9.6918935088244087</v>
          </cell>
          <cell r="EL79">
            <v>15.55747623124147</v>
          </cell>
          <cell r="EM79">
            <v>226.39212175470007</v>
          </cell>
          <cell r="EN79">
            <v>445.2365372052804</v>
          </cell>
          <cell r="EO79">
            <v>0</v>
          </cell>
          <cell r="EP79">
            <v>793.16154602685731</v>
          </cell>
          <cell r="EQ79">
            <v>-455.54047414609863</v>
          </cell>
          <cell r="ER79">
            <v>1153.1319063259737</v>
          </cell>
          <cell r="ES79">
            <v>126.36257834577916</v>
          </cell>
          <cell r="ET79">
            <v>0.10698526487362592</v>
          </cell>
          <cell r="EU79">
            <v>173.34382539765895</v>
          </cell>
          <cell r="EV79">
            <v>14.158055555555556</v>
          </cell>
          <cell r="EW79">
            <v>11.540555555460095</v>
          </cell>
        </row>
        <row r="80">
          <cell r="A80">
            <v>42208</v>
          </cell>
          <cell r="B80">
            <v>4</v>
          </cell>
          <cell r="C80" t="str">
            <v>Thu</v>
          </cell>
          <cell r="D80">
            <v>63326</v>
          </cell>
          <cell r="E80">
            <v>2533</v>
          </cell>
          <cell r="F80">
            <v>4159</v>
          </cell>
          <cell r="G80">
            <v>2472</v>
          </cell>
          <cell r="H80">
            <v>0</v>
          </cell>
          <cell r="I80">
            <v>9180</v>
          </cell>
          <cell r="J80">
            <v>228</v>
          </cell>
          <cell r="K80">
            <v>81898</v>
          </cell>
          <cell r="L80">
            <v>0</v>
          </cell>
          <cell r="M80">
            <v>81898</v>
          </cell>
          <cell r="N80">
            <v>453</v>
          </cell>
          <cell r="O80">
            <v>1562</v>
          </cell>
          <cell r="P80">
            <v>150324</v>
          </cell>
          <cell r="Q80">
            <v>1191</v>
          </cell>
          <cell r="R80">
            <v>39</v>
          </cell>
          <cell r="S80">
            <v>122</v>
          </cell>
          <cell r="T80">
            <v>18</v>
          </cell>
          <cell r="U80">
            <v>1218</v>
          </cell>
          <cell r="V80">
            <v>1591</v>
          </cell>
          <cell r="W80">
            <v>1230</v>
          </cell>
          <cell r="X80">
            <v>1347</v>
          </cell>
          <cell r="Y80">
            <v>4</v>
          </cell>
          <cell r="Z80">
            <v>9</v>
          </cell>
          <cell r="AA80">
            <v>152</v>
          </cell>
          <cell r="AB80">
            <v>1512</v>
          </cell>
          <cell r="AC80">
            <v>31</v>
          </cell>
          <cell r="AD80">
            <v>1757</v>
          </cell>
          <cell r="AE80">
            <v>25</v>
          </cell>
          <cell r="AF80">
            <v>0</v>
          </cell>
          <cell r="AG80">
            <v>0</v>
          </cell>
          <cell r="AH80">
            <v>0.84260218767957507</v>
          </cell>
          <cell r="AI80">
            <v>0.89991580084866873</v>
          </cell>
          <cell r="AJ80">
            <v>0.99446872939510123</v>
          </cell>
          <cell r="AK80">
            <v>150.61760368711631</v>
          </cell>
          <cell r="AL80">
            <v>156.79086641841286</v>
          </cell>
          <cell r="AM80">
            <v>0.11487460011233486</v>
          </cell>
          <cell r="AN80">
            <v>11.369509043907954</v>
          </cell>
          <cell r="AO80">
            <v>35.669565548352523</v>
          </cell>
          <cell r="AP80">
            <v>18.772537462221116</v>
          </cell>
          <cell r="AQ80">
            <v>10.53926877274592</v>
          </cell>
          <cell r="AR80">
            <v>66.583739837398369</v>
          </cell>
          <cell r="AS80">
            <v>12.791307024747754</v>
          </cell>
          <cell r="AT80">
            <v>61.391435764676494</v>
          </cell>
          <cell r="AU80">
            <v>178.67030269968399</v>
          </cell>
          <cell r="AV80">
            <v>0.34360178964864474</v>
          </cell>
          <cell r="AW80">
            <v>0.70623564248282511</v>
          </cell>
          <cell r="AX80">
            <v>41.569338523690696</v>
          </cell>
          <cell r="BF80">
            <v>35.514722222222225</v>
          </cell>
          <cell r="BG80">
            <v>166.60861111108497</v>
          </cell>
          <cell r="BH80">
            <v>1202.5547222224764</v>
          </cell>
          <cell r="BI80">
            <v>6.6861111111716491</v>
          </cell>
          <cell r="BJ80">
            <v>1411.364166666955</v>
          </cell>
          <cell r="BK80">
            <v>458.3750000001811</v>
          </cell>
          <cell r="BL80">
            <v>386.22777777777782</v>
          </cell>
          <cell r="BM80">
            <v>420.44222222224113</v>
          </cell>
          <cell r="BN80">
            <v>355.30166666666668</v>
          </cell>
          <cell r="BO80">
            <v>16.155277777727331</v>
          </cell>
          <cell r="BP80">
            <v>13.191111111111111</v>
          </cell>
          <cell r="BQ80">
            <v>16.08111111111111</v>
          </cell>
          <cell r="BR80">
            <v>13.984722222222222</v>
          </cell>
          <cell r="BS80">
            <v>5.6963888891015406</v>
          </cell>
          <cell r="BT80">
            <v>3.7502777777777778</v>
          </cell>
          <cell r="BU80">
            <v>0</v>
          </cell>
          <cell r="BV80">
            <v>0</v>
          </cell>
          <cell r="BW80">
            <v>137.38500000023799</v>
          </cell>
          <cell r="BX80">
            <v>43.790833333324535</v>
          </cell>
          <cell r="BY80">
            <v>93.594166666913466</v>
          </cell>
          <cell r="BZ80">
            <v>98.826388888888886</v>
          </cell>
          <cell r="CA80">
            <v>116.70638888921071</v>
          </cell>
          <cell r="CB80">
            <v>0</v>
          </cell>
          <cell r="CC80">
            <v>0</v>
          </cell>
          <cell r="CD80">
            <v>118.205277777688</v>
          </cell>
          <cell r="CE80">
            <v>91.775277777777774</v>
          </cell>
          <cell r="CF80">
            <v>106.81972222226852</v>
          </cell>
          <cell r="CG80">
            <v>84.104444444444439</v>
          </cell>
          <cell r="CH80">
            <v>0.3175</v>
          </cell>
          <cell r="CI80">
            <v>0.15444444444444444</v>
          </cell>
          <cell r="CJ80">
            <v>0.43138888888888888</v>
          </cell>
          <cell r="CK80">
            <v>0.44111111111111112</v>
          </cell>
          <cell r="CL80">
            <v>10.636666666530591</v>
          </cell>
          <cell r="CM80">
            <v>7.075277777777778</v>
          </cell>
          <cell r="CN80">
            <v>0</v>
          </cell>
          <cell r="CO80">
            <v>830.67166666731782</v>
          </cell>
          <cell r="CP80">
            <v>154.24111111111111</v>
          </cell>
          <cell r="CQ80">
            <v>41.097777777678438</v>
          </cell>
          <cell r="CR80">
            <v>28.374722222222221</v>
          </cell>
          <cell r="CS80">
            <v>18.323888888888888</v>
          </cell>
          <cell r="CT80">
            <v>0</v>
          </cell>
          <cell r="CU80">
            <v>33.48972222222222</v>
          </cell>
          <cell r="CV80">
            <v>0</v>
          </cell>
          <cell r="CW80">
            <v>27.651944444444446</v>
          </cell>
          <cell r="CX80">
            <v>51.270833333333336</v>
          </cell>
          <cell r="CY80">
            <v>15.216666666666667</v>
          </cell>
          <cell r="CZ80">
            <v>10.794166666844912</v>
          </cell>
          <cell r="DA80">
            <v>0.30444444444444446</v>
          </cell>
          <cell r="DB80">
            <v>0</v>
          </cell>
          <cell r="DC80">
            <v>0</v>
          </cell>
          <cell r="DD80">
            <v>28.036944444444444</v>
          </cell>
          <cell r="DE80">
            <v>4.7741666666666669</v>
          </cell>
          <cell r="DF80">
            <v>0</v>
          </cell>
          <cell r="DG80">
            <v>0</v>
          </cell>
          <cell r="DH80">
            <v>29.44</v>
          </cell>
          <cell r="DI80">
            <v>17.076111111111111</v>
          </cell>
          <cell r="DJ80">
            <v>7.2780555555555555</v>
          </cell>
          <cell r="DK80">
            <v>4.8638888888888889</v>
          </cell>
          <cell r="DL80">
            <v>0</v>
          </cell>
          <cell r="DM80">
            <v>0</v>
          </cell>
          <cell r="DN80">
            <v>169.05527777795604</v>
          </cell>
          <cell r="DO80">
            <v>472.23444444452332</v>
          </cell>
          <cell r="DP80">
            <v>1302.9061111118413</v>
          </cell>
          <cell r="DQ80">
            <v>56.024962777809172</v>
          </cell>
          <cell r="DR80">
            <v>4.2999999999999997E-2</v>
          </cell>
          <cell r="DS80">
            <v>1358.9310738896504</v>
          </cell>
          <cell r="DT80">
            <v>77.238888888888894</v>
          </cell>
          <cell r="DU80">
            <v>31.123611110791614</v>
          </cell>
          <cell r="DV80">
            <v>63.72</v>
          </cell>
          <cell r="DW80">
            <v>4.5795831937676355E-2</v>
          </cell>
          <cell r="DX80">
            <v>2532.8062800000002</v>
          </cell>
          <cell r="DY80">
            <v>0</v>
          </cell>
          <cell r="DZ80">
            <v>0</v>
          </cell>
          <cell r="EA80">
            <v>0.34750433890134907</v>
          </cell>
          <cell r="EB80">
            <v>39.749000000000002</v>
          </cell>
          <cell r="EC80">
            <v>56548.957536039714</v>
          </cell>
          <cell r="ED80">
            <v>265.76623055796188</v>
          </cell>
          <cell r="EE80">
            <v>236</v>
          </cell>
          <cell r="EF80">
            <v>7.9127824857944793</v>
          </cell>
          <cell r="EG80">
            <v>5.92166666688113</v>
          </cell>
          <cell r="EH80">
            <v>4.2217844073900226</v>
          </cell>
          <cell r="EI80">
            <v>12.610030919170404</v>
          </cell>
          <cell r="EJ80">
            <v>12.598425196850393</v>
          </cell>
          <cell r="EK80">
            <v>20.862846104314229</v>
          </cell>
          <cell r="EL80">
            <v>14.290191162827755</v>
          </cell>
          <cell r="EM80">
            <v>258.62640779382298</v>
          </cell>
          <cell r="EN80">
            <v>433.95913588861288</v>
          </cell>
          <cell r="EO80">
            <v>0</v>
          </cell>
          <cell r="EP80">
            <v>1792.0868534573997</v>
          </cell>
          <cell r="EQ80">
            <v>207.91287148129484</v>
          </cell>
          <cell r="ER80">
            <v>495.14659968927623</v>
          </cell>
          <cell r="ES80">
            <v>-146.60742759442107</v>
          </cell>
          <cell r="ET80">
            <v>4.6677239156490247E-2</v>
          </cell>
          <cell r="EU80">
            <v>91.961351039050328</v>
          </cell>
          <cell r="EV80">
            <v>19.436388888888889</v>
          </cell>
          <cell r="EW80">
            <v>7.0252777778820343</v>
          </cell>
        </row>
        <row r="81">
          <cell r="A81">
            <v>42209</v>
          </cell>
          <cell r="B81">
            <v>4</v>
          </cell>
          <cell r="C81" t="str">
            <v>Fri</v>
          </cell>
          <cell r="D81">
            <v>79283</v>
          </cell>
          <cell r="E81">
            <v>3180</v>
          </cell>
          <cell r="F81">
            <v>7278</v>
          </cell>
          <cell r="G81">
            <v>3795</v>
          </cell>
          <cell r="H81">
            <v>0</v>
          </cell>
          <cell r="I81">
            <v>13811</v>
          </cell>
          <cell r="J81">
            <v>171</v>
          </cell>
          <cell r="K81">
            <v>107518</v>
          </cell>
          <cell r="L81">
            <v>0</v>
          </cell>
          <cell r="M81">
            <v>107518</v>
          </cell>
          <cell r="N81">
            <v>868</v>
          </cell>
          <cell r="O81">
            <v>1210</v>
          </cell>
          <cell r="P81">
            <v>103297</v>
          </cell>
          <cell r="Q81">
            <v>1365</v>
          </cell>
          <cell r="R81">
            <v>54</v>
          </cell>
          <cell r="S81">
            <v>231</v>
          </cell>
          <cell r="T81">
            <v>6</v>
          </cell>
          <cell r="U81">
            <v>1407</v>
          </cell>
          <cell r="V81">
            <v>1729</v>
          </cell>
          <cell r="W81">
            <v>1419</v>
          </cell>
          <cell r="X81">
            <v>1571</v>
          </cell>
          <cell r="Y81">
            <v>7</v>
          </cell>
          <cell r="Z81">
            <v>9</v>
          </cell>
          <cell r="AA81">
            <v>227</v>
          </cell>
          <cell r="AB81">
            <v>1814</v>
          </cell>
          <cell r="AC81">
            <v>42</v>
          </cell>
          <cell r="AD81">
            <v>1225</v>
          </cell>
          <cell r="AE81">
            <v>37</v>
          </cell>
          <cell r="AF81">
            <v>0</v>
          </cell>
          <cell r="AG81">
            <v>0</v>
          </cell>
          <cell r="AH81">
            <v>0.8599566738878599</v>
          </cell>
          <cell r="AI81">
            <v>0.88785323456102305</v>
          </cell>
          <cell r="AJ81">
            <v>0.99192693316467939</v>
          </cell>
          <cell r="AK81">
            <v>158.57066902535382</v>
          </cell>
          <cell r="AL81">
            <v>162.40140725188675</v>
          </cell>
          <cell r="AM81">
            <v>0.13004334158001452</v>
          </cell>
          <cell r="AN81">
            <v>11.616185858934076</v>
          </cell>
          <cell r="AO81">
            <v>27.865203039694077</v>
          </cell>
          <cell r="AP81">
            <v>20.167375497282304</v>
          </cell>
          <cell r="AQ81">
            <v>9.9091409904908065</v>
          </cell>
          <cell r="AR81">
            <v>75.77026074700494</v>
          </cell>
          <cell r="AS81">
            <v>12.869279384225623</v>
          </cell>
          <cell r="AT81">
            <v>78.507941665487863</v>
          </cell>
          <cell r="AU81">
            <v>195.45469694448832</v>
          </cell>
          <cell r="AV81">
            <v>0.40166822743474484</v>
          </cell>
          <cell r="AW81">
            <v>0.56496707187945017</v>
          </cell>
          <cell r="AX81">
            <v>42.525792830329209</v>
          </cell>
          <cell r="BF81">
            <v>31.514722222222222</v>
          </cell>
          <cell r="BG81">
            <v>299.94694444451147</v>
          </cell>
          <cell r="BH81">
            <v>1037.2030555570907</v>
          </cell>
          <cell r="BI81">
            <v>80.036111111145757</v>
          </cell>
          <cell r="BJ81">
            <v>1448.7008333349702</v>
          </cell>
          <cell r="BK81">
            <v>550.09166666655506</v>
          </cell>
          <cell r="BL81">
            <v>473.05500000000001</v>
          </cell>
          <cell r="BM81">
            <v>499.985277777465</v>
          </cell>
          <cell r="BN81">
            <v>429.1538888888889</v>
          </cell>
          <cell r="BO81">
            <v>19.58111111111111</v>
          </cell>
          <cell r="BP81">
            <v>16.468611111111112</v>
          </cell>
          <cell r="BQ81">
            <v>23.180833333333332</v>
          </cell>
          <cell r="BR81">
            <v>21.849444444444444</v>
          </cell>
          <cell r="BS81">
            <v>7.3444444446457133</v>
          </cell>
          <cell r="BT81">
            <v>5.5830555555555552</v>
          </cell>
          <cell r="BU81">
            <v>0</v>
          </cell>
          <cell r="BV81">
            <v>0</v>
          </cell>
          <cell r="BW81">
            <v>104.16500000035572</v>
          </cell>
          <cell r="BX81">
            <v>43.423333333561246</v>
          </cell>
          <cell r="BY81">
            <v>60.741666666794465</v>
          </cell>
          <cell r="BZ81">
            <v>66.520833333333329</v>
          </cell>
          <cell r="CA81">
            <v>143.2011111116218</v>
          </cell>
          <cell r="CB81">
            <v>0</v>
          </cell>
          <cell r="CC81">
            <v>0</v>
          </cell>
          <cell r="CD81">
            <v>140.95583333309949</v>
          </cell>
          <cell r="CE81">
            <v>112.55694444444445</v>
          </cell>
          <cell r="CF81">
            <v>122.42249999989575</v>
          </cell>
          <cell r="CG81">
            <v>100.6075</v>
          </cell>
          <cell r="CH81">
            <v>0.25638888888888889</v>
          </cell>
          <cell r="CI81">
            <v>0.34583333333333333</v>
          </cell>
          <cell r="CJ81">
            <v>0.495</v>
          </cell>
          <cell r="CK81">
            <v>0.5083333333333333</v>
          </cell>
          <cell r="CL81">
            <v>17.781944444314835</v>
          </cell>
          <cell r="CM81">
            <v>11.095277777777778</v>
          </cell>
          <cell r="CN81">
            <v>0</v>
          </cell>
          <cell r="CO81">
            <v>938.41361111163201</v>
          </cell>
          <cell r="CP81">
            <v>127.08444444444444</v>
          </cell>
          <cell r="CQ81">
            <v>0</v>
          </cell>
          <cell r="CR81">
            <v>14.143611111111111</v>
          </cell>
          <cell r="CS81">
            <v>17.459444444444443</v>
          </cell>
          <cell r="CT81">
            <v>0</v>
          </cell>
          <cell r="CU81">
            <v>30.920277777777777</v>
          </cell>
          <cell r="CV81">
            <v>0</v>
          </cell>
          <cell r="CW81">
            <v>32.37027777777778</v>
          </cell>
          <cell r="CX81">
            <v>56.045000000000002</v>
          </cell>
          <cell r="CY81">
            <v>17.136111111111113</v>
          </cell>
          <cell r="CZ81">
            <v>5.2077777777777774</v>
          </cell>
          <cell r="DA81">
            <v>1.7500000000000002E-2</v>
          </cell>
          <cell r="DB81">
            <v>5.2122222222222225</v>
          </cell>
          <cell r="DC81">
            <v>0</v>
          </cell>
          <cell r="DD81">
            <v>16.342777777775968</v>
          </cell>
          <cell r="DE81">
            <v>5.9494444445406813</v>
          </cell>
          <cell r="DF81">
            <v>0</v>
          </cell>
          <cell r="DG81">
            <v>3.0138888888888888</v>
          </cell>
          <cell r="DH81">
            <v>25.523611111111112</v>
          </cell>
          <cell r="DI81">
            <v>17.19027777781141</v>
          </cell>
          <cell r="DJ81">
            <v>11.908611111065321</v>
          </cell>
          <cell r="DK81">
            <v>8.0741666666666667</v>
          </cell>
          <cell r="DL81">
            <v>0</v>
          </cell>
          <cell r="DM81">
            <v>0</v>
          </cell>
          <cell r="DN81">
            <v>171.62138888897113</v>
          </cell>
          <cell r="DO81">
            <v>393.59944444452668</v>
          </cell>
          <cell r="DP81">
            <v>1332.0130555561586</v>
          </cell>
          <cell r="DQ81">
            <v>57.276561388914814</v>
          </cell>
          <cell r="DR81">
            <v>4.2999999999999997E-2</v>
          </cell>
          <cell r="DS81">
            <v>1389.2896169450735</v>
          </cell>
          <cell r="DT81">
            <v>78.793888888888887</v>
          </cell>
          <cell r="DU81">
            <v>37.50444444556382</v>
          </cell>
          <cell r="DV81">
            <v>66.03</v>
          </cell>
          <cell r="DW81">
            <v>4.6226328659081967E-2</v>
          </cell>
          <cell r="DX81">
            <v>2654.7361499999997</v>
          </cell>
          <cell r="DY81">
            <v>36.683333333333337</v>
          </cell>
          <cell r="DZ81">
            <v>660.30000000000007</v>
          </cell>
          <cell r="EA81">
            <v>0.28330985824972726</v>
          </cell>
          <cell r="EB81">
            <v>40.204999999999998</v>
          </cell>
          <cell r="EC81">
            <v>59171.425199276673</v>
          </cell>
          <cell r="ED81">
            <v>3217.8518472236151</v>
          </cell>
          <cell r="EE81">
            <v>254</v>
          </cell>
          <cell r="EF81">
            <v>8.8593175855662576</v>
          </cell>
          <cell r="EG81">
            <v>7.8052777781319387</v>
          </cell>
          <cell r="EH81">
            <v>4.7403822197927372</v>
          </cell>
          <cell r="EI81">
            <v>12.832608384907495</v>
          </cell>
          <cell r="EJ81">
            <v>27.302275189599133</v>
          </cell>
          <cell r="EK81">
            <v>18.181818181818183</v>
          </cell>
          <cell r="EL81">
            <v>12.765758025555829</v>
          </cell>
          <cell r="EM81">
            <v>313.9662796131862</v>
          </cell>
          <cell r="EN81">
            <v>516.71709529597592</v>
          </cell>
          <cell r="EO81">
            <v>0</v>
          </cell>
          <cell r="EP81">
            <v>209.27435317101481</v>
          </cell>
          <cell r="EQ81">
            <v>68.656730936632499</v>
          </cell>
          <cell r="ER81">
            <v>982.17385669762189</v>
          </cell>
          <cell r="ES81">
            <v>-216.47650659870499</v>
          </cell>
          <cell r="ET81">
            <v>-9.4591331446884697E-2</v>
          </cell>
          <cell r="EU81">
            <v>-239.15534779289891</v>
          </cell>
          <cell r="EV81">
            <v>12.120555555555555</v>
          </cell>
          <cell r="EW81">
            <v>12.202777777777778</v>
          </cell>
        </row>
        <row r="82">
          <cell r="A82">
            <v>42210</v>
          </cell>
          <cell r="B82">
            <v>4</v>
          </cell>
          <cell r="C82" t="str">
            <v>Sat</v>
          </cell>
          <cell r="D82">
            <v>58641</v>
          </cell>
          <cell r="E82">
            <v>3312</v>
          </cell>
          <cell r="F82">
            <v>318</v>
          </cell>
          <cell r="G82">
            <v>693</v>
          </cell>
          <cell r="H82">
            <v>0</v>
          </cell>
          <cell r="I82">
            <v>5312</v>
          </cell>
          <cell r="J82">
            <v>171</v>
          </cell>
          <cell r="K82">
            <v>68447</v>
          </cell>
          <cell r="L82">
            <v>0</v>
          </cell>
          <cell r="M82">
            <v>68447</v>
          </cell>
          <cell r="N82">
            <v>1276</v>
          </cell>
          <cell r="O82">
            <v>0</v>
          </cell>
          <cell r="P82">
            <v>0</v>
          </cell>
          <cell r="Q82">
            <v>957</v>
          </cell>
          <cell r="R82">
            <v>42</v>
          </cell>
          <cell r="S82">
            <v>76</v>
          </cell>
          <cell r="T82">
            <v>3</v>
          </cell>
          <cell r="U82">
            <v>955</v>
          </cell>
          <cell r="V82">
            <v>1114</v>
          </cell>
          <cell r="W82">
            <v>999</v>
          </cell>
          <cell r="X82">
            <v>1127</v>
          </cell>
          <cell r="Y82">
            <v>3</v>
          </cell>
          <cell r="Z82">
            <v>7</v>
          </cell>
          <cell r="AA82">
            <v>124</v>
          </cell>
          <cell r="AB82">
            <v>1261</v>
          </cell>
          <cell r="AC82">
            <v>12</v>
          </cell>
          <cell r="AD82">
            <v>57</v>
          </cell>
          <cell r="AE82">
            <v>8</v>
          </cell>
          <cell r="AF82">
            <v>0</v>
          </cell>
          <cell r="AG82">
            <v>0</v>
          </cell>
          <cell r="AH82">
            <v>0.83989664593764746</v>
          </cell>
          <cell r="AI82">
            <v>0.81190209719088646</v>
          </cell>
          <cell r="AJ82">
            <v>0.98135783891185879</v>
          </cell>
          <cell r="AK82">
            <v>156.63043744400642</v>
          </cell>
          <cell r="AL82">
            <v>135.90170287459821</v>
          </cell>
          <cell r="AM82">
            <v>8.0105775271377855E-2</v>
          </cell>
          <cell r="AN82">
            <v>0</v>
          </cell>
          <cell r="AO82">
            <v>0</v>
          </cell>
          <cell r="AP82">
            <v>22.749445676274945</v>
          </cell>
          <cell r="AQ82">
            <v>11.208207634200328</v>
          </cell>
          <cell r="AR82">
            <v>68.515515515515517</v>
          </cell>
          <cell r="AS82">
            <v>13.097594331130315</v>
          </cell>
          <cell r="AT82">
            <v>78.683430124605152</v>
          </cell>
          <cell r="AU82">
            <v>169.19606716245849</v>
          </cell>
          <cell r="AV82">
            <v>0.46504290226234984</v>
          </cell>
          <cell r="AW82">
            <v>0.78054066314386616</v>
          </cell>
          <cell r="AX82">
            <v>58.883621023867079</v>
          </cell>
          <cell r="BF82">
            <v>19.329444444444444</v>
          </cell>
          <cell r="BG82">
            <v>256.27166666660952</v>
          </cell>
          <cell r="BH82">
            <v>610.06666666678484</v>
          </cell>
          <cell r="BI82">
            <v>26.941944444421154</v>
          </cell>
          <cell r="BJ82">
            <v>912.60972222225996</v>
          </cell>
          <cell r="BK82">
            <v>404.54249999959302</v>
          </cell>
          <cell r="BL82">
            <v>339.77388888888891</v>
          </cell>
          <cell r="BM82">
            <v>374.39083333316671</v>
          </cell>
          <cell r="BN82">
            <v>317.08666666666664</v>
          </cell>
          <cell r="BO82">
            <v>24.370555555555555</v>
          </cell>
          <cell r="BP82">
            <v>19.054166666666667</v>
          </cell>
          <cell r="BQ82">
            <v>2.9350000000000001</v>
          </cell>
          <cell r="BR82">
            <v>2.6108333333333333</v>
          </cell>
          <cell r="BS82">
            <v>2.8461111108707779</v>
          </cell>
          <cell r="BT82">
            <v>1.0222222222222221</v>
          </cell>
          <cell r="BU82">
            <v>0</v>
          </cell>
          <cell r="BV82">
            <v>0</v>
          </cell>
          <cell r="BW82">
            <v>2.5055555555555555</v>
          </cell>
          <cell r="BX82">
            <v>0</v>
          </cell>
          <cell r="BY82">
            <v>2.5055555555555555</v>
          </cell>
          <cell r="BZ82">
            <v>2.8627777777777776</v>
          </cell>
          <cell r="CA82">
            <v>89.131111111083172</v>
          </cell>
          <cell r="CB82">
            <v>0</v>
          </cell>
          <cell r="CC82">
            <v>0</v>
          </cell>
          <cell r="CD82">
            <v>96.277222222622953</v>
          </cell>
          <cell r="CE82">
            <v>77.339166666666657</v>
          </cell>
          <cell r="CF82">
            <v>87.394444444758506</v>
          </cell>
          <cell r="CG82">
            <v>70.694166666666661</v>
          </cell>
          <cell r="CH82">
            <v>0.14972222222222223</v>
          </cell>
          <cell r="CI82">
            <v>0.1111111111111111</v>
          </cell>
          <cell r="CJ82">
            <v>0.48305555555555557</v>
          </cell>
          <cell r="CK82">
            <v>0.45916666666666667</v>
          </cell>
          <cell r="CL82">
            <v>8.2500000000866649</v>
          </cell>
          <cell r="CM82">
            <v>6.0747222222222224</v>
          </cell>
          <cell r="CN82">
            <v>0</v>
          </cell>
          <cell r="CO82">
            <v>592.45638888885469</v>
          </cell>
          <cell r="CP82">
            <v>77.384166666666673</v>
          </cell>
          <cell r="CQ82">
            <v>0</v>
          </cell>
          <cell r="CR82">
            <v>8.9988888888888887</v>
          </cell>
          <cell r="CS82">
            <v>17.260555555555555</v>
          </cell>
          <cell r="CT82">
            <v>0</v>
          </cell>
          <cell r="CU82">
            <v>24.686944444444446</v>
          </cell>
          <cell r="CV82">
            <v>0</v>
          </cell>
          <cell r="CW82">
            <v>27.661944444444444</v>
          </cell>
          <cell r="CX82">
            <v>35.64</v>
          </cell>
          <cell r="CY82">
            <v>7.85</v>
          </cell>
          <cell r="CZ82">
            <v>2.1302777777777777</v>
          </cell>
          <cell r="DA82">
            <v>0</v>
          </cell>
          <cell r="DB82">
            <v>0</v>
          </cell>
          <cell r="DC82">
            <v>0</v>
          </cell>
          <cell r="DD82">
            <v>8.1341666665970767</v>
          </cell>
          <cell r="DE82">
            <v>1.4724999999999999</v>
          </cell>
          <cell r="DF82">
            <v>0</v>
          </cell>
          <cell r="DG82">
            <v>0</v>
          </cell>
          <cell r="DH82">
            <v>21.475833333333334</v>
          </cell>
          <cell r="DI82">
            <v>13.873055555555556</v>
          </cell>
          <cell r="DJ82">
            <v>5.0619444444444444</v>
          </cell>
          <cell r="DK82">
            <v>4.8833333331928586</v>
          </cell>
          <cell r="DL82">
            <v>0</v>
          </cell>
          <cell r="DM82">
            <v>0</v>
          </cell>
          <cell r="DN82">
            <v>100.52111111090105</v>
          </cell>
          <cell r="DO82">
            <v>256.51361111090102</v>
          </cell>
          <cell r="DP82">
            <v>848.96999999975571</v>
          </cell>
          <cell r="DQ82">
            <v>36.505709999989492</v>
          </cell>
          <cell r="DR82">
            <v>4.2999999999999997E-2</v>
          </cell>
          <cell r="DS82">
            <v>885.47570999974516</v>
          </cell>
          <cell r="DT82">
            <v>41.044444444444444</v>
          </cell>
          <cell r="DU82">
            <v>20.933611111319639</v>
          </cell>
          <cell r="DV82">
            <v>37.42</v>
          </cell>
          <cell r="DW82">
            <v>4.1242818890597423E-2</v>
          </cell>
          <cell r="DX82">
            <v>2091.1418600000002</v>
          </cell>
          <cell r="DY82">
            <v>54.899999999999984</v>
          </cell>
          <cell r="DZ82">
            <v>631.3499999999998</v>
          </cell>
          <cell r="EA82">
            <v>0.28969017242830392</v>
          </cell>
          <cell r="EB82">
            <v>55.883000000000003</v>
          </cell>
          <cell r="EC82">
            <v>52205.530961915763</v>
          </cell>
          <cell r="ED82">
            <v>1505.5966813875873</v>
          </cell>
          <cell r="EE82">
            <v>171</v>
          </cell>
          <cell r="EF82">
            <v>7.3451267057261891</v>
          </cell>
          <cell r="EG82">
            <v>3.1911111110332424</v>
          </cell>
          <cell r="EH82">
            <v>2.5069637883620102</v>
          </cell>
          <cell r="EI82">
            <v>12.895556544356429</v>
          </cell>
          <cell r="EJ82">
            <v>20.037105751391465</v>
          </cell>
          <cell r="EK82">
            <v>14.491086831512362</v>
          </cell>
          <cell r="EL82">
            <v>15.03030303014514</v>
          </cell>
          <cell r="EM82">
            <v>108.34752981260647</v>
          </cell>
          <cell r="EN82">
            <v>243.49014251519301</v>
          </cell>
          <cell r="EO82">
            <v>0</v>
          </cell>
          <cell r="EP82">
            <v>3384.7275731628615</v>
          </cell>
          <cell r="EQ82">
            <v>0</v>
          </cell>
          <cell r="ER82">
            <v>290.03240121200264</v>
          </cell>
          <cell r="ES82">
            <v>-308.94471159788554</v>
          </cell>
          <cell r="ET82">
            <v>0.1209822598175313</v>
          </cell>
          <cell r="EU82">
            <v>140.63117372442349</v>
          </cell>
          <cell r="EV82">
            <v>12.386944444444444</v>
          </cell>
          <cell r="EW82">
            <v>4.3530555556603296</v>
          </cell>
        </row>
        <row r="83">
          <cell r="A83">
            <v>42211</v>
          </cell>
          <cell r="B83">
            <v>4</v>
          </cell>
          <cell r="C83" t="str">
            <v>Sun</v>
          </cell>
          <cell r="D83">
            <v>9766</v>
          </cell>
          <cell r="E83">
            <v>924</v>
          </cell>
          <cell r="F83">
            <v>528</v>
          </cell>
          <cell r="G83">
            <v>313</v>
          </cell>
          <cell r="H83">
            <v>0</v>
          </cell>
          <cell r="I83">
            <v>1558</v>
          </cell>
          <cell r="J83">
            <v>218</v>
          </cell>
          <cell r="K83">
            <v>13307</v>
          </cell>
          <cell r="L83">
            <v>0</v>
          </cell>
          <cell r="M83">
            <v>13307</v>
          </cell>
          <cell r="N83">
            <v>98</v>
          </cell>
          <cell r="O83">
            <v>0</v>
          </cell>
          <cell r="P83">
            <v>0</v>
          </cell>
          <cell r="Q83">
            <v>515</v>
          </cell>
          <cell r="R83">
            <v>33</v>
          </cell>
          <cell r="S83">
            <v>30</v>
          </cell>
          <cell r="T83">
            <v>6</v>
          </cell>
          <cell r="U83">
            <v>524</v>
          </cell>
          <cell r="V83">
            <v>656</v>
          </cell>
          <cell r="W83">
            <v>548</v>
          </cell>
          <cell r="X83">
            <v>133</v>
          </cell>
          <cell r="Y83">
            <v>0</v>
          </cell>
          <cell r="Z83">
            <v>1</v>
          </cell>
          <cell r="AA83">
            <v>31</v>
          </cell>
          <cell r="AB83">
            <v>165</v>
          </cell>
          <cell r="AC83">
            <v>1</v>
          </cell>
          <cell r="AD83">
            <v>0</v>
          </cell>
          <cell r="AE83">
            <v>37</v>
          </cell>
          <cell r="AF83">
            <v>0</v>
          </cell>
          <cell r="AG83">
            <v>0</v>
          </cell>
          <cell r="AH83">
            <v>0.94975113692527013</v>
          </cell>
          <cell r="AI83">
            <v>0.75896939379763806</v>
          </cell>
          <cell r="AJ83">
            <v>0.99263545502367179</v>
          </cell>
          <cell r="AK83">
            <v>186.80878422520132</v>
          </cell>
          <cell r="AL83">
            <v>188.15543865603257</v>
          </cell>
          <cell r="AM83">
            <v>0.13346359059141805</v>
          </cell>
          <cell r="AN83">
            <v>0</v>
          </cell>
          <cell r="AO83">
            <v>0</v>
          </cell>
          <cell r="AP83">
            <v>0</v>
          </cell>
          <cell r="AQ83">
            <v>10.268261453412382</v>
          </cell>
          <cell r="AR83">
            <v>24.282846715328468</v>
          </cell>
          <cell r="AS83">
            <v>15.975472002685933</v>
          </cell>
          <cell r="AT83">
            <v>75.895797983869116</v>
          </cell>
          <cell r="AU83">
            <v>223.67420882068143</v>
          </cell>
          <cell r="AV83">
            <v>0.33931403349554007</v>
          </cell>
          <cell r="AW83">
            <v>1.2424118933491191</v>
          </cell>
          <cell r="AX83">
            <v>90.406368236223457</v>
          </cell>
          <cell r="BF83">
            <v>9.6999999999999993</v>
          </cell>
          <cell r="BG83">
            <v>0</v>
          </cell>
          <cell r="BH83">
            <v>169.07722222213349</v>
          </cell>
          <cell r="BI83">
            <v>0</v>
          </cell>
          <cell r="BJ83">
            <v>178.77722222213347</v>
          </cell>
          <cell r="BK83">
            <v>59.492777777826682</v>
          </cell>
          <cell r="BL83">
            <v>56.503333333333337</v>
          </cell>
          <cell r="BM83">
            <v>52.278055555604453</v>
          </cell>
          <cell r="BN83">
            <v>49.886111111111113</v>
          </cell>
          <cell r="BO83">
            <v>4.9108333333333336</v>
          </cell>
          <cell r="BP83">
            <v>4.4633333333333329</v>
          </cell>
          <cell r="BQ83">
            <v>1.8130555555555556</v>
          </cell>
          <cell r="BR83">
            <v>1.8138888888888889</v>
          </cell>
          <cell r="BS83">
            <v>0.49083333333333334</v>
          </cell>
          <cell r="BT83">
            <v>0.34</v>
          </cell>
          <cell r="BU83">
            <v>0</v>
          </cell>
          <cell r="BV83">
            <v>0</v>
          </cell>
          <cell r="BW83">
            <v>0</v>
          </cell>
          <cell r="BX83">
            <v>0</v>
          </cell>
          <cell r="BY83">
            <v>0</v>
          </cell>
          <cell r="BZ83">
            <v>0</v>
          </cell>
          <cell r="CA83">
            <v>53.368333333379127</v>
          </cell>
          <cell r="CB83">
            <v>0</v>
          </cell>
          <cell r="CC83">
            <v>0</v>
          </cell>
          <cell r="CD83">
            <v>10.328333333266071</v>
          </cell>
          <cell r="CE83">
            <v>7.8388888888888886</v>
          </cell>
          <cell r="CF83">
            <v>7.433333333403441</v>
          </cell>
          <cell r="CG83">
            <v>6.2133333333333329</v>
          </cell>
          <cell r="CH83">
            <v>0</v>
          </cell>
          <cell r="CI83">
            <v>0</v>
          </cell>
          <cell r="CJ83">
            <v>0.13166666666666665</v>
          </cell>
          <cell r="CK83">
            <v>0.10611111111111111</v>
          </cell>
          <cell r="CL83">
            <v>2.7633333331959631</v>
          </cell>
          <cell r="CM83">
            <v>1.5194444444444444</v>
          </cell>
          <cell r="CN83">
            <v>0</v>
          </cell>
          <cell r="CO83">
            <v>123.18944444447189</v>
          </cell>
          <cell r="CP83">
            <v>17.469722222222224</v>
          </cell>
          <cell r="CQ83">
            <v>0</v>
          </cell>
          <cell r="CR83">
            <v>0</v>
          </cell>
          <cell r="CS83">
            <v>6.2397222222222224</v>
          </cell>
          <cell r="CT83">
            <v>0</v>
          </cell>
          <cell r="CU83">
            <v>5.8005555555555555</v>
          </cell>
          <cell r="CV83">
            <v>0</v>
          </cell>
          <cell r="CW83">
            <v>6.9874999999999998</v>
          </cell>
          <cell r="CX83">
            <v>6.3802777777777777</v>
          </cell>
          <cell r="CY83">
            <v>0</v>
          </cell>
          <cell r="CZ83">
            <v>0.7830555555653862</v>
          </cell>
          <cell r="DA83">
            <v>0</v>
          </cell>
          <cell r="DB83">
            <v>0</v>
          </cell>
          <cell r="DC83">
            <v>0</v>
          </cell>
          <cell r="DD83">
            <v>0</v>
          </cell>
          <cell r="DE83">
            <v>0</v>
          </cell>
          <cell r="DF83">
            <v>0</v>
          </cell>
          <cell r="DG83">
            <v>0</v>
          </cell>
          <cell r="DH83">
            <v>2.2341666666666669</v>
          </cell>
          <cell r="DI83">
            <v>1.9530555555555555</v>
          </cell>
          <cell r="DJ83">
            <v>0</v>
          </cell>
          <cell r="DK83">
            <v>0</v>
          </cell>
          <cell r="DL83">
            <v>0</v>
          </cell>
          <cell r="DM83">
            <v>0</v>
          </cell>
          <cell r="DN83">
            <v>11.350555555565387</v>
          </cell>
          <cell r="DO83">
            <v>47.848055555565388</v>
          </cell>
          <cell r="DP83">
            <v>171.03750000003728</v>
          </cell>
          <cell r="DQ83">
            <v>7.3546125000016023</v>
          </cell>
          <cell r="DR83">
            <v>4.2999999999999997E-2</v>
          </cell>
          <cell r="DS83">
            <v>178.39211250003888</v>
          </cell>
          <cell r="DT83">
            <v>3.8722222222222222</v>
          </cell>
          <cell r="DU83">
            <v>4.2949999998740243</v>
          </cell>
          <cell r="DV83">
            <v>1.98</v>
          </cell>
          <cell r="DW83">
            <v>1.0827257275693379E-2</v>
          </cell>
          <cell r="DX83">
            <v>177.08724000000001</v>
          </cell>
          <cell r="DY83">
            <v>70.466666666666669</v>
          </cell>
          <cell r="DZ83">
            <v>0</v>
          </cell>
          <cell r="EA83">
            <v>0.26821844803006611</v>
          </cell>
          <cell r="EB83">
            <v>89.438000000000002</v>
          </cell>
          <cell r="EC83">
            <v>16132.120997778478</v>
          </cell>
          <cell r="ED83">
            <v>0</v>
          </cell>
          <cell r="EE83">
            <v>47</v>
          </cell>
          <cell r="EF83">
            <v>5.482978723243435</v>
          </cell>
          <cell r="EG83">
            <v>3.6463888889049283</v>
          </cell>
          <cell r="EH83">
            <v>10.147025215160669</v>
          </cell>
          <cell r="EI83">
            <v>17.892376681445597</v>
          </cell>
          <cell r="EJ83">
            <v>0</v>
          </cell>
          <cell r="EK83">
            <v>7.59493670886076</v>
          </cell>
          <cell r="EL83">
            <v>11.21833534434538</v>
          </cell>
          <cell r="EM83">
            <v>291.22108166079363</v>
          </cell>
          <cell r="EN83">
            <v>637.6910016977929</v>
          </cell>
          <cell r="EO83">
            <v>0</v>
          </cell>
          <cell r="EP83">
            <v>-721.48183271568189</v>
          </cell>
          <cell r="EQ83">
            <v>0</v>
          </cell>
          <cell r="ER83">
            <v>728.12695003571321</v>
          </cell>
          <cell r="ES83">
            <v>-267.2342616818438</v>
          </cell>
          <cell r="ET83">
            <v>0.58285349002278419</v>
          </cell>
          <cell r="EU83">
            <v>85.790763892510299</v>
          </cell>
          <cell r="EV83">
            <v>7.9450000000000003</v>
          </cell>
          <cell r="EW83">
            <v>0.17638888891863946</v>
          </cell>
        </row>
        <row r="84">
          <cell r="A84">
            <v>42212</v>
          </cell>
          <cell r="B84">
            <v>5</v>
          </cell>
          <cell r="C84" t="str">
            <v>Mon</v>
          </cell>
          <cell r="D84">
            <v>78432</v>
          </cell>
          <cell r="E84">
            <v>3574</v>
          </cell>
          <cell r="F84">
            <v>4950</v>
          </cell>
          <cell r="G84">
            <v>4399</v>
          </cell>
          <cell r="H84">
            <v>0</v>
          </cell>
          <cell r="I84">
            <v>11892</v>
          </cell>
          <cell r="J84">
            <v>2566</v>
          </cell>
          <cell r="K84">
            <v>105813</v>
          </cell>
          <cell r="L84">
            <v>0</v>
          </cell>
          <cell r="M84">
            <v>105813</v>
          </cell>
          <cell r="N84">
            <v>1102</v>
          </cell>
          <cell r="O84">
            <v>1484</v>
          </cell>
          <cell r="P84">
            <v>119427</v>
          </cell>
          <cell r="Q84">
            <v>1223</v>
          </cell>
          <cell r="R84">
            <v>63</v>
          </cell>
          <cell r="S84">
            <v>143</v>
          </cell>
          <cell r="T84">
            <v>9</v>
          </cell>
          <cell r="U84">
            <v>1217</v>
          </cell>
          <cell r="V84">
            <v>1548</v>
          </cell>
          <cell r="W84">
            <v>1286</v>
          </cell>
          <cell r="X84">
            <v>1698</v>
          </cell>
          <cell r="Y84">
            <v>7</v>
          </cell>
          <cell r="Z84">
            <v>14</v>
          </cell>
          <cell r="AA84">
            <v>204</v>
          </cell>
          <cell r="AB84">
            <v>1923</v>
          </cell>
          <cell r="AC84">
            <v>29</v>
          </cell>
          <cell r="AD84">
            <v>1130</v>
          </cell>
          <cell r="AE84">
            <v>99</v>
          </cell>
          <cell r="AF84">
            <v>0</v>
          </cell>
          <cell r="AG84">
            <v>0</v>
          </cell>
          <cell r="AH84">
            <v>0.87369803117472011</v>
          </cell>
          <cell r="AI84">
            <v>0.8262733445988516</v>
          </cell>
          <cell r="AJ84">
            <v>0.98958540065965428</v>
          </cell>
          <cell r="AK84">
            <v>160.17944759952454</v>
          </cell>
          <cell r="AL84">
            <v>162.85963824246505</v>
          </cell>
          <cell r="AM84">
            <v>0.13663727519302921</v>
          </cell>
          <cell r="AN84">
            <v>13.211205191146012</v>
          </cell>
          <cell r="AO84">
            <v>36.994667959282602</v>
          </cell>
          <cell r="AP84">
            <v>15.647718618090316</v>
          </cell>
          <cell r="AQ84">
            <v>10.793872840468344</v>
          </cell>
          <cell r="AR84">
            <v>82.280715396578543</v>
          </cell>
          <cell r="AS84">
            <v>12.477357888596506</v>
          </cell>
          <cell r="AT84">
            <v>77.890762670482488</v>
          </cell>
          <cell r="AU84">
            <v>195.90374494910523</v>
          </cell>
          <cell r="AV84">
            <v>0.39759710918603475</v>
          </cell>
          <cell r="AW84">
            <v>0.61002278162861778</v>
          </cell>
          <cell r="AX84">
            <v>45.556222154767241</v>
          </cell>
          <cell r="BF84">
            <v>22.249444444444446</v>
          </cell>
          <cell r="BG84">
            <v>345.1502777788387</v>
          </cell>
          <cell r="BH84">
            <v>1012.9172222216718</v>
          </cell>
          <cell r="BI84">
            <v>55.61472222225845</v>
          </cell>
          <cell r="BJ84">
            <v>1435.9316666672134</v>
          </cell>
          <cell r="BK84">
            <v>540.12750000001108</v>
          </cell>
          <cell r="BL84">
            <v>471.9083333333333</v>
          </cell>
          <cell r="BM84">
            <v>489.650833333457</v>
          </cell>
          <cell r="BN84">
            <v>430.69333333333333</v>
          </cell>
          <cell r="BO84">
            <v>21.945277777659292</v>
          </cell>
          <cell r="BP84">
            <v>18.464166666666667</v>
          </cell>
          <cell r="BQ84">
            <v>19.943333333276936</v>
          </cell>
          <cell r="BR84">
            <v>17.077222222222222</v>
          </cell>
          <cell r="BS84">
            <v>8.5880555556179026</v>
          </cell>
          <cell r="BT84">
            <v>5.6736111111111107</v>
          </cell>
          <cell r="BU84">
            <v>0</v>
          </cell>
          <cell r="BV84">
            <v>0</v>
          </cell>
          <cell r="BW84">
            <v>112.3288888885443</v>
          </cell>
          <cell r="BX84">
            <v>40.113888888888887</v>
          </cell>
          <cell r="BY84">
            <v>72.214999999655404</v>
          </cell>
          <cell r="BZ84">
            <v>67.970833333333331</v>
          </cell>
          <cell r="CA84">
            <v>119.14166666653085</v>
          </cell>
          <cell r="CB84">
            <v>0</v>
          </cell>
          <cell r="CC84">
            <v>0</v>
          </cell>
          <cell r="CD84">
            <v>154.11916666728754</v>
          </cell>
          <cell r="CE84">
            <v>119.04305555555555</v>
          </cell>
          <cell r="CF84">
            <v>137.08138888942025</v>
          </cell>
          <cell r="CG84">
            <v>107.70527777777778</v>
          </cell>
          <cell r="CH84">
            <v>0.55694444444444446</v>
          </cell>
          <cell r="CI84">
            <v>0.27638888888888891</v>
          </cell>
          <cell r="CJ84">
            <v>1.6119444445347311</v>
          </cell>
          <cell r="CK84">
            <v>0.90694444444444444</v>
          </cell>
          <cell r="CL84">
            <v>14.868888888888113</v>
          </cell>
          <cell r="CM84">
            <v>10.154444444444444</v>
          </cell>
          <cell r="CN84">
            <v>0</v>
          </cell>
          <cell r="CO84">
            <v>925.71722222237372</v>
          </cell>
          <cell r="CP84">
            <v>128.85194444444446</v>
          </cell>
          <cell r="CQ84">
            <v>19.029166666666665</v>
          </cell>
          <cell r="CR84">
            <v>21.064166666666665</v>
          </cell>
          <cell r="CS84">
            <v>17.805</v>
          </cell>
          <cell r="CT84">
            <v>0</v>
          </cell>
          <cell r="CU84">
            <v>32.131666666666668</v>
          </cell>
          <cell r="CV84">
            <v>0</v>
          </cell>
          <cell r="CW84">
            <v>36.567500000000003</v>
          </cell>
          <cell r="CX84">
            <v>57.028333333333336</v>
          </cell>
          <cell r="CY84">
            <v>11.05</v>
          </cell>
          <cell r="CZ84">
            <v>4.199722222297245</v>
          </cell>
          <cell r="DA84">
            <v>7.7777777777777776E-3</v>
          </cell>
          <cell r="DB84">
            <v>0</v>
          </cell>
          <cell r="DC84">
            <v>0</v>
          </cell>
          <cell r="DD84">
            <v>5.5402777777777779</v>
          </cell>
          <cell r="DE84">
            <v>5.3033333333333337</v>
          </cell>
          <cell r="DF84">
            <v>0</v>
          </cell>
          <cell r="DG84">
            <v>0</v>
          </cell>
          <cell r="DH84">
            <v>28.395555555555557</v>
          </cell>
          <cell r="DI84">
            <v>19.232222222222223</v>
          </cell>
          <cell r="DJ84">
            <v>13.632222222227137</v>
          </cell>
          <cell r="DK84">
            <v>7.934166666666667</v>
          </cell>
          <cell r="DL84">
            <v>0</v>
          </cell>
          <cell r="DM84">
            <v>0</v>
          </cell>
          <cell r="DN84">
            <v>152.32361111119104</v>
          </cell>
          <cell r="DO84">
            <v>407.77305555563549</v>
          </cell>
          <cell r="DP84">
            <v>1333.4902777780092</v>
          </cell>
          <cell r="DQ84">
            <v>57.34008194445439</v>
          </cell>
          <cell r="DR84">
            <v>4.2999999999999997E-2</v>
          </cell>
          <cell r="DS84">
            <v>1390.8303597224635</v>
          </cell>
          <cell r="DT84">
            <v>78.051666666666662</v>
          </cell>
          <cell r="DU84">
            <v>24.989166667062751</v>
          </cell>
          <cell r="DV84">
            <v>132.69999999999999</v>
          </cell>
          <cell r="DW84">
            <v>9.3655555269889293E-2</v>
          </cell>
          <cell r="DX84">
            <v>5527.6184999999996</v>
          </cell>
          <cell r="DY84">
            <v>0</v>
          </cell>
          <cell r="DZ84">
            <v>0</v>
          </cell>
          <cell r="EA84">
            <v>0.29318676624013695</v>
          </cell>
          <cell r="EB84">
            <v>41.655000000000001</v>
          </cell>
          <cell r="EC84">
            <v>63462.65713423922</v>
          </cell>
          <cell r="ED84">
            <v>2316.6312541681759</v>
          </cell>
          <cell r="EE84">
            <v>232</v>
          </cell>
          <cell r="EF84">
            <v>6.4627155173438151</v>
          </cell>
          <cell r="EG84">
            <v>13.398611110829904</v>
          </cell>
          <cell r="EH84">
            <v>7.3888255417742315</v>
          </cell>
          <cell r="EI84">
            <v>12.386801839086482</v>
          </cell>
          <cell r="EJ84">
            <v>12.568578553615959</v>
          </cell>
          <cell r="EK84">
            <v>8.6851628463169135</v>
          </cell>
          <cell r="EL84">
            <v>13.719922283665341</v>
          </cell>
          <cell r="EM84">
            <v>248.20324252117658</v>
          </cell>
          <cell r="EN84">
            <v>512.22304880438048</v>
          </cell>
          <cell r="EO84">
            <v>0</v>
          </cell>
          <cell r="EP84">
            <v>398.56776399576989</v>
          </cell>
          <cell r="EQ84">
            <v>-612.44983052119744</v>
          </cell>
          <cell r="ER84">
            <v>525.3073217240775</v>
          </cell>
          <cell r="ES84">
            <v>-32.01702230323933</v>
          </cell>
          <cell r="ET84">
            <v>-2.9929660485505272E-2</v>
          </cell>
          <cell r="EU84">
            <v>-69.517335177481655</v>
          </cell>
          <cell r="EV84">
            <v>6.8641666666666667</v>
          </cell>
          <cell r="EW84">
            <v>5.3591666667670426</v>
          </cell>
        </row>
        <row r="85">
          <cell r="A85">
            <v>42213</v>
          </cell>
          <cell r="B85">
            <v>5</v>
          </cell>
          <cell r="C85" t="str">
            <v>Tue</v>
          </cell>
          <cell r="D85">
            <v>60807</v>
          </cell>
          <cell r="E85">
            <v>3244</v>
          </cell>
          <cell r="F85">
            <v>3337</v>
          </cell>
          <cell r="G85">
            <v>2455</v>
          </cell>
          <cell r="H85">
            <v>0</v>
          </cell>
          <cell r="I85">
            <v>11021</v>
          </cell>
          <cell r="J85">
            <v>4357</v>
          </cell>
          <cell r="K85">
            <v>85221</v>
          </cell>
          <cell r="L85">
            <v>0</v>
          </cell>
          <cell r="M85">
            <v>85221</v>
          </cell>
          <cell r="N85">
            <v>653</v>
          </cell>
          <cell r="O85">
            <v>1341</v>
          </cell>
          <cell r="P85">
            <v>111556</v>
          </cell>
          <cell r="Q85">
            <v>1423</v>
          </cell>
          <cell r="R85">
            <v>40</v>
          </cell>
          <cell r="S85">
            <v>128</v>
          </cell>
          <cell r="T85">
            <v>0</v>
          </cell>
          <cell r="U85">
            <v>1408</v>
          </cell>
          <cell r="V85">
            <v>1594</v>
          </cell>
          <cell r="W85">
            <v>1463</v>
          </cell>
          <cell r="X85">
            <v>1142</v>
          </cell>
          <cell r="Y85">
            <v>4</v>
          </cell>
          <cell r="Z85">
            <v>5</v>
          </cell>
          <cell r="AA85">
            <v>216</v>
          </cell>
          <cell r="AB85">
            <v>1367</v>
          </cell>
          <cell r="AC85">
            <v>21</v>
          </cell>
          <cell r="AD85">
            <v>1635</v>
          </cell>
          <cell r="AE85">
            <v>32</v>
          </cell>
          <cell r="AF85">
            <v>0</v>
          </cell>
          <cell r="AG85">
            <v>0</v>
          </cell>
          <cell r="AH85">
            <v>0.85167610816892869</v>
          </cell>
          <cell r="AI85">
            <v>0.9137459706321327</v>
          </cell>
          <cell r="AJ85">
            <v>0.99233756937843953</v>
          </cell>
          <cell r="AK85">
            <v>159.93868553847716</v>
          </cell>
          <cell r="AL85">
            <v>168.26453425466008</v>
          </cell>
          <cell r="AM85">
            <v>0.18044848100820221</v>
          </cell>
          <cell r="AN85">
            <v>9.9796792924601565</v>
          </cell>
          <cell r="AO85">
            <v>29.896517770332618</v>
          </cell>
          <cell r="AP85">
            <v>18.264415110342913</v>
          </cell>
          <cell r="AQ85">
            <v>11.216123550283324</v>
          </cell>
          <cell r="AR85">
            <v>58.250854408749149</v>
          </cell>
          <cell r="AS85">
            <v>12.947868595399827</v>
          </cell>
          <cell r="AT85">
            <v>68.639107267143203</v>
          </cell>
          <cell r="AU85">
            <v>204.49072879875234</v>
          </cell>
          <cell r="AV85">
            <v>0.33565877372706587</v>
          </cell>
          <cell r="AW85">
            <v>0.71464388037105853</v>
          </cell>
          <cell r="AX85">
            <v>47.03021856433034</v>
          </cell>
          <cell r="BF85">
            <v>29.014722222222222</v>
          </cell>
          <cell r="BG85">
            <v>171.55305555564325</v>
          </cell>
          <cell r="BH85">
            <v>1112.5474999998655</v>
          </cell>
          <cell r="BI85">
            <v>0</v>
          </cell>
          <cell r="BJ85">
            <v>1313.1152777777311</v>
          </cell>
          <cell r="BK85">
            <v>416.74749999971618</v>
          </cell>
          <cell r="BL85">
            <v>354.93388888888887</v>
          </cell>
          <cell r="BM85">
            <v>380.18944444414228</v>
          </cell>
          <cell r="BN85">
            <v>324.29972222222221</v>
          </cell>
          <cell r="BO85">
            <v>19.279166666757988</v>
          </cell>
          <cell r="BP85">
            <v>15.596388888888889</v>
          </cell>
          <cell r="BQ85">
            <v>12.738055555555556</v>
          </cell>
          <cell r="BR85">
            <v>11.653888888888888</v>
          </cell>
          <cell r="BS85">
            <v>4.5408333332603794</v>
          </cell>
          <cell r="BT85">
            <v>3.3838888888888889</v>
          </cell>
          <cell r="BU85">
            <v>0</v>
          </cell>
          <cell r="BV85">
            <v>0</v>
          </cell>
          <cell r="BW85">
            <v>134.37305555631951</v>
          </cell>
          <cell r="BX85">
            <v>44.854722222222222</v>
          </cell>
          <cell r="BY85">
            <v>89.518333334097278</v>
          </cell>
          <cell r="BZ85">
            <v>93.31527777777778</v>
          </cell>
          <cell r="CA85">
            <v>130.43722222220384</v>
          </cell>
          <cell r="CB85">
            <v>0</v>
          </cell>
          <cell r="CC85">
            <v>0</v>
          </cell>
          <cell r="CD85">
            <v>105.57722222217126</v>
          </cell>
          <cell r="CE85">
            <v>84.952499999999986</v>
          </cell>
          <cell r="CF85">
            <v>90.458055555400847</v>
          </cell>
          <cell r="CG85">
            <v>73.396666666666661</v>
          </cell>
          <cell r="CH85">
            <v>-0.15638888888888888</v>
          </cell>
          <cell r="CI85">
            <v>0.15722222222222224</v>
          </cell>
          <cell r="CJ85">
            <v>0.41722222222222222</v>
          </cell>
          <cell r="CK85">
            <v>0.36666666666666664</v>
          </cell>
          <cell r="CL85">
            <v>14.858333333437072</v>
          </cell>
          <cell r="CM85">
            <v>11.031944444444445</v>
          </cell>
          <cell r="CN85">
            <v>0</v>
          </cell>
          <cell r="CO85">
            <v>787.13500000041086</v>
          </cell>
          <cell r="CP85">
            <v>149.85555555555555</v>
          </cell>
          <cell r="CQ85">
            <v>15.668611111024964</v>
          </cell>
          <cell r="CR85">
            <v>17.241944444315095</v>
          </cell>
          <cell r="CS85">
            <v>18.646666666666668</v>
          </cell>
          <cell r="CT85">
            <v>0</v>
          </cell>
          <cell r="CU85">
            <v>24.43888888888889</v>
          </cell>
          <cell r="CV85">
            <v>0</v>
          </cell>
          <cell r="CW85">
            <v>31.318333333333332</v>
          </cell>
          <cell r="CX85">
            <v>47.574444444444445</v>
          </cell>
          <cell r="CY85">
            <v>8.6341666666666672</v>
          </cell>
          <cell r="CZ85">
            <v>3.5216666667758383</v>
          </cell>
          <cell r="DA85">
            <v>1.3333333333333334E-2</v>
          </cell>
          <cell r="DB85">
            <v>0</v>
          </cell>
          <cell r="DC85">
            <v>0</v>
          </cell>
          <cell r="DD85">
            <v>6.3272222222222219</v>
          </cell>
          <cell r="DE85">
            <v>20.336388888888887</v>
          </cell>
          <cell r="DF85">
            <v>0</v>
          </cell>
          <cell r="DG85">
            <v>0</v>
          </cell>
          <cell r="DH85">
            <v>33.963611111111113</v>
          </cell>
          <cell r="DI85">
            <v>20.826111111111111</v>
          </cell>
          <cell r="DJ85">
            <v>19.810000000139958</v>
          </cell>
          <cell r="DK85">
            <v>6.0763888888888893</v>
          </cell>
          <cell r="DL85">
            <v>0</v>
          </cell>
          <cell r="DM85">
            <v>0</v>
          </cell>
          <cell r="DN85">
            <v>167.08333333358246</v>
          </cell>
          <cell r="DO85">
            <v>424.25333333336698</v>
          </cell>
          <cell r="DP85">
            <v>1211.3883333337778</v>
          </cell>
          <cell r="DQ85">
            <v>52.089698333352445</v>
          </cell>
          <cell r="DR85">
            <v>4.2999999999999997E-2</v>
          </cell>
          <cell r="DS85">
            <v>1263.4780316671304</v>
          </cell>
          <cell r="DT85">
            <v>71.049444444444447</v>
          </cell>
          <cell r="DU85">
            <v>30.192499999617922</v>
          </cell>
          <cell r="DV85">
            <v>115.07</v>
          </cell>
          <cell r="DW85">
            <v>8.8859283085006208E-2</v>
          </cell>
          <cell r="DX85">
            <v>4969.7582299999995</v>
          </cell>
          <cell r="DY85">
            <v>0.24999999999999911</v>
          </cell>
          <cell r="DZ85">
            <v>4.499999999999984</v>
          </cell>
          <cell r="EA85">
            <v>0.33578212101841959</v>
          </cell>
          <cell r="EB85">
            <v>43.189</v>
          </cell>
          <cell r="EC85">
            <v>59542.610939671693</v>
          </cell>
          <cell r="ED85">
            <v>0</v>
          </cell>
          <cell r="EE85">
            <v>218</v>
          </cell>
          <cell r="EF85">
            <v>8.3098623852159434</v>
          </cell>
          <cell r="EG85">
            <v>5.0233333335555574</v>
          </cell>
          <cell r="EH85">
            <v>6.3702720634209102</v>
          </cell>
          <cell r="EI85">
            <v>12.624635727445904</v>
          </cell>
          <cell r="EJ85">
            <v>-25.577264653641208</v>
          </cell>
          <cell r="EK85">
            <v>11.984021304926765</v>
          </cell>
          <cell r="EL85">
            <v>14.537296690868779</v>
          </cell>
          <cell r="EM85">
            <v>261.97090956669643</v>
          </cell>
          <cell r="EN85">
            <v>540.64966049684915</v>
          </cell>
          <cell r="EO85">
            <v>0</v>
          </cell>
          <cell r="EP85">
            <v>-527.71854290396084</v>
          </cell>
          <cell r="EQ85">
            <v>974.46380020560741</v>
          </cell>
          <cell r="ER85">
            <v>245.90682338107408</v>
          </cell>
          <cell r="ES85">
            <v>-210.73434804253304</v>
          </cell>
          <cell r="ET85">
            <v>7.4691438256935472E-2</v>
          </cell>
          <cell r="EU85">
            <v>135.3444498878427</v>
          </cell>
          <cell r="EV85">
            <v>17.736666666666668</v>
          </cell>
          <cell r="EW85">
            <v>6.5927777777777781</v>
          </cell>
        </row>
        <row r="86">
          <cell r="A86">
            <v>42214</v>
          </cell>
          <cell r="B86">
            <v>5</v>
          </cell>
          <cell r="C86" t="str">
            <v>Wed</v>
          </cell>
          <cell r="D86">
            <v>56203</v>
          </cell>
          <cell r="E86">
            <v>2896</v>
          </cell>
          <cell r="F86">
            <v>2786</v>
          </cell>
          <cell r="G86">
            <v>3332</v>
          </cell>
          <cell r="H86">
            <v>0</v>
          </cell>
          <cell r="I86">
            <v>8383</v>
          </cell>
          <cell r="J86">
            <v>171</v>
          </cell>
          <cell r="K86">
            <v>73771</v>
          </cell>
          <cell r="L86">
            <v>0</v>
          </cell>
          <cell r="M86">
            <v>73771</v>
          </cell>
          <cell r="N86">
            <v>268</v>
          </cell>
          <cell r="O86">
            <v>1219</v>
          </cell>
          <cell r="P86">
            <v>84455</v>
          </cell>
          <cell r="Q86">
            <v>1094</v>
          </cell>
          <cell r="R86">
            <v>60</v>
          </cell>
          <cell r="S86">
            <v>148</v>
          </cell>
          <cell r="T86">
            <v>9</v>
          </cell>
          <cell r="U86">
            <v>1115</v>
          </cell>
          <cell r="V86">
            <v>1383</v>
          </cell>
          <cell r="W86">
            <v>1154</v>
          </cell>
          <cell r="X86">
            <v>1228</v>
          </cell>
          <cell r="Y86">
            <v>5</v>
          </cell>
          <cell r="Z86">
            <v>19</v>
          </cell>
          <cell r="AA86">
            <v>119</v>
          </cell>
          <cell r="AB86">
            <v>1371</v>
          </cell>
          <cell r="AC86">
            <v>27</v>
          </cell>
          <cell r="AD86">
            <v>1107</v>
          </cell>
          <cell r="AE86">
            <v>40</v>
          </cell>
          <cell r="AF86">
            <v>0</v>
          </cell>
          <cell r="AG86">
            <v>0</v>
          </cell>
          <cell r="AH86">
            <v>0.85565461629270523</v>
          </cell>
          <cell r="AI86">
            <v>0.84135005104297822</v>
          </cell>
          <cell r="AJ86">
            <v>0.9963671361375066</v>
          </cell>
          <cell r="AK86">
            <v>153.37607197187205</v>
          </cell>
          <cell r="AL86">
            <v>140.07255139056832</v>
          </cell>
          <cell r="AM86">
            <v>0.11595342343197192</v>
          </cell>
          <cell r="AN86">
            <v>12.778633556302053</v>
          </cell>
          <cell r="AO86">
            <v>33.986199205408795</v>
          </cell>
          <cell r="AP86">
            <v>18.59688092063552</v>
          </cell>
          <cell r="AQ86">
            <v>9.8571164185185332</v>
          </cell>
          <cell r="AR86">
            <v>63.926343154246098</v>
          </cell>
          <cell r="AS86">
            <v>11.932605295175588</v>
          </cell>
          <cell r="AT86">
            <v>63.524240096776602</v>
          </cell>
          <cell r="AU86">
            <v>183.00590000169521</v>
          </cell>
          <cell r="AV86">
            <v>0.34711580389587532</v>
          </cell>
          <cell r="AW86">
            <v>0.68631664097517275</v>
          </cell>
          <cell r="AX86">
            <v>41.800328939328963</v>
          </cell>
          <cell r="BF86">
            <v>33.014722222222225</v>
          </cell>
          <cell r="BG86">
            <v>123.52166666693158</v>
          </cell>
          <cell r="BH86">
            <v>1069.777500000424</v>
          </cell>
          <cell r="BI86">
            <v>0</v>
          </cell>
          <cell r="BJ86">
            <v>1226.3138888895778</v>
          </cell>
          <cell r="BK86">
            <v>403.10722222243464</v>
          </cell>
          <cell r="BL86">
            <v>344.92055555555555</v>
          </cell>
          <cell r="BM86">
            <v>366.43916666680042</v>
          </cell>
          <cell r="BN86">
            <v>311.03416666666669</v>
          </cell>
          <cell r="BO86">
            <v>20.675000000000001</v>
          </cell>
          <cell r="BP86">
            <v>17.706944444444446</v>
          </cell>
          <cell r="BQ86">
            <v>10.643055555555556</v>
          </cell>
          <cell r="BR86">
            <v>11.520833333333334</v>
          </cell>
          <cell r="BS86">
            <v>5.3500000000786452</v>
          </cell>
          <cell r="BT86">
            <v>4.658611111111111</v>
          </cell>
          <cell r="BU86">
            <v>0</v>
          </cell>
          <cell r="BV86">
            <v>0</v>
          </cell>
          <cell r="BW86">
            <v>95.393611111011509</v>
          </cell>
          <cell r="BX86">
            <v>35.8675</v>
          </cell>
          <cell r="BY86">
            <v>59.52611111101151</v>
          </cell>
          <cell r="BZ86">
            <v>61.034722222222221</v>
          </cell>
          <cell r="CA86">
            <v>117.07277777829466</v>
          </cell>
          <cell r="CB86">
            <v>0</v>
          </cell>
          <cell r="CC86">
            <v>0</v>
          </cell>
          <cell r="CD86">
            <v>114.89527777762851</v>
          </cell>
          <cell r="CE86">
            <v>85.714722222222221</v>
          </cell>
          <cell r="CF86">
            <v>105.52527777760135</v>
          </cell>
          <cell r="CG86">
            <v>78.676388888888894</v>
          </cell>
          <cell r="CH86">
            <v>6.3055555555555559E-2</v>
          </cell>
          <cell r="CI86">
            <v>0.18277777777777779</v>
          </cell>
          <cell r="CJ86">
            <v>1.456388888888889</v>
          </cell>
          <cell r="CK86">
            <v>0.95611111111111113</v>
          </cell>
          <cell r="CL86">
            <v>7.8505555555827193</v>
          </cell>
          <cell r="CM86">
            <v>5.8994444444444447</v>
          </cell>
          <cell r="CN86">
            <v>0</v>
          </cell>
          <cell r="CO86">
            <v>730.46888888936928</v>
          </cell>
          <cell r="CP86">
            <v>155.40972222222223</v>
          </cell>
          <cell r="CQ86">
            <v>14.043888888994697</v>
          </cell>
          <cell r="CR86">
            <v>31.250833333333333</v>
          </cell>
          <cell r="CS86">
            <v>15.694166666666666</v>
          </cell>
          <cell r="CT86">
            <v>0</v>
          </cell>
          <cell r="CU86">
            <v>32.366666666666667</v>
          </cell>
          <cell r="CV86">
            <v>0</v>
          </cell>
          <cell r="CW86">
            <v>27.053333333333335</v>
          </cell>
          <cell r="CX86">
            <v>43.205555555555556</v>
          </cell>
          <cell r="CY86">
            <v>7.25</v>
          </cell>
          <cell r="CZ86">
            <v>7.5030555555555551</v>
          </cell>
          <cell r="DA86">
            <v>3.3333333333333335E-3</v>
          </cell>
          <cell r="DB86">
            <v>3.2669444444444444</v>
          </cell>
          <cell r="DC86">
            <v>0</v>
          </cell>
          <cell r="DD86">
            <v>0</v>
          </cell>
          <cell r="DE86">
            <v>6.785277777777778</v>
          </cell>
          <cell r="DF86">
            <v>0</v>
          </cell>
          <cell r="DG86">
            <v>0</v>
          </cell>
          <cell r="DH86">
            <v>28.432500000000001</v>
          </cell>
          <cell r="DI86">
            <v>19.368055555555557</v>
          </cell>
          <cell r="DJ86">
            <v>11.258333333353512</v>
          </cell>
          <cell r="DK86">
            <v>5.8525000000380292</v>
          </cell>
          <cell r="DL86">
            <v>0</v>
          </cell>
          <cell r="DM86">
            <v>0</v>
          </cell>
          <cell r="DN86">
            <v>132.92555555561376</v>
          </cell>
          <cell r="DO86">
            <v>408.74416666683067</v>
          </cell>
          <cell r="DP86">
            <v>1139.2130555561998</v>
          </cell>
          <cell r="DQ86">
            <v>48.986161388916592</v>
          </cell>
          <cell r="DR86">
            <v>4.2999999999999997E-2</v>
          </cell>
          <cell r="DS86">
            <v>1188.1992169451164</v>
          </cell>
          <cell r="DT86">
            <v>64.515555555555551</v>
          </cell>
          <cell r="DU86">
            <v>22.091666666574859</v>
          </cell>
          <cell r="DV86">
            <v>52.210000000000008</v>
          </cell>
          <cell r="DW86">
            <v>4.3104557665484634E-2</v>
          </cell>
          <cell r="DX86">
            <v>2092.2113300000005</v>
          </cell>
          <cell r="DY86">
            <v>0</v>
          </cell>
          <cell r="DZ86">
            <v>0</v>
          </cell>
          <cell r="EA86">
            <v>0.3440030601246481</v>
          </cell>
          <cell r="EB86">
            <v>40.073</v>
          </cell>
          <cell r="EC86">
            <v>49706.918550641647</v>
          </cell>
          <cell r="ED86">
            <v>0</v>
          </cell>
          <cell r="EE86">
            <v>208</v>
          </cell>
          <cell r="EF86">
            <v>6.3725961538196705</v>
          </cell>
          <cell r="EG86">
            <v>6.5555555561360803</v>
          </cell>
          <cell r="EH86">
            <v>6.1016949147139039</v>
          </cell>
          <cell r="EI86">
            <v>11.637022198492176</v>
          </cell>
          <cell r="EJ86">
            <v>79.295154185022028</v>
          </cell>
          <cell r="EK86">
            <v>13.045966049971391</v>
          </cell>
          <cell r="EL86">
            <v>15.158162904200612</v>
          </cell>
          <cell r="EM86">
            <v>261.76693201096174</v>
          </cell>
          <cell r="EN86">
            <v>622.80373830860174</v>
          </cell>
          <cell r="EO86">
            <v>0</v>
          </cell>
          <cell r="EP86">
            <v>1364.3307358502555</v>
          </cell>
          <cell r="EQ86">
            <v>-331.04559365448955</v>
          </cell>
          <cell r="ER86">
            <v>869.97669258467272</v>
          </cell>
          <cell r="ES86">
            <v>188.73619255019048</v>
          </cell>
          <cell r="ET86">
            <v>4.6364198861049699E-2</v>
          </cell>
          <cell r="EU86">
            <v>81.825511927021822</v>
          </cell>
          <cell r="EV86">
            <v>13.998055555555556</v>
          </cell>
          <cell r="EW86">
            <v>4.3905555555555553</v>
          </cell>
        </row>
        <row r="87">
          <cell r="A87">
            <v>42215</v>
          </cell>
          <cell r="B87">
            <v>5</v>
          </cell>
          <cell r="C87" t="str">
            <v>Thu</v>
          </cell>
          <cell r="D87">
            <v>68132</v>
          </cell>
          <cell r="E87">
            <v>3471</v>
          </cell>
          <cell r="F87">
            <v>4410</v>
          </cell>
          <cell r="G87">
            <v>2742</v>
          </cell>
          <cell r="H87">
            <v>0</v>
          </cell>
          <cell r="I87">
            <v>9013</v>
          </cell>
          <cell r="J87">
            <v>342</v>
          </cell>
          <cell r="K87">
            <v>88110</v>
          </cell>
          <cell r="L87">
            <v>0</v>
          </cell>
          <cell r="M87">
            <v>88110</v>
          </cell>
          <cell r="N87">
            <v>620</v>
          </cell>
          <cell r="O87">
            <v>1635</v>
          </cell>
          <cell r="P87">
            <v>127725</v>
          </cell>
          <cell r="Q87">
            <v>1165</v>
          </cell>
          <cell r="R87">
            <v>27</v>
          </cell>
          <cell r="S87">
            <v>147</v>
          </cell>
          <cell r="T87">
            <v>9</v>
          </cell>
          <cell r="U87">
            <v>1178</v>
          </cell>
          <cell r="V87">
            <v>1457</v>
          </cell>
          <cell r="W87">
            <v>1192</v>
          </cell>
          <cell r="X87">
            <v>1310</v>
          </cell>
          <cell r="Y87">
            <v>9</v>
          </cell>
          <cell r="Z87">
            <v>17</v>
          </cell>
          <cell r="AA87">
            <v>134</v>
          </cell>
          <cell r="AB87">
            <v>1470</v>
          </cell>
          <cell r="AC87">
            <v>34</v>
          </cell>
          <cell r="AD87">
            <v>1655</v>
          </cell>
          <cell r="AE87">
            <v>29</v>
          </cell>
          <cell r="AF87">
            <v>0</v>
          </cell>
          <cell r="AG87">
            <v>0</v>
          </cell>
          <cell r="AH87">
            <v>0.83266401170487458</v>
          </cell>
          <cell r="AI87">
            <v>0.86977807260335938</v>
          </cell>
          <cell r="AJ87">
            <v>0.99296334127794805</v>
          </cell>
          <cell r="AK87">
            <v>155.38980937668057</v>
          </cell>
          <cell r="AL87">
            <v>175.0917803996301</v>
          </cell>
          <cell r="AM87">
            <v>0.10617410055612303</v>
          </cell>
          <cell r="AN87">
            <v>12.160780141151388</v>
          </cell>
          <cell r="AO87">
            <v>37.812210915937676</v>
          </cell>
          <cell r="AP87">
            <v>18.145216551860788</v>
          </cell>
          <cell r="AQ87">
            <v>9.6930051433083815</v>
          </cell>
          <cell r="AR87">
            <v>73.917785234899327</v>
          </cell>
          <cell r="AS87">
            <v>12.223572184241654</v>
          </cell>
          <cell r="AT87">
            <v>65.498634257886877</v>
          </cell>
          <cell r="AU87">
            <v>183.12778346797586</v>
          </cell>
          <cell r="AV87">
            <v>0.35766628644495568</v>
          </cell>
          <cell r="AW87">
            <v>0.65520359613869661</v>
          </cell>
          <cell r="AX87">
            <v>41.145676613557725</v>
          </cell>
          <cell r="BF87">
            <v>33.014722222222225</v>
          </cell>
          <cell r="BG87">
            <v>132.39083333302858</v>
          </cell>
          <cell r="BH87">
            <v>1257.9872222204112</v>
          </cell>
          <cell r="BI87">
            <v>0</v>
          </cell>
          <cell r="BJ87">
            <v>1423.3927777756621</v>
          </cell>
          <cell r="BK87">
            <v>481.139444443765</v>
          </cell>
          <cell r="BL87">
            <v>400.6275</v>
          </cell>
          <cell r="BM87">
            <v>438.45861111034094</v>
          </cell>
          <cell r="BN87">
            <v>364.46777777777777</v>
          </cell>
          <cell r="BO87">
            <v>19.823888888888888</v>
          </cell>
          <cell r="BP87">
            <v>16.511944444444445</v>
          </cell>
          <cell r="BQ87">
            <v>16.110277777777778</v>
          </cell>
          <cell r="BR87">
            <v>15.419722222222223</v>
          </cell>
          <cell r="BS87">
            <v>6.7466666667574708</v>
          </cell>
          <cell r="BT87">
            <v>4.2280555555555557</v>
          </cell>
          <cell r="BU87">
            <v>0</v>
          </cell>
          <cell r="BV87">
            <v>0</v>
          </cell>
          <cell r="BW87">
            <v>134.44861111066822</v>
          </cell>
          <cell r="BX87">
            <v>43.239999999863926</v>
          </cell>
          <cell r="BY87">
            <v>91.208611110804299</v>
          </cell>
          <cell r="BZ87">
            <v>93.30972222222222</v>
          </cell>
          <cell r="CA87">
            <v>122.9752777778008</v>
          </cell>
          <cell r="CB87">
            <v>0</v>
          </cell>
          <cell r="CC87">
            <v>0</v>
          </cell>
          <cell r="CD87">
            <v>120.25944444416092</v>
          </cell>
          <cell r="CE87">
            <v>90.620555555555555</v>
          </cell>
          <cell r="CF87">
            <v>108.68972222196172</v>
          </cell>
          <cell r="CG87">
            <v>82.575000000000003</v>
          </cell>
          <cell r="CH87">
            <v>0.71750000000000003</v>
          </cell>
          <cell r="CI87">
            <v>0.3372222222222222</v>
          </cell>
          <cell r="CJ87">
            <v>1.43194444442142</v>
          </cell>
          <cell r="CK87">
            <v>1.22</v>
          </cell>
          <cell r="CL87">
            <v>9.4202777777777786</v>
          </cell>
          <cell r="CM87">
            <v>6.4883333333333333</v>
          </cell>
          <cell r="CN87">
            <v>0</v>
          </cell>
          <cell r="CO87">
            <v>858.82277777639501</v>
          </cell>
          <cell r="CP87">
            <v>147.27416666666667</v>
          </cell>
          <cell r="CQ87">
            <v>23.26861111111111</v>
          </cell>
          <cell r="CR87">
            <v>29.17861111111111</v>
          </cell>
          <cell r="CS87">
            <v>13.659444444444444</v>
          </cell>
          <cell r="CT87">
            <v>0</v>
          </cell>
          <cell r="CU87">
            <v>35.945555555555558</v>
          </cell>
          <cell r="CV87">
            <v>0</v>
          </cell>
          <cell r="CW87">
            <v>35.989166666590869</v>
          </cell>
          <cell r="CX87">
            <v>54.450555555555553</v>
          </cell>
          <cell r="CY87">
            <v>9.1666666666666661</v>
          </cell>
          <cell r="CZ87">
            <v>11.611944444444445</v>
          </cell>
          <cell r="DA87">
            <v>7.2222222222222219E-3</v>
          </cell>
          <cell r="DB87">
            <v>3.9305555555555554</v>
          </cell>
          <cell r="DC87">
            <v>0</v>
          </cell>
          <cell r="DD87">
            <v>13.096666666666666</v>
          </cell>
          <cell r="DE87">
            <v>2.8972222222222221</v>
          </cell>
          <cell r="DF87">
            <v>0</v>
          </cell>
          <cell r="DG87">
            <v>0</v>
          </cell>
          <cell r="DH87">
            <v>28.185555555670938</v>
          </cell>
          <cell r="DI87">
            <v>20.074999999999999</v>
          </cell>
          <cell r="DJ87">
            <v>11.308055555555555</v>
          </cell>
          <cell r="DK87">
            <v>16.098611111111111</v>
          </cell>
          <cell r="DL87">
            <v>0</v>
          </cell>
          <cell r="DM87">
            <v>0</v>
          </cell>
          <cell r="DN87">
            <v>170.82805555567091</v>
          </cell>
          <cell r="DO87">
            <v>456.14361111115068</v>
          </cell>
          <cell r="DP87">
            <v>1314.9663888875457</v>
          </cell>
          <cell r="DQ87">
            <v>56.543554722164458</v>
          </cell>
          <cell r="DR87">
            <v>4.2999999999999997E-2</v>
          </cell>
          <cell r="DS87">
            <v>1371.5099436097103</v>
          </cell>
          <cell r="DT87">
            <v>77.567499999999995</v>
          </cell>
          <cell r="DU87">
            <v>30.252499999292993</v>
          </cell>
          <cell r="DV87">
            <v>49.3</v>
          </cell>
          <cell r="DW87">
            <v>3.5137402539880833E-2</v>
          </cell>
          <cell r="DX87">
            <v>1959.6257000000001</v>
          </cell>
          <cell r="DY87">
            <v>0</v>
          </cell>
          <cell r="DZ87">
            <v>0</v>
          </cell>
          <cell r="EA87">
            <v>0.33258498287705829</v>
          </cell>
          <cell r="EB87">
            <v>39.749000000000002</v>
          </cell>
          <cell r="EC87">
            <v>56475.774448542375</v>
          </cell>
          <cell r="ED87">
            <v>0</v>
          </cell>
          <cell r="EE87">
            <v>241</v>
          </cell>
          <cell r="EF87">
            <v>7.5317427384131932</v>
          </cell>
          <cell r="EG87">
            <v>6.585555555416633</v>
          </cell>
          <cell r="EH87">
            <v>4.4035768517885234</v>
          </cell>
          <cell r="EI87">
            <v>12.052657539456872</v>
          </cell>
          <cell r="EJ87">
            <v>12.543554006968641</v>
          </cell>
          <cell r="EK87">
            <v>11.871968962363539</v>
          </cell>
          <cell r="EL87">
            <v>14.224633621325154</v>
          </cell>
          <cell r="EM87">
            <v>273.73829680845563</v>
          </cell>
          <cell r="EN87">
            <v>406.42292489571565</v>
          </cell>
          <cell r="EO87">
            <v>0</v>
          </cell>
          <cell r="EP87">
            <v>1590.8127177786971</v>
          </cell>
          <cell r="EQ87">
            <v>-169.59134982804022</v>
          </cell>
          <cell r="ER87">
            <v>842.16756624798359</v>
          </cell>
          <cell r="ES87">
            <v>78.538754887887478</v>
          </cell>
          <cell r="ET87">
            <v>1.5251154024573554E-2</v>
          </cell>
          <cell r="EU87">
            <v>32.659061454403044</v>
          </cell>
          <cell r="EV87">
            <v>13.038611111111111</v>
          </cell>
          <cell r="EW87">
            <v>2.9130555556618813</v>
          </cell>
        </row>
        <row r="88">
          <cell r="A88">
            <v>42216</v>
          </cell>
          <cell r="B88">
            <v>5</v>
          </cell>
          <cell r="C88" t="str">
            <v>Fri</v>
          </cell>
          <cell r="D88">
            <v>88958</v>
          </cell>
          <cell r="E88">
            <v>2988</v>
          </cell>
          <cell r="F88">
            <v>6952</v>
          </cell>
          <cell r="G88">
            <v>4418</v>
          </cell>
          <cell r="H88">
            <v>0</v>
          </cell>
          <cell r="I88">
            <v>10418</v>
          </cell>
          <cell r="J88">
            <v>228</v>
          </cell>
          <cell r="K88">
            <v>113962</v>
          </cell>
          <cell r="L88">
            <v>0</v>
          </cell>
          <cell r="M88">
            <v>113962</v>
          </cell>
          <cell r="N88">
            <v>717</v>
          </cell>
          <cell r="O88">
            <v>850</v>
          </cell>
          <cell r="P88">
            <v>70944</v>
          </cell>
          <cell r="Q88">
            <v>1357</v>
          </cell>
          <cell r="R88">
            <v>51</v>
          </cell>
          <cell r="S88">
            <v>239</v>
          </cell>
          <cell r="T88">
            <v>6</v>
          </cell>
          <cell r="U88">
            <v>1388</v>
          </cell>
          <cell r="V88">
            <v>1725</v>
          </cell>
          <cell r="W88">
            <v>1408</v>
          </cell>
          <cell r="X88">
            <v>1669</v>
          </cell>
          <cell r="Y88">
            <v>4</v>
          </cell>
          <cell r="Z88">
            <v>10</v>
          </cell>
          <cell r="AA88">
            <v>159</v>
          </cell>
          <cell r="AB88">
            <v>1842</v>
          </cell>
          <cell r="AC88">
            <v>37</v>
          </cell>
          <cell r="AD88">
            <v>993</v>
          </cell>
          <cell r="AE88">
            <v>34</v>
          </cell>
          <cell r="AF88">
            <v>0</v>
          </cell>
          <cell r="AG88">
            <v>0</v>
          </cell>
          <cell r="AH88">
            <v>0.83381047886817705</v>
          </cell>
          <cell r="AI88">
            <v>0.84290461351804391</v>
          </cell>
          <cell r="AJ88">
            <v>0.99370842912549795</v>
          </cell>
          <cell r="AK88">
            <v>157.05746044118081</v>
          </cell>
          <cell r="AL88">
            <v>166.48558295027161</v>
          </cell>
          <cell r="AM88">
            <v>9.3417103946929675E-2</v>
          </cell>
          <cell r="AN88">
            <v>9.7775136358337189</v>
          </cell>
          <cell r="AO88">
            <v>30.723508504186832</v>
          </cell>
          <cell r="AP88">
            <v>16.754388020619984</v>
          </cell>
          <cell r="AQ88">
            <v>10.267962046144234</v>
          </cell>
          <cell r="AR88">
            <v>80.938920454545453</v>
          </cell>
          <cell r="AS88">
            <v>12.954219126942718</v>
          </cell>
          <cell r="AT88">
            <v>82.326044794729071</v>
          </cell>
          <cell r="AU88">
            <v>183.75023849807226</v>
          </cell>
          <cell r="AV88">
            <v>0.44803231531910503</v>
          </cell>
          <cell r="AW88">
            <v>0.53018805523384049</v>
          </cell>
          <cell r="AX88">
            <v>41.848787713146159</v>
          </cell>
          <cell r="BF88">
            <v>29.745000000000001</v>
          </cell>
          <cell r="BG88">
            <v>321.2688888892705</v>
          </cell>
          <cell r="BH88">
            <v>1009.0938888888783</v>
          </cell>
          <cell r="BI88">
            <v>108.14861111137937</v>
          </cell>
          <cell r="BJ88">
            <v>1468.2563888895281</v>
          </cell>
          <cell r="BK88">
            <v>620.20055555571741</v>
          </cell>
          <cell r="BL88">
            <v>517.1297222222222</v>
          </cell>
          <cell r="BM88">
            <v>566.4041666668578</v>
          </cell>
          <cell r="BN88">
            <v>473.00861111111112</v>
          </cell>
          <cell r="BO88">
            <v>17.947500000000002</v>
          </cell>
          <cell r="BP88">
            <v>15.310833333333333</v>
          </cell>
          <cell r="BQ88">
            <v>26.230555555555554</v>
          </cell>
          <cell r="BR88">
            <v>22.123055555555556</v>
          </cell>
          <cell r="BS88">
            <v>9.6183333333041006</v>
          </cell>
          <cell r="BT88">
            <v>6.6872222222222222</v>
          </cell>
          <cell r="BU88">
            <v>0</v>
          </cell>
          <cell r="BV88">
            <v>0</v>
          </cell>
          <cell r="BW88">
            <v>86.934166666341994</v>
          </cell>
          <cell r="BX88">
            <v>27.66611111111111</v>
          </cell>
          <cell r="BY88">
            <v>59.268055555230887</v>
          </cell>
          <cell r="BZ88">
            <v>55.511666666666663</v>
          </cell>
          <cell r="CA88">
            <v>137.12555555546916</v>
          </cell>
          <cell r="CB88">
            <v>0</v>
          </cell>
          <cell r="CC88">
            <v>0</v>
          </cell>
          <cell r="CD88">
            <v>142.19305555584842</v>
          </cell>
          <cell r="CE88">
            <v>114.30083333333334</v>
          </cell>
          <cell r="CF88">
            <v>128.13388888916882</v>
          </cell>
          <cell r="CG88">
            <v>105.46416666666667</v>
          </cell>
          <cell r="CH88">
            <v>0.19166666666666668</v>
          </cell>
          <cell r="CI88">
            <v>0.14249999999999999</v>
          </cell>
          <cell r="CJ88">
            <v>0.97472222222222227</v>
          </cell>
          <cell r="CK88">
            <v>0.72833333333333339</v>
          </cell>
          <cell r="CL88">
            <v>12.892777777790712</v>
          </cell>
          <cell r="CM88">
            <v>7.9658333333333333</v>
          </cell>
          <cell r="CN88">
            <v>0</v>
          </cell>
          <cell r="CO88">
            <v>986.45333333337703</v>
          </cell>
          <cell r="CP88">
            <v>121.50861111111112</v>
          </cell>
          <cell r="CQ88">
            <v>1.0933333333333333</v>
          </cell>
          <cell r="CR88">
            <v>9.4591666666666665</v>
          </cell>
          <cell r="CS88">
            <v>16.120555555555555</v>
          </cell>
          <cell r="CT88">
            <v>0</v>
          </cell>
          <cell r="CU88">
            <v>27.77888888888889</v>
          </cell>
          <cell r="CV88">
            <v>0</v>
          </cell>
          <cell r="CW88">
            <v>22.533888888888889</v>
          </cell>
          <cell r="CX88">
            <v>57.029166666666669</v>
          </cell>
          <cell r="CY88">
            <v>22.187222222222221</v>
          </cell>
          <cell r="CZ88">
            <v>6.5736111111752686</v>
          </cell>
          <cell r="DA88">
            <v>0.17416666666666666</v>
          </cell>
          <cell r="DB88">
            <v>5.8794444444444443</v>
          </cell>
          <cell r="DC88">
            <v>0</v>
          </cell>
          <cell r="DD88">
            <v>12.291666666666666</v>
          </cell>
          <cell r="DE88">
            <v>10.048888888888889</v>
          </cell>
          <cell r="DF88">
            <v>0</v>
          </cell>
          <cell r="DG88">
            <v>0</v>
          </cell>
          <cell r="DH88">
            <v>21.537222222132712</v>
          </cell>
          <cell r="DI88">
            <v>16.564444444444444</v>
          </cell>
          <cell r="DJ88">
            <v>5.2474999999125593</v>
          </cell>
          <cell r="DK88">
            <v>8.9608333333333334</v>
          </cell>
          <cell r="DL88">
            <v>0</v>
          </cell>
          <cell r="DM88">
            <v>0</v>
          </cell>
          <cell r="DN88">
            <v>166.49416666655387</v>
          </cell>
          <cell r="DO88">
            <v>364.98861111099836</v>
          </cell>
          <cell r="DP88">
            <v>1351.4419444443754</v>
          </cell>
          <cell r="DQ88">
            <v>58.112003611108136</v>
          </cell>
          <cell r="DR88">
            <v>4.2999999999999997E-2</v>
          </cell>
          <cell r="DS88">
            <v>1409.5539480554835</v>
          </cell>
          <cell r="DT88">
            <v>83.419722222222219</v>
          </cell>
          <cell r="DU88">
            <v>32.834444445090931</v>
          </cell>
          <cell r="DV88">
            <v>59.03</v>
          </cell>
          <cell r="DW88">
            <v>4.0885156402093302E-2</v>
          </cell>
          <cell r="DX88">
            <v>2373.3011499999998</v>
          </cell>
          <cell r="DY88">
            <v>0</v>
          </cell>
          <cell r="DZ88">
            <v>0</v>
          </cell>
          <cell r="EA88">
            <v>0.25893908609493782</v>
          </cell>
          <cell r="EB88">
            <v>40.204999999999998</v>
          </cell>
          <cell r="EC88">
            <v>59044.417631570708</v>
          </cell>
          <cell r="ED88">
            <v>4348.1149097330072</v>
          </cell>
          <cell r="EE88">
            <v>261</v>
          </cell>
          <cell r="EF88">
            <v>7.5481481482967645</v>
          </cell>
          <cell r="EG88">
            <v>11.258888888859397</v>
          </cell>
          <cell r="EH88">
            <v>3.019836178829582</v>
          </cell>
          <cell r="EI88">
            <v>13.025437801576636</v>
          </cell>
          <cell r="EJ88">
            <v>20.869565217391305</v>
          </cell>
          <cell r="EK88">
            <v>10.259333143345682</v>
          </cell>
          <cell r="EL88">
            <v>12.332485887866286</v>
          </cell>
          <cell r="EM88">
            <v>265.0344170284867</v>
          </cell>
          <cell r="EN88">
            <v>459.33113845227109</v>
          </cell>
          <cell r="EO88">
            <v>0</v>
          </cell>
          <cell r="EP88">
            <v>1815.2655009771586</v>
          </cell>
          <cell r="EQ88">
            <v>722.39525992309245</v>
          </cell>
          <cell r="ER88">
            <v>757.06414810741524</v>
          </cell>
          <cell r="ES88">
            <v>-119.11481223334215</v>
          </cell>
          <cell r="ET88">
            <v>-0.11869614986380339</v>
          </cell>
          <cell r="EU88">
            <v>-323.23160048264691</v>
          </cell>
          <cell r="EV88">
            <v>15.544722222222223</v>
          </cell>
          <cell r="EW88">
            <v>7.4494444444108137</v>
          </cell>
        </row>
        <row r="89">
          <cell r="A89">
            <v>42218</v>
          </cell>
          <cell r="B89">
            <v>5</v>
          </cell>
          <cell r="C89" t="str">
            <v>Sun</v>
          </cell>
          <cell r="D89">
            <v>14987</v>
          </cell>
          <cell r="E89">
            <v>1938</v>
          </cell>
          <cell r="F89">
            <v>15</v>
          </cell>
          <cell r="G89">
            <v>66</v>
          </cell>
          <cell r="H89">
            <v>0</v>
          </cell>
          <cell r="I89">
            <v>1695</v>
          </cell>
          <cell r="J89">
            <v>0</v>
          </cell>
          <cell r="K89">
            <v>18701</v>
          </cell>
          <cell r="L89">
            <v>0</v>
          </cell>
          <cell r="M89">
            <v>18701</v>
          </cell>
          <cell r="N89">
            <v>127</v>
          </cell>
          <cell r="O89">
            <v>0</v>
          </cell>
          <cell r="P89">
            <v>0</v>
          </cell>
          <cell r="Q89">
            <v>582</v>
          </cell>
          <cell r="R89">
            <v>66</v>
          </cell>
          <cell r="S89">
            <v>29</v>
          </cell>
          <cell r="T89">
            <v>15</v>
          </cell>
          <cell r="U89">
            <v>645</v>
          </cell>
          <cell r="V89">
            <v>873</v>
          </cell>
          <cell r="W89">
            <v>648</v>
          </cell>
          <cell r="X89">
            <v>298</v>
          </cell>
          <cell r="Y89">
            <v>0</v>
          </cell>
          <cell r="Z89">
            <v>6</v>
          </cell>
          <cell r="AA89">
            <v>30</v>
          </cell>
          <cell r="AB89">
            <v>334</v>
          </cell>
          <cell r="AC89">
            <v>3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0.9023593302854408</v>
          </cell>
          <cell r="AI89">
            <v>0.8036667067844917</v>
          </cell>
          <cell r="AJ89">
            <v>0.9932089193091278</v>
          </cell>
          <cell r="AK89">
            <v>173.24231292902923</v>
          </cell>
          <cell r="AL89">
            <v>173.2419547084865</v>
          </cell>
          <cell r="AM89">
            <v>9.0636864338805412E-2</v>
          </cell>
          <cell r="AN89">
            <v>0</v>
          </cell>
          <cell r="AO89">
            <v>0</v>
          </cell>
          <cell r="AP89">
            <v>0</v>
          </cell>
          <cell r="AQ89">
            <v>11.83621695672028</v>
          </cell>
          <cell r="AR89">
            <v>28.859567901234566</v>
          </cell>
          <cell r="AS89">
            <v>12.059212901683136</v>
          </cell>
          <cell r="AT89">
            <v>76.594786098939636</v>
          </cell>
          <cell r="AU89">
            <v>189.63539671487894</v>
          </cell>
          <cell r="AV89">
            <v>0.40390553359667136</v>
          </cell>
          <cell r="AW89">
            <v>1.3087554938391697</v>
          </cell>
          <cell r="AX89">
            <v>96.111071051220819</v>
          </cell>
          <cell r="BF89">
            <v>9.6999999999999993</v>
          </cell>
          <cell r="BG89">
            <v>26.13416666673108</v>
          </cell>
          <cell r="BH89">
            <v>216.49722222225768</v>
          </cell>
          <cell r="BI89">
            <v>0.46222222229724896</v>
          </cell>
          <cell r="BJ89">
            <v>252.793611111286</v>
          </cell>
          <cell r="BK89">
            <v>98.615555555365916</v>
          </cell>
          <cell r="BL89">
            <v>88.986666666666665</v>
          </cell>
          <cell r="BM89">
            <v>86.50888888870702</v>
          </cell>
          <cell r="BN89">
            <v>78.040000000000006</v>
          </cell>
          <cell r="BO89">
            <v>11.186666666634329</v>
          </cell>
          <cell r="BP89">
            <v>10.137222222222222</v>
          </cell>
          <cell r="BQ89">
            <v>0.47249999999999998</v>
          </cell>
          <cell r="BR89">
            <v>0.75611111111111107</v>
          </cell>
          <cell r="BS89">
            <v>0.44750000002457657</v>
          </cell>
          <cell r="BT89">
            <v>5.3333333333333337E-2</v>
          </cell>
          <cell r="BU89">
            <v>0</v>
          </cell>
          <cell r="BV89">
            <v>0</v>
          </cell>
          <cell r="BW89">
            <v>0</v>
          </cell>
          <cell r="BX89">
            <v>0</v>
          </cell>
          <cell r="BY89">
            <v>0</v>
          </cell>
          <cell r="BZ89">
            <v>0</v>
          </cell>
          <cell r="CA89">
            <v>54.74722222222222</v>
          </cell>
          <cell r="CB89">
            <v>0</v>
          </cell>
          <cell r="CC89">
            <v>0</v>
          </cell>
          <cell r="CD89">
            <v>27.696666666643125</v>
          </cell>
          <cell r="CE89">
            <v>22.258888888888887</v>
          </cell>
          <cell r="CF89">
            <v>25.171388888865348</v>
          </cell>
          <cell r="CG89">
            <v>20.474444444444444</v>
          </cell>
          <cell r="CH89">
            <v>0</v>
          </cell>
          <cell r="CI89">
            <v>0</v>
          </cell>
          <cell r="CJ89">
            <v>0.61027777777777781</v>
          </cell>
          <cell r="CK89">
            <v>0.435</v>
          </cell>
          <cell r="CL89">
            <v>1.915</v>
          </cell>
          <cell r="CM89">
            <v>1.3494444444444444</v>
          </cell>
          <cell r="CN89">
            <v>0</v>
          </cell>
          <cell r="CO89">
            <v>181.05944444423125</v>
          </cell>
          <cell r="CP89">
            <v>18.486666666666665</v>
          </cell>
          <cell r="CQ89">
            <v>0</v>
          </cell>
          <cell r="CR89">
            <v>0</v>
          </cell>
          <cell r="CS89">
            <v>7.7611111111111111</v>
          </cell>
          <cell r="CT89">
            <v>0</v>
          </cell>
          <cell r="CU89">
            <v>4.8155555555555551</v>
          </cell>
          <cell r="CV89">
            <v>0</v>
          </cell>
          <cell r="CW89">
            <v>7.0449999999999999</v>
          </cell>
          <cell r="CX89">
            <v>10.387777777777778</v>
          </cell>
          <cell r="CY89">
            <v>0</v>
          </cell>
          <cell r="CZ89">
            <v>0.95222222222222219</v>
          </cell>
          <cell r="DA89">
            <v>0</v>
          </cell>
          <cell r="DB89">
            <v>0</v>
          </cell>
          <cell r="DC89">
            <v>0</v>
          </cell>
          <cell r="DD89">
            <v>0</v>
          </cell>
          <cell r="DE89">
            <v>0.28916666666666668</v>
          </cell>
          <cell r="DF89">
            <v>0</v>
          </cell>
          <cell r="DG89">
            <v>0</v>
          </cell>
          <cell r="DH89">
            <v>6.1927777777777777</v>
          </cell>
          <cell r="DI89">
            <v>0.74722222222222223</v>
          </cell>
          <cell r="DJ89">
            <v>0</v>
          </cell>
          <cell r="DK89">
            <v>0</v>
          </cell>
          <cell r="DL89">
            <v>0</v>
          </cell>
          <cell r="DM89">
            <v>0</v>
          </cell>
          <cell r="DN89">
            <v>18.569166666666668</v>
          </cell>
          <cell r="DO89">
            <v>56.677500000000002</v>
          </cell>
          <cell r="DP89">
            <v>237.73694444423126</v>
          </cell>
          <cell r="DQ89">
            <v>10.222688611101944</v>
          </cell>
          <cell r="DR89">
            <v>4.2999999999999997E-2</v>
          </cell>
          <cell r="DS89">
            <v>247.9596330553332</v>
          </cell>
          <cell r="DT89">
            <v>8.6386111111111106</v>
          </cell>
          <cell r="DU89">
            <v>6.4180555559436048</v>
          </cell>
          <cell r="DV89">
            <v>19</v>
          </cell>
          <cell r="DW89">
            <v>7.4611139014969186E-2</v>
          </cell>
          <cell r="DX89">
            <v>1699.3220000000001</v>
          </cell>
          <cell r="DY89">
            <v>104.48333333333335</v>
          </cell>
          <cell r="DZ89">
            <v>0</v>
          </cell>
          <cell r="EA89">
            <v>0.22857551167351578</v>
          </cell>
          <cell r="EB89">
            <v>89.438000000000002</v>
          </cell>
          <cell r="EC89">
            <v>23876.335661202891</v>
          </cell>
          <cell r="ED89">
            <v>41.340231117821354</v>
          </cell>
          <cell r="EE89">
            <v>65</v>
          </cell>
          <cell r="EF89">
            <v>5.9243589747171734</v>
          </cell>
          <cell r="EG89">
            <v>0</v>
          </cell>
          <cell r="EH89">
            <v>0</v>
          </cell>
          <cell r="EI89">
            <v>11.838838187106209</v>
          </cell>
          <cell r="EJ89">
            <v>0</v>
          </cell>
          <cell r="EK89">
            <v>9.8315885298133807</v>
          </cell>
          <cell r="EL89">
            <v>15.66579634464752</v>
          </cell>
          <cell r="EM89">
            <v>31.746031746031747</v>
          </cell>
          <cell r="EN89">
            <v>147.48603351145317</v>
          </cell>
          <cell r="EO89">
            <v>0</v>
          </cell>
          <cell r="EP89">
            <v>380.56182722461045</v>
          </cell>
          <cell r="EQ89">
            <v>0</v>
          </cell>
          <cell r="ER89">
            <v>355.09106382096473</v>
          </cell>
          <cell r="ES89">
            <v>134.31080724131061</v>
          </cell>
          <cell r="ET89">
            <v>0.65987128874152579</v>
          </cell>
          <cell r="EU89">
            <v>128.39574916586599</v>
          </cell>
          <cell r="EV89">
            <v>0</v>
          </cell>
          <cell r="EW89">
            <v>0</v>
          </cell>
        </row>
        <row r="90">
          <cell r="A90">
            <v>42219</v>
          </cell>
          <cell r="B90">
            <v>6</v>
          </cell>
          <cell r="C90" t="str">
            <v>Mon</v>
          </cell>
          <cell r="D90">
            <v>72968</v>
          </cell>
          <cell r="E90">
            <v>3736</v>
          </cell>
          <cell r="F90">
            <v>6387</v>
          </cell>
          <cell r="G90">
            <v>3934</v>
          </cell>
          <cell r="H90">
            <v>0</v>
          </cell>
          <cell r="I90">
            <v>9743</v>
          </cell>
          <cell r="J90">
            <v>324</v>
          </cell>
          <cell r="K90">
            <v>97092</v>
          </cell>
          <cell r="L90">
            <v>0</v>
          </cell>
          <cell r="M90">
            <v>97092</v>
          </cell>
          <cell r="N90">
            <v>788</v>
          </cell>
          <cell r="O90">
            <v>1429</v>
          </cell>
          <cell r="P90">
            <v>147231</v>
          </cell>
          <cell r="Q90">
            <v>1114</v>
          </cell>
          <cell r="R90">
            <v>39</v>
          </cell>
          <cell r="S90">
            <v>226</v>
          </cell>
          <cell r="T90">
            <v>10</v>
          </cell>
          <cell r="U90">
            <v>1123</v>
          </cell>
          <cell r="V90">
            <v>1512</v>
          </cell>
          <cell r="W90">
            <v>1153</v>
          </cell>
          <cell r="X90">
            <v>1598</v>
          </cell>
          <cell r="Y90">
            <v>5</v>
          </cell>
          <cell r="Z90">
            <v>13</v>
          </cell>
          <cell r="AA90">
            <v>164</v>
          </cell>
          <cell r="AB90">
            <v>1780</v>
          </cell>
          <cell r="AC90">
            <v>27</v>
          </cell>
          <cell r="AD90">
            <v>1246</v>
          </cell>
          <cell r="AE90">
            <v>31</v>
          </cell>
          <cell r="AF90">
            <v>0</v>
          </cell>
          <cell r="AG90">
            <v>0</v>
          </cell>
          <cell r="AH90">
            <v>0.86150136012041867</v>
          </cell>
          <cell r="AI90">
            <v>0.8746848939308961</v>
          </cell>
          <cell r="AJ90">
            <v>0.99188398632225105</v>
          </cell>
          <cell r="AK90">
            <v>158.65751187433287</v>
          </cell>
          <cell r="AL90">
            <v>181.3323266505777</v>
          </cell>
          <cell r="AM90">
            <v>0.1036851645861657</v>
          </cell>
          <cell r="AN90">
            <v>12.343794989908604</v>
          </cell>
          <cell r="AO90">
            <v>31.226061779577172</v>
          </cell>
          <cell r="AP90">
            <v>17.799081793366987</v>
          </cell>
          <cell r="AQ90">
            <v>10.644223224048613</v>
          </cell>
          <cell r="AR90">
            <v>84.208152645273202</v>
          </cell>
          <cell r="AS90">
            <v>12.956945654892225</v>
          </cell>
          <cell r="AT90">
            <v>73.013687956718925</v>
          </cell>
          <cell r="AU90">
            <v>189.93391215888596</v>
          </cell>
          <cell r="AV90">
            <v>0.38441627999343575</v>
          </cell>
          <cell r="AW90">
            <v>0.63382103844838389</v>
          </cell>
          <cell r="AX90">
            <v>44.3697138271082</v>
          </cell>
          <cell r="BF90">
            <v>26.75</v>
          </cell>
          <cell r="BG90">
            <v>326.41000000052981</v>
          </cell>
          <cell r="BH90">
            <v>992.60916666568619</v>
          </cell>
          <cell r="BI90">
            <v>62.50888888902341</v>
          </cell>
          <cell r="BJ90">
            <v>1408.2780555552395</v>
          </cell>
          <cell r="BK90">
            <v>511.18833333343525</v>
          </cell>
          <cell r="BL90">
            <v>440.38944444444445</v>
          </cell>
          <cell r="BM90">
            <v>459.9088888888881</v>
          </cell>
          <cell r="BN90">
            <v>395.66416666666669</v>
          </cell>
          <cell r="BO90">
            <v>20.603055555555557</v>
          </cell>
          <cell r="BP90">
            <v>18.369722222222222</v>
          </cell>
          <cell r="BQ90">
            <v>22.352222222216533</v>
          </cell>
          <cell r="BR90">
            <v>20.9725</v>
          </cell>
          <cell r="BS90">
            <v>8.3241666667750618</v>
          </cell>
          <cell r="BT90">
            <v>5.3830555555555559</v>
          </cell>
          <cell r="BU90">
            <v>0</v>
          </cell>
          <cell r="BV90">
            <v>0</v>
          </cell>
          <cell r="BW90">
            <v>115.76666666679472</v>
          </cell>
          <cell r="BX90">
            <v>45.763055555555553</v>
          </cell>
          <cell r="BY90">
            <v>70.003611111239167</v>
          </cell>
          <cell r="BZ90">
            <v>71.312222222222218</v>
          </cell>
          <cell r="CA90">
            <v>108.32166666657405</v>
          </cell>
          <cell r="CB90">
            <v>0</v>
          </cell>
          <cell r="CC90">
            <v>0</v>
          </cell>
          <cell r="CD90">
            <v>137.37805555493054</v>
          </cell>
          <cell r="CE90">
            <v>110.0813888888889</v>
          </cell>
          <cell r="CF90">
            <v>125.82833333270831</v>
          </cell>
          <cell r="CG90">
            <v>101.03722222222223</v>
          </cell>
          <cell r="CH90">
            <v>0.20583333333333334</v>
          </cell>
          <cell r="CI90">
            <v>0.22277777777777777</v>
          </cell>
          <cell r="CJ90">
            <v>1.2675000000000001</v>
          </cell>
          <cell r="CK90">
            <v>0.8208333333333333</v>
          </cell>
          <cell r="CL90">
            <v>10.076388888888889</v>
          </cell>
          <cell r="CM90">
            <v>8.0005555555555556</v>
          </cell>
          <cell r="CN90">
            <v>0</v>
          </cell>
          <cell r="CO90">
            <v>872.65472222173457</v>
          </cell>
          <cell r="CP90">
            <v>127.33888888888889</v>
          </cell>
          <cell r="CQ90">
            <v>40.993055555555557</v>
          </cell>
          <cell r="CR90">
            <v>20.241944444444446</v>
          </cell>
          <cell r="CS90">
            <v>19.245833333333334</v>
          </cell>
          <cell r="CT90">
            <v>0</v>
          </cell>
          <cell r="CU90">
            <v>26.370833333333334</v>
          </cell>
          <cell r="CV90">
            <v>0</v>
          </cell>
          <cell r="CW90">
            <v>41.849166666666669</v>
          </cell>
          <cell r="CX90">
            <v>52.443055555555553</v>
          </cell>
          <cell r="CY90">
            <v>9.25</v>
          </cell>
          <cell r="CZ90">
            <v>7.1338888888992367</v>
          </cell>
          <cell r="DA90">
            <v>0.16500000000000001</v>
          </cell>
          <cell r="DB90">
            <v>3.5558333333333332</v>
          </cell>
          <cell r="DC90">
            <v>0</v>
          </cell>
          <cell r="DD90">
            <v>3.5094444444444446</v>
          </cell>
          <cell r="DE90">
            <v>7.6325000000000003</v>
          </cell>
          <cell r="DF90">
            <v>0</v>
          </cell>
          <cell r="DG90">
            <v>0</v>
          </cell>
          <cell r="DH90">
            <v>28.510277777777777</v>
          </cell>
          <cell r="DI90">
            <v>22.545555555555556</v>
          </cell>
          <cell r="DJ90">
            <v>12.214444444433578</v>
          </cell>
          <cell r="DK90">
            <v>8.7825000000000006</v>
          </cell>
          <cell r="DL90">
            <v>0</v>
          </cell>
          <cell r="DM90">
            <v>0</v>
          </cell>
          <cell r="DN90">
            <v>155.7424999999995</v>
          </cell>
          <cell r="DO90">
            <v>431.78222222222172</v>
          </cell>
          <cell r="DP90">
            <v>1304.4369444439562</v>
          </cell>
          <cell r="DQ90">
            <v>56.090788611090112</v>
          </cell>
          <cell r="DR90">
            <v>4.2999999999999997E-2</v>
          </cell>
          <cell r="DS90">
            <v>1360.5277330550464</v>
          </cell>
          <cell r="DT90">
            <v>77.840833333333336</v>
          </cell>
          <cell r="DU90">
            <v>25.341111111246153</v>
          </cell>
          <cell r="DV90">
            <v>90.39</v>
          </cell>
          <cell r="DW90">
            <v>6.5171379836951204E-2</v>
          </cell>
          <cell r="DX90">
            <v>3765.1954500000002</v>
          </cell>
          <cell r="DY90">
            <v>0</v>
          </cell>
          <cell r="DZ90">
            <v>0</v>
          </cell>
          <cell r="EA90">
            <v>0.31736377857778808</v>
          </cell>
          <cell r="EB90">
            <v>41.655000000000001</v>
          </cell>
          <cell r="EC90">
            <v>60437.978170407958</v>
          </cell>
          <cell r="ED90">
            <v>2603.8077666722702</v>
          </cell>
          <cell r="EE90">
            <v>228</v>
          </cell>
          <cell r="EF90">
            <v>6.6687134503279353</v>
          </cell>
          <cell r="EG90">
            <v>5.0830555554262054</v>
          </cell>
          <cell r="EH90">
            <v>6.0986939178556163</v>
          </cell>
          <cell r="EI90">
            <v>12.699842377905911</v>
          </cell>
          <cell r="EJ90">
            <v>24.291497975708502</v>
          </cell>
          <cell r="EK90">
            <v>10.256410256410255</v>
          </cell>
          <cell r="EL90">
            <v>16.275671950379049</v>
          </cell>
          <cell r="EM90">
            <v>285.74340110361697</v>
          </cell>
          <cell r="EN90">
            <v>472.59985983967636</v>
          </cell>
          <cell r="EO90">
            <v>0</v>
          </cell>
          <cell r="EP90">
            <v>852.98916909177581</v>
          </cell>
          <cell r="EQ90">
            <v>-60.541625910323894</v>
          </cell>
          <cell r="ER90">
            <v>470.42405272756508</v>
          </cell>
          <cell r="ES90">
            <v>-123.32228120651489</v>
          </cell>
          <cell r="ET90">
            <v>-3.5655336077333288E-2</v>
          </cell>
          <cell r="EU90">
            <v>-78.022768050971436</v>
          </cell>
          <cell r="EV90">
            <v>6.6963888888888885</v>
          </cell>
          <cell r="EW90">
            <v>1.4791666666666667</v>
          </cell>
        </row>
        <row r="91">
          <cell r="A91">
            <v>42220</v>
          </cell>
          <cell r="B91">
            <v>6</v>
          </cell>
          <cell r="C91" t="str">
            <v>Tue</v>
          </cell>
          <cell r="D91">
            <v>65353</v>
          </cell>
          <cell r="E91">
            <v>3738</v>
          </cell>
          <cell r="F91">
            <v>3662</v>
          </cell>
          <cell r="G91">
            <v>2390</v>
          </cell>
          <cell r="H91">
            <v>0</v>
          </cell>
          <cell r="I91">
            <v>14966</v>
          </cell>
          <cell r="J91">
            <v>618</v>
          </cell>
          <cell r="K91">
            <v>90727</v>
          </cell>
          <cell r="L91">
            <v>0</v>
          </cell>
          <cell r="M91">
            <v>90727</v>
          </cell>
          <cell r="N91">
            <v>1182</v>
          </cell>
          <cell r="O91">
            <v>1513</v>
          </cell>
          <cell r="P91">
            <v>119554</v>
          </cell>
          <cell r="Q91">
            <v>1445</v>
          </cell>
          <cell r="R91">
            <v>42</v>
          </cell>
          <cell r="S91">
            <v>144</v>
          </cell>
          <cell r="T91">
            <v>12</v>
          </cell>
          <cell r="U91">
            <v>1417</v>
          </cell>
          <cell r="V91">
            <v>1790</v>
          </cell>
          <cell r="W91">
            <v>1487</v>
          </cell>
          <cell r="X91">
            <v>1413</v>
          </cell>
          <cell r="Y91">
            <v>4</v>
          </cell>
          <cell r="Z91">
            <v>32</v>
          </cell>
          <cell r="AA91">
            <v>249</v>
          </cell>
          <cell r="AB91">
            <v>1698</v>
          </cell>
          <cell r="AC91">
            <v>26</v>
          </cell>
          <cell r="AD91">
            <v>1717</v>
          </cell>
          <cell r="AE91">
            <v>28</v>
          </cell>
          <cell r="AF91">
            <v>0</v>
          </cell>
          <cell r="AG91">
            <v>0</v>
          </cell>
          <cell r="AH91">
            <v>0.85835102837648147</v>
          </cell>
          <cell r="AI91">
            <v>0.90391089842715433</v>
          </cell>
          <cell r="AJ91">
            <v>0.98697190472516449</v>
          </cell>
          <cell r="AK91">
            <v>157.59926368618966</v>
          </cell>
          <cell r="AL91">
            <v>169.82332155517949</v>
          </cell>
          <cell r="AM91">
            <v>0.17176805140696816</v>
          </cell>
          <cell r="AN91">
            <v>10.981628735964181</v>
          </cell>
          <cell r="AO91">
            <v>34.057187162033607</v>
          </cell>
          <cell r="AP91">
            <v>18.393089349873776</v>
          </cell>
          <cell r="AQ91">
            <v>11.59157936679974</v>
          </cell>
          <cell r="AR91">
            <v>61.013449899125753</v>
          </cell>
          <cell r="AS91">
            <v>13.095171787366453</v>
          </cell>
          <cell r="AT91">
            <v>69.521998637314752</v>
          </cell>
          <cell r="AU91">
            <v>198.26776758366782</v>
          </cell>
          <cell r="AV91">
            <v>0.3506470037192348</v>
          </cell>
          <cell r="AW91">
            <v>0.7205145998470851</v>
          </cell>
          <cell r="AX91">
            <v>48.026476537616908</v>
          </cell>
          <cell r="BF91">
            <v>38.514722222222225</v>
          </cell>
          <cell r="BG91">
            <v>215.9688888889722</v>
          </cell>
          <cell r="BH91">
            <v>1130.2972222217686</v>
          </cell>
          <cell r="BI91">
            <v>0</v>
          </cell>
          <cell r="BJ91">
            <v>1384.7808333329631</v>
          </cell>
          <cell r="BK91">
            <v>457.5983333332976</v>
          </cell>
          <cell r="BL91">
            <v>392.78</v>
          </cell>
          <cell r="BM91">
            <v>414.6783333336528</v>
          </cell>
          <cell r="BN91">
            <v>357.96055555555557</v>
          </cell>
          <cell r="BO91">
            <v>22.011111111058078</v>
          </cell>
          <cell r="BP91">
            <v>18.31388888888889</v>
          </cell>
          <cell r="BQ91">
            <v>14.951666666703144</v>
          </cell>
          <cell r="BR91">
            <v>13.0275</v>
          </cell>
          <cell r="BS91">
            <v>5.9572222218835833</v>
          </cell>
          <cell r="BT91">
            <v>3.4780555555555557</v>
          </cell>
          <cell r="BU91">
            <v>0</v>
          </cell>
          <cell r="BV91">
            <v>0</v>
          </cell>
          <cell r="BW91">
            <v>137.77555555534445</v>
          </cell>
          <cell r="BX91">
            <v>44.425277777686453</v>
          </cell>
          <cell r="BY91">
            <v>93.350277777657993</v>
          </cell>
          <cell r="BZ91">
            <v>95.785555555555561</v>
          </cell>
          <cell r="CA91">
            <v>128.28277777737705</v>
          </cell>
          <cell r="CB91">
            <v>0</v>
          </cell>
          <cell r="CC91">
            <v>0</v>
          </cell>
          <cell r="CD91">
            <v>129.6661111111305</v>
          </cell>
          <cell r="CE91">
            <v>105.80138888888888</v>
          </cell>
          <cell r="CF91">
            <v>108.7030555555077</v>
          </cell>
          <cell r="CG91">
            <v>91.353611111111107</v>
          </cell>
          <cell r="CH91">
            <v>0.56249999997361255</v>
          </cell>
          <cell r="CI91">
            <v>0.15416666666666667</v>
          </cell>
          <cell r="CJ91">
            <v>1.9944444444444445</v>
          </cell>
          <cell r="CK91">
            <v>1.9619444444444445</v>
          </cell>
          <cell r="CL91">
            <v>18.406111111204762</v>
          </cell>
          <cell r="CM91">
            <v>12.331666666666667</v>
          </cell>
          <cell r="CN91">
            <v>0</v>
          </cell>
          <cell r="CO91">
            <v>853.32277777714967</v>
          </cell>
          <cell r="CP91">
            <v>143.54</v>
          </cell>
          <cell r="CQ91">
            <v>9.0199999999373937</v>
          </cell>
          <cell r="CR91">
            <v>20.923333333333332</v>
          </cell>
          <cell r="CS91">
            <v>16.104166666666668</v>
          </cell>
          <cell r="CT91">
            <v>0</v>
          </cell>
          <cell r="CU91">
            <v>30.140833333333333</v>
          </cell>
          <cell r="CV91">
            <v>0</v>
          </cell>
          <cell r="CW91">
            <v>35.725555555643517</v>
          </cell>
          <cell r="CX91">
            <v>57.221388888888889</v>
          </cell>
          <cell r="CY91">
            <v>7.5333333333333332</v>
          </cell>
          <cell r="CZ91">
            <v>12.447777777777778</v>
          </cell>
          <cell r="DA91">
            <v>0</v>
          </cell>
          <cell r="DB91">
            <v>6.0855555555555556</v>
          </cell>
          <cell r="DC91">
            <v>0</v>
          </cell>
          <cell r="DD91">
            <v>0</v>
          </cell>
          <cell r="DE91">
            <v>5.3858333333333333</v>
          </cell>
          <cell r="DF91">
            <v>0</v>
          </cell>
          <cell r="DG91">
            <v>0</v>
          </cell>
          <cell r="DH91">
            <v>31.541111111119648</v>
          </cell>
          <cell r="DI91">
            <v>24.190277777777776</v>
          </cell>
          <cell r="DJ91">
            <v>24.70861111107774</v>
          </cell>
          <cell r="DK91">
            <v>2.2880555555555557</v>
          </cell>
          <cell r="DL91">
            <v>0</v>
          </cell>
          <cell r="DM91">
            <v>0</v>
          </cell>
          <cell r="DN91">
            <v>171.40194444441963</v>
          </cell>
          <cell r="DO91">
            <v>426.85583333333386</v>
          </cell>
          <cell r="DP91">
            <v>1280.1786111104834</v>
          </cell>
          <cell r="DQ91">
            <v>55.047680277750786</v>
          </cell>
          <cell r="DR91">
            <v>4.2999999999999997E-2</v>
          </cell>
          <cell r="DS91">
            <v>1335.2262913882341</v>
          </cell>
          <cell r="DT91">
            <v>79.019444444444446</v>
          </cell>
          <cell r="DU91">
            <v>24.83277777821036</v>
          </cell>
          <cell r="DV91">
            <v>152.06</v>
          </cell>
          <cell r="DW91">
            <v>0.11171625686738638</v>
          </cell>
          <cell r="DX91">
            <v>6567.31934</v>
          </cell>
          <cell r="DY91">
            <v>0.94999999999999929</v>
          </cell>
          <cell r="DZ91">
            <v>17.099999999999987</v>
          </cell>
          <cell r="EA91">
            <v>0.31968800800764047</v>
          </cell>
          <cell r="EB91">
            <v>43.189</v>
          </cell>
          <cell r="EC91">
            <v>64251.507638766445</v>
          </cell>
          <cell r="ED91">
            <v>0</v>
          </cell>
          <cell r="EE91">
            <v>217</v>
          </cell>
          <cell r="EF91">
            <v>6.8662058372931876</v>
          </cell>
          <cell r="EG91">
            <v>6.2555555551305106</v>
          </cell>
          <cell r="EH91">
            <v>4.4760213146913426</v>
          </cell>
          <cell r="EI91">
            <v>12.998714643108364</v>
          </cell>
          <cell r="EJ91">
            <v>7.1111111114447008</v>
          </cell>
          <cell r="EK91">
            <v>16.044568245125348</v>
          </cell>
          <cell r="EL91">
            <v>13.528115661999927</v>
          </cell>
          <cell r="EM91">
            <v>244.92252814565148</v>
          </cell>
          <cell r="EN91">
            <v>401.19369581689335</v>
          </cell>
          <cell r="EO91">
            <v>0</v>
          </cell>
          <cell r="EP91">
            <v>-101.53067519469326</v>
          </cell>
          <cell r="EQ91">
            <v>660.80407638388647</v>
          </cell>
          <cell r="ER91">
            <v>73.403273521625323</v>
          </cell>
          <cell r="ES91">
            <v>-193.77128619990285</v>
          </cell>
          <cell r="ET91">
            <v>5.1038225321367925E-2</v>
          </cell>
          <cell r="EU91">
            <v>96.416506114181772</v>
          </cell>
          <cell r="EV91">
            <v>11.323333333333334</v>
          </cell>
          <cell r="EW91">
            <v>10.020277777777778</v>
          </cell>
        </row>
        <row r="92">
          <cell r="A92">
            <v>42221</v>
          </cell>
          <cell r="B92">
            <v>6</v>
          </cell>
          <cell r="C92" t="str">
            <v>Wed</v>
          </cell>
          <cell r="D92">
            <v>58100</v>
          </cell>
          <cell r="E92">
            <v>2991</v>
          </cell>
          <cell r="F92">
            <v>3158</v>
          </cell>
          <cell r="G92">
            <v>3108</v>
          </cell>
          <cell r="H92">
            <v>0</v>
          </cell>
          <cell r="I92">
            <v>7853</v>
          </cell>
          <cell r="J92">
            <v>342</v>
          </cell>
          <cell r="K92">
            <v>75552</v>
          </cell>
          <cell r="L92">
            <v>0</v>
          </cell>
          <cell r="M92">
            <v>75552</v>
          </cell>
          <cell r="N92">
            <v>372</v>
          </cell>
          <cell r="O92">
            <v>1199</v>
          </cell>
          <cell r="P92">
            <v>82221</v>
          </cell>
          <cell r="Q92">
            <v>1084</v>
          </cell>
          <cell r="R92">
            <v>6</v>
          </cell>
          <cell r="S92">
            <v>126</v>
          </cell>
          <cell r="T92">
            <v>15</v>
          </cell>
          <cell r="U92">
            <v>1053</v>
          </cell>
          <cell r="V92">
            <v>1416</v>
          </cell>
          <cell r="W92">
            <v>1090</v>
          </cell>
          <cell r="X92">
            <v>1182</v>
          </cell>
          <cell r="Y92">
            <v>9</v>
          </cell>
          <cell r="Z92">
            <v>7</v>
          </cell>
          <cell r="AA92">
            <v>127</v>
          </cell>
          <cell r="AB92">
            <v>1325</v>
          </cell>
          <cell r="AC92">
            <v>33</v>
          </cell>
          <cell r="AD92">
            <v>1115</v>
          </cell>
          <cell r="AE92">
            <v>41</v>
          </cell>
          <cell r="AF92">
            <v>0</v>
          </cell>
          <cell r="AG92">
            <v>0</v>
          </cell>
          <cell r="AH92">
            <v>0.8576783568630324</v>
          </cell>
          <cell r="AI92">
            <v>0.88197654718491492</v>
          </cell>
          <cell r="AJ92">
            <v>0.99507623888182972</v>
          </cell>
          <cell r="AK92">
            <v>154.16467965994514</v>
          </cell>
          <cell r="AL92">
            <v>148.03266518180988</v>
          </cell>
          <cell r="AM92">
            <v>0.10846833968657349</v>
          </cell>
          <cell r="AN92">
            <v>12.134706373461716</v>
          </cell>
          <cell r="AO92">
            <v>30.137617561425191</v>
          </cell>
          <cell r="AP92">
            <v>18.890834133283285</v>
          </cell>
          <cell r="AQ92">
            <v>8.8526321014206388</v>
          </cell>
          <cell r="AR92">
            <v>69.313761467889904</v>
          </cell>
          <cell r="AS92">
            <v>12.726006675097738</v>
          </cell>
          <cell r="AT92">
            <v>61.714145683921416</v>
          </cell>
          <cell r="AU92">
            <v>180.25874975371559</v>
          </cell>
          <cell r="AV92">
            <v>0.34236421681743817</v>
          </cell>
          <cell r="AW92">
            <v>0.70273964841888514</v>
          </cell>
          <cell r="AX92">
            <v>41.580994286088966</v>
          </cell>
          <cell r="BF92">
            <v>50.514722222222225</v>
          </cell>
          <cell r="BG92">
            <v>192.48694444444237</v>
          </cell>
          <cell r="BH92">
            <v>1047.7850000017427</v>
          </cell>
          <cell r="BI92">
            <v>0</v>
          </cell>
          <cell r="BJ92">
            <v>1290.7866666684072</v>
          </cell>
          <cell r="BK92">
            <v>419.13083333389028</v>
          </cell>
          <cell r="BL92">
            <v>359.47944444444448</v>
          </cell>
          <cell r="BM92">
            <v>376.86972222273209</v>
          </cell>
          <cell r="BN92">
            <v>325.57277777777779</v>
          </cell>
          <cell r="BO92">
            <v>20.205000000010347</v>
          </cell>
          <cell r="BP92">
            <v>17.292222222222222</v>
          </cell>
          <cell r="BQ92">
            <v>15.262777777789937</v>
          </cell>
          <cell r="BR92">
            <v>12.1775</v>
          </cell>
          <cell r="BS92">
            <v>6.7933333333579098</v>
          </cell>
          <cell r="BT92">
            <v>4.4369444444444444</v>
          </cell>
          <cell r="BU92">
            <v>0</v>
          </cell>
          <cell r="BV92">
            <v>0</v>
          </cell>
          <cell r="BW92">
            <v>98.807500000344589</v>
          </cell>
          <cell r="BX92">
            <v>39.784166666666664</v>
          </cell>
          <cell r="BY92">
            <v>59.023333333677925</v>
          </cell>
          <cell r="BZ92">
            <v>61.873333333333335</v>
          </cell>
          <cell r="CA92">
            <v>123.12722222186108</v>
          </cell>
          <cell r="CB92">
            <v>0</v>
          </cell>
          <cell r="CC92">
            <v>0</v>
          </cell>
          <cell r="CD92">
            <v>104.11750000043307</v>
          </cell>
          <cell r="CE92">
            <v>82.013055555555553</v>
          </cell>
          <cell r="CF92">
            <v>94.210277778298547</v>
          </cell>
          <cell r="CG92">
            <v>74.983611111111117</v>
          </cell>
          <cell r="CH92">
            <v>0.35666666666666669</v>
          </cell>
          <cell r="CI92">
            <v>0.315</v>
          </cell>
          <cell r="CJ92">
            <v>0.70472222222222225</v>
          </cell>
          <cell r="CK92">
            <v>0.59250000000000003</v>
          </cell>
          <cell r="CL92">
            <v>8.8458333332456345</v>
          </cell>
          <cell r="CM92">
            <v>6.1219444444444449</v>
          </cell>
          <cell r="CN92">
            <v>0</v>
          </cell>
          <cell r="CO92">
            <v>745.18305555652898</v>
          </cell>
          <cell r="CP92">
            <v>151.69</v>
          </cell>
          <cell r="CQ92">
            <v>30.853611111126373</v>
          </cell>
          <cell r="CR92">
            <v>28.387777777777778</v>
          </cell>
          <cell r="CS92">
            <v>17.715555555555557</v>
          </cell>
          <cell r="CT92">
            <v>0</v>
          </cell>
          <cell r="CU92">
            <v>24.021111111111111</v>
          </cell>
          <cell r="CV92">
            <v>0</v>
          </cell>
          <cell r="CW92">
            <v>41.589444444564222</v>
          </cell>
          <cell r="CX92">
            <v>46.262777777777778</v>
          </cell>
          <cell r="CY92">
            <v>9.6666666666666661</v>
          </cell>
          <cell r="CZ92">
            <v>7.7458333334538878</v>
          </cell>
          <cell r="DA92">
            <v>0.18166666666666667</v>
          </cell>
          <cell r="DB92">
            <v>0.65472222222222221</v>
          </cell>
          <cell r="DC92">
            <v>0</v>
          </cell>
          <cell r="DD92">
            <v>8.4594444444149524</v>
          </cell>
          <cell r="DE92">
            <v>16.592499999950846</v>
          </cell>
          <cell r="DF92">
            <v>0.15666666666666668</v>
          </cell>
          <cell r="DG92">
            <v>0</v>
          </cell>
          <cell r="DH92">
            <v>35.884166666666665</v>
          </cell>
          <cell r="DI92">
            <v>24.304722222222221</v>
          </cell>
          <cell r="DJ92">
            <v>4.7450000000000001</v>
          </cell>
          <cell r="DK92">
            <v>2.1091666666666669</v>
          </cell>
          <cell r="DL92">
            <v>0</v>
          </cell>
          <cell r="DM92">
            <v>0</v>
          </cell>
          <cell r="DN92">
            <v>156.76333333337521</v>
          </cell>
          <cell r="DO92">
            <v>451.02083333351027</v>
          </cell>
          <cell r="DP92">
            <v>1196.2038888900393</v>
          </cell>
          <cell r="DQ92">
            <v>51.436767222271683</v>
          </cell>
          <cell r="DR92">
            <v>4.2999999999999997E-2</v>
          </cell>
          <cell r="DS92">
            <v>1247.640656112311</v>
          </cell>
          <cell r="DT92">
            <v>65.645555555555561</v>
          </cell>
          <cell r="DU92">
            <v>28.021111111602391</v>
          </cell>
          <cell r="DV92">
            <v>48.05</v>
          </cell>
          <cell r="DW92">
            <v>3.7631180248271077E-2</v>
          </cell>
          <cell r="DX92">
            <v>1925.50765</v>
          </cell>
          <cell r="DY92">
            <v>0</v>
          </cell>
          <cell r="DZ92">
            <v>0</v>
          </cell>
          <cell r="EA92">
            <v>0.36149898700712901</v>
          </cell>
          <cell r="EB92">
            <v>40.073</v>
          </cell>
          <cell r="EC92">
            <v>51922.21166238864</v>
          </cell>
          <cell r="ED92">
            <v>0</v>
          </cell>
          <cell r="EE92">
            <v>208</v>
          </cell>
          <cell r="EF92">
            <v>8.0830128206545346</v>
          </cell>
          <cell r="EG92">
            <v>6.6963888885173946</v>
          </cell>
          <cell r="EH92">
            <v>6.1227029496904795</v>
          </cell>
          <cell r="EI92">
            <v>12.546401813839839</v>
          </cell>
          <cell r="EJ92">
            <v>25.233644859813083</v>
          </cell>
          <cell r="EK92">
            <v>9.9329917225068982</v>
          </cell>
          <cell r="EL92">
            <v>14.357041921951099</v>
          </cell>
          <cell r="EM92">
            <v>206.90860117189501</v>
          </cell>
          <cell r="EN92">
            <v>457.50736015536154</v>
          </cell>
          <cell r="EO92">
            <v>0</v>
          </cell>
          <cell r="EP92">
            <v>1509.803741354121</v>
          </cell>
          <cell r="EQ92">
            <v>21.988506951762961</v>
          </cell>
          <cell r="ER92">
            <v>1165.9104108516292</v>
          </cell>
          <cell r="ES92">
            <v>-8.8654281141313813</v>
          </cell>
          <cell r="ET92">
            <v>3.3263273893167966E-2</v>
          </cell>
          <cell r="EU92">
            <v>60.438835394020217</v>
          </cell>
          <cell r="EV92">
            <v>19.389166666666668</v>
          </cell>
          <cell r="EW92">
            <v>1.2749999999999999</v>
          </cell>
        </row>
        <row r="93">
          <cell r="A93">
            <v>42222</v>
          </cell>
          <cell r="B93">
            <v>6</v>
          </cell>
          <cell r="C93" t="str">
            <v>Thu</v>
          </cell>
          <cell r="D93">
            <v>68843</v>
          </cell>
          <cell r="E93">
            <v>2886</v>
          </cell>
          <cell r="F93">
            <v>4259</v>
          </cell>
          <cell r="G93">
            <v>3857</v>
          </cell>
          <cell r="H93">
            <v>0</v>
          </cell>
          <cell r="I93">
            <v>15164</v>
          </cell>
          <cell r="J93">
            <v>228</v>
          </cell>
          <cell r="K93">
            <v>95237</v>
          </cell>
          <cell r="L93">
            <v>0</v>
          </cell>
          <cell r="M93">
            <v>95237</v>
          </cell>
          <cell r="N93">
            <v>837</v>
          </cell>
          <cell r="O93">
            <v>1460</v>
          </cell>
          <cell r="P93">
            <v>108320</v>
          </cell>
          <cell r="Q93">
            <v>1310</v>
          </cell>
          <cell r="R93">
            <v>12</v>
          </cell>
          <cell r="S93">
            <v>136</v>
          </cell>
          <cell r="T93">
            <v>18</v>
          </cell>
          <cell r="U93">
            <v>1299</v>
          </cell>
          <cell r="V93">
            <v>1694</v>
          </cell>
          <cell r="W93">
            <v>1322</v>
          </cell>
          <cell r="X93">
            <v>1477</v>
          </cell>
          <cell r="Y93">
            <v>10</v>
          </cell>
          <cell r="Z93">
            <v>10</v>
          </cell>
          <cell r="AA93">
            <v>219</v>
          </cell>
          <cell r="AB93">
            <v>1716</v>
          </cell>
          <cell r="AC93">
            <v>27</v>
          </cell>
          <cell r="AD93">
            <v>1482</v>
          </cell>
          <cell r="AE93">
            <v>40</v>
          </cell>
          <cell r="AF93">
            <v>0</v>
          </cell>
          <cell r="AG93">
            <v>0</v>
          </cell>
          <cell r="AH93">
            <v>0.84674451072406887</v>
          </cell>
          <cell r="AI93">
            <v>0.87716994837638662</v>
          </cell>
          <cell r="AJ93">
            <v>0.99121139893108767</v>
          </cell>
          <cell r="AK93">
            <v>153.54440762978493</v>
          </cell>
          <cell r="AL93">
            <v>165.29998568087441</v>
          </cell>
          <cell r="AM93">
            <v>0.16161785860537395</v>
          </cell>
          <cell r="AN93">
            <v>12.025616209841349</v>
          </cell>
          <cell r="AO93">
            <v>35.355369899482753</v>
          </cell>
          <cell r="AP93">
            <v>18.498985801151868</v>
          </cell>
          <cell r="AQ93">
            <v>10.985946704577461</v>
          </cell>
          <cell r="AR93">
            <v>72.040090771558241</v>
          </cell>
          <cell r="AS93">
            <v>12.766115733263225</v>
          </cell>
          <cell r="AT93">
            <v>69.852375203095519</v>
          </cell>
          <cell r="AU93">
            <v>194.26255144764329</v>
          </cell>
          <cell r="AV93">
            <v>0.35957715309799065</v>
          </cell>
          <cell r="AW93">
            <v>0.63842485536235904</v>
          </cell>
          <cell r="AX93">
            <v>42.75694394607239</v>
          </cell>
          <cell r="BF93">
            <v>41.014722222222225</v>
          </cell>
          <cell r="BG93">
            <v>127.57333333359358</v>
          </cell>
          <cell r="BH93">
            <v>1234.2324999994366</v>
          </cell>
          <cell r="BI93">
            <v>36.275833333242282</v>
          </cell>
          <cell r="BJ93">
            <v>1439.0963888884946</v>
          </cell>
          <cell r="BK93">
            <v>490.24888888926085</v>
          </cell>
          <cell r="BL93">
            <v>415.1155555555556</v>
          </cell>
          <cell r="BM93">
            <v>448.35888888893442</v>
          </cell>
          <cell r="BN93">
            <v>380.38972222222225</v>
          </cell>
          <cell r="BO93">
            <v>17.459166666666668</v>
          </cell>
          <cell r="BP93">
            <v>14.220833333333333</v>
          </cell>
          <cell r="BQ93">
            <v>16.671388888888888</v>
          </cell>
          <cell r="BR93">
            <v>15.294166666666667</v>
          </cell>
          <cell r="BS93">
            <v>7.7594444447709243</v>
          </cell>
          <cell r="BT93">
            <v>5.2108333333333334</v>
          </cell>
          <cell r="BU93">
            <v>0</v>
          </cell>
          <cell r="BV93">
            <v>0</v>
          </cell>
          <cell r="BW93">
            <v>121.40750000030656</v>
          </cell>
          <cell r="BX93">
            <v>41.295000000024316</v>
          </cell>
          <cell r="BY93">
            <v>80.112500000282239</v>
          </cell>
          <cell r="BZ93">
            <v>82.609722222222217</v>
          </cell>
          <cell r="CA93">
            <v>120.3355555556417</v>
          </cell>
          <cell r="CB93">
            <v>0</v>
          </cell>
          <cell r="CC93">
            <v>0</v>
          </cell>
          <cell r="CD93">
            <v>134.41833333288784</v>
          </cell>
          <cell r="CE93">
            <v>105.57027777777778</v>
          </cell>
          <cell r="CF93">
            <v>118.89833333285939</v>
          </cell>
          <cell r="CG93">
            <v>93.930833333333339</v>
          </cell>
          <cell r="CH93">
            <v>0.58416666666666661</v>
          </cell>
          <cell r="CI93">
            <v>0.36944444444444446</v>
          </cell>
          <cell r="CJ93">
            <v>0.83250000000000002</v>
          </cell>
          <cell r="CK93">
            <v>0.7302777777777778</v>
          </cell>
          <cell r="CL93">
            <v>14.103333333361791</v>
          </cell>
          <cell r="CM93">
            <v>10.539722222222222</v>
          </cell>
          <cell r="CN93">
            <v>0</v>
          </cell>
          <cell r="CO93">
            <v>866.410277778097</v>
          </cell>
          <cell r="CP93">
            <v>151.03805555555556</v>
          </cell>
          <cell r="CQ93">
            <v>27.858888888888888</v>
          </cell>
          <cell r="CR93">
            <v>23.438333333333333</v>
          </cell>
          <cell r="CS93">
            <v>16.963888888888889</v>
          </cell>
          <cell r="CT93">
            <v>0</v>
          </cell>
          <cell r="CU93">
            <v>32.539444444444442</v>
          </cell>
          <cell r="CV93">
            <v>0</v>
          </cell>
          <cell r="CW93">
            <v>51.297777777777775</v>
          </cell>
          <cell r="CX93">
            <v>51.015555555555558</v>
          </cell>
          <cell r="CY93">
            <v>8.85</v>
          </cell>
          <cell r="CZ93">
            <v>9.3141666666666669</v>
          </cell>
          <cell r="DA93">
            <v>0.33861111111111108</v>
          </cell>
          <cell r="DB93">
            <v>1.6211111111111112</v>
          </cell>
          <cell r="DC93">
            <v>0</v>
          </cell>
          <cell r="DD93">
            <v>22.624722222222221</v>
          </cell>
          <cell r="DE93">
            <v>0.65555555555555556</v>
          </cell>
          <cell r="DF93">
            <v>0</v>
          </cell>
          <cell r="DG93">
            <v>0</v>
          </cell>
          <cell r="DH93">
            <v>44.792222222222222</v>
          </cell>
          <cell r="DI93">
            <v>17.685833333246411</v>
          </cell>
          <cell r="DJ93">
            <v>3.4022222220879565</v>
          </cell>
          <cell r="DK93">
            <v>1.8852777777777778</v>
          </cell>
          <cell r="DL93">
            <v>0</v>
          </cell>
          <cell r="DM93">
            <v>0</v>
          </cell>
          <cell r="DN93">
            <v>162.18527777755659</v>
          </cell>
          <cell r="DO93">
            <v>465.32166666644548</v>
          </cell>
          <cell r="DP93">
            <v>1331.7319444445425</v>
          </cell>
          <cell r="DQ93">
            <v>57.264473611115321</v>
          </cell>
          <cell r="DR93">
            <v>4.2999999999999997E-2</v>
          </cell>
          <cell r="DS93">
            <v>1388.9964180556578</v>
          </cell>
          <cell r="DT93">
            <v>75.015833333333333</v>
          </cell>
          <cell r="DU93">
            <v>31.671944443971029</v>
          </cell>
          <cell r="DV93">
            <v>87.7</v>
          </cell>
          <cell r="DW93">
            <v>6.1672386802698008E-2</v>
          </cell>
          <cell r="DX93">
            <v>3485.9873000000002</v>
          </cell>
          <cell r="DY93">
            <v>43.966666666666669</v>
          </cell>
          <cell r="DZ93">
            <v>791.40000000000009</v>
          </cell>
          <cell r="EA93">
            <v>0.3350056635263402</v>
          </cell>
          <cell r="EB93">
            <v>39.749000000000002</v>
          </cell>
          <cell r="EC93">
            <v>59488.605921294351</v>
          </cell>
          <cell r="ED93">
            <v>1441.9280991630476</v>
          </cell>
          <cell r="EE93">
            <v>241</v>
          </cell>
          <cell r="EF93">
            <v>7.8851313968392596</v>
          </cell>
          <cell r="EG93">
            <v>6.7886111110772216</v>
          </cell>
          <cell r="EH93">
            <v>5.8922214493522187</v>
          </cell>
          <cell r="EI93">
            <v>12.422377661637148</v>
          </cell>
          <cell r="EJ93">
            <v>17.118402282453641</v>
          </cell>
          <cell r="EK93">
            <v>12.012012012012011</v>
          </cell>
          <cell r="EL93">
            <v>15.528243913936997</v>
          </cell>
          <cell r="EM93">
            <v>255.46761750837263</v>
          </cell>
          <cell r="EN93">
            <v>497.0716689130013</v>
          </cell>
          <cell r="EO93">
            <v>0</v>
          </cell>
          <cell r="EP93">
            <v>328.56123957107405</v>
          </cell>
          <cell r="EQ93">
            <v>74.199068763457021</v>
          </cell>
          <cell r="ER93">
            <v>231.88265893180412</v>
          </cell>
          <cell r="ES93">
            <v>-29.920321830549529</v>
          </cell>
          <cell r="ET93">
            <v>-3.1051519163358132E-2</v>
          </cell>
          <cell r="EU93">
            <v>-69.164286724762249</v>
          </cell>
          <cell r="EV93">
            <v>11.06861111111111</v>
          </cell>
          <cell r="EW93">
            <v>2.4350000000000001</v>
          </cell>
        </row>
        <row r="94">
          <cell r="A94">
            <v>42223</v>
          </cell>
          <cell r="B94">
            <v>6</v>
          </cell>
          <cell r="C94" t="str">
            <v>Fri</v>
          </cell>
          <cell r="D94">
            <v>83453</v>
          </cell>
          <cell r="E94">
            <v>3376</v>
          </cell>
          <cell r="F94">
            <v>7138</v>
          </cell>
          <cell r="G94">
            <v>4262</v>
          </cell>
          <cell r="H94">
            <v>0</v>
          </cell>
          <cell r="I94">
            <v>9227</v>
          </cell>
          <cell r="J94">
            <v>228</v>
          </cell>
          <cell r="K94">
            <v>107684</v>
          </cell>
          <cell r="L94">
            <v>0</v>
          </cell>
          <cell r="M94">
            <v>107684</v>
          </cell>
          <cell r="N94">
            <v>526</v>
          </cell>
          <cell r="O94">
            <v>1275</v>
          </cell>
          <cell r="P94">
            <v>85343</v>
          </cell>
          <cell r="Q94">
            <v>1335</v>
          </cell>
          <cell r="R94">
            <v>30</v>
          </cell>
          <cell r="S94">
            <v>235</v>
          </cell>
          <cell r="T94">
            <v>6</v>
          </cell>
          <cell r="U94">
            <v>1328</v>
          </cell>
          <cell r="V94">
            <v>1680</v>
          </cell>
          <cell r="W94">
            <v>1365</v>
          </cell>
          <cell r="X94">
            <v>1833</v>
          </cell>
          <cell r="Y94">
            <v>4</v>
          </cell>
          <cell r="Z94">
            <v>12</v>
          </cell>
          <cell r="AA94">
            <v>165</v>
          </cell>
          <cell r="AB94">
            <v>2014</v>
          </cell>
          <cell r="AC94">
            <v>34</v>
          </cell>
          <cell r="AD94">
            <v>1184</v>
          </cell>
          <cell r="AE94">
            <v>43</v>
          </cell>
          <cell r="AF94">
            <v>0</v>
          </cell>
          <cell r="AG94">
            <v>0</v>
          </cell>
          <cell r="AH94">
            <v>0.86212116421785867</v>
          </cell>
          <cell r="AI94">
            <v>0.86186842349375881</v>
          </cell>
          <cell r="AJ94">
            <v>0.99511533746889047</v>
          </cell>
          <cell r="AK94">
            <v>158.89865537070844</v>
          </cell>
          <cell r="AL94">
            <v>156.67104957868332</v>
          </cell>
          <cell r="AM94">
            <v>8.7803201961294153E-2</v>
          </cell>
          <cell r="AN94">
            <v>12.591798048414548</v>
          </cell>
          <cell r="AO94">
            <v>31.690359640704511</v>
          </cell>
          <cell r="AP94">
            <v>19.402414377029803</v>
          </cell>
          <cell r="AQ94">
            <v>11.153757981162789</v>
          </cell>
          <cell r="AR94">
            <v>78.889377289377293</v>
          </cell>
          <cell r="AS94">
            <v>12.776192834106947</v>
          </cell>
          <cell r="AT94">
            <v>79.523346992001819</v>
          </cell>
          <cell r="AU94">
            <v>185.70529347359223</v>
          </cell>
          <cell r="AV94">
            <v>0.42822337212110889</v>
          </cell>
          <cell r="AW94">
            <v>0.57595435746986168</v>
          </cell>
          <cell r="AX94">
            <v>43.913536165514159</v>
          </cell>
          <cell r="BF94">
            <v>39.514722222222225</v>
          </cell>
          <cell r="BG94">
            <v>305.31638888876341</v>
          </cell>
          <cell r="BH94">
            <v>1034.6738888881343</v>
          </cell>
          <cell r="BI94">
            <v>48.259722222097253</v>
          </cell>
          <cell r="BJ94">
            <v>1427.7647222212172</v>
          </cell>
          <cell r="BK94">
            <v>579.86499999965235</v>
          </cell>
          <cell r="BL94">
            <v>499.91388888888889</v>
          </cell>
          <cell r="BM94">
            <v>525.19638888891325</v>
          </cell>
          <cell r="BN94">
            <v>452.66194444444443</v>
          </cell>
          <cell r="BO94">
            <v>21.548333333303582</v>
          </cell>
          <cell r="BP94">
            <v>17.955555555555556</v>
          </cell>
          <cell r="BQ94">
            <v>24.895</v>
          </cell>
          <cell r="BR94">
            <v>22.460277777777776</v>
          </cell>
          <cell r="BS94">
            <v>8.225277777435517</v>
          </cell>
          <cell r="BT94">
            <v>6.8361111111111112</v>
          </cell>
          <cell r="BU94">
            <v>0</v>
          </cell>
          <cell r="BV94">
            <v>0</v>
          </cell>
          <cell r="BW94">
            <v>101.25638888883999</v>
          </cell>
          <cell r="BX94">
            <v>40.233055555555552</v>
          </cell>
          <cell r="BY94">
            <v>61.023333333284441</v>
          </cell>
          <cell r="BZ94">
            <v>62.871944444444445</v>
          </cell>
          <cell r="CA94">
            <v>122.38027777770534</v>
          </cell>
          <cell r="CB94">
            <v>0</v>
          </cell>
          <cell r="CC94">
            <v>0</v>
          </cell>
          <cell r="CD94">
            <v>157.63694444431718</v>
          </cell>
          <cell r="CE94">
            <v>125.58444444444444</v>
          </cell>
          <cell r="CF94">
            <v>144.8730555554213</v>
          </cell>
          <cell r="CG94">
            <v>116.79527777777778</v>
          </cell>
          <cell r="CH94">
            <v>0.17972222222222223</v>
          </cell>
          <cell r="CI94">
            <v>0.16</v>
          </cell>
          <cell r="CJ94">
            <v>1.1022222222222222</v>
          </cell>
          <cell r="CK94">
            <v>0.93138888888888893</v>
          </cell>
          <cell r="CL94">
            <v>11.481944444451429</v>
          </cell>
          <cell r="CM94">
            <v>7.6977777777777776</v>
          </cell>
          <cell r="CN94">
            <v>0</v>
          </cell>
          <cell r="CO94">
            <v>961.13861111051483</v>
          </cell>
          <cell r="CP94">
            <v>126.16722222230294</v>
          </cell>
          <cell r="CQ94">
            <v>0</v>
          </cell>
          <cell r="CR94">
            <v>16.16138888888889</v>
          </cell>
          <cell r="CS94">
            <v>16.605555555481565</v>
          </cell>
          <cell r="CT94">
            <v>0</v>
          </cell>
          <cell r="CU94">
            <v>30.166388888888889</v>
          </cell>
          <cell r="CV94">
            <v>0</v>
          </cell>
          <cell r="CW94">
            <v>30.994166666666668</v>
          </cell>
          <cell r="CX94">
            <v>53.92</v>
          </cell>
          <cell r="CY94">
            <v>16.850000000000001</v>
          </cell>
          <cell r="CZ94">
            <v>3.3883333334370724</v>
          </cell>
          <cell r="DA94">
            <v>0</v>
          </cell>
          <cell r="DB94">
            <v>0</v>
          </cell>
          <cell r="DC94">
            <v>0</v>
          </cell>
          <cell r="DD94">
            <v>6.9558333333333335</v>
          </cell>
          <cell r="DE94">
            <v>8.0474999999999994</v>
          </cell>
          <cell r="DF94">
            <v>7.1388888888888891E-2</v>
          </cell>
          <cell r="DG94">
            <v>1.9719444444444445</v>
          </cell>
          <cell r="DH94">
            <v>19.544166666666666</v>
          </cell>
          <cell r="DI94">
            <v>17.919166666666666</v>
          </cell>
          <cell r="DJ94">
            <v>3.0788888889046695</v>
          </cell>
          <cell r="DK94">
            <v>8.0641666666666669</v>
          </cell>
          <cell r="DL94">
            <v>0</v>
          </cell>
          <cell r="DM94">
            <v>0</v>
          </cell>
          <cell r="DN94">
            <v>139.81138888900841</v>
          </cell>
          <cell r="DO94">
            <v>359.90611111123735</v>
          </cell>
          <cell r="DP94">
            <v>1321.0447222217522</v>
          </cell>
          <cell r="DQ94">
            <v>56.80492305553534</v>
          </cell>
          <cell r="DR94">
            <v>4.2999999999999997E-2</v>
          </cell>
          <cell r="DS94">
            <v>1377.8496452772874</v>
          </cell>
          <cell r="DT94">
            <v>73.966388888888886</v>
          </cell>
          <cell r="DU94">
            <v>33.073333332806897</v>
          </cell>
          <cell r="DV94">
            <v>102.6</v>
          </cell>
          <cell r="DW94">
            <v>7.2645133034034734E-2</v>
          </cell>
          <cell r="DX94">
            <v>4125.0329999999994</v>
          </cell>
          <cell r="DY94">
            <v>61.81666666666667</v>
          </cell>
          <cell r="DZ94">
            <v>1112.7</v>
          </cell>
          <cell r="EA94">
            <v>0.26120855228641982</v>
          </cell>
          <cell r="EB94">
            <v>40.204999999999998</v>
          </cell>
          <cell r="EC94">
            <v>60634.17798837334</v>
          </cell>
          <cell r="ED94">
            <v>1940.28213193942</v>
          </cell>
          <cell r="EE94">
            <v>260</v>
          </cell>
          <cell r="EF94">
            <v>7.632307692186207</v>
          </cell>
          <cell r="EG94">
            <v>8.3091666667419481</v>
          </cell>
          <cell r="EH94">
            <v>5.1750075217663722</v>
          </cell>
          <cell r="EI94">
            <v>12.652456269197582</v>
          </cell>
          <cell r="EJ94">
            <v>22.256568778979908</v>
          </cell>
          <cell r="EK94">
            <v>10.887096774193548</v>
          </cell>
          <cell r="EL94">
            <v>14.370388290785984</v>
          </cell>
          <cell r="EM94">
            <v>286.72424181562565</v>
          </cell>
          <cell r="EN94">
            <v>518.15879236224521</v>
          </cell>
          <cell r="EO94">
            <v>0</v>
          </cell>
          <cell r="EP94">
            <v>1503.2366629225087</v>
          </cell>
          <cell r="EQ94">
            <v>-142.79838085453878</v>
          </cell>
          <cell r="ER94">
            <v>231.64454528066892</v>
          </cell>
          <cell r="ES94">
            <v>-41.53046804817545</v>
          </cell>
          <cell r="ET94">
            <v>-9.35220170558555E-2</v>
          </cell>
          <cell r="EU94">
            <v>-229.33304315746466</v>
          </cell>
          <cell r="EV94">
            <v>1.7108333333333334</v>
          </cell>
          <cell r="EW94">
            <v>6.0697222220527731</v>
          </cell>
        </row>
        <row r="95">
          <cell r="A95">
            <v>42224</v>
          </cell>
          <cell r="B95">
            <v>6</v>
          </cell>
          <cell r="C95" t="str">
            <v>Sat</v>
          </cell>
          <cell r="D95">
            <v>51814</v>
          </cell>
          <cell r="E95">
            <v>4137</v>
          </cell>
          <cell r="F95">
            <v>546</v>
          </cell>
          <cell r="G95">
            <v>1308</v>
          </cell>
          <cell r="H95">
            <v>0</v>
          </cell>
          <cell r="I95">
            <v>4794</v>
          </cell>
          <cell r="J95">
            <v>292</v>
          </cell>
          <cell r="K95">
            <v>62891</v>
          </cell>
          <cell r="L95">
            <v>0</v>
          </cell>
          <cell r="M95">
            <v>62891</v>
          </cell>
          <cell r="N95">
            <v>336</v>
          </cell>
          <cell r="O95">
            <v>0</v>
          </cell>
          <cell r="P95">
            <v>0</v>
          </cell>
          <cell r="Q95">
            <v>907</v>
          </cell>
          <cell r="R95">
            <v>51</v>
          </cell>
          <cell r="S95">
            <v>96</v>
          </cell>
          <cell r="T95">
            <v>6</v>
          </cell>
          <cell r="U95">
            <v>948</v>
          </cell>
          <cell r="V95">
            <v>1134</v>
          </cell>
          <cell r="W95">
            <v>958</v>
          </cell>
          <cell r="X95">
            <v>1102</v>
          </cell>
          <cell r="Y95">
            <v>0</v>
          </cell>
          <cell r="Z95">
            <v>2</v>
          </cell>
          <cell r="AA95">
            <v>85</v>
          </cell>
          <cell r="AB95">
            <v>1189</v>
          </cell>
          <cell r="AC95">
            <v>15</v>
          </cell>
          <cell r="AD95">
            <v>283</v>
          </cell>
          <cell r="AE95">
            <v>22</v>
          </cell>
          <cell r="AF95">
            <v>0</v>
          </cell>
          <cell r="AG95">
            <v>0</v>
          </cell>
          <cell r="AH95">
            <v>0.87223082168741717</v>
          </cell>
          <cell r="AI95">
            <v>0.84887582597711342</v>
          </cell>
          <cell r="AJ95">
            <v>0.9946574231607066</v>
          </cell>
          <cell r="AK95">
            <v>155.01622211010383</v>
          </cell>
          <cell r="AL95">
            <v>154.70239950165524</v>
          </cell>
          <cell r="AM95">
            <v>8.0870076799542071E-2</v>
          </cell>
          <cell r="AN95">
            <v>0</v>
          </cell>
          <cell r="AO95">
            <v>0</v>
          </cell>
          <cell r="AP95">
            <v>19.736153890786802</v>
          </cell>
          <cell r="AQ95">
            <v>10.653881679177326</v>
          </cell>
          <cell r="AR95">
            <v>65.648225469728601</v>
          </cell>
          <cell r="AS95">
            <v>13.046817849281382</v>
          </cell>
          <cell r="AT95">
            <v>76.892740943910937</v>
          </cell>
          <cell r="AU95">
            <v>170.7880729960832</v>
          </cell>
          <cell r="AV95">
            <v>0.45022313089553023</v>
          </cell>
          <cell r="AW95">
            <v>0.80194090155083719</v>
          </cell>
          <cell r="AX95">
            <v>59.12122147197978</v>
          </cell>
          <cell r="BF95">
            <v>19.329444444444444</v>
          </cell>
          <cell r="BG95">
            <v>232.17361111130074</v>
          </cell>
          <cell r="BH95">
            <v>581.93416666734788</v>
          </cell>
          <cell r="BI95">
            <v>21.157222222406414</v>
          </cell>
          <cell r="BJ95">
            <v>854.59444444549945</v>
          </cell>
          <cell r="BK95">
            <v>368.2399999995452</v>
          </cell>
          <cell r="BL95">
            <v>321.19027777777779</v>
          </cell>
          <cell r="BM95">
            <v>334.24888888853138</v>
          </cell>
          <cell r="BN95">
            <v>292.50583333333333</v>
          </cell>
          <cell r="BO95">
            <v>26.741666666622947</v>
          </cell>
          <cell r="BP95">
            <v>22.464722222222221</v>
          </cell>
          <cell r="BQ95">
            <v>3.1480555555897038</v>
          </cell>
          <cell r="BR95">
            <v>4.2347222222222225</v>
          </cell>
          <cell r="BS95">
            <v>4.1013888888011891</v>
          </cell>
          <cell r="BT95">
            <v>1.9850000000000001</v>
          </cell>
          <cell r="BU95">
            <v>0</v>
          </cell>
          <cell r="BV95">
            <v>0</v>
          </cell>
          <cell r="BW95">
            <v>14.339166666718665</v>
          </cell>
          <cell r="BX95">
            <v>0</v>
          </cell>
          <cell r="BY95">
            <v>14.339166666718665</v>
          </cell>
          <cell r="BZ95">
            <v>15.736944444444445</v>
          </cell>
          <cell r="CA95">
            <v>89.920277777477168</v>
          </cell>
          <cell r="CB95">
            <v>0</v>
          </cell>
          <cell r="CC95">
            <v>0</v>
          </cell>
          <cell r="CD95">
            <v>91.133333333498641</v>
          </cell>
          <cell r="CE95">
            <v>73.796111111111117</v>
          </cell>
          <cell r="CF95">
            <v>85.797222222387532</v>
          </cell>
          <cell r="CG95">
            <v>69.482500000000002</v>
          </cell>
          <cell r="CH95">
            <v>0</v>
          </cell>
          <cell r="CI95">
            <v>0</v>
          </cell>
          <cell r="CJ95">
            <v>0.14694444444444443</v>
          </cell>
          <cell r="CK95">
            <v>0.20277777777777778</v>
          </cell>
          <cell r="CL95">
            <v>5.1891666666666669</v>
          </cell>
          <cell r="CM95">
            <v>4.1108333333333329</v>
          </cell>
          <cell r="CN95">
            <v>0</v>
          </cell>
          <cell r="CO95">
            <v>563.63277777723965</v>
          </cell>
          <cell r="CP95">
            <v>73.961388888802745</v>
          </cell>
          <cell r="CQ95">
            <v>0</v>
          </cell>
          <cell r="CR95">
            <v>8.9869444444444451</v>
          </cell>
          <cell r="CS95">
            <v>13.765000000000001</v>
          </cell>
          <cell r="CT95">
            <v>0</v>
          </cell>
          <cell r="CU95">
            <v>18.166388888888889</v>
          </cell>
          <cell r="CV95">
            <v>0</v>
          </cell>
          <cell r="CW95">
            <v>19.138888888888889</v>
          </cell>
          <cell r="CX95">
            <v>32.558055555555555</v>
          </cell>
          <cell r="CY95">
            <v>5.2333333333333334</v>
          </cell>
          <cell r="CZ95">
            <v>0.9458333333333333</v>
          </cell>
          <cell r="DA95">
            <v>3.8888888888888888E-3</v>
          </cell>
          <cell r="DB95">
            <v>0</v>
          </cell>
          <cell r="DC95">
            <v>0</v>
          </cell>
          <cell r="DD95">
            <v>7.6566666666666663</v>
          </cell>
          <cell r="DE95">
            <v>0</v>
          </cell>
          <cell r="DF95">
            <v>0</v>
          </cell>
          <cell r="DG95">
            <v>0</v>
          </cell>
          <cell r="DH95">
            <v>19.884166666666665</v>
          </cell>
          <cell r="DI95">
            <v>11.434444444444445</v>
          </cell>
          <cell r="DJ95">
            <v>3.3302777777777779</v>
          </cell>
          <cell r="DK95">
            <v>11.079722222222221</v>
          </cell>
          <cell r="DL95">
            <v>0</v>
          </cell>
          <cell r="DM95">
            <v>0</v>
          </cell>
          <cell r="DN95">
            <v>92.126388888888869</v>
          </cell>
          <cell r="DO95">
            <v>226.14499999991384</v>
          </cell>
          <cell r="DP95">
            <v>789.77777777715346</v>
          </cell>
          <cell r="DQ95">
            <v>33.960444444417597</v>
          </cell>
          <cell r="DR95">
            <v>4.2999999999999997E-2</v>
          </cell>
          <cell r="DS95">
            <v>823.73822222157105</v>
          </cell>
          <cell r="DT95">
            <v>36.598611111111111</v>
          </cell>
          <cell r="DU95">
            <v>28.127777779457055</v>
          </cell>
          <cell r="DV95">
            <v>35.35</v>
          </cell>
          <cell r="DW95">
            <v>4.1438302037940605E-2</v>
          </cell>
          <cell r="DX95">
            <v>1975.4640500000003</v>
          </cell>
          <cell r="DY95">
            <v>68.433333333333337</v>
          </cell>
          <cell r="DZ95">
            <v>786.98333333333335</v>
          </cell>
          <cell r="EA95">
            <v>0.27453503297445003</v>
          </cell>
          <cell r="EB95">
            <v>55.883000000000003</v>
          </cell>
          <cell r="EC95">
            <v>48795.410455741388</v>
          </cell>
          <cell r="ED95">
            <v>1182.3290494547377</v>
          </cell>
          <cell r="EE95">
            <v>175</v>
          </cell>
          <cell r="EF95">
            <v>9.6438095243852757</v>
          </cell>
          <cell r="EG95">
            <v>5.3647222219216122</v>
          </cell>
          <cell r="EH95">
            <v>4.100864702761764</v>
          </cell>
          <cell r="EI95">
            <v>12.84423867644108</v>
          </cell>
          <cell r="EJ95">
            <v>0</v>
          </cell>
          <cell r="EK95">
            <v>13.610586011342155</v>
          </cell>
          <cell r="EL95">
            <v>16.380279428296127</v>
          </cell>
          <cell r="EM95">
            <v>173.44039530386291</v>
          </cell>
          <cell r="EN95">
            <v>318.91635625470286</v>
          </cell>
          <cell r="EO95">
            <v>0</v>
          </cell>
          <cell r="EP95">
            <v>2930.7700539329994</v>
          </cell>
          <cell r="EQ95">
            <v>0</v>
          </cell>
          <cell r="ER95">
            <v>612.42929984051489</v>
          </cell>
          <cell r="ES95">
            <v>-147.13580628873402</v>
          </cell>
          <cell r="ET95">
            <v>0.13246452702512002</v>
          </cell>
          <cell r="EU95">
            <v>140.91093454632323</v>
          </cell>
          <cell r="EV95">
            <v>3.9686111111111111</v>
          </cell>
          <cell r="EW95">
            <v>8.3563888888888886</v>
          </cell>
        </row>
        <row r="96">
          <cell r="A96">
            <v>42225</v>
          </cell>
          <cell r="B96">
            <v>6</v>
          </cell>
          <cell r="C96" t="str">
            <v>Sun</v>
          </cell>
          <cell r="D96">
            <v>7715</v>
          </cell>
          <cell r="E96">
            <v>0</v>
          </cell>
          <cell r="F96">
            <v>406</v>
          </cell>
          <cell r="G96">
            <v>84</v>
          </cell>
          <cell r="H96">
            <v>0</v>
          </cell>
          <cell r="I96">
            <v>1795</v>
          </cell>
          <cell r="J96">
            <v>0</v>
          </cell>
          <cell r="K96">
            <v>10000</v>
          </cell>
          <cell r="L96">
            <v>0</v>
          </cell>
          <cell r="M96">
            <v>10000</v>
          </cell>
          <cell r="N96">
            <v>136</v>
          </cell>
          <cell r="O96">
            <v>0</v>
          </cell>
          <cell r="P96">
            <v>0</v>
          </cell>
          <cell r="Q96">
            <v>514</v>
          </cell>
          <cell r="R96">
            <v>0</v>
          </cell>
          <cell r="S96">
            <v>33</v>
          </cell>
          <cell r="T96">
            <v>12</v>
          </cell>
          <cell r="U96">
            <v>488</v>
          </cell>
          <cell r="V96">
            <v>701</v>
          </cell>
          <cell r="W96">
            <v>514</v>
          </cell>
          <cell r="X96">
            <v>127</v>
          </cell>
          <cell r="Y96">
            <v>0</v>
          </cell>
          <cell r="Z96">
            <v>6</v>
          </cell>
          <cell r="AA96">
            <v>35</v>
          </cell>
          <cell r="AB96">
            <v>168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0.87465595390072215</v>
          </cell>
          <cell r="AI96">
            <v>0.77621013756042911</v>
          </cell>
          <cell r="AJ96">
            <v>0.98640000000000005</v>
          </cell>
          <cell r="AK96">
            <v>167.20044307454648</v>
          </cell>
          <cell r="AL96">
            <v>0</v>
          </cell>
          <cell r="AM96">
            <v>0.17949999999999999</v>
          </cell>
          <cell r="AN96">
            <v>0</v>
          </cell>
          <cell r="AO96">
            <v>0</v>
          </cell>
          <cell r="AP96">
            <v>0</v>
          </cell>
          <cell r="AQ96">
            <v>11.083823511794233</v>
          </cell>
          <cell r="AR96">
            <v>19.455252918287936</v>
          </cell>
          <cell r="AS96">
            <v>12.548498869224225</v>
          </cell>
          <cell r="AT96">
            <v>58.109316537575992</v>
          </cell>
          <cell r="AU96">
            <v>210.81973741229797</v>
          </cell>
          <cell r="AV96">
            <v>0.27563508640527429</v>
          </cell>
          <cell r="AW96">
            <v>1.7546777768711279</v>
          </cell>
          <cell r="AX96">
            <v>97.759469182794348</v>
          </cell>
          <cell r="BF96">
            <v>9.6999999999999993</v>
          </cell>
          <cell r="BG96">
            <v>0</v>
          </cell>
          <cell r="BH96">
            <v>167.13138888892641</v>
          </cell>
          <cell r="BI96">
            <v>0</v>
          </cell>
          <cell r="BJ96">
            <v>176.8313888889264</v>
          </cell>
          <cell r="BK96">
            <v>47.433888888890436</v>
          </cell>
          <cell r="BL96">
            <v>41.48833333333333</v>
          </cell>
          <cell r="BM96">
            <v>46.142222222223772</v>
          </cell>
          <cell r="BN96">
            <v>40.283055555555556</v>
          </cell>
          <cell r="BO96">
            <v>0</v>
          </cell>
          <cell r="BP96">
            <v>0</v>
          </cell>
          <cell r="BQ96">
            <v>1.2416666666666667</v>
          </cell>
          <cell r="BR96">
            <v>1.0974999999999999</v>
          </cell>
          <cell r="BS96">
            <v>0.05</v>
          </cell>
          <cell r="BT96">
            <v>0.10777777777777778</v>
          </cell>
          <cell r="BU96">
            <v>0</v>
          </cell>
          <cell r="BV96">
            <v>0</v>
          </cell>
          <cell r="BW96">
            <v>0</v>
          </cell>
          <cell r="BX96">
            <v>0</v>
          </cell>
          <cell r="BY96">
            <v>0</v>
          </cell>
          <cell r="BZ96">
            <v>0</v>
          </cell>
          <cell r="CA96">
            <v>46.373888888888892</v>
          </cell>
          <cell r="CB96">
            <v>0</v>
          </cell>
          <cell r="CC96">
            <v>0</v>
          </cell>
          <cell r="CD96">
            <v>13.388055555555555</v>
          </cell>
          <cell r="CE96">
            <v>10.391944444444444</v>
          </cell>
          <cell r="CF96">
            <v>10.495833333333334</v>
          </cell>
          <cell r="CG96">
            <v>8.2550000000000008</v>
          </cell>
          <cell r="CH96">
            <v>0</v>
          </cell>
          <cell r="CI96">
            <v>0</v>
          </cell>
          <cell r="CJ96">
            <v>0.34138888888888891</v>
          </cell>
          <cell r="CK96">
            <v>0.38111111111111112</v>
          </cell>
          <cell r="CL96">
            <v>2.5508333333333333</v>
          </cell>
          <cell r="CM96">
            <v>1.7558333333333334</v>
          </cell>
          <cell r="CN96">
            <v>0</v>
          </cell>
          <cell r="CO96">
            <v>107.19583333333489</v>
          </cell>
          <cell r="CP96">
            <v>26.40111111111111</v>
          </cell>
          <cell r="CQ96">
            <v>0</v>
          </cell>
          <cell r="CR96">
            <v>0</v>
          </cell>
          <cell r="CS96">
            <v>10.766388888888889</v>
          </cell>
          <cell r="CT96">
            <v>0</v>
          </cell>
          <cell r="CU96">
            <v>5.2358333333333329</v>
          </cell>
          <cell r="CV96">
            <v>0</v>
          </cell>
          <cell r="CW96">
            <v>0</v>
          </cell>
          <cell r="CX96">
            <v>6.1208333333333336</v>
          </cell>
          <cell r="CY96">
            <v>0.16666666666666666</v>
          </cell>
          <cell r="CZ96">
            <v>0</v>
          </cell>
          <cell r="DA96">
            <v>0</v>
          </cell>
          <cell r="DB96">
            <v>0</v>
          </cell>
          <cell r="DC96">
            <v>0</v>
          </cell>
          <cell r="DD96">
            <v>0</v>
          </cell>
          <cell r="DE96">
            <v>0.70444444444444443</v>
          </cell>
          <cell r="DF96">
            <v>0.19583333333333333</v>
          </cell>
          <cell r="DG96">
            <v>0</v>
          </cell>
          <cell r="DH96">
            <v>10.341944444444444</v>
          </cell>
          <cell r="DI96">
            <v>0</v>
          </cell>
          <cell r="DJ96">
            <v>0</v>
          </cell>
          <cell r="DK96">
            <v>0</v>
          </cell>
          <cell r="DL96">
            <v>0</v>
          </cell>
          <cell r="DM96">
            <v>0</v>
          </cell>
          <cell r="DN96">
            <v>17.529722222222222</v>
          </cell>
          <cell r="DO96">
            <v>59.933055555555555</v>
          </cell>
          <cell r="DP96">
            <v>167.12888888889046</v>
          </cell>
          <cell r="DQ96">
            <v>7.1865422222222888</v>
          </cell>
          <cell r="DR96">
            <v>4.2999999999999997E-2</v>
          </cell>
          <cell r="DS96">
            <v>174.31543111111276</v>
          </cell>
          <cell r="DT96">
            <v>4.6311111111111112</v>
          </cell>
          <cell r="DU96">
            <v>4.96055555559151</v>
          </cell>
          <cell r="DV96">
            <v>16.7</v>
          </cell>
          <cell r="DW96">
            <v>9.3041762816636522E-2</v>
          </cell>
          <cell r="DX96">
            <v>1493.6145999999999</v>
          </cell>
          <cell r="DY96">
            <v>67.466666666666683</v>
          </cell>
          <cell r="DZ96">
            <v>0</v>
          </cell>
          <cell r="EA96">
            <v>0.34381956418621834</v>
          </cell>
          <cell r="EB96">
            <v>89.438000000000002</v>
          </cell>
          <cell r="EC96">
            <v>17084.038127715703</v>
          </cell>
          <cell r="ED96">
            <v>0</v>
          </cell>
          <cell r="EE96">
            <v>44</v>
          </cell>
          <cell r="EF96">
            <v>6.764393939442968</v>
          </cell>
          <cell r="EG96">
            <v>0</v>
          </cell>
          <cell r="EH96">
            <v>0</v>
          </cell>
          <cell r="EI96">
            <v>12.100039698292973</v>
          </cell>
          <cell r="EJ96">
            <v>0</v>
          </cell>
          <cell r="EK96">
            <v>17.575264442636289</v>
          </cell>
          <cell r="EL96">
            <v>13.721006207121857</v>
          </cell>
          <cell r="EM96">
            <v>326.97986577181206</v>
          </cell>
          <cell r="EN96">
            <v>1680</v>
          </cell>
          <cell r="EO96">
            <v>0</v>
          </cell>
          <cell r="EP96">
            <v>-316.34628807691035</v>
          </cell>
          <cell r="EQ96">
            <v>0</v>
          </cell>
          <cell r="ER96">
            <v>125.73525646033923</v>
          </cell>
          <cell r="ES96">
            <v>15.613076728474129</v>
          </cell>
          <cell r="ET96">
            <v>1.0852014023454108</v>
          </cell>
          <cell r="EU96">
            <v>111.00729283996625</v>
          </cell>
          <cell r="EV96">
            <v>0</v>
          </cell>
          <cell r="EW96">
            <v>0</v>
          </cell>
        </row>
        <row r="97">
          <cell r="A97">
            <v>42226</v>
          </cell>
          <cell r="B97">
            <v>7</v>
          </cell>
          <cell r="C97" t="str">
            <v>Mon</v>
          </cell>
          <cell r="D97">
            <v>72298</v>
          </cell>
          <cell r="E97">
            <v>3418</v>
          </cell>
          <cell r="F97">
            <v>5089</v>
          </cell>
          <cell r="G97">
            <v>6016</v>
          </cell>
          <cell r="H97">
            <v>0</v>
          </cell>
          <cell r="I97">
            <v>12263</v>
          </cell>
          <cell r="J97">
            <v>1243</v>
          </cell>
          <cell r="K97">
            <v>100327</v>
          </cell>
          <cell r="L97">
            <v>0</v>
          </cell>
          <cell r="M97">
            <v>100327</v>
          </cell>
          <cell r="N97">
            <v>888</v>
          </cell>
          <cell r="O97">
            <v>1808</v>
          </cell>
          <cell r="P97">
            <v>134890</v>
          </cell>
          <cell r="Q97">
            <v>1230</v>
          </cell>
          <cell r="R97">
            <v>78</v>
          </cell>
          <cell r="S97">
            <v>149</v>
          </cell>
          <cell r="T97">
            <v>19</v>
          </cell>
          <cell r="U97">
            <v>1252</v>
          </cell>
          <cell r="V97">
            <v>1661</v>
          </cell>
          <cell r="W97">
            <v>1308</v>
          </cell>
          <cell r="X97">
            <v>1591</v>
          </cell>
          <cell r="Y97">
            <v>4</v>
          </cell>
          <cell r="Z97">
            <v>13</v>
          </cell>
          <cell r="AA97">
            <v>222</v>
          </cell>
          <cell r="AB97">
            <v>1830</v>
          </cell>
          <cell r="AC97">
            <v>28</v>
          </cell>
          <cell r="AD97">
            <v>1427</v>
          </cell>
          <cell r="AE97">
            <v>125</v>
          </cell>
          <cell r="AF97">
            <v>0</v>
          </cell>
          <cell r="AG97">
            <v>0</v>
          </cell>
          <cell r="AH97">
            <v>0.89457172073694835</v>
          </cell>
          <cell r="AI97">
            <v>0.90326745232500261</v>
          </cell>
          <cell r="AJ97">
            <v>0.99114894295653211</v>
          </cell>
          <cell r="AK97">
            <v>159.43027886984379</v>
          </cell>
          <cell r="AL97">
            <v>169.28474142556439</v>
          </cell>
          <cell r="AM97">
            <v>0.13461979327598753</v>
          </cell>
          <cell r="AN97">
            <v>13.865326033740278</v>
          </cell>
          <cell r="AO97">
            <v>38.770088514467368</v>
          </cell>
          <cell r="AP97">
            <v>17.036093756314781</v>
          </cell>
          <cell r="AQ97">
            <v>11.497160381107271</v>
          </cell>
          <cell r="AR97">
            <v>76.702599388379198</v>
          </cell>
          <cell r="AS97">
            <v>14.546482281614962</v>
          </cell>
          <cell r="AT97">
            <v>75.099244551968127</v>
          </cell>
          <cell r="AU97">
            <v>199.42333643278096</v>
          </cell>
          <cell r="AV97">
            <v>0.37658202843919231</v>
          </cell>
          <cell r="AW97">
            <v>0.62368959616500697</v>
          </cell>
          <cell r="AX97">
            <v>44.907591090042281</v>
          </cell>
          <cell r="BF97">
            <v>26.75</v>
          </cell>
          <cell r="BG97">
            <v>369.97305555652338</v>
          </cell>
          <cell r="BH97">
            <v>970.85888888949557</v>
          </cell>
          <cell r="BI97">
            <v>52.054444444410038</v>
          </cell>
          <cell r="BJ97">
            <v>1419.6363888904291</v>
          </cell>
          <cell r="BK97">
            <v>503.08555555541483</v>
          </cell>
          <cell r="BL97">
            <v>450.04611111111109</v>
          </cell>
          <cell r="BM97">
            <v>453.47722222215316</v>
          </cell>
          <cell r="BN97">
            <v>407.65527777777777</v>
          </cell>
          <cell r="BO97">
            <v>20.190833333333334</v>
          </cell>
          <cell r="BP97">
            <v>17.661111111111111</v>
          </cell>
          <cell r="BQ97">
            <v>18.786666666666665</v>
          </cell>
          <cell r="BR97">
            <v>17.237222222222222</v>
          </cell>
          <cell r="BS97">
            <v>10.630833333261673</v>
          </cell>
          <cell r="BT97">
            <v>7.4924999999999997</v>
          </cell>
          <cell r="BU97">
            <v>0</v>
          </cell>
          <cell r="BV97">
            <v>0</v>
          </cell>
          <cell r="BW97">
            <v>130.39722222184761</v>
          </cell>
          <cell r="BX97">
            <v>46.633888888990555</v>
          </cell>
          <cell r="BY97">
            <v>83.763333332857059</v>
          </cell>
          <cell r="BZ97">
            <v>80.445277777777775</v>
          </cell>
          <cell r="CA97">
            <v>113.76722222205174</v>
          </cell>
          <cell r="CB97">
            <v>0</v>
          </cell>
          <cell r="CC97">
            <v>0</v>
          </cell>
          <cell r="CD97">
            <v>125.80361111173278</v>
          </cell>
          <cell r="CE97">
            <v>108.84972222222223</v>
          </cell>
          <cell r="CF97">
            <v>110.02000000056346</v>
          </cell>
          <cell r="CG97">
            <v>96.625833333333333</v>
          </cell>
          <cell r="CH97">
            <v>0.45111111111111113</v>
          </cell>
          <cell r="CI97">
            <v>0.14416666666666667</v>
          </cell>
          <cell r="CJ97">
            <v>0.89722222222222225</v>
          </cell>
          <cell r="CK97">
            <v>0.82750000000000001</v>
          </cell>
          <cell r="CL97">
            <v>14.435277777835985</v>
          </cell>
          <cell r="CM97">
            <v>11.252222222222223</v>
          </cell>
          <cell r="CN97">
            <v>0</v>
          </cell>
          <cell r="CO97">
            <v>873.05361111104685</v>
          </cell>
          <cell r="CP97">
            <v>117.79416666667417</v>
          </cell>
          <cell r="CQ97">
            <v>34.99527777777778</v>
          </cell>
          <cell r="CR97">
            <v>21.145277777777778</v>
          </cell>
          <cell r="CS97">
            <v>18.72388888888889</v>
          </cell>
          <cell r="CT97">
            <v>0</v>
          </cell>
          <cell r="CU97">
            <v>30.145277777777778</v>
          </cell>
          <cell r="CV97">
            <v>0</v>
          </cell>
          <cell r="CW97">
            <v>47.265277777777776</v>
          </cell>
          <cell r="CX97">
            <v>53.67722222222222</v>
          </cell>
          <cell r="CY97">
            <v>13.541388888888889</v>
          </cell>
          <cell r="CZ97">
            <v>3.8805555556116937</v>
          </cell>
          <cell r="DA97">
            <v>1.1111111111111112E-2</v>
          </cell>
          <cell r="DB97">
            <v>0.39361111111111113</v>
          </cell>
          <cell r="DC97">
            <v>0</v>
          </cell>
          <cell r="DD97">
            <v>14.721666666666666</v>
          </cell>
          <cell r="DE97">
            <v>17.144166666666667</v>
          </cell>
          <cell r="DF97">
            <v>0</v>
          </cell>
          <cell r="DG97">
            <v>0</v>
          </cell>
          <cell r="DH97">
            <v>32.306111111268144</v>
          </cell>
          <cell r="DI97">
            <v>18.693333333333332</v>
          </cell>
          <cell r="DJ97">
            <v>10.384722222278878</v>
          </cell>
          <cell r="DK97">
            <v>3.1472222222222221</v>
          </cell>
          <cell r="DL97">
            <v>0</v>
          </cell>
          <cell r="DM97">
            <v>0</v>
          </cell>
          <cell r="DN97">
            <v>167.90111111138089</v>
          </cell>
          <cell r="DO97">
            <v>437.97027777805505</v>
          </cell>
          <cell r="DP97">
            <v>1311.023888889102</v>
          </cell>
          <cell r="DQ97">
            <v>56.374027222231376</v>
          </cell>
          <cell r="DR97">
            <v>4.2999999999999997E-2</v>
          </cell>
          <cell r="DS97">
            <v>1367.3979161113334</v>
          </cell>
          <cell r="DT97">
            <v>84.364444444444445</v>
          </cell>
          <cell r="DU97">
            <v>24.901666667911016</v>
          </cell>
          <cell r="DV97">
            <v>108.8</v>
          </cell>
          <cell r="DW97">
            <v>7.8084049694929339E-2</v>
          </cell>
          <cell r="DX97">
            <v>4532.0640000000003</v>
          </cell>
          <cell r="DY97">
            <v>0</v>
          </cell>
          <cell r="DZ97">
            <v>0</v>
          </cell>
          <cell r="EA97">
            <v>0.32029467985703408</v>
          </cell>
          <cell r="EB97">
            <v>41.655000000000001</v>
          </cell>
          <cell r="EC97">
            <v>61491.024195617596</v>
          </cell>
          <cell r="ED97">
            <v>2168.3278833319</v>
          </cell>
          <cell r="EE97">
            <v>228</v>
          </cell>
          <cell r="EF97">
            <v>6.5530701757660568</v>
          </cell>
          <cell r="EG97">
            <v>13.968055555266329</v>
          </cell>
          <cell r="EH97">
            <v>8.948990752894856</v>
          </cell>
          <cell r="EI97">
            <v>14.461007089546008</v>
          </cell>
          <cell r="EJ97">
            <v>8.8669950738916246</v>
          </cell>
          <cell r="EK97">
            <v>14.489164086687307</v>
          </cell>
          <cell r="EL97">
            <v>15.378990513148294</v>
          </cell>
          <cell r="EM97">
            <v>270.8836053938964</v>
          </cell>
          <cell r="EN97">
            <v>565.90107392401524</v>
          </cell>
          <cell r="EO97">
            <v>0</v>
          </cell>
          <cell r="EP97">
            <v>-227.65474606121771</v>
          </cell>
          <cell r="EQ97">
            <v>-799.33262672458511</v>
          </cell>
          <cell r="ER97">
            <v>263.71917212488819</v>
          </cell>
          <cell r="ES97">
            <v>-821.39922846308366</v>
          </cell>
          <cell r="ET97">
            <v>-5.4990865094084906E-2</v>
          </cell>
          <cell r="EU97">
            <v>-122.85380685933966</v>
          </cell>
          <cell r="EV97">
            <v>8.9919444444444441</v>
          </cell>
          <cell r="EW97">
            <v>0</v>
          </cell>
        </row>
        <row r="98">
          <cell r="A98">
            <v>42227</v>
          </cell>
          <cell r="B98">
            <v>7</v>
          </cell>
          <cell r="C98" t="str">
            <v>Tue</v>
          </cell>
          <cell r="D98">
            <v>63012</v>
          </cell>
          <cell r="E98">
            <v>3823</v>
          </cell>
          <cell r="F98">
            <v>3418</v>
          </cell>
          <cell r="G98">
            <v>3162</v>
          </cell>
          <cell r="H98">
            <v>0</v>
          </cell>
          <cell r="I98">
            <v>12883</v>
          </cell>
          <cell r="J98">
            <v>1412</v>
          </cell>
          <cell r="K98">
            <v>87710</v>
          </cell>
          <cell r="L98">
            <v>0</v>
          </cell>
          <cell r="M98">
            <v>87710</v>
          </cell>
          <cell r="N98">
            <v>883</v>
          </cell>
          <cell r="O98">
            <v>1522</v>
          </cell>
          <cell r="P98">
            <v>119807</v>
          </cell>
          <cell r="Q98">
            <v>1597</v>
          </cell>
          <cell r="R98">
            <v>90</v>
          </cell>
          <cell r="S98">
            <v>131</v>
          </cell>
          <cell r="T98">
            <v>3</v>
          </cell>
          <cell r="U98">
            <v>1636</v>
          </cell>
          <cell r="V98">
            <v>1866</v>
          </cell>
          <cell r="W98">
            <v>1687</v>
          </cell>
          <cell r="X98">
            <v>1273</v>
          </cell>
          <cell r="Y98">
            <v>6</v>
          </cell>
          <cell r="Z98">
            <v>21</v>
          </cell>
          <cell r="AA98">
            <v>278</v>
          </cell>
          <cell r="AB98">
            <v>1578</v>
          </cell>
          <cell r="AC98">
            <v>31</v>
          </cell>
          <cell r="AD98">
            <v>1689</v>
          </cell>
          <cell r="AE98">
            <v>32</v>
          </cell>
          <cell r="AF98">
            <v>0</v>
          </cell>
          <cell r="AG98">
            <v>0</v>
          </cell>
          <cell r="AH98">
            <v>0.87735042544928299</v>
          </cell>
          <cell r="AI98">
            <v>0.92460813372877437</v>
          </cell>
          <cell r="AJ98">
            <v>0.9899327328696842</v>
          </cell>
          <cell r="AK98">
            <v>159.88114100129599</v>
          </cell>
          <cell r="AL98">
            <v>154.79821838304764</v>
          </cell>
          <cell r="AM98">
            <v>0.16298027590924638</v>
          </cell>
          <cell r="AN98">
            <v>11.623841688991028</v>
          </cell>
          <cell r="AO98">
            <v>38.176459522167178</v>
          </cell>
          <cell r="AP98">
            <v>18.546116704693205</v>
          </cell>
          <cell r="AQ98">
            <v>12.990802139044163</v>
          </cell>
          <cell r="AR98">
            <v>51.991701244813278</v>
          </cell>
          <cell r="AS98">
            <v>13.489517414020913</v>
          </cell>
          <cell r="AT98">
            <v>66.937847243416002</v>
          </cell>
          <cell r="AU98">
            <v>200.69930381076506</v>
          </cell>
          <cell r="AV98">
            <v>0.33352306646031127</v>
          </cell>
          <cell r="AW98">
            <v>0.73610569354286637</v>
          </cell>
          <cell r="AX98">
            <v>47.241927583299308</v>
          </cell>
          <cell r="BF98">
            <v>35.25</v>
          </cell>
          <cell r="BG98">
            <v>244.31749999905006</v>
          </cell>
          <cell r="BH98">
            <v>1099.7038888898433</v>
          </cell>
          <cell r="BI98">
            <v>0</v>
          </cell>
          <cell r="BJ98">
            <v>1379.2713888888934</v>
          </cell>
          <cell r="BK98">
            <v>437.02194444431069</v>
          </cell>
          <cell r="BL98">
            <v>383.42138888888888</v>
          </cell>
          <cell r="BM98">
            <v>394.11777777773818</v>
          </cell>
          <cell r="BN98">
            <v>347.69083333333333</v>
          </cell>
          <cell r="BO98">
            <v>24.696666666666665</v>
          </cell>
          <cell r="BP98">
            <v>19.296944444444446</v>
          </cell>
          <cell r="BQ98">
            <v>14.201111111102316</v>
          </cell>
          <cell r="BR98">
            <v>12.54</v>
          </cell>
          <cell r="BS98">
            <v>4.0063888888035173</v>
          </cell>
          <cell r="BT98">
            <v>3.8936111111111109</v>
          </cell>
          <cell r="BU98">
            <v>0</v>
          </cell>
          <cell r="BV98">
            <v>0</v>
          </cell>
          <cell r="BW98">
            <v>130.93777777802069</v>
          </cell>
          <cell r="BX98">
            <v>39.8675</v>
          </cell>
          <cell r="BY98">
            <v>91.070277778020696</v>
          </cell>
          <cell r="BZ98">
            <v>95.465277777777771</v>
          </cell>
          <cell r="CA98">
            <v>129.86111111104384</v>
          </cell>
          <cell r="CB98">
            <v>0</v>
          </cell>
          <cell r="CC98">
            <v>0</v>
          </cell>
          <cell r="CD98">
            <v>116.97972222192601</v>
          </cell>
          <cell r="CE98">
            <v>96.899444444444441</v>
          </cell>
          <cell r="CF98">
            <v>95.112777777656703</v>
          </cell>
          <cell r="CG98">
            <v>80.957777777777778</v>
          </cell>
          <cell r="CH98">
            <v>0.25805555555555554</v>
          </cell>
          <cell r="CI98">
            <v>0.23444444444444446</v>
          </cell>
          <cell r="CJ98">
            <v>1.4672222222222222</v>
          </cell>
          <cell r="CK98">
            <v>1.6572222222222222</v>
          </cell>
          <cell r="CL98">
            <v>20.141666666491528</v>
          </cell>
          <cell r="CM98">
            <v>14.05</v>
          </cell>
          <cell r="CN98">
            <v>0</v>
          </cell>
          <cell r="CO98">
            <v>814.80055555530134</v>
          </cell>
          <cell r="CP98">
            <v>164.58444444444444</v>
          </cell>
          <cell r="CQ98">
            <v>29.11583333344716</v>
          </cell>
          <cell r="CR98">
            <v>22.515000000000001</v>
          </cell>
          <cell r="CS98">
            <v>18.914999999999999</v>
          </cell>
          <cell r="CT98">
            <v>0</v>
          </cell>
          <cell r="CU98">
            <v>35.266666666666666</v>
          </cell>
          <cell r="CV98">
            <v>0</v>
          </cell>
          <cell r="CW98">
            <v>31.395833333333332</v>
          </cell>
          <cell r="CX98">
            <v>52.468333333333334</v>
          </cell>
          <cell r="CY98">
            <v>17.91611111111111</v>
          </cell>
          <cell r="CZ98">
            <v>5.8638888888032588</v>
          </cell>
          <cell r="DA98">
            <v>0</v>
          </cell>
          <cell r="DB98">
            <v>0</v>
          </cell>
          <cell r="DC98">
            <v>0</v>
          </cell>
          <cell r="DD98">
            <v>0.46055555555555555</v>
          </cell>
          <cell r="DE98">
            <v>19.691666666666666</v>
          </cell>
          <cell r="DF98">
            <v>3.8888888888888888E-3</v>
          </cell>
          <cell r="DG98">
            <v>0</v>
          </cell>
          <cell r="DH98">
            <v>28.68611111111111</v>
          </cell>
          <cell r="DI98">
            <v>21.385555555555555</v>
          </cell>
          <cell r="DJ98">
            <v>17.716111111073083</v>
          </cell>
          <cell r="DK98">
            <v>5.1086111111111112</v>
          </cell>
          <cell r="DL98">
            <v>0</v>
          </cell>
          <cell r="DM98">
            <v>0</v>
          </cell>
          <cell r="DN98">
            <v>169.30083333320968</v>
          </cell>
          <cell r="DO98">
            <v>471.09361111110127</v>
          </cell>
          <cell r="DP98">
            <v>1285.8941666664027</v>
          </cell>
          <cell r="DQ98">
            <v>55.293449166655314</v>
          </cell>
          <cell r="DR98">
            <v>4.2999999999999997E-2</v>
          </cell>
          <cell r="DS98">
            <v>1341.1876158330581</v>
          </cell>
          <cell r="DT98">
            <v>68.67916666666666</v>
          </cell>
          <cell r="DU98">
            <v>24.425833333704116</v>
          </cell>
          <cell r="DV98">
            <v>128.25</v>
          </cell>
          <cell r="DW98">
            <v>9.3841662999821954E-2</v>
          </cell>
          <cell r="DX98">
            <v>5538.9892499999996</v>
          </cell>
          <cell r="DY98">
            <v>0</v>
          </cell>
          <cell r="DZ98">
            <v>0</v>
          </cell>
          <cell r="EA98">
            <v>0.3512510893701391</v>
          </cell>
          <cell r="EB98">
            <v>43.189</v>
          </cell>
          <cell r="EC98">
            <v>63463.541190213946</v>
          </cell>
          <cell r="ED98">
            <v>0</v>
          </cell>
          <cell r="EE98">
            <v>226</v>
          </cell>
          <cell r="EF98">
            <v>6.4847345133727741</v>
          </cell>
          <cell r="EG98">
            <v>4.510277777590737</v>
          </cell>
          <cell r="EH98">
            <v>7.0949066948806632</v>
          </cell>
          <cell r="EI98">
            <v>13.384111259749636</v>
          </cell>
          <cell r="EJ98">
            <v>23.250807319698602</v>
          </cell>
          <cell r="EK98">
            <v>14.31276031806134</v>
          </cell>
          <cell r="EL98">
            <v>13.802234174716622</v>
          </cell>
          <cell r="EM98">
            <v>240.68539237946212</v>
          </cell>
          <cell r="EN98">
            <v>789.23940929366722</v>
          </cell>
          <cell r="EO98">
            <v>0</v>
          </cell>
          <cell r="EP98">
            <v>-341.46812461457387</v>
          </cell>
          <cell r="EQ98">
            <v>292.12893523349305</v>
          </cell>
          <cell r="ER98">
            <v>-483.12468340256214</v>
          </cell>
          <cell r="ES98">
            <v>-343.55493222268183</v>
          </cell>
          <cell r="ET98">
            <v>5.7425232283774497E-2</v>
          </cell>
          <cell r="EU98">
            <v>106.61646087003507</v>
          </cell>
          <cell r="EV98">
            <v>11.453611111111112</v>
          </cell>
          <cell r="EW98">
            <v>1.7291666666666667</v>
          </cell>
        </row>
        <row r="99">
          <cell r="A99">
            <v>42228</v>
          </cell>
          <cell r="B99">
            <v>7</v>
          </cell>
          <cell r="C99" t="str">
            <v>Wed</v>
          </cell>
          <cell r="D99">
            <v>55358</v>
          </cell>
          <cell r="E99">
            <v>3103</v>
          </cell>
          <cell r="F99">
            <v>3289</v>
          </cell>
          <cell r="G99">
            <v>3734</v>
          </cell>
          <cell r="H99">
            <v>0</v>
          </cell>
          <cell r="I99">
            <v>8303</v>
          </cell>
          <cell r="J99">
            <v>194</v>
          </cell>
          <cell r="K99">
            <v>73981</v>
          </cell>
          <cell r="L99">
            <v>0</v>
          </cell>
          <cell r="M99">
            <v>73981</v>
          </cell>
          <cell r="N99">
            <v>518</v>
          </cell>
          <cell r="O99">
            <v>1172</v>
          </cell>
          <cell r="P99">
            <v>86559</v>
          </cell>
          <cell r="Q99">
            <v>1080</v>
          </cell>
          <cell r="R99">
            <v>96</v>
          </cell>
          <cell r="S99">
            <v>116</v>
          </cell>
          <cell r="T99">
            <v>6</v>
          </cell>
          <cell r="U99">
            <v>1160</v>
          </cell>
          <cell r="V99">
            <v>3370</v>
          </cell>
          <cell r="W99">
            <v>1176</v>
          </cell>
          <cell r="X99">
            <v>1179</v>
          </cell>
          <cell r="Y99">
            <v>5</v>
          </cell>
          <cell r="Z99">
            <v>13</v>
          </cell>
          <cell r="AA99">
            <v>127</v>
          </cell>
          <cell r="AB99">
            <v>1324</v>
          </cell>
          <cell r="AC99">
            <v>24</v>
          </cell>
          <cell r="AD99">
            <v>1117</v>
          </cell>
          <cell r="AE99">
            <v>99</v>
          </cell>
          <cell r="AF99">
            <v>0</v>
          </cell>
          <cell r="AG99">
            <v>0</v>
          </cell>
          <cell r="AH99">
            <v>0.84397922366295164</v>
          </cell>
          <cell r="AI99">
            <v>0.86961854489904145</v>
          </cell>
          <cell r="AJ99">
            <v>0.99299820224111601</v>
          </cell>
          <cell r="AK99">
            <v>151.39108345280295</v>
          </cell>
          <cell r="AL99">
            <v>149.93758640591653</v>
          </cell>
          <cell r="AM99">
            <v>0.11485381381706114</v>
          </cell>
          <cell r="AN99">
            <v>11.863448869185131</v>
          </cell>
          <cell r="AO99">
            <v>29.845087359414816</v>
          </cell>
          <cell r="AP99">
            <v>18.766363165279607</v>
          </cell>
          <cell r="AQ99">
            <v>9.5804480651260704</v>
          </cell>
          <cell r="AR99">
            <v>23.293765743073049</v>
          </cell>
          <cell r="AS99">
            <v>12.843527443123664</v>
          </cell>
          <cell r="AT99">
            <v>59.543982534619623</v>
          </cell>
          <cell r="AU99">
            <v>182.06748891525899</v>
          </cell>
          <cell r="AV99">
            <v>0.32704346552686087</v>
          </cell>
          <cell r="AW99">
            <v>0.76364384655416384</v>
          </cell>
          <cell r="AX99">
            <v>43.595777432301901</v>
          </cell>
          <cell r="BF99">
            <v>37.25</v>
          </cell>
          <cell r="BG99">
            <v>189.76749999964454</v>
          </cell>
          <cell r="BH99">
            <v>1063.3669444451541</v>
          </cell>
          <cell r="BI99">
            <v>11.529722222316654</v>
          </cell>
          <cell r="BJ99">
            <v>1301.9141666671153</v>
          </cell>
          <cell r="BK99">
            <v>406.33833333327027</v>
          </cell>
          <cell r="BL99">
            <v>342.94111111111113</v>
          </cell>
          <cell r="BM99">
            <v>365.66222222234228</v>
          </cell>
          <cell r="BN99">
            <v>308.13444444444445</v>
          </cell>
          <cell r="BO99">
            <v>20.695277777777779</v>
          </cell>
          <cell r="BP99">
            <v>17.256388888888889</v>
          </cell>
          <cell r="BQ99">
            <v>12.890277777777778</v>
          </cell>
          <cell r="BR99">
            <v>12.372777777777777</v>
          </cell>
          <cell r="BS99">
            <v>7.0905555553723953</v>
          </cell>
          <cell r="BT99">
            <v>5.1775000000000002</v>
          </cell>
          <cell r="BU99">
            <v>0</v>
          </cell>
          <cell r="BV99">
            <v>0</v>
          </cell>
          <cell r="BW99">
            <v>98.790833333823059</v>
          </cell>
          <cell r="BX99">
            <v>39.269444444440047</v>
          </cell>
          <cell r="BY99">
            <v>59.521388889383005</v>
          </cell>
          <cell r="BZ99">
            <v>61.908055555555556</v>
          </cell>
          <cell r="CA99">
            <v>122.75000000060277</v>
          </cell>
          <cell r="CB99">
            <v>0</v>
          </cell>
          <cell r="CC99">
            <v>0</v>
          </cell>
          <cell r="CD99">
            <v>103.08694444444548</v>
          </cell>
          <cell r="CE99">
            <v>79.499166666666667</v>
          </cell>
          <cell r="CF99">
            <v>92.241666666716341</v>
          </cell>
          <cell r="CG99">
            <v>72.140277777777783</v>
          </cell>
          <cell r="CH99">
            <v>0.29416666666666669</v>
          </cell>
          <cell r="CI99">
            <v>0.18888888888888888</v>
          </cell>
          <cell r="CJ99">
            <v>0.69416666666666671</v>
          </cell>
          <cell r="CK99">
            <v>0.87</v>
          </cell>
          <cell r="CL99">
            <v>9.8569444443958094</v>
          </cell>
          <cell r="CM99">
            <v>6.3</v>
          </cell>
          <cell r="CN99">
            <v>0</v>
          </cell>
          <cell r="CO99">
            <v>730.96611111214168</v>
          </cell>
          <cell r="CP99">
            <v>148.83277777777778</v>
          </cell>
          <cell r="CQ99">
            <v>39.791388888888889</v>
          </cell>
          <cell r="CR99">
            <v>26.104444444444443</v>
          </cell>
          <cell r="CS99">
            <v>18.422222222222221</v>
          </cell>
          <cell r="CT99">
            <v>0</v>
          </cell>
          <cell r="CU99">
            <v>35.835277777782693</v>
          </cell>
          <cell r="CV99">
            <v>0</v>
          </cell>
          <cell r="CW99">
            <v>34.297499999999999</v>
          </cell>
          <cell r="CX99">
            <v>47.283888888888889</v>
          </cell>
          <cell r="CY99">
            <v>32.35</v>
          </cell>
          <cell r="CZ99">
            <v>5.6330555555555559</v>
          </cell>
          <cell r="DA99">
            <v>0</v>
          </cell>
          <cell r="DB99">
            <v>0</v>
          </cell>
          <cell r="DC99">
            <v>0</v>
          </cell>
          <cell r="DD99">
            <v>0.14722222222222223</v>
          </cell>
          <cell r="DE99">
            <v>19.867222222222221</v>
          </cell>
          <cell r="DF99">
            <v>0</v>
          </cell>
          <cell r="DG99">
            <v>0</v>
          </cell>
          <cell r="DH99">
            <v>28.448333333333334</v>
          </cell>
          <cell r="DI99">
            <v>23.183333333333334</v>
          </cell>
          <cell r="DJ99">
            <v>5.3702777777777779</v>
          </cell>
          <cell r="DK99">
            <v>1.0380555555555555</v>
          </cell>
          <cell r="DL99">
            <v>0</v>
          </cell>
          <cell r="DM99">
            <v>0</v>
          </cell>
          <cell r="DN99">
            <v>163.32138888888889</v>
          </cell>
          <cell r="DO99">
            <v>466.60500000000491</v>
          </cell>
          <cell r="DP99">
            <v>1197.5711111121466</v>
          </cell>
          <cell r="DQ99">
            <v>51.495557777822299</v>
          </cell>
          <cell r="DR99">
            <v>4.2999999999999997E-2</v>
          </cell>
          <cell r="DS99">
            <v>1249.0666688899689</v>
          </cell>
          <cell r="DT99">
            <v>59.104166666666664</v>
          </cell>
          <cell r="DU99">
            <v>44.888611110607172</v>
          </cell>
          <cell r="DV99">
            <v>113.91999999999999</v>
          </cell>
          <cell r="DW99">
            <v>8.7909001879118265E-2</v>
          </cell>
          <cell r="DX99">
            <v>4565.1161599999996</v>
          </cell>
          <cell r="DY99">
            <v>0</v>
          </cell>
          <cell r="DZ99">
            <v>0</v>
          </cell>
          <cell r="EA99">
            <v>0.37356292632055532</v>
          </cell>
          <cell r="EB99">
            <v>40.073</v>
          </cell>
          <cell r="EC99">
            <v>54618.96478242772</v>
          </cell>
          <cell r="ED99">
            <v>462.03055861489526</v>
          </cell>
          <cell r="EE99">
            <v>222</v>
          </cell>
          <cell r="EF99">
            <v>12.132057056920857</v>
          </cell>
          <cell r="EG99">
            <v>13.962500000569142</v>
          </cell>
          <cell r="EH99">
            <v>7.0904207696304065</v>
          </cell>
          <cell r="EI99">
            <v>12.781642424783071</v>
          </cell>
          <cell r="EJ99">
            <v>16.997167138810198</v>
          </cell>
          <cell r="EK99">
            <v>18.727490996398558</v>
          </cell>
          <cell r="EL99">
            <v>12.884317317239844</v>
          </cell>
          <cell r="EM99">
            <v>255.15353948927918</v>
          </cell>
          <cell r="EN99">
            <v>526.61599938679149</v>
          </cell>
          <cell r="EO99">
            <v>0</v>
          </cell>
          <cell r="EP99">
            <v>1378.7392704212359</v>
          </cell>
          <cell r="EQ99">
            <v>118.80980936824142</v>
          </cell>
          <cell r="ER99">
            <v>-6427.1266088858438</v>
          </cell>
          <cell r="ES99">
            <v>-50.790129600869541</v>
          </cell>
          <cell r="ET99">
            <v>8.4963385295071969E-2</v>
          </cell>
          <cell r="EU99">
            <v>144.18084910345934</v>
          </cell>
          <cell r="EV99">
            <v>12.608055555555556</v>
          </cell>
          <cell r="EW99">
            <v>4.6083333333333334</v>
          </cell>
        </row>
        <row r="100">
          <cell r="A100">
            <v>42229</v>
          </cell>
          <cell r="B100">
            <v>7</v>
          </cell>
          <cell r="C100" t="str">
            <v>Thu</v>
          </cell>
          <cell r="D100">
            <v>67062</v>
          </cell>
          <cell r="E100">
            <v>2843</v>
          </cell>
          <cell r="F100">
            <v>4918</v>
          </cell>
          <cell r="G100">
            <v>3729</v>
          </cell>
          <cell r="H100">
            <v>0</v>
          </cell>
          <cell r="I100">
            <v>11582</v>
          </cell>
          <cell r="J100">
            <v>171</v>
          </cell>
          <cell r="K100">
            <v>90305</v>
          </cell>
          <cell r="L100">
            <v>0</v>
          </cell>
          <cell r="M100">
            <v>90305</v>
          </cell>
          <cell r="N100">
            <v>511</v>
          </cell>
          <cell r="O100">
            <v>1896</v>
          </cell>
          <cell r="P100">
            <v>144981</v>
          </cell>
          <cell r="Q100">
            <v>1181</v>
          </cell>
          <cell r="R100">
            <v>81</v>
          </cell>
          <cell r="S100">
            <v>146</v>
          </cell>
          <cell r="T100">
            <v>9</v>
          </cell>
          <cell r="U100">
            <v>1231</v>
          </cell>
          <cell r="V100">
            <v>1528</v>
          </cell>
          <cell r="W100">
            <v>1262</v>
          </cell>
          <cell r="X100">
            <v>1394</v>
          </cell>
          <cell r="Y100">
            <v>6</v>
          </cell>
          <cell r="Z100">
            <v>67</v>
          </cell>
          <cell r="AA100">
            <v>185</v>
          </cell>
          <cell r="AB100">
            <v>1652</v>
          </cell>
          <cell r="AC100">
            <v>52</v>
          </cell>
          <cell r="AD100">
            <v>1973</v>
          </cell>
          <cell r="AE100">
            <v>46</v>
          </cell>
          <cell r="AF100">
            <v>0</v>
          </cell>
          <cell r="AG100">
            <v>0</v>
          </cell>
          <cell r="AH100">
            <v>0.85010534114650393</v>
          </cell>
          <cell r="AI100">
            <v>0.92210124950719585</v>
          </cell>
          <cell r="AJ100">
            <v>0.99434139859365489</v>
          </cell>
          <cell r="AK100">
            <v>151.08212971551251</v>
          </cell>
          <cell r="AL100">
            <v>166.6091486244506</v>
          </cell>
          <cell r="AM100">
            <v>0.13014783234593877</v>
          </cell>
          <cell r="AN100">
            <v>11.885160265752901</v>
          </cell>
          <cell r="AO100">
            <v>35.204918455555443</v>
          </cell>
          <cell r="AP100">
            <v>18.671237125788963</v>
          </cell>
          <cell r="AQ100">
            <v>11.434870919723846</v>
          </cell>
          <cell r="AR100">
            <v>71.557052297939777</v>
          </cell>
          <cell r="AS100">
            <v>13.648255413739909</v>
          </cell>
          <cell r="AT100">
            <v>67.132251969560699</v>
          </cell>
          <cell r="AU100">
            <v>186.42458273565421</v>
          </cell>
          <cell r="AV100">
            <v>0.36010407524823429</v>
          </cell>
          <cell r="AW100">
            <v>0.66412652582392762</v>
          </cell>
          <cell r="AX100">
            <v>42.746221736606785</v>
          </cell>
          <cell r="BF100">
            <v>31.514722222222222</v>
          </cell>
          <cell r="BG100">
            <v>167.50194444411642</v>
          </cell>
          <cell r="BH100">
            <v>1194.9705555542721</v>
          </cell>
          <cell r="BI100">
            <v>26.484722222307592</v>
          </cell>
          <cell r="BJ100">
            <v>1420.4719444429181</v>
          </cell>
          <cell r="BK100">
            <v>484.40499999965357</v>
          </cell>
          <cell r="BL100">
            <v>411.79527777777776</v>
          </cell>
          <cell r="BM100">
            <v>443.87777777740939</v>
          </cell>
          <cell r="BN100">
            <v>374.87916666666666</v>
          </cell>
          <cell r="BO100">
            <v>17.06388888888889</v>
          </cell>
          <cell r="BP100">
            <v>15.385</v>
          </cell>
          <cell r="BQ100">
            <v>17.956666666608719</v>
          </cell>
          <cell r="BR100">
            <v>16.0425</v>
          </cell>
          <cell r="BS100">
            <v>5.5066666667466055</v>
          </cell>
          <cell r="BT100">
            <v>5.4886111111111111</v>
          </cell>
          <cell r="BU100">
            <v>0</v>
          </cell>
          <cell r="BV100">
            <v>0</v>
          </cell>
          <cell r="BW100">
            <v>159.52666666711474</v>
          </cell>
          <cell r="BX100">
            <v>53.856111111111112</v>
          </cell>
          <cell r="BY100">
            <v>105.67055555600362</v>
          </cell>
          <cell r="BZ100">
            <v>112.85305555555556</v>
          </cell>
          <cell r="CA100">
            <v>110.36416666699702</v>
          </cell>
          <cell r="CB100">
            <v>0</v>
          </cell>
          <cell r="CC100">
            <v>0</v>
          </cell>
          <cell r="CD100">
            <v>121.04111111057507</v>
          </cell>
          <cell r="CE100">
            <v>96.198055555555555</v>
          </cell>
          <cell r="CF100">
            <v>104.89916666619065</v>
          </cell>
          <cell r="CG100">
            <v>84.191944444444445</v>
          </cell>
          <cell r="CH100">
            <v>0.21583333333333332</v>
          </cell>
          <cell r="CI100">
            <v>0.24111111111111111</v>
          </cell>
          <cell r="CJ100">
            <v>3.4088888888888889</v>
          </cell>
          <cell r="CK100">
            <v>2.9441666666666668</v>
          </cell>
          <cell r="CL100">
            <v>12.517222222162204</v>
          </cell>
          <cell r="CM100">
            <v>8.8208333333333329</v>
          </cell>
          <cell r="CN100">
            <v>0</v>
          </cell>
          <cell r="CO100">
            <v>875.33694444434036</v>
          </cell>
          <cell r="CP100">
            <v>132.03555555555556</v>
          </cell>
          <cell r="CQ100">
            <v>4.4425000000139701</v>
          </cell>
          <cell r="CR100">
            <v>33.718888888888891</v>
          </cell>
          <cell r="CS100">
            <v>19.989999999999998</v>
          </cell>
          <cell r="CT100">
            <v>0</v>
          </cell>
          <cell r="CU100">
            <v>27.101111111111113</v>
          </cell>
          <cell r="CV100">
            <v>0</v>
          </cell>
          <cell r="CW100">
            <v>49.560555555555553</v>
          </cell>
          <cell r="CX100">
            <v>50.473611111111111</v>
          </cell>
          <cell r="CY100">
            <v>12.8</v>
          </cell>
          <cell r="CZ100">
            <v>6.164166666803002</v>
          </cell>
          <cell r="DA100">
            <v>0</v>
          </cell>
          <cell r="DB100">
            <v>0</v>
          </cell>
          <cell r="DC100">
            <v>0</v>
          </cell>
          <cell r="DD100">
            <v>5.9630555555783209</v>
          </cell>
          <cell r="DE100">
            <v>3.4813888888888891</v>
          </cell>
          <cell r="DF100">
            <v>0.17555555555555555</v>
          </cell>
          <cell r="DG100">
            <v>0</v>
          </cell>
          <cell r="DH100">
            <v>31.053333333333335</v>
          </cell>
          <cell r="DI100">
            <v>17.885833333333334</v>
          </cell>
          <cell r="DJ100">
            <v>16.626944444401243</v>
          </cell>
          <cell r="DK100">
            <v>18.535277777777779</v>
          </cell>
          <cell r="DL100">
            <v>0</v>
          </cell>
          <cell r="DM100">
            <v>0</v>
          </cell>
          <cell r="DN100">
            <v>163.1591666667826</v>
          </cell>
          <cell r="DO100">
            <v>430.00777777790773</v>
          </cell>
          <cell r="DP100">
            <v>1305.344722222248</v>
          </cell>
          <cell r="DQ100">
            <v>56.129823055556663</v>
          </cell>
          <cell r="DR100">
            <v>4.2999999999999997E-2</v>
          </cell>
          <cell r="DS100">
            <v>1361.4745452778047</v>
          </cell>
          <cell r="DT100">
            <v>74.915277777777774</v>
          </cell>
          <cell r="DU100">
            <v>39.835833331680767</v>
          </cell>
          <cell r="DV100">
            <v>100.51</v>
          </cell>
          <cell r="DW100">
            <v>7.163815355536679E-2</v>
          </cell>
          <cell r="DX100">
            <v>3995.1719900000003</v>
          </cell>
          <cell r="DY100">
            <v>11.666666666666659</v>
          </cell>
          <cell r="DZ100">
            <v>209.99999999999986</v>
          </cell>
          <cell r="EA100">
            <v>0.31583974835913364</v>
          </cell>
          <cell r="EB100">
            <v>39.749000000000002</v>
          </cell>
          <cell r="EC100">
            <v>58322.423690247466</v>
          </cell>
          <cell r="ED100">
            <v>1052.7412236145046</v>
          </cell>
          <cell r="EE100">
            <v>242</v>
          </cell>
          <cell r="EF100">
            <v>9.8766528921522561</v>
          </cell>
          <cell r="EG100">
            <v>6.9022222224995495</v>
          </cell>
          <cell r="EH100">
            <v>6.6645202830548245</v>
          </cell>
          <cell r="EI100">
            <v>13.288952088971083</v>
          </cell>
          <cell r="EJ100">
            <v>27.799227799227801</v>
          </cell>
          <cell r="EK100">
            <v>19.654498044328552</v>
          </cell>
          <cell r="EL100">
            <v>14.779636944724899</v>
          </cell>
          <cell r="EM100">
            <v>273.88156673561559</v>
          </cell>
          <cell r="EN100">
            <v>677.1791767456175</v>
          </cell>
          <cell r="EO100">
            <v>0</v>
          </cell>
          <cell r="EP100">
            <v>1154.6327527118672</v>
          </cell>
          <cell r="EQ100">
            <v>175.97895374551791</v>
          </cell>
          <cell r="ER100">
            <v>289.29255495375452</v>
          </cell>
          <cell r="ES100">
            <v>-386.32449521221014</v>
          </cell>
          <cell r="ET100">
            <v>-1.4553935435164256E-2</v>
          </cell>
          <cell r="EU100">
            <v>-30.746416550470954</v>
          </cell>
          <cell r="EV100">
            <v>9.4213888888888881</v>
          </cell>
          <cell r="EW100">
            <v>9.4983333335234779</v>
          </cell>
        </row>
        <row r="101">
          <cell r="A101">
            <v>42230</v>
          </cell>
          <cell r="B101">
            <v>7</v>
          </cell>
          <cell r="C101" t="str">
            <v>Fri</v>
          </cell>
          <cell r="D101">
            <v>87732</v>
          </cell>
          <cell r="E101">
            <v>3061</v>
          </cell>
          <cell r="F101">
            <v>8236</v>
          </cell>
          <cell r="G101">
            <v>4598</v>
          </cell>
          <cell r="H101">
            <v>0</v>
          </cell>
          <cell r="I101">
            <v>11067</v>
          </cell>
          <cell r="J101">
            <v>486</v>
          </cell>
          <cell r="K101">
            <v>115180</v>
          </cell>
          <cell r="L101">
            <v>0</v>
          </cell>
          <cell r="M101">
            <v>115180</v>
          </cell>
          <cell r="N101">
            <v>805</v>
          </cell>
          <cell r="O101">
            <v>1150</v>
          </cell>
          <cell r="P101">
            <v>76589</v>
          </cell>
          <cell r="Q101">
            <v>1456</v>
          </cell>
          <cell r="R101">
            <v>69</v>
          </cell>
          <cell r="S101">
            <v>245</v>
          </cell>
          <cell r="T101">
            <v>9</v>
          </cell>
          <cell r="U101">
            <v>1508</v>
          </cell>
          <cell r="V101">
            <v>1890</v>
          </cell>
          <cell r="W101">
            <v>1525</v>
          </cell>
          <cell r="X101">
            <v>1785</v>
          </cell>
          <cell r="Y101">
            <v>8</v>
          </cell>
          <cell r="Z101">
            <v>12</v>
          </cell>
          <cell r="AA101">
            <v>213</v>
          </cell>
          <cell r="AB101">
            <v>2018</v>
          </cell>
          <cell r="AC101">
            <v>30</v>
          </cell>
          <cell r="AD101">
            <v>1446</v>
          </cell>
          <cell r="AE101">
            <v>45</v>
          </cell>
          <cell r="AF101">
            <v>0</v>
          </cell>
          <cell r="AG101">
            <v>0</v>
          </cell>
          <cell r="AH101">
            <v>0.86393475085775451</v>
          </cell>
          <cell r="AI101">
            <v>0.91345274245419616</v>
          </cell>
          <cell r="AJ101">
            <v>0.99301093939920126</v>
          </cell>
          <cell r="AK101">
            <v>162.62644882574452</v>
          </cell>
          <cell r="AL101">
            <v>149.69435161789877</v>
          </cell>
          <cell r="AM101">
            <v>0.10030387220003473</v>
          </cell>
          <cell r="AN101">
            <v>10.340951667284095</v>
          </cell>
          <cell r="AO101">
            <v>37.851774644796748</v>
          </cell>
          <cell r="AP101">
            <v>17.890135268871436</v>
          </cell>
          <cell r="AQ101">
            <v>11.902413219727997</v>
          </cell>
          <cell r="AR101">
            <v>75.527868852459022</v>
          </cell>
          <cell r="AS101">
            <v>13.879405375830787</v>
          </cell>
          <cell r="AT101">
            <v>82.910812409984928</v>
          </cell>
          <cell r="AU101">
            <v>192.74639723099523</v>
          </cell>
          <cell r="AV101">
            <v>0.43015492689402229</v>
          </cell>
          <cell r="AW101">
            <v>0.54469583977783609</v>
          </cell>
          <cell r="AX101">
            <v>43.299304498868047</v>
          </cell>
          <cell r="BF101">
            <v>27.514722222222222</v>
          </cell>
          <cell r="BG101">
            <v>349.20333333368956</v>
          </cell>
          <cell r="BH101">
            <v>1012.7149999987525</v>
          </cell>
          <cell r="BI101">
            <v>79.562499999705082</v>
          </cell>
          <cell r="BJ101">
            <v>1468.9955555543695</v>
          </cell>
          <cell r="BK101">
            <v>597.57277777785669</v>
          </cell>
          <cell r="BL101">
            <v>516.26388888888891</v>
          </cell>
          <cell r="BM101">
            <v>539.46944444446126</v>
          </cell>
          <cell r="BN101">
            <v>468.74694444444447</v>
          </cell>
          <cell r="BO101">
            <v>20.448333333333334</v>
          </cell>
          <cell r="BP101">
            <v>16.49388888888889</v>
          </cell>
          <cell r="BQ101">
            <v>29.441111111011772</v>
          </cell>
          <cell r="BR101">
            <v>24.285</v>
          </cell>
          <cell r="BS101">
            <v>8.2138888890503186</v>
          </cell>
          <cell r="BT101">
            <v>6.7380555555555555</v>
          </cell>
          <cell r="BU101">
            <v>0</v>
          </cell>
          <cell r="BV101">
            <v>0</v>
          </cell>
          <cell r="BW101">
            <v>111.20833333340889</v>
          </cell>
          <cell r="BX101">
            <v>30.381666666666668</v>
          </cell>
          <cell r="BY101">
            <v>80.826666666742213</v>
          </cell>
          <cell r="BZ101">
            <v>82.933333333333337</v>
          </cell>
          <cell r="CA101">
            <v>128.12527777748002</v>
          </cell>
          <cell r="CB101">
            <v>0</v>
          </cell>
          <cell r="CC101">
            <v>0</v>
          </cell>
          <cell r="CD101">
            <v>145.39527777710776</v>
          </cell>
          <cell r="CE101">
            <v>123.70972222222221</v>
          </cell>
          <cell r="CF101">
            <v>130.08972222141793</v>
          </cell>
          <cell r="CG101">
            <v>112.14638888888889</v>
          </cell>
          <cell r="CH101">
            <v>0.23666666666666666</v>
          </cell>
          <cell r="CI101">
            <v>0.29888888888888887</v>
          </cell>
          <cell r="CJ101">
            <v>1.3408333333333333</v>
          </cell>
          <cell r="CK101">
            <v>0.84666666666666668</v>
          </cell>
          <cell r="CL101">
            <v>13.728055555689821</v>
          </cell>
          <cell r="CM101">
            <v>10.417777777777777</v>
          </cell>
          <cell r="CN101">
            <v>0</v>
          </cell>
          <cell r="CO101">
            <v>982.30166666585342</v>
          </cell>
          <cell r="CP101">
            <v>109.14472222222221</v>
          </cell>
          <cell r="CQ101">
            <v>7.416666666666667</v>
          </cell>
          <cell r="CR101">
            <v>16.136111111111113</v>
          </cell>
          <cell r="CS101">
            <v>18.947500000000002</v>
          </cell>
          <cell r="CT101">
            <v>0</v>
          </cell>
          <cell r="CU101">
            <v>28.015833333333333</v>
          </cell>
          <cell r="CV101">
            <v>0</v>
          </cell>
          <cell r="CW101">
            <v>26.634722222222223</v>
          </cell>
          <cell r="CX101">
            <v>55.734999999999999</v>
          </cell>
          <cell r="CY101">
            <v>18.416666666666668</v>
          </cell>
          <cell r="CZ101">
            <v>5.8638888888252483</v>
          </cell>
          <cell r="DA101">
            <v>3.6111111111111109E-3</v>
          </cell>
          <cell r="DB101">
            <v>0</v>
          </cell>
          <cell r="DC101">
            <v>0</v>
          </cell>
          <cell r="DD101">
            <v>5.7786111111111111</v>
          </cell>
          <cell r="DE101">
            <v>5.2663888888888888</v>
          </cell>
          <cell r="DF101">
            <v>0</v>
          </cell>
          <cell r="DG101">
            <v>0.92805555555555552</v>
          </cell>
          <cell r="DH101">
            <v>28.151666666666667</v>
          </cell>
          <cell r="DI101">
            <v>18.454722222222223</v>
          </cell>
          <cell r="DJ101">
            <v>6.6680555557079302</v>
          </cell>
          <cell r="DK101">
            <v>14.508333333333333</v>
          </cell>
          <cell r="DL101">
            <v>0</v>
          </cell>
          <cell r="DM101">
            <v>0</v>
          </cell>
          <cell r="DN101">
            <v>159.77500000008874</v>
          </cell>
          <cell r="DO101">
            <v>366.07055555564426</v>
          </cell>
          <cell r="DP101">
            <v>1348.3722222214976</v>
          </cell>
          <cell r="DQ101">
            <v>57.980005555524393</v>
          </cell>
          <cell r="DR101">
            <v>4.2999999999999997E-2</v>
          </cell>
          <cell r="DS101">
            <v>1406.3522277770221</v>
          </cell>
          <cell r="DT101">
            <v>79.406944444444449</v>
          </cell>
          <cell r="DU101">
            <v>40.83138888832314</v>
          </cell>
          <cell r="DV101">
            <v>107.12</v>
          </cell>
          <cell r="DW101">
            <v>7.392993970967103E-2</v>
          </cell>
          <cell r="DX101">
            <v>4306.7596000000003</v>
          </cell>
          <cell r="DY101">
            <v>9.8166666666666611</v>
          </cell>
          <cell r="DZ101">
            <v>176.6999999999999</v>
          </cell>
          <cell r="EA101">
            <v>0.26029791706895561</v>
          </cell>
          <cell r="EB101">
            <v>40.204999999999998</v>
          </cell>
          <cell r="EC101">
            <v>61025.850917775169</v>
          </cell>
          <cell r="ED101">
            <v>3198.8103124881427</v>
          </cell>
          <cell r="EE101">
            <v>260</v>
          </cell>
          <cell r="EF101">
            <v>9.4226282049976486</v>
          </cell>
          <cell r="EG101">
            <v>8.2686111109773623</v>
          </cell>
          <cell r="EH101">
            <v>5.4422682837578673</v>
          </cell>
          <cell r="EI101">
            <v>13.721299188892559</v>
          </cell>
          <cell r="EJ101">
            <v>33.802816901408448</v>
          </cell>
          <cell r="EK101">
            <v>8.9496581727781237</v>
          </cell>
          <cell r="EL101">
            <v>15.515671475536724</v>
          </cell>
          <cell r="EM101">
            <v>279.74487677944711</v>
          </cell>
          <cell r="EN101">
            <v>559.78356441240055</v>
          </cell>
          <cell r="EO101">
            <v>0</v>
          </cell>
          <cell r="EP101">
            <v>614.31167062305406</v>
          </cell>
          <cell r="EQ101">
            <v>733.75167029863803</v>
          </cell>
          <cell r="ER101">
            <v>17.578631370573625</v>
          </cell>
          <cell r="ES101">
            <v>-584.64279787998998</v>
          </cell>
          <cell r="ET101">
            <v>-0.13398462148125578</v>
          </cell>
          <cell r="EU101">
            <v>-356.41100661592571</v>
          </cell>
          <cell r="EV101">
            <v>19.069444444410294</v>
          </cell>
          <cell r="EW101">
            <v>3.1216666666666666</v>
          </cell>
        </row>
        <row r="102">
          <cell r="A102">
            <v>42231</v>
          </cell>
          <cell r="B102">
            <v>7</v>
          </cell>
          <cell r="C102" t="str">
            <v>Sat</v>
          </cell>
          <cell r="D102">
            <v>53994</v>
          </cell>
          <cell r="E102">
            <v>4423</v>
          </cell>
          <cell r="F102">
            <v>343</v>
          </cell>
          <cell r="G102">
            <v>2369</v>
          </cell>
          <cell r="H102">
            <v>0</v>
          </cell>
          <cell r="I102">
            <v>5565</v>
          </cell>
          <cell r="J102">
            <v>38</v>
          </cell>
          <cell r="K102">
            <v>66732</v>
          </cell>
          <cell r="L102">
            <v>0</v>
          </cell>
          <cell r="M102">
            <v>66732</v>
          </cell>
          <cell r="N102">
            <v>530</v>
          </cell>
          <cell r="O102">
            <v>0</v>
          </cell>
          <cell r="P102">
            <v>0</v>
          </cell>
          <cell r="Q102">
            <v>1006</v>
          </cell>
          <cell r="R102">
            <v>66</v>
          </cell>
          <cell r="S102">
            <v>97</v>
          </cell>
          <cell r="T102">
            <v>6</v>
          </cell>
          <cell r="U102">
            <v>1055</v>
          </cell>
          <cell r="V102">
            <v>1249</v>
          </cell>
          <cell r="W102">
            <v>1072</v>
          </cell>
          <cell r="X102">
            <v>1153</v>
          </cell>
          <cell r="Y102">
            <v>2</v>
          </cell>
          <cell r="Z102">
            <v>4</v>
          </cell>
          <cell r="AA102">
            <v>91</v>
          </cell>
          <cell r="AB102">
            <v>1250</v>
          </cell>
          <cell r="AC102">
            <v>10</v>
          </cell>
          <cell r="AD102">
            <v>6</v>
          </cell>
          <cell r="AE102">
            <v>47</v>
          </cell>
          <cell r="AF102">
            <v>0</v>
          </cell>
          <cell r="AG102">
            <v>0</v>
          </cell>
          <cell r="AH102">
            <v>0.87277588790536176</v>
          </cell>
          <cell r="AI102">
            <v>0.75981878942662873</v>
          </cell>
          <cell r="AJ102">
            <v>0.99205778337229511</v>
          </cell>
          <cell r="AK102">
            <v>159.74057351924509</v>
          </cell>
          <cell r="AL102">
            <v>168.49167213392309</v>
          </cell>
          <cell r="AM102">
            <v>8.396271653779297E-2</v>
          </cell>
          <cell r="AN102">
            <v>0</v>
          </cell>
          <cell r="AO102">
            <v>0</v>
          </cell>
          <cell r="AP102">
            <v>16.301886797288255</v>
          </cell>
          <cell r="AQ102">
            <v>10.725750193864144</v>
          </cell>
          <cell r="AR102">
            <v>62.25</v>
          </cell>
          <cell r="AS102">
            <v>12.453403515118817</v>
          </cell>
          <cell r="AT102">
            <v>79.619710845772616</v>
          </cell>
          <cell r="AU102">
            <v>179.72838207556833</v>
          </cell>
          <cell r="AV102">
            <v>0.44300020912832694</v>
          </cell>
          <cell r="AW102">
            <v>0.78324749080203726</v>
          </cell>
          <cell r="AX102">
            <v>59.790928799937831</v>
          </cell>
          <cell r="BF102">
            <v>15.564722222222223</v>
          </cell>
          <cell r="BG102">
            <v>244.42861111142</v>
          </cell>
          <cell r="BH102">
            <v>589.45638888921042</v>
          </cell>
          <cell r="BI102">
            <v>32.723611111111111</v>
          </cell>
          <cell r="BJ102">
            <v>882.1733333339638</v>
          </cell>
          <cell r="BK102">
            <v>371.29361111113747</v>
          </cell>
          <cell r="BL102">
            <v>324.05611111111108</v>
          </cell>
          <cell r="BM102">
            <v>338.01055555553614</v>
          </cell>
          <cell r="BN102">
            <v>293.92444444444442</v>
          </cell>
          <cell r="BO102">
            <v>26.250555555555554</v>
          </cell>
          <cell r="BP102">
            <v>23.738888888888887</v>
          </cell>
          <cell r="BQ102">
            <v>2.0477777777777777</v>
          </cell>
          <cell r="BR102">
            <v>2.8333333333333335</v>
          </cell>
          <cell r="BS102">
            <v>4.9847222222680125</v>
          </cell>
          <cell r="BT102">
            <v>3.5594444444444444</v>
          </cell>
          <cell r="BU102">
            <v>0</v>
          </cell>
          <cell r="BV102">
            <v>0</v>
          </cell>
          <cell r="BW102">
            <v>1.3961111110019393</v>
          </cell>
          <cell r="BX102">
            <v>1.0280555555555555</v>
          </cell>
          <cell r="BY102">
            <v>0.36805555544638385</v>
          </cell>
          <cell r="BZ102">
            <v>0.2747222222222222</v>
          </cell>
          <cell r="CA102">
            <v>99.946388888793692</v>
          </cell>
          <cell r="CB102">
            <v>0</v>
          </cell>
          <cell r="CC102">
            <v>0</v>
          </cell>
          <cell r="CD102">
            <v>100.37416666716544</v>
          </cell>
          <cell r="CE102">
            <v>76.271111111111111</v>
          </cell>
          <cell r="CF102">
            <v>93.004444445012552</v>
          </cell>
          <cell r="CG102">
            <v>71.608333333333334</v>
          </cell>
          <cell r="CH102">
            <v>0.115</v>
          </cell>
          <cell r="CI102">
            <v>8.0833333333333326E-2</v>
          </cell>
          <cell r="CJ102">
            <v>0.60833333333333328</v>
          </cell>
          <cell r="CK102">
            <v>0.28111111111111109</v>
          </cell>
          <cell r="CL102">
            <v>6.6463888888195575</v>
          </cell>
          <cell r="CM102">
            <v>4.3008333333333333</v>
          </cell>
          <cell r="CN102">
            <v>0</v>
          </cell>
          <cell r="CO102">
            <v>573.0102777780985</v>
          </cell>
          <cell r="CP102">
            <v>71.237222222253791</v>
          </cell>
          <cell r="CQ102">
            <v>0</v>
          </cell>
          <cell r="CR102">
            <v>9.025555555555556</v>
          </cell>
          <cell r="CS102">
            <v>11.775277777697839</v>
          </cell>
          <cell r="CT102">
            <v>0</v>
          </cell>
          <cell r="CU102">
            <v>18.086111111111112</v>
          </cell>
          <cell r="CV102">
            <v>0</v>
          </cell>
          <cell r="CW102">
            <v>28.685277777777777</v>
          </cell>
          <cell r="CX102">
            <v>33.966111111111111</v>
          </cell>
          <cell r="CY102">
            <v>9</v>
          </cell>
          <cell r="CZ102">
            <v>0.69416666666666671</v>
          </cell>
          <cell r="DA102">
            <v>6.3888888888888893E-3</v>
          </cell>
          <cell r="DB102">
            <v>0</v>
          </cell>
          <cell r="DC102">
            <v>0</v>
          </cell>
          <cell r="DD102">
            <v>6.0516666666666667</v>
          </cell>
          <cell r="DE102">
            <v>0</v>
          </cell>
          <cell r="DF102">
            <v>0</v>
          </cell>
          <cell r="DG102">
            <v>0</v>
          </cell>
          <cell r="DH102">
            <v>16.70611111111111</v>
          </cell>
          <cell r="DI102">
            <v>15.635</v>
          </cell>
          <cell r="DJ102">
            <v>7.5222222222222221</v>
          </cell>
          <cell r="DK102">
            <v>8.4561111111111114</v>
          </cell>
          <cell r="DL102">
            <v>0</v>
          </cell>
          <cell r="DM102">
            <v>0</v>
          </cell>
          <cell r="DN102">
            <v>98.037777777777791</v>
          </cell>
          <cell r="DO102">
            <v>236.84722222217385</v>
          </cell>
          <cell r="DP102">
            <v>809.85750000027235</v>
          </cell>
          <cell r="DQ102">
            <v>34.82387250001171</v>
          </cell>
          <cell r="DR102">
            <v>4.2999999999999997E-2</v>
          </cell>
          <cell r="DS102">
            <v>844.68137250028406</v>
          </cell>
          <cell r="DT102">
            <v>40.360833333333332</v>
          </cell>
          <cell r="DU102">
            <v>28.276666666864099</v>
          </cell>
          <cell r="DV102">
            <v>46.5</v>
          </cell>
          <cell r="DW102">
            <v>5.3193075306742443E-2</v>
          </cell>
          <cell r="DX102">
            <v>2598.5595000000003</v>
          </cell>
          <cell r="DY102">
            <v>71.100000000000023</v>
          </cell>
          <cell r="DZ102">
            <v>817.65000000000032</v>
          </cell>
          <cell r="EA102">
            <v>0.28039830157624818</v>
          </cell>
          <cell r="EB102">
            <v>55.883000000000003</v>
          </cell>
          <cell r="EC102">
            <v>50619.538639433384</v>
          </cell>
          <cell r="ED102">
            <v>1828.6935597222223</v>
          </cell>
          <cell r="EE102">
            <v>166</v>
          </cell>
          <cell r="EF102">
            <v>10.220481927782204</v>
          </cell>
          <cell r="EG102">
            <v>10.00666666672565</v>
          </cell>
          <cell r="EH102">
            <v>4.6968687541362053</v>
          </cell>
          <cell r="EI102">
            <v>12.397257000784446</v>
          </cell>
          <cell r="EJ102">
            <v>17.391304347826086</v>
          </cell>
          <cell r="EK102">
            <v>6.5753424657534252</v>
          </cell>
          <cell r="EL102">
            <v>13.69164542163319</v>
          </cell>
          <cell r="EM102">
            <v>167.49864351600652</v>
          </cell>
          <cell r="EN102">
            <v>475.252159371505</v>
          </cell>
          <cell r="EO102">
            <v>0</v>
          </cell>
          <cell r="EP102">
            <v>1990.8521234510918</v>
          </cell>
          <cell r="EQ102">
            <v>0</v>
          </cell>
          <cell r="ER102">
            <v>699.60019618203717</v>
          </cell>
          <cell r="ES102">
            <v>116.53071554782677</v>
          </cell>
          <cell r="ET102">
            <v>0.10456702954294539</v>
          </cell>
          <cell r="EU102">
            <v>116.70611504979811</v>
          </cell>
          <cell r="EV102">
            <v>13.629166666666666</v>
          </cell>
          <cell r="EW102">
            <v>11.567499999895226</v>
          </cell>
        </row>
        <row r="103">
          <cell r="A103">
            <v>42232</v>
          </cell>
          <cell r="B103">
            <v>7</v>
          </cell>
          <cell r="C103" t="str">
            <v>Sun</v>
          </cell>
          <cell r="D103">
            <v>15668</v>
          </cell>
          <cell r="E103">
            <v>302</v>
          </cell>
          <cell r="F103">
            <v>468</v>
          </cell>
          <cell r="G103">
            <v>48</v>
          </cell>
          <cell r="H103">
            <v>0</v>
          </cell>
          <cell r="I103">
            <v>2128</v>
          </cell>
          <cell r="J103">
            <v>0</v>
          </cell>
          <cell r="K103">
            <v>18614</v>
          </cell>
          <cell r="L103">
            <v>0</v>
          </cell>
          <cell r="M103">
            <v>18614</v>
          </cell>
          <cell r="N103">
            <v>298</v>
          </cell>
          <cell r="O103">
            <v>0</v>
          </cell>
          <cell r="P103">
            <v>0</v>
          </cell>
          <cell r="Q103">
            <v>649</v>
          </cell>
          <cell r="R103">
            <v>63</v>
          </cell>
          <cell r="S103">
            <v>21</v>
          </cell>
          <cell r="T103">
            <v>0</v>
          </cell>
          <cell r="U103">
            <v>689</v>
          </cell>
          <cell r="V103">
            <v>734</v>
          </cell>
          <cell r="W103">
            <v>712</v>
          </cell>
          <cell r="X103">
            <v>282</v>
          </cell>
          <cell r="Y103">
            <v>0</v>
          </cell>
          <cell r="Z103">
            <v>0</v>
          </cell>
          <cell r="AA103">
            <v>45</v>
          </cell>
          <cell r="AB103">
            <v>327</v>
          </cell>
          <cell r="AC103">
            <v>1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0.91174721397945546</v>
          </cell>
          <cell r="AI103">
            <v>0.82589048991933445</v>
          </cell>
          <cell r="AJ103">
            <v>0.98399054475126246</v>
          </cell>
          <cell r="AK103">
            <v>180.77882119162845</v>
          </cell>
          <cell r="AL103">
            <v>230.53435114503816</v>
          </cell>
          <cell r="AM103">
            <v>0.11432255291715913</v>
          </cell>
          <cell r="AN103">
            <v>0</v>
          </cell>
          <cell r="AO103">
            <v>0</v>
          </cell>
          <cell r="AP103">
            <v>0</v>
          </cell>
          <cell r="AQ103">
            <v>16.462744946916125</v>
          </cell>
          <cell r="AR103">
            <v>26.143258426966291</v>
          </cell>
          <cell r="AS103">
            <v>13.570028818538937</v>
          </cell>
          <cell r="AT103">
            <v>80.708389238248273</v>
          </cell>
          <cell r="AU103">
            <v>208.6530886762549</v>
          </cell>
          <cell r="AV103">
            <v>0.3868065876727807</v>
          </cell>
          <cell r="AW103">
            <v>1.2014596947026852</v>
          </cell>
          <cell r="AX103">
            <v>92.970159821794113</v>
          </cell>
          <cell r="BF103">
            <v>9.6999999999999993</v>
          </cell>
          <cell r="BG103">
            <v>3.6691666668438816</v>
          </cell>
          <cell r="BH103">
            <v>221.04555555553563</v>
          </cell>
          <cell r="BI103">
            <v>0</v>
          </cell>
          <cell r="BJ103">
            <v>234.41472222237951</v>
          </cell>
          <cell r="BK103">
            <v>89.21027777777779</v>
          </cell>
          <cell r="BL103">
            <v>81.337222222222223</v>
          </cell>
          <cell r="BM103">
            <v>86.669444444444451</v>
          </cell>
          <cell r="BN103">
            <v>78.81</v>
          </cell>
          <cell r="BO103">
            <v>1.31</v>
          </cell>
          <cell r="BP103">
            <v>1.3072222222222223</v>
          </cell>
          <cell r="BQ103">
            <v>1.1975</v>
          </cell>
          <cell r="BR103">
            <v>1.1805555555555556</v>
          </cell>
          <cell r="BS103">
            <v>3.3333333333333333E-2</v>
          </cell>
          <cell r="BT103">
            <v>3.9444444444444442E-2</v>
          </cell>
          <cell r="BU103">
            <v>0</v>
          </cell>
          <cell r="BV103">
            <v>0</v>
          </cell>
          <cell r="BW103">
            <v>0</v>
          </cell>
          <cell r="BX103">
            <v>0</v>
          </cell>
          <cell r="BY103">
            <v>0</v>
          </cell>
          <cell r="BZ103">
            <v>0</v>
          </cell>
          <cell r="CA103">
            <v>43.249166666666667</v>
          </cell>
          <cell r="CB103">
            <v>0</v>
          </cell>
          <cell r="CC103">
            <v>0</v>
          </cell>
          <cell r="CD103">
            <v>24.09722222205329</v>
          </cell>
          <cell r="CE103">
            <v>19.901666666666664</v>
          </cell>
          <cell r="CF103">
            <v>21.038333333164402</v>
          </cell>
          <cell r="CG103">
            <v>17.817499999999999</v>
          </cell>
          <cell r="CH103">
            <v>0</v>
          </cell>
          <cell r="CI103">
            <v>0</v>
          </cell>
          <cell r="CJ103">
            <v>0</v>
          </cell>
          <cell r="CK103">
            <v>0</v>
          </cell>
          <cell r="CL103">
            <v>3.0588888888888888</v>
          </cell>
          <cell r="CM103">
            <v>2.0841666666666665</v>
          </cell>
          <cell r="CN103">
            <v>0</v>
          </cell>
          <cell r="CO103">
            <v>156.55666666649773</v>
          </cell>
          <cell r="CP103">
            <v>24.502777777703013</v>
          </cell>
          <cell r="CQ103">
            <v>0</v>
          </cell>
          <cell r="CR103">
            <v>0</v>
          </cell>
          <cell r="CS103">
            <v>8.0294444444444437</v>
          </cell>
          <cell r="CT103">
            <v>0</v>
          </cell>
          <cell r="CU103">
            <v>5.0441666666666665</v>
          </cell>
          <cell r="CV103">
            <v>0</v>
          </cell>
          <cell r="CW103">
            <v>7.0538888888888893</v>
          </cell>
          <cell r="CX103">
            <v>9.7641666666666662</v>
          </cell>
          <cell r="CY103">
            <v>1</v>
          </cell>
          <cell r="CZ103">
            <v>0.155</v>
          </cell>
          <cell r="DA103">
            <v>0</v>
          </cell>
          <cell r="DB103">
            <v>0</v>
          </cell>
          <cell r="DC103">
            <v>0</v>
          </cell>
          <cell r="DD103">
            <v>0</v>
          </cell>
          <cell r="DE103">
            <v>0</v>
          </cell>
          <cell r="DF103">
            <v>0.52833333333333332</v>
          </cell>
          <cell r="DG103">
            <v>0</v>
          </cell>
          <cell r="DH103">
            <v>5.4891666666666667</v>
          </cell>
          <cell r="DI103">
            <v>0</v>
          </cell>
          <cell r="DJ103">
            <v>6.2930555555555552</v>
          </cell>
          <cell r="DK103">
            <v>0</v>
          </cell>
          <cell r="DL103">
            <v>0</v>
          </cell>
          <cell r="DM103">
            <v>0</v>
          </cell>
          <cell r="DN103">
            <v>23.229722222222218</v>
          </cell>
          <cell r="DO103">
            <v>67.859999999925236</v>
          </cell>
          <cell r="DP103">
            <v>224.41666666642297</v>
          </cell>
          <cell r="DQ103">
            <v>9.6499166666561873</v>
          </cell>
          <cell r="DR103">
            <v>4.2999999999999997E-2</v>
          </cell>
          <cell r="DS103">
            <v>234.06658333307917</v>
          </cell>
          <cell r="DT103">
            <v>3.7369444444444446</v>
          </cell>
          <cell r="DU103">
            <v>6.2161111115121193</v>
          </cell>
          <cell r="DV103">
            <v>9.5</v>
          </cell>
          <cell r="DW103">
            <v>3.9492831031486757E-2</v>
          </cell>
          <cell r="DX103">
            <v>849.66100000000006</v>
          </cell>
          <cell r="DY103">
            <v>130.61666666666662</v>
          </cell>
          <cell r="DZ103">
            <v>0</v>
          </cell>
          <cell r="EA103">
            <v>0.28991750566700825</v>
          </cell>
          <cell r="EB103">
            <v>89.438000000000002</v>
          </cell>
          <cell r="EC103">
            <v>21784.108080143935</v>
          </cell>
          <cell r="ED103">
            <v>0</v>
          </cell>
          <cell r="EE103">
            <v>58</v>
          </cell>
          <cell r="EF103">
            <v>6.4304597705297786</v>
          </cell>
          <cell r="EG103">
            <v>0</v>
          </cell>
          <cell r="EH103">
            <v>0</v>
          </cell>
          <cell r="EI103">
            <v>13.404103620483136</v>
          </cell>
          <cell r="EJ103">
            <v>0</v>
          </cell>
          <cell r="EK103">
            <v>0</v>
          </cell>
          <cell r="EL103">
            <v>14.711224119142754</v>
          </cell>
          <cell r="EM103">
            <v>390.81419624217119</v>
          </cell>
          <cell r="EN103">
            <v>1440</v>
          </cell>
          <cell r="EO103">
            <v>0</v>
          </cell>
          <cell r="EP103">
            <v>-471.30218201438845</v>
          </cell>
          <cell r="EQ103">
            <v>0</v>
          </cell>
          <cell r="ER103">
            <v>-1271.8929509409734</v>
          </cell>
          <cell r="ES103">
            <v>-153.47600203998198</v>
          </cell>
          <cell r="ET103">
            <v>0.52277923344359334</v>
          </cell>
          <cell r="EU103">
            <v>104.66812867667994</v>
          </cell>
          <cell r="EV103">
            <v>3.6272222222222221</v>
          </cell>
          <cell r="EW103">
            <v>2.0286111111111111</v>
          </cell>
        </row>
        <row r="104">
          <cell r="A104">
            <v>42233</v>
          </cell>
          <cell r="B104">
            <v>8</v>
          </cell>
          <cell r="C104" t="str">
            <v>Mon</v>
          </cell>
          <cell r="D104">
            <v>73611</v>
          </cell>
          <cell r="E104">
            <v>3904</v>
          </cell>
          <cell r="F104">
            <v>4959</v>
          </cell>
          <cell r="G104">
            <v>3881</v>
          </cell>
          <cell r="H104">
            <v>0</v>
          </cell>
          <cell r="I104">
            <v>13933</v>
          </cell>
          <cell r="J104">
            <v>361</v>
          </cell>
          <cell r="K104">
            <v>100649</v>
          </cell>
          <cell r="L104">
            <v>0</v>
          </cell>
          <cell r="M104">
            <v>100649</v>
          </cell>
          <cell r="N104">
            <v>980</v>
          </cell>
          <cell r="O104">
            <v>1267</v>
          </cell>
          <cell r="P104">
            <v>103199</v>
          </cell>
          <cell r="Q104">
            <v>1291</v>
          </cell>
          <cell r="R104">
            <v>45</v>
          </cell>
          <cell r="S104">
            <v>160</v>
          </cell>
          <cell r="T104">
            <v>15</v>
          </cell>
          <cell r="U104">
            <v>1336</v>
          </cell>
          <cell r="V104">
            <v>1719</v>
          </cell>
          <cell r="W104">
            <v>1336</v>
          </cell>
          <cell r="X104">
            <v>1518</v>
          </cell>
          <cell r="Y104">
            <v>3</v>
          </cell>
          <cell r="Z104">
            <v>9</v>
          </cell>
          <cell r="AA104">
            <v>208</v>
          </cell>
          <cell r="AB104">
            <v>1738</v>
          </cell>
          <cell r="AC104">
            <v>32</v>
          </cell>
          <cell r="AD104">
            <v>985</v>
          </cell>
          <cell r="AE104">
            <v>47</v>
          </cell>
          <cell r="AF104">
            <v>0</v>
          </cell>
          <cell r="AG104">
            <v>0</v>
          </cell>
          <cell r="AH104">
            <v>0.85391579857734379</v>
          </cell>
          <cell r="AI104">
            <v>0.83814034507043444</v>
          </cell>
          <cell r="AJ104">
            <v>0.99026319188466849</v>
          </cell>
          <cell r="AK104">
            <v>163.68417184007427</v>
          </cell>
          <cell r="AL104">
            <v>169.46896252414888</v>
          </cell>
          <cell r="AM104">
            <v>0.14201830122504944</v>
          </cell>
          <cell r="AN104">
            <v>13.65653275211884</v>
          </cell>
          <cell r="AO104">
            <v>34.419215357797746</v>
          </cell>
          <cell r="AP104">
            <v>17.60019853587</v>
          </cell>
          <cell r="AQ104">
            <v>13.460881831157236</v>
          </cell>
          <cell r="AR104">
            <v>75.336077844311376</v>
          </cell>
          <cell r="AS104">
            <v>12.686903096318899</v>
          </cell>
          <cell r="AT104">
            <v>79.504754666011891</v>
          </cell>
          <cell r="AU104">
            <v>200.63156880547589</v>
          </cell>
          <cell r="AV104">
            <v>0.39627240687678833</v>
          </cell>
          <cell r="AW104">
            <v>0.58856839109102765</v>
          </cell>
          <cell r="AX104">
            <v>44.864799173405075</v>
          </cell>
          <cell r="BF104">
            <v>23</v>
          </cell>
          <cell r="BG104">
            <v>351.35611111075696</v>
          </cell>
          <cell r="BH104">
            <v>907.39249999867752</v>
          </cell>
          <cell r="BI104">
            <v>57.597777777744405</v>
          </cell>
          <cell r="BJ104">
            <v>1339.3463888871788</v>
          </cell>
          <cell r="BK104">
            <v>501.66083333368698</v>
          </cell>
          <cell r="BL104">
            <v>428.37611111111107</v>
          </cell>
          <cell r="BM104">
            <v>449.71361111152993</v>
          </cell>
          <cell r="BN104">
            <v>388.27583333333331</v>
          </cell>
          <cell r="BO104">
            <v>23.03666666658026</v>
          </cell>
          <cell r="BP104">
            <v>18.53</v>
          </cell>
          <cell r="BQ104">
            <v>19.62555555556073</v>
          </cell>
          <cell r="BR104">
            <v>16.299444444444443</v>
          </cell>
          <cell r="BS104">
            <v>9.2850000000160389</v>
          </cell>
          <cell r="BT104">
            <v>5.270833333333333</v>
          </cell>
          <cell r="BU104">
            <v>0</v>
          </cell>
          <cell r="BV104">
            <v>0</v>
          </cell>
          <cell r="BW104">
            <v>92.776111110883704</v>
          </cell>
          <cell r="BX104">
            <v>36.810833333333335</v>
          </cell>
          <cell r="BY104">
            <v>55.965277777550376</v>
          </cell>
          <cell r="BZ104">
            <v>55.453611111111108</v>
          </cell>
          <cell r="CA104">
            <v>99.250555554809722</v>
          </cell>
          <cell r="CB104">
            <v>0</v>
          </cell>
          <cell r="CC104">
            <v>0</v>
          </cell>
          <cell r="CD104">
            <v>136.99166666641287</v>
          </cell>
          <cell r="CE104">
            <v>106.27138888888889</v>
          </cell>
          <cell r="CF104">
            <v>120.99249999978761</v>
          </cell>
          <cell r="CG104">
            <v>95.479722222222222</v>
          </cell>
          <cell r="CH104">
            <v>0.16277777777777777</v>
          </cell>
          <cell r="CI104">
            <v>0.10194444444444445</v>
          </cell>
          <cell r="CJ104">
            <v>1.0411111111111111</v>
          </cell>
          <cell r="CK104">
            <v>0.71138888888888885</v>
          </cell>
          <cell r="CL104">
            <v>14.795277777736386</v>
          </cell>
          <cell r="CM104">
            <v>9.9783333333333335</v>
          </cell>
          <cell r="CN104">
            <v>0</v>
          </cell>
          <cell r="CO104">
            <v>830.67916666579322</v>
          </cell>
          <cell r="CP104">
            <v>119.83305555548623</v>
          </cell>
          <cell r="CQ104">
            <v>19.896944444444443</v>
          </cell>
          <cell r="CR104">
            <v>20.180555555555557</v>
          </cell>
          <cell r="CS104">
            <v>18.118333333333332</v>
          </cell>
          <cell r="CT104">
            <v>0</v>
          </cell>
          <cell r="CU104">
            <v>34.00416666666667</v>
          </cell>
          <cell r="CV104">
            <v>0</v>
          </cell>
          <cell r="CW104">
            <v>36.269722222222221</v>
          </cell>
          <cell r="CX104">
            <v>54.930833333333332</v>
          </cell>
          <cell r="CY104">
            <v>11.221944444444444</v>
          </cell>
          <cell r="CZ104">
            <v>8.6572222222491266</v>
          </cell>
          <cell r="DA104">
            <v>0</v>
          </cell>
          <cell r="DB104">
            <v>0</v>
          </cell>
          <cell r="DC104">
            <v>0</v>
          </cell>
          <cell r="DD104">
            <v>3.6194444444444445</v>
          </cell>
          <cell r="DE104">
            <v>8.625</v>
          </cell>
          <cell r="DF104">
            <v>0</v>
          </cell>
          <cell r="DG104">
            <v>0</v>
          </cell>
          <cell r="DH104">
            <v>33.921111111111109</v>
          </cell>
          <cell r="DI104">
            <v>20.215833333333332</v>
          </cell>
          <cell r="DJ104">
            <v>9.8147222222157549</v>
          </cell>
          <cell r="DK104">
            <v>7.8688888888888888</v>
          </cell>
          <cell r="DL104">
            <v>0</v>
          </cell>
          <cell r="DM104">
            <v>0</v>
          </cell>
          <cell r="DN104">
            <v>158.87500000002041</v>
          </cell>
          <cell r="DO104">
            <v>407.17777777772881</v>
          </cell>
          <cell r="DP104">
            <v>1237.856944443522</v>
          </cell>
          <cell r="DQ104">
            <v>53.227848611071444</v>
          </cell>
          <cell r="DR104">
            <v>4.2999999999999997E-2</v>
          </cell>
          <cell r="DS104">
            <v>1291.0847930545935</v>
          </cell>
          <cell r="DT104">
            <v>73.148611111111109</v>
          </cell>
          <cell r="DU104">
            <v>28.092499999292183</v>
          </cell>
          <cell r="DV104">
            <v>101.01</v>
          </cell>
          <cell r="DW104">
            <v>7.6500398976451667E-2</v>
          </cell>
          <cell r="DX104">
            <v>4207.5715500000006</v>
          </cell>
          <cell r="DY104">
            <v>1.700000000000002</v>
          </cell>
          <cell r="DZ104">
            <v>30.600000000000037</v>
          </cell>
          <cell r="EA104">
            <v>0.31537648028088211</v>
          </cell>
          <cell r="EB104">
            <v>41.655000000000001</v>
          </cell>
          <cell r="EC104">
            <v>58018.308604689097</v>
          </cell>
          <cell r="ED104">
            <v>2399.2354333319431</v>
          </cell>
          <cell r="EE104">
            <v>223</v>
          </cell>
          <cell r="EF104">
            <v>7.5585201791817545</v>
          </cell>
          <cell r="EG104">
            <v>7.1963888880641509</v>
          </cell>
          <cell r="EH104">
            <v>6.5310533840039788</v>
          </cell>
          <cell r="EI104">
            <v>12.546232204497507</v>
          </cell>
          <cell r="EJ104">
            <v>18.430034129692835</v>
          </cell>
          <cell r="EK104">
            <v>8.6446104589114192</v>
          </cell>
          <cell r="EL104">
            <v>14.058539699267689</v>
          </cell>
          <cell r="EM104">
            <v>252.6807450602289</v>
          </cell>
          <cell r="EN104">
            <v>417.98599892227207</v>
          </cell>
          <cell r="EO104">
            <v>0</v>
          </cell>
          <cell r="EP104">
            <v>-350.06301323802364</v>
          </cell>
          <cell r="EQ104">
            <v>-496.93812435546084</v>
          </cell>
          <cell r="ER104">
            <v>-627.88548813773161</v>
          </cell>
          <cell r="ES104">
            <v>6.338183231417676</v>
          </cell>
          <cell r="ET104">
            <v>-7.2779823724235637E-2</v>
          </cell>
          <cell r="EU104">
            <v>-163.27313646737173</v>
          </cell>
          <cell r="EV104">
            <v>9.3741666666666674</v>
          </cell>
          <cell r="EW104">
            <v>2.0991666666666666</v>
          </cell>
        </row>
        <row r="105">
          <cell r="A105">
            <v>42217</v>
          </cell>
          <cell r="B105">
            <v>5</v>
          </cell>
          <cell r="C105" t="str">
            <v>Sat</v>
          </cell>
          <cell r="D105">
            <v>51610</v>
          </cell>
          <cell r="E105">
            <v>3213</v>
          </cell>
          <cell r="F105">
            <v>183</v>
          </cell>
          <cell r="G105">
            <v>1285</v>
          </cell>
          <cell r="H105">
            <v>0</v>
          </cell>
          <cell r="I105">
            <v>3763</v>
          </cell>
          <cell r="J105">
            <v>342</v>
          </cell>
          <cell r="K105">
            <v>60396</v>
          </cell>
          <cell r="L105">
            <v>0</v>
          </cell>
          <cell r="M105">
            <v>60396</v>
          </cell>
          <cell r="N105">
            <v>386</v>
          </cell>
          <cell r="O105">
            <v>4</v>
          </cell>
          <cell r="P105">
            <v>600</v>
          </cell>
          <cell r="Q105">
            <v>992</v>
          </cell>
          <cell r="R105">
            <v>39</v>
          </cell>
          <cell r="S105">
            <v>93</v>
          </cell>
          <cell r="T105">
            <v>9</v>
          </cell>
          <cell r="U105">
            <v>1016</v>
          </cell>
          <cell r="V105">
            <v>1249</v>
          </cell>
          <cell r="W105">
            <v>1031</v>
          </cell>
          <cell r="X105">
            <v>980</v>
          </cell>
          <cell r="Y105">
            <v>5</v>
          </cell>
          <cell r="Z105">
            <v>9</v>
          </cell>
          <cell r="AA105">
            <v>71</v>
          </cell>
          <cell r="AB105">
            <v>1065</v>
          </cell>
          <cell r="AC105">
            <v>14</v>
          </cell>
          <cell r="AD105">
            <v>107</v>
          </cell>
          <cell r="AE105">
            <v>9</v>
          </cell>
          <cell r="AF105">
            <v>0</v>
          </cell>
          <cell r="AG105">
            <v>0</v>
          </cell>
          <cell r="AH105">
            <v>0.87237313982691167</v>
          </cell>
          <cell r="AI105">
            <v>0.83649982319395955</v>
          </cell>
          <cell r="AJ105">
            <v>0.99360884826809726</v>
          </cell>
          <cell r="AK105">
            <v>168.44178026308387</v>
          </cell>
          <cell r="AL105">
            <v>162.60121457489876</v>
          </cell>
          <cell r="AM105">
            <v>6.7968077356116305E-2</v>
          </cell>
          <cell r="AN105">
            <v>0.71111111108893721</v>
          </cell>
          <cell r="AO105">
            <v>0</v>
          </cell>
          <cell r="AP105">
            <v>19.022222221629068</v>
          </cell>
          <cell r="AQ105">
            <v>10.713265155973637</v>
          </cell>
          <cell r="AR105">
            <v>58.580019398642094</v>
          </cell>
          <cell r="AS105">
            <v>13.183412420133479</v>
          </cell>
          <cell r="AT105">
            <v>75.666616089051004</v>
          </cell>
          <cell r="AU105">
            <v>182.4822553962633</v>
          </cell>
          <cell r="AV105">
            <v>0.4146519119063915</v>
          </cell>
          <cell r="AW105">
            <v>0.81355634143522471</v>
          </cell>
          <cell r="AX105">
            <v>59.021146073050865</v>
          </cell>
          <cell r="BF105">
            <v>26.75</v>
          </cell>
          <cell r="BG105">
            <v>223.76611111079188</v>
          </cell>
          <cell r="BH105">
            <v>560.78472222190555</v>
          </cell>
          <cell r="BI105">
            <v>21.626111111111111</v>
          </cell>
          <cell r="BJ105">
            <v>832.92694444380857</v>
          </cell>
          <cell r="BK105">
            <v>330.96916666691271</v>
          </cell>
          <cell r="BL105">
            <v>288.72861111111109</v>
          </cell>
          <cell r="BM105">
            <v>306.39666666661907</v>
          </cell>
          <cell r="BN105">
            <v>268.11305555555555</v>
          </cell>
          <cell r="BO105">
            <v>19.760000000000002</v>
          </cell>
          <cell r="BP105">
            <v>16.550833333333333</v>
          </cell>
          <cell r="BQ105">
            <v>1.3997222222222223</v>
          </cell>
          <cell r="BR105">
            <v>2.3647222222222224</v>
          </cell>
          <cell r="BS105">
            <v>3.412777778071403</v>
          </cell>
          <cell r="BT105">
            <v>1.7</v>
          </cell>
          <cell r="BU105">
            <v>0</v>
          </cell>
          <cell r="BV105">
            <v>0</v>
          </cell>
          <cell r="BW105">
            <v>5.6250000001753993</v>
          </cell>
          <cell r="BX105">
            <v>0</v>
          </cell>
          <cell r="BY105">
            <v>5.6250000001753993</v>
          </cell>
          <cell r="BZ105">
            <v>6.3961111111111109</v>
          </cell>
          <cell r="CA105">
            <v>96.235833332765225</v>
          </cell>
          <cell r="CB105">
            <v>0</v>
          </cell>
          <cell r="CC105">
            <v>0</v>
          </cell>
          <cell r="CD105">
            <v>80.783333332844123</v>
          </cell>
          <cell r="CE105">
            <v>65.884444444444441</v>
          </cell>
          <cell r="CF105">
            <v>74.019166666227903</v>
          </cell>
          <cell r="CG105">
            <v>61.711388888888891</v>
          </cell>
          <cell r="CH105">
            <v>0.16166666666666665</v>
          </cell>
          <cell r="CI105">
            <v>0.14333333333333334</v>
          </cell>
          <cell r="CJ105">
            <v>0.68861111111111106</v>
          </cell>
          <cell r="CK105">
            <v>0.55361111111111116</v>
          </cell>
          <cell r="CL105">
            <v>5.913888888838442</v>
          </cell>
          <cell r="CM105">
            <v>3.4761111111111109</v>
          </cell>
          <cell r="CN105">
            <v>0</v>
          </cell>
          <cell r="CO105">
            <v>513.61333333269749</v>
          </cell>
          <cell r="CP105">
            <v>77.919444444444451</v>
          </cell>
          <cell r="CQ105">
            <v>0</v>
          </cell>
          <cell r="CR105">
            <v>9.0236111111111104</v>
          </cell>
          <cell r="CS105">
            <v>16.43611111111111</v>
          </cell>
          <cell r="CT105">
            <v>0</v>
          </cell>
          <cell r="CU105">
            <v>17.340555555555557</v>
          </cell>
          <cell r="CV105">
            <v>0</v>
          </cell>
          <cell r="CW105">
            <v>13.585555555555555</v>
          </cell>
          <cell r="CX105">
            <v>31.741388888888888</v>
          </cell>
          <cell r="CY105">
            <v>4.583333333333333</v>
          </cell>
          <cell r="CZ105">
            <v>1.7641666666666667</v>
          </cell>
          <cell r="DA105">
            <v>3.6111111111111109E-3</v>
          </cell>
          <cell r="DB105">
            <v>0</v>
          </cell>
          <cell r="DC105">
            <v>0</v>
          </cell>
          <cell r="DD105">
            <v>7.6280555555555551</v>
          </cell>
          <cell r="DE105">
            <v>0</v>
          </cell>
          <cell r="DF105">
            <v>0</v>
          </cell>
          <cell r="DG105">
            <v>0</v>
          </cell>
          <cell r="DH105">
            <v>16.6875</v>
          </cell>
          <cell r="DI105">
            <v>14.846666666666666</v>
          </cell>
          <cell r="DJ105">
            <v>10.585000000000001</v>
          </cell>
          <cell r="DK105">
            <v>4.2461111111111114</v>
          </cell>
          <cell r="DL105">
            <v>0</v>
          </cell>
          <cell r="DM105">
            <v>0</v>
          </cell>
          <cell r="DN105">
            <v>92.085833333333341</v>
          </cell>
          <cell r="DO105">
            <v>226.39111111111112</v>
          </cell>
          <cell r="DP105">
            <v>740.00444444380855</v>
          </cell>
          <cell r="DQ105">
            <v>31.820191111083766</v>
          </cell>
          <cell r="DR105">
            <v>4.2999999999999997E-2</v>
          </cell>
          <cell r="DS105">
            <v>771.82463555489232</v>
          </cell>
          <cell r="DT105">
            <v>34.741388888888892</v>
          </cell>
          <cell r="DU105">
            <v>58.181111111111115</v>
          </cell>
          <cell r="DV105">
            <v>46.75</v>
          </cell>
          <cell r="DW105">
            <v>5.6155647926039283E-2</v>
          </cell>
          <cell r="DX105">
            <v>2612.5302500000003</v>
          </cell>
          <cell r="DY105">
            <v>0</v>
          </cell>
          <cell r="DZ105">
            <v>0</v>
          </cell>
          <cell r="EA105">
            <v>0.29331936385828167</v>
          </cell>
          <cell r="EB105">
            <v>55.883000000000003</v>
          </cell>
          <cell r="EC105">
            <v>45744.406358714055</v>
          </cell>
          <cell r="ED105">
            <v>1208.5319672222222</v>
          </cell>
          <cell r="EE105">
            <v>162</v>
          </cell>
          <cell r="EF105">
            <v>21.548559670781895</v>
          </cell>
          <cell r="EG105">
            <v>3.0633333329535608</v>
          </cell>
          <cell r="EH105">
            <v>2.9379760613000312</v>
          </cell>
          <cell r="EI105">
            <v>13.239814012214978</v>
          </cell>
          <cell r="EJ105">
            <v>30.927835051546396</v>
          </cell>
          <cell r="EK105">
            <v>13.069786204114564</v>
          </cell>
          <cell r="EL105">
            <v>12.005636449139518</v>
          </cell>
          <cell r="EM105">
            <v>130.74022623536416</v>
          </cell>
          <cell r="EN105">
            <v>376.52612726696992</v>
          </cell>
          <cell r="EO105">
            <v>0</v>
          </cell>
          <cell r="EP105">
            <v>1491.5883763981801</v>
          </cell>
          <cell r="EQ105">
            <v>312.6427512374762</v>
          </cell>
          <cell r="ER105">
            <v>544.07400953645254</v>
          </cell>
          <cell r="ES105">
            <v>-181.48615142489169</v>
          </cell>
          <cell r="ET105">
            <v>0.16467213633758082</v>
          </cell>
          <cell r="EU105">
            <v>168.50805190964732</v>
          </cell>
          <cell r="EV105">
            <v>8.6127777777777776</v>
          </cell>
          <cell r="EW105">
            <v>4.7374999999999998</v>
          </cell>
        </row>
        <row r="106">
          <cell r="A106">
            <v>42234</v>
          </cell>
          <cell r="B106">
            <v>8</v>
          </cell>
          <cell r="C106" t="str">
            <v>Tue</v>
          </cell>
          <cell r="D106">
            <v>64765</v>
          </cell>
          <cell r="E106">
            <v>3157</v>
          </cell>
          <cell r="F106">
            <v>3775</v>
          </cell>
          <cell r="G106">
            <v>2747</v>
          </cell>
          <cell r="H106">
            <v>0</v>
          </cell>
          <cell r="I106">
            <v>16377</v>
          </cell>
          <cell r="J106">
            <v>38</v>
          </cell>
          <cell r="K106">
            <v>90859</v>
          </cell>
          <cell r="L106">
            <v>0</v>
          </cell>
          <cell r="M106">
            <v>90859</v>
          </cell>
          <cell r="N106">
            <v>1159</v>
          </cell>
          <cell r="O106">
            <v>1355</v>
          </cell>
          <cell r="P106">
            <v>88478</v>
          </cell>
          <cell r="Q106">
            <v>1439</v>
          </cell>
          <cell r="R106">
            <v>84</v>
          </cell>
          <cell r="S106">
            <v>144</v>
          </cell>
          <cell r="T106">
            <v>3</v>
          </cell>
          <cell r="U106">
            <v>1450</v>
          </cell>
          <cell r="V106">
            <v>1711</v>
          </cell>
          <cell r="W106">
            <v>1523</v>
          </cell>
          <cell r="X106">
            <v>1221</v>
          </cell>
          <cell r="Y106">
            <v>9</v>
          </cell>
          <cell r="Z106">
            <v>48</v>
          </cell>
          <cell r="AA106">
            <v>255</v>
          </cell>
          <cell r="AB106">
            <v>1533</v>
          </cell>
          <cell r="AC106">
            <v>31</v>
          </cell>
          <cell r="AD106">
            <v>1329</v>
          </cell>
          <cell r="AE106">
            <v>50</v>
          </cell>
          <cell r="AF106">
            <v>0</v>
          </cell>
          <cell r="AG106">
            <v>0</v>
          </cell>
          <cell r="AH106">
            <v>0.87489619244461903</v>
          </cell>
          <cell r="AI106">
            <v>0.9147371776044827</v>
          </cell>
          <cell r="AJ106">
            <v>0.98724397142825693</v>
          </cell>
          <cell r="AK106">
            <v>166.32258966563782</v>
          </cell>
          <cell r="AL106">
            <v>155.0145259606297</v>
          </cell>
          <cell r="AM106">
            <v>0.18066454616493688</v>
          </cell>
          <cell r="AN106">
            <v>11.32803700772369</v>
          </cell>
          <cell r="AO106">
            <v>25.656669787404145</v>
          </cell>
          <cell r="AP106">
            <v>19.89463047903693</v>
          </cell>
          <cell r="AQ106">
            <v>10.189297780702724</v>
          </cell>
          <cell r="AR106">
            <v>59.65791201575837</v>
          </cell>
          <cell r="AS106">
            <v>13.921387598153164</v>
          </cell>
          <cell r="AT106">
            <v>67.587679539725329</v>
          </cell>
          <cell r="AU106">
            <v>210.73490916784843</v>
          </cell>
          <cell r="AV106">
            <v>0.32072369882434787</v>
          </cell>
          <cell r="AW106">
            <v>0.71821449838036633</v>
          </cell>
          <cell r="AX106">
            <v>46.541180591866514</v>
          </cell>
          <cell r="BF106">
            <v>25.264722222222222</v>
          </cell>
          <cell r="BG106">
            <v>213.56972222252722</v>
          </cell>
          <cell r="BH106">
            <v>1131.106944444891</v>
          </cell>
          <cell r="BI106">
            <v>50.41138888870573</v>
          </cell>
          <cell r="BJ106">
            <v>1420.3527777783461</v>
          </cell>
          <cell r="BK106">
            <v>431.15305555583882</v>
          </cell>
          <cell r="BL106">
            <v>377.2141666666667</v>
          </cell>
          <cell r="BM106">
            <v>389.39388888904745</v>
          </cell>
          <cell r="BN106">
            <v>343.81333333333333</v>
          </cell>
          <cell r="BO106">
            <v>20.365833333592292</v>
          </cell>
          <cell r="BP106">
            <v>16.265555555555554</v>
          </cell>
          <cell r="BQ106">
            <v>16.908888888888889</v>
          </cell>
          <cell r="BR106">
            <v>13.466111111111111</v>
          </cell>
          <cell r="BS106">
            <v>4.4844444443101787</v>
          </cell>
          <cell r="BT106">
            <v>3.6691666666666665</v>
          </cell>
          <cell r="BU106">
            <v>0</v>
          </cell>
          <cell r="BV106">
            <v>0</v>
          </cell>
          <cell r="BW106">
            <v>119.61472222205251</v>
          </cell>
          <cell r="BX106">
            <v>52.812777777777775</v>
          </cell>
          <cell r="BY106">
            <v>66.801944444274739</v>
          </cell>
          <cell r="BZ106">
            <v>68.143611111111113</v>
          </cell>
          <cell r="CA106">
            <v>149.47055555529789</v>
          </cell>
          <cell r="CB106">
            <v>0</v>
          </cell>
          <cell r="CC106">
            <v>0</v>
          </cell>
          <cell r="CD106">
            <v>110.11833333362334</v>
          </cell>
          <cell r="CE106">
            <v>93.691944444444445</v>
          </cell>
          <cell r="CF106">
            <v>91.600833333548835</v>
          </cell>
          <cell r="CG106">
            <v>77.731666666666669</v>
          </cell>
          <cell r="CH106">
            <v>0.65861111124175498</v>
          </cell>
          <cell r="CI106">
            <v>0.29888888888888887</v>
          </cell>
          <cell r="CJ106">
            <v>1.8019444444079677</v>
          </cell>
          <cell r="CK106">
            <v>3.1719444444444442</v>
          </cell>
          <cell r="CL106">
            <v>16.056944444424783</v>
          </cell>
          <cell r="CM106">
            <v>12.489444444444445</v>
          </cell>
          <cell r="CN106">
            <v>0</v>
          </cell>
          <cell r="CO106">
            <v>810.35666666681254</v>
          </cell>
          <cell r="CP106">
            <v>126.16972222222222</v>
          </cell>
          <cell r="CQ106">
            <v>33.007222222256374</v>
          </cell>
          <cell r="CR106">
            <v>19.765277777777779</v>
          </cell>
          <cell r="CS106">
            <v>17.761111111111113</v>
          </cell>
          <cell r="CT106">
            <v>0</v>
          </cell>
          <cell r="CU106">
            <v>36.145555555555553</v>
          </cell>
          <cell r="CV106">
            <v>0</v>
          </cell>
          <cell r="CW106">
            <v>24.675000000000001</v>
          </cell>
          <cell r="CX106">
            <v>51.592500000000001</v>
          </cell>
          <cell r="CY106">
            <v>9.6980555555555554</v>
          </cell>
          <cell r="CZ106">
            <v>3.9061111109768456</v>
          </cell>
          <cell r="DA106">
            <v>0</v>
          </cell>
          <cell r="DB106">
            <v>0</v>
          </cell>
          <cell r="DC106">
            <v>0</v>
          </cell>
          <cell r="DD106">
            <v>1.4736111111111112</v>
          </cell>
          <cell r="DE106">
            <v>118.35777777776096</v>
          </cell>
          <cell r="DF106">
            <v>0</v>
          </cell>
          <cell r="DG106">
            <v>0</v>
          </cell>
          <cell r="DH106">
            <v>23.58388888888889</v>
          </cell>
          <cell r="DI106">
            <v>10.729722222222222</v>
          </cell>
          <cell r="DJ106">
            <v>18.546111110962098</v>
          </cell>
          <cell r="DK106">
            <v>5.2516666666666669</v>
          </cell>
          <cell r="DL106">
            <v>0</v>
          </cell>
          <cell r="DM106">
            <v>0</v>
          </cell>
          <cell r="DN106">
            <v>243.13944444414435</v>
          </cell>
          <cell r="DO106">
            <v>500.66333333306738</v>
          </cell>
          <cell r="DP106">
            <v>1311.0199999998799</v>
          </cell>
          <cell r="DQ106">
            <v>56.373859999994835</v>
          </cell>
          <cell r="DR106">
            <v>4.2999999999999997E-2</v>
          </cell>
          <cell r="DS106">
            <v>1367.3938599998748</v>
          </cell>
          <cell r="DT106">
            <v>75.424444444444447</v>
          </cell>
          <cell r="DU106">
            <v>33.293055556299066</v>
          </cell>
          <cell r="DV106">
            <v>106.32</v>
          </cell>
          <cell r="DW106">
            <v>7.5828112042659337E-2</v>
          </cell>
          <cell r="DX106">
            <v>4591.85448</v>
          </cell>
          <cell r="DY106">
            <v>6.0166666666666613</v>
          </cell>
          <cell r="DZ106">
            <v>108.2999999999999</v>
          </cell>
          <cell r="EA106">
            <v>0.36614420173944118</v>
          </cell>
          <cell r="EB106">
            <v>43.189</v>
          </cell>
          <cell r="EC106">
            <v>63756.527899534602</v>
          </cell>
          <cell r="ED106">
            <v>2177.2174747143117</v>
          </cell>
          <cell r="EE106">
            <v>241</v>
          </cell>
          <cell r="EF106">
            <v>8.2887275243898078</v>
          </cell>
          <cell r="EG106">
            <v>6.3844444439901658</v>
          </cell>
          <cell r="EH106">
            <v>7.8315349814134931</v>
          </cell>
          <cell r="EI106">
            <v>13.329573056982314</v>
          </cell>
          <cell r="EJ106">
            <v>13.665120199735576</v>
          </cell>
          <cell r="EK106">
            <v>26.637891167488512</v>
          </cell>
          <cell r="EL106">
            <v>15.880979154071865</v>
          </cell>
          <cell r="EM106">
            <v>223.25535550006572</v>
          </cell>
          <cell r="EN106">
            <v>612.56194253568424</v>
          </cell>
          <cell r="EO106">
            <v>0</v>
          </cell>
          <cell r="EP106">
            <v>-1338.3166604027883</v>
          </cell>
          <cell r="EQ106">
            <v>397.88746199076235</v>
          </cell>
          <cell r="ER106">
            <v>1081.732709467849</v>
          </cell>
          <cell r="ES106">
            <v>-492.88637187057424</v>
          </cell>
          <cell r="ET106">
            <v>5.6866283565103037E-2</v>
          </cell>
          <cell r="EU106">
            <v>111.01595603581754</v>
          </cell>
          <cell r="EV106">
            <v>21.563333333394386</v>
          </cell>
          <cell r="EW106">
            <v>12.478888888888889</v>
          </cell>
        </row>
        <row r="107">
          <cell r="A107">
            <v>42235</v>
          </cell>
          <cell r="B107">
            <v>8</v>
          </cell>
          <cell r="C107" t="str">
            <v>Wed</v>
          </cell>
          <cell r="D107">
            <v>56974</v>
          </cell>
          <cell r="E107">
            <v>2739</v>
          </cell>
          <cell r="F107">
            <v>2999</v>
          </cell>
          <cell r="G107">
            <v>3991</v>
          </cell>
          <cell r="H107">
            <v>0</v>
          </cell>
          <cell r="I107">
            <v>9515</v>
          </cell>
          <cell r="J107">
            <v>456</v>
          </cell>
          <cell r="K107">
            <v>76674</v>
          </cell>
          <cell r="L107">
            <v>0</v>
          </cell>
          <cell r="M107">
            <v>76674</v>
          </cell>
          <cell r="N107">
            <v>537</v>
          </cell>
          <cell r="O107">
            <v>1188</v>
          </cell>
          <cell r="P107">
            <v>78249</v>
          </cell>
          <cell r="Q107">
            <v>1048</v>
          </cell>
          <cell r="R107">
            <v>84</v>
          </cell>
          <cell r="S107">
            <v>126</v>
          </cell>
          <cell r="T107">
            <v>16</v>
          </cell>
          <cell r="U107">
            <v>1106</v>
          </cell>
          <cell r="V107">
            <v>1456</v>
          </cell>
          <cell r="W107">
            <v>1132</v>
          </cell>
          <cell r="X107">
            <v>1308</v>
          </cell>
          <cell r="Y107">
            <v>4</v>
          </cell>
          <cell r="Z107">
            <v>24</v>
          </cell>
          <cell r="AA107">
            <v>148</v>
          </cell>
          <cell r="AB107">
            <v>1484</v>
          </cell>
          <cell r="AC107">
            <v>33</v>
          </cell>
          <cell r="AD107">
            <v>1384</v>
          </cell>
          <cell r="AE107">
            <v>50</v>
          </cell>
          <cell r="AF107">
            <v>0</v>
          </cell>
          <cell r="AG107">
            <v>0</v>
          </cell>
          <cell r="AH107">
            <v>0.86671053697279454</v>
          </cell>
          <cell r="AI107">
            <v>0.897035753590118</v>
          </cell>
          <cell r="AJ107">
            <v>0.99299632209093047</v>
          </cell>
          <cell r="AK107">
            <v>152.69572882213347</v>
          </cell>
          <cell r="AL107">
            <v>144.36261950426777</v>
          </cell>
          <cell r="AM107">
            <v>0.13004408273991183</v>
          </cell>
          <cell r="AN107">
            <v>11.204992572433724</v>
          </cell>
          <cell r="AO107">
            <v>33.331255065808378</v>
          </cell>
          <cell r="AP107">
            <v>19.664134188408504</v>
          </cell>
          <cell r="AQ107">
            <v>8.6882921680792418</v>
          </cell>
          <cell r="AR107">
            <v>67.733215547703182</v>
          </cell>
          <cell r="AS107">
            <v>12.42508180828243</v>
          </cell>
          <cell r="AT107">
            <v>61.977805535399675</v>
          </cell>
          <cell r="AU107">
            <v>186.29788612623838</v>
          </cell>
          <cell r="AV107">
            <v>0.3326812065564852</v>
          </cell>
          <cell r="AW107">
            <v>0.71399460625128952</v>
          </cell>
          <cell r="AX107">
            <v>42.427438983285406</v>
          </cell>
          <cell r="BF107">
            <v>33.014722222222225</v>
          </cell>
          <cell r="BG107">
            <v>186.89361111107178</v>
          </cell>
          <cell r="BH107">
            <v>1080.3313888886983</v>
          </cell>
          <cell r="BI107">
            <v>0</v>
          </cell>
          <cell r="BJ107">
            <v>1300.2397222219922</v>
          </cell>
          <cell r="BK107">
            <v>411.56666666654763</v>
          </cell>
          <cell r="BL107">
            <v>356.70916666666665</v>
          </cell>
          <cell r="BM107">
            <v>373.12111111087955</v>
          </cell>
          <cell r="BN107">
            <v>323.86805555555554</v>
          </cell>
          <cell r="BO107">
            <v>18.973055555555554</v>
          </cell>
          <cell r="BP107">
            <v>15.748888888888889</v>
          </cell>
          <cell r="BQ107">
            <v>12.582777777884363</v>
          </cell>
          <cell r="BR107">
            <v>11.686111111111112</v>
          </cell>
          <cell r="BS107">
            <v>6.8897222222281727</v>
          </cell>
          <cell r="BT107">
            <v>5.4061111111111115</v>
          </cell>
          <cell r="BU107">
            <v>0</v>
          </cell>
          <cell r="BV107">
            <v>0</v>
          </cell>
          <cell r="BW107">
            <v>106.02416666680274</v>
          </cell>
          <cell r="BX107">
            <v>35.642222222188849</v>
          </cell>
          <cell r="BY107">
            <v>70.381944444613893</v>
          </cell>
          <cell r="BZ107">
            <v>79.945555555555558</v>
          </cell>
          <cell r="CA107">
            <v>130.29027777852181</v>
          </cell>
          <cell r="CB107">
            <v>0</v>
          </cell>
          <cell r="CC107">
            <v>0</v>
          </cell>
          <cell r="CD107">
            <v>119.43583333276575</v>
          </cell>
          <cell r="CE107">
            <v>90.327777777777769</v>
          </cell>
          <cell r="CF107">
            <v>106.88055555514525</v>
          </cell>
          <cell r="CG107">
            <v>81.961944444444441</v>
          </cell>
          <cell r="CH107">
            <v>0.41944444444444445</v>
          </cell>
          <cell r="CI107">
            <v>0.1713888888888889</v>
          </cell>
          <cell r="CJ107">
            <v>2.2513888889183806</v>
          </cell>
          <cell r="CK107">
            <v>1.1997222222222221</v>
          </cell>
          <cell r="CL107">
            <v>9.884444444257662</v>
          </cell>
          <cell r="CM107">
            <v>6.9947222222222223</v>
          </cell>
          <cell r="CN107">
            <v>0</v>
          </cell>
          <cell r="CO107">
            <v>767.31694444463801</v>
          </cell>
          <cell r="CP107">
            <v>131.42944444444444</v>
          </cell>
          <cell r="CQ107">
            <v>37.280277777795625</v>
          </cell>
          <cell r="CR107">
            <v>28.59888888888889</v>
          </cell>
          <cell r="CS107">
            <v>17.896944444444443</v>
          </cell>
          <cell r="CT107">
            <v>0</v>
          </cell>
          <cell r="CU107">
            <v>29.000277777777779</v>
          </cell>
          <cell r="CV107">
            <v>0</v>
          </cell>
          <cell r="CW107">
            <v>33.672499999999999</v>
          </cell>
          <cell r="CX107">
            <v>49.979722222222222</v>
          </cell>
          <cell r="CY107">
            <v>16.7</v>
          </cell>
          <cell r="CZ107">
            <v>8.9619444444591903</v>
          </cell>
          <cell r="DA107">
            <v>0</v>
          </cell>
          <cell r="DB107">
            <v>10.83</v>
          </cell>
          <cell r="DC107">
            <v>0</v>
          </cell>
          <cell r="DD107">
            <v>1.6666666734187555E-2</v>
          </cell>
          <cell r="DE107">
            <v>6.1591666666666667</v>
          </cell>
          <cell r="DF107">
            <v>0</v>
          </cell>
          <cell r="DG107">
            <v>0</v>
          </cell>
          <cell r="DH107">
            <v>30.387777777777778</v>
          </cell>
          <cell r="DI107">
            <v>21.284444444444443</v>
          </cell>
          <cell r="DJ107">
            <v>17.48305555564998</v>
          </cell>
          <cell r="DK107">
            <v>4.6797222222222219</v>
          </cell>
          <cell r="DL107">
            <v>0</v>
          </cell>
          <cell r="DM107">
            <v>0</v>
          </cell>
          <cell r="DN107">
            <v>166.48250000017666</v>
          </cell>
          <cell r="DO107">
            <v>444.36083333352781</v>
          </cell>
          <cell r="DP107">
            <v>1211.6777777781658</v>
          </cell>
          <cell r="DQ107">
            <v>52.102144444461125</v>
          </cell>
          <cell r="DR107">
            <v>4.2999999999999997E-2</v>
          </cell>
          <cell r="DS107">
            <v>1263.779922222627</v>
          </cell>
          <cell r="DT107">
            <v>62.583055555555553</v>
          </cell>
          <cell r="DU107">
            <v>25.442499999438631</v>
          </cell>
          <cell r="DV107">
            <v>74.95</v>
          </cell>
          <cell r="DW107">
            <v>5.8086525996119506E-2</v>
          </cell>
          <cell r="DX107">
            <v>3003.4713500000003</v>
          </cell>
          <cell r="DY107">
            <v>1.9166666666666679</v>
          </cell>
          <cell r="DZ107">
            <v>34.500000000000021</v>
          </cell>
          <cell r="EA107">
            <v>0.35161251221021483</v>
          </cell>
          <cell r="EB107">
            <v>40.073</v>
          </cell>
          <cell r="EC107">
            <v>53681.424173227329</v>
          </cell>
          <cell r="ED107">
            <v>0</v>
          </cell>
          <cell r="EE107">
            <v>211</v>
          </cell>
          <cell r="EF107">
            <v>7.2348341230631181</v>
          </cell>
          <cell r="EG107">
            <v>8.8605555563119971</v>
          </cell>
          <cell r="EH107">
            <v>5.6429870206480999</v>
          </cell>
          <cell r="EI107">
            <v>12.237960339990323</v>
          </cell>
          <cell r="EJ107">
            <v>9.5364238410596016</v>
          </cell>
          <cell r="EK107">
            <v>10.660086366300829</v>
          </cell>
          <cell r="EL107">
            <v>14.973021583016752</v>
          </cell>
          <cell r="EM107">
            <v>238.34164863589004</v>
          </cell>
          <cell r="EN107">
            <v>579.26863685794422</v>
          </cell>
          <cell r="EO107">
            <v>0</v>
          </cell>
          <cell r="EP107">
            <v>995.32538309696668</v>
          </cell>
          <cell r="EQ107">
            <v>366.87504953871274</v>
          </cell>
          <cell r="ER107">
            <v>1627.5357882404612</v>
          </cell>
          <cell r="ES107">
            <v>109.69358223072915</v>
          </cell>
          <cell r="ET107">
            <v>5.264639143602623E-2</v>
          </cell>
          <cell r="EU107">
            <v>95.141481873466986</v>
          </cell>
          <cell r="EV107">
            <v>18.494166666666668</v>
          </cell>
          <cell r="EW107">
            <v>6.543333333333333</v>
          </cell>
        </row>
        <row r="108">
          <cell r="A108">
            <v>42236</v>
          </cell>
          <cell r="B108">
            <v>8</v>
          </cell>
          <cell r="C108" t="str">
            <v>Thu</v>
          </cell>
          <cell r="D108">
            <v>59711</v>
          </cell>
          <cell r="E108">
            <v>2823</v>
          </cell>
          <cell r="F108">
            <v>4309</v>
          </cell>
          <cell r="G108">
            <v>3742</v>
          </cell>
          <cell r="H108">
            <v>0</v>
          </cell>
          <cell r="I108">
            <v>9428</v>
          </cell>
          <cell r="J108">
            <v>57</v>
          </cell>
          <cell r="K108">
            <v>80070</v>
          </cell>
          <cell r="L108">
            <v>0</v>
          </cell>
          <cell r="M108">
            <v>80070</v>
          </cell>
          <cell r="N108">
            <v>576</v>
          </cell>
          <cell r="O108">
            <v>1567</v>
          </cell>
          <cell r="P108">
            <v>113245</v>
          </cell>
          <cell r="Q108">
            <v>1121</v>
          </cell>
          <cell r="R108">
            <v>84</v>
          </cell>
          <cell r="S108">
            <v>138</v>
          </cell>
          <cell r="T108">
            <v>3</v>
          </cell>
          <cell r="U108">
            <v>1157</v>
          </cell>
          <cell r="V108">
            <v>1386</v>
          </cell>
          <cell r="W108">
            <v>1205</v>
          </cell>
          <cell r="X108">
            <v>1258</v>
          </cell>
          <cell r="Y108">
            <v>1</v>
          </cell>
          <cell r="Z108">
            <v>26</v>
          </cell>
          <cell r="AA108">
            <v>134</v>
          </cell>
          <cell r="AB108">
            <v>1419</v>
          </cell>
          <cell r="AC108">
            <v>17</v>
          </cell>
          <cell r="AD108">
            <v>1730</v>
          </cell>
          <cell r="AE108">
            <v>38</v>
          </cell>
          <cell r="AF108">
            <v>0</v>
          </cell>
          <cell r="AG108">
            <v>0</v>
          </cell>
          <cell r="AH108">
            <v>0.84622252455288294</v>
          </cell>
          <cell r="AI108">
            <v>0.927896092667438</v>
          </cell>
          <cell r="AJ108">
            <v>0.99280629449231927</v>
          </cell>
          <cell r="AK108">
            <v>152.41556717756163</v>
          </cell>
          <cell r="AL108">
            <v>145.8537845517954</v>
          </cell>
          <cell r="AM108">
            <v>0.11845884850755589</v>
          </cell>
          <cell r="AN108">
            <v>10.864884228865112</v>
          </cell>
          <cell r="AO108">
            <v>32.056826253729227</v>
          </cell>
          <cell r="AP108">
            <v>18.144791238786883</v>
          </cell>
          <cell r="AQ108">
            <v>11.404564980777913</v>
          </cell>
          <cell r="AR108">
            <v>66.448132780082986</v>
          </cell>
          <cell r="AS108">
            <v>13.175487465165963</v>
          </cell>
          <cell r="AT108">
            <v>62.837716319955696</v>
          </cell>
          <cell r="AU108">
            <v>185.68319992586962</v>
          </cell>
          <cell r="AV108">
            <v>0.3384135793924406</v>
          </cell>
          <cell r="AW108">
            <v>0.70428241114589263</v>
          </cell>
          <cell r="AX108">
            <v>42.430966788801541</v>
          </cell>
          <cell r="BF108">
            <v>21.264722222222222</v>
          </cell>
          <cell r="BG108">
            <v>148.46722222229621</v>
          </cell>
          <cell r="BH108">
            <v>1161.0405555549773</v>
          </cell>
          <cell r="BI108">
            <v>12.711111111017733</v>
          </cell>
          <cell r="BJ108">
            <v>1343.4836111105135</v>
          </cell>
          <cell r="BK108">
            <v>431.21833333315226</v>
          </cell>
          <cell r="BL108">
            <v>364.90666666666669</v>
          </cell>
          <cell r="BM108">
            <v>391.76444444442916</v>
          </cell>
          <cell r="BN108">
            <v>329.82</v>
          </cell>
          <cell r="BO108">
            <v>19.355</v>
          </cell>
          <cell r="BP108">
            <v>15.310833333333333</v>
          </cell>
          <cell r="BQ108">
            <v>15.153055555555556</v>
          </cell>
          <cell r="BR108">
            <v>14.403055555555556</v>
          </cell>
          <cell r="BS108">
            <v>4.9458333331675064</v>
          </cell>
          <cell r="BT108">
            <v>5.3727777777777774</v>
          </cell>
          <cell r="BU108">
            <v>0</v>
          </cell>
          <cell r="BV108">
            <v>0</v>
          </cell>
          <cell r="BW108">
            <v>144.22611111095847</v>
          </cell>
          <cell r="BX108">
            <v>48.881944444444443</v>
          </cell>
          <cell r="BY108">
            <v>95.344166666514027</v>
          </cell>
          <cell r="BZ108">
            <v>101.53638888888889</v>
          </cell>
          <cell r="CA108">
            <v>105.65944444448299</v>
          </cell>
          <cell r="CB108">
            <v>0</v>
          </cell>
          <cell r="CC108">
            <v>0</v>
          </cell>
          <cell r="CD108">
            <v>107.7000000001234</v>
          </cell>
          <cell r="CE108">
            <v>86.867500000000007</v>
          </cell>
          <cell r="CF108">
            <v>97.052222222336823</v>
          </cell>
          <cell r="CG108">
            <v>79.177222222222227</v>
          </cell>
          <cell r="CH108">
            <v>4.2222222222222223E-2</v>
          </cell>
          <cell r="CI108">
            <v>3.2500000000000001E-2</v>
          </cell>
          <cell r="CJ108">
            <v>1.5486111111111112</v>
          </cell>
          <cell r="CK108">
            <v>1.4791666666666667</v>
          </cell>
          <cell r="CL108">
            <v>9.0569444444532401</v>
          </cell>
          <cell r="CM108">
            <v>6.1786111111111115</v>
          </cell>
          <cell r="CN108">
            <v>0</v>
          </cell>
          <cell r="CO108">
            <v>788.80388888871721</v>
          </cell>
          <cell r="CP108">
            <v>139.20861111104412</v>
          </cell>
          <cell r="CQ108">
            <v>18.450555555375502</v>
          </cell>
          <cell r="CR108">
            <v>28.256388888888889</v>
          </cell>
          <cell r="CS108">
            <v>19.071666666666665</v>
          </cell>
          <cell r="CT108">
            <v>0</v>
          </cell>
          <cell r="CU108">
            <v>31.916388888888889</v>
          </cell>
          <cell r="CV108">
            <v>0</v>
          </cell>
          <cell r="CW108">
            <v>35.936944444444443</v>
          </cell>
          <cell r="CX108">
            <v>48.761666666666663</v>
          </cell>
          <cell r="CY108">
            <v>10.3</v>
          </cell>
          <cell r="CZ108">
            <v>5.4322222222222223</v>
          </cell>
          <cell r="DA108">
            <v>0</v>
          </cell>
          <cell r="DB108">
            <v>0</v>
          </cell>
          <cell r="DC108">
            <v>0</v>
          </cell>
          <cell r="DD108">
            <v>11.645555555555555</v>
          </cell>
          <cell r="DE108">
            <v>42.087500000108655</v>
          </cell>
          <cell r="DF108">
            <v>0</v>
          </cell>
          <cell r="DG108">
            <v>0</v>
          </cell>
          <cell r="DH108">
            <v>25.290277777777778</v>
          </cell>
          <cell r="DI108">
            <v>20.593611111111112</v>
          </cell>
          <cell r="DJ108">
            <v>11.721111111244342</v>
          </cell>
          <cell r="DK108">
            <v>9.3213888888888885</v>
          </cell>
          <cell r="DL108">
            <v>0</v>
          </cell>
          <cell r="DM108">
            <v>0</v>
          </cell>
          <cell r="DN108">
            <v>185.15333333357523</v>
          </cell>
          <cell r="DO108">
            <v>457.99388888888376</v>
          </cell>
          <cell r="DP108">
            <v>1246.7977777776009</v>
          </cell>
          <cell r="DQ108">
            <v>53.612304444436838</v>
          </cell>
          <cell r="DR108">
            <v>4.2999999999999997E-2</v>
          </cell>
          <cell r="DS108">
            <v>1300.4100822220378</v>
          </cell>
          <cell r="DT108">
            <v>69.097222222222229</v>
          </cell>
          <cell r="DU108">
            <v>27.436944444023844</v>
          </cell>
          <cell r="DV108">
            <v>89.22</v>
          </cell>
          <cell r="DW108">
            <v>6.7131828323113332E-2</v>
          </cell>
          <cell r="DX108">
            <v>3546.40578</v>
          </cell>
          <cell r="DY108">
            <v>1.0000000000000018</v>
          </cell>
          <cell r="DZ108">
            <v>18.000000000000032</v>
          </cell>
          <cell r="EA108">
            <v>0.35219189327285133</v>
          </cell>
          <cell r="EB108">
            <v>39.749000000000002</v>
          </cell>
          <cell r="EC108">
            <v>55254.406138243787</v>
          </cell>
          <cell r="ED108">
            <v>505.25395555184389</v>
          </cell>
          <cell r="EE108">
            <v>243</v>
          </cell>
          <cell r="EF108">
            <v>6.7745541837095908</v>
          </cell>
          <cell r="EG108">
            <v>6.1388888889962496</v>
          </cell>
          <cell r="EH108">
            <v>6.1900452487605229</v>
          </cell>
          <cell r="EI108">
            <v>12.962093718143302</v>
          </cell>
          <cell r="EJ108">
            <v>23.684210526315788</v>
          </cell>
          <cell r="EK108">
            <v>16.789237668161434</v>
          </cell>
          <cell r="EL108">
            <v>14.795276798022742</v>
          </cell>
          <cell r="EM108">
            <v>284.36508954922914</v>
          </cell>
          <cell r="EN108">
            <v>756.59646169343841</v>
          </cell>
          <cell r="EO108">
            <v>0</v>
          </cell>
          <cell r="EP108">
            <v>1099.8668054825787</v>
          </cell>
          <cell r="EQ108">
            <v>669.70866193429185</v>
          </cell>
          <cell r="ER108">
            <v>310.85397724826106</v>
          </cell>
          <cell r="ES108">
            <v>-171.09368576283737</v>
          </cell>
          <cell r="ET108">
            <v>4.2934196330629337E-2</v>
          </cell>
          <cell r="EU108">
            <v>81.019626946157302</v>
          </cell>
          <cell r="EV108">
            <v>12.558333333333334</v>
          </cell>
          <cell r="EW108">
            <v>12.010277777719052</v>
          </cell>
        </row>
        <row r="109">
          <cell r="A109">
            <v>42237</v>
          </cell>
          <cell r="B109">
            <v>8</v>
          </cell>
          <cell r="C109" t="str">
            <v>Fri</v>
          </cell>
          <cell r="D109">
            <v>94826</v>
          </cell>
          <cell r="E109">
            <v>3153</v>
          </cell>
          <cell r="F109">
            <v>7370</v>
          </cell>
          <cell r="G109">
            <v>4521</v>
          </cell>
          <cell r="H109">
            <v>0</v>
          </cell>
          <cell r="I109">
            <v>11434</v>
          </cell>
          <cell r="J109">
            <v>981</v>
          </cell>
          <cell r="K109">
            <v>122285</v>
          </cell>
          <cell r="L109">
            <v>0</v>
          </cell>
          <cell r="M109">
            <v>122285</v>
          </cell>
          <cell r="N109">
            <v>909</v>
          </cell>
          <cell r="O109">
            <v>1318</v>
          </cell>
          <cell r="P109">
            <v>94166</v>
          </cell>
          <cell r="Q109">
            <v>1269</v>
          </cell>
          <cell r="R109">
            <v>80</v>
          </cell>
          <cell r="S109">
            <v>223</v>
          </cell>
          <cell r="T109">
            <v>24</v>
          </cell>
          <cell r="U109">
            <v>1325</v>
          </cell>
          <cell r="V109">
            <v>1849</v>
          </cell>
          <cell r="W109">
            <v>1349</v>
          </cell>
          <cell r="X109">
            <v>1788</v>
          </cell>
          <cell r="Y109">
            <v>1</v>
          </cell>
          <cell r="Z109">
            <v>6</v>
          </cell>
          <cell r="AA109">
            <v>200</v>
          </cell>
          <cell r="AB109">
            <v>1995</v>
          </cell>
          <cell r="AC109">
            <v>32</v>
          </cell>
          <cell r="AD109">
            <v>1248</v>
          </cell>
          <cell r="AE109">
            <v>52</v>
          </cell>
          <cell r="AF109">
            <v>0</v>
          </cell>
          <cell r="AG109">
            <v>0</v>
          </cell>
          <cell r="AH109">
            <v>0.85142493902778338</v>
          </cell>
          <cell r="AI109">
            <v>0.88877677460192284</v>
          </cell>
          <cell r="AJ109">
            <v>0.99256654536533506</v>
          </cell>
          <cell r="AK109">
            <v>159.20716720841534</v>
          </cell>
          <cell r="AL109">
            <v>148.67576559410801</v>
          </cell>
          <cell r="AM109">
            <v>0.10152512573087459</v>
          </cell>
          <cell r="AN109">
            <v>11.968912309163509</v>
          </cell>
          <cell r="AO109">
            <v>32.650252542606871</v>
          </cell>
          <cell r="AP109">
            <v>17.892116843467953</v>
          </cell>
          <cell r="AQ109">
            <v>10.586873445411436</v>
          </cell>
          <cell r="AR109">
            <v>90.648628613787992</v>
          </cell>
          <cell r="AS109">
            <v>13.631420214778936</v>
          </cell>
          <cell r="AT109">
            <v>84.946537205060949</v>
          </cell>
          <cell r="AU109">
            <v>188.06350036323528</v>
          </cell>
          <cell r="AV109">
            <v>0.45169071638564068</v>
          </cell>
          <cell r="AW109">
            <v>0.5206567916575422</v>
          </cell>
          <cell r="AX109">
            <v>42.404593982363444</v>
          </cell>
          <cell r="BF109">
            <v>31.514722222222222</v>
          </cell>
          <cell r="BG109">
            <v>311.22777777814179</v>
          </cell>
          <cell r="BH109">
            <v>1093.3813888898628</v>
          </cell>
          <cell r="BI109">
            <v>80.40472222223049</v>
          </cell>
          <cell r="BJ109">
            <v>1516.5286111124574</v>
          </cell>
          <cell r="BK109">
            <v>650.23250000033295</v>
          </cell>
          <cell r="BL109">
            <v>553.62416666666661</v>
          </cell>
          <cell r="BM109">
            <v>595.61388888896522</v>
          </cell>
          <cell r="BN109">
            <v>507.28555555555556</v>
          </cell>
          <cell r="BO109">
            <v>21.20722222213297</v>
          </cell>
          <cell r="BP109">
            <v>17.113055555555555</v>
          </cell>
          <cell r="BQ109">
            <v>26.085833333333333</v>
          </cell>
          <cell r="BR109">
            <v>22.264444444444443</v>
          </cell>
          <cell r="BS109">
            <v>7.3255555559014383</v>
          </cell>
          <cell r="BT109">
            <v>6.9611111111111112</v>
          </cell>
          <cell r="BU109">
            <v>0</v>
          </cell>
          <cell r="BV109">
            <v>0</v>
          </cell>
          <cell r="BW109">
            <v>110.11861111146476</v>
          </cell>
          <cell r="BX109">
            <v>40.367222222250163</v>
          </cell>
          <cell r="BY109">
            <v>69.751388889214596</v>
          </cell>
          <cell r="BZ109">
            <v>70.781388888888884</v>
          </cell>
          <cell r="CA109">
            <v>127.42194444429518</v>
          </cell>
          <cell r="CB109">
            <v>0</v>
          </cell>
          <cell r="CC109">
            <v>0</v>
          </cell>
          <cell r="CD109">
            <v>146.35305555594695</v>
          </cell>
          <cell r="CE109">
            <v>121.28722222222224</v>
          </cell>
          <cell r="CF109">
            <v>132.42666666683405</v>
          </cell>
          <cell r="CG109">
            <v>111.33666666666667</v>
          </cell>
          <cell r="CH109">
            <v>6.277777777777778E-2</v>
          </cell>
          <cell r="CI109">
            <v>3.1944444444444442E-2</v>
          </cell>
          <cell r="CJ109">
            <v>0.39055555555555554</v>
          </cell>
          <cell r="CK109">
            <v>0.36388888888888887</v>
          </cell>
          <cell r="CL109">
            <v>13.47305555577959</v>
          </cell>
          <cell r="CM109">
            <v>9.5547222222222228</v>
          </cell>
          <cell r="CN109">
            <v>0</v>
          </cell>
          <cell r="CO109">
            <v>1034.1261111120398</v>
          </cell>
          <cell r="CP109">
            <v>122.74277777777777</v>
          </cell>
          <cell r="CQ109">
            <v>3.5747222223947754</v>
          </cell>
          <cell r="CR109">
            <v>16.08388888888889</v>
          </cell>
          <cell r="CS109">
            <v>19.304166666666667</v>
          </cell>
          <cell r="CT109">
            <v>0</v>
          </cell>
          <cell r="CU109">
            <v>22.355</v>
          </cell>
          <cell r="CV109">
            <v>0</v>
          </cell>
          <cell r="CW109">
            <v>33.493611111111115</v>
          </cell>
          <cell r="CX109">
            <v>59.431944444444447</v>
          </cell>
          <cell r="CY109">
            <v>17.883333333333333</v>
          </cell>
          <cell r="CZ109">
            <v>3.1191666667354809</v>
          </cell>
          <cell r="DA109">
            <v>0</v>
          </cell>
          <cell r="DB109">
            <v>0</v>
          </cell>
          <cell r="DC109">
            <v>0</v>
          </cell>
          <cell r="DD109">
            <v>6.8738888888888887</v>
          </cell>
          <cell r="DE109">
            <v>3.7377777777777776</v>
          </cell>
          <cell r="DF109">
            <v>0</v>
          </cell>
          <cell r="DG109">
            <v>0.68638888888888894</v>
          </cell>
          <cell r="DH109">
            <v>28.335277777777776</v>
          </cell>
          <cell r="DI109">
            <v>18.865555555555556</v>
          </cell>
          <cell r="DJ109">
            <v>6.4497222223029365</v>
          </cell>
          <cell r="DK109">
            <v>11.680555555555555</v>
          </cell>
          <cell r="DL109">
            <v>0</v>
          </cell>
          <cell r="DM109">
            <v>0</v>
          </cell>
          <cell r="DN109">
            <v>157.06361111126063</v>
          </cell>
          <cell r="DO109">
            <v>374.61777777809982</v>
          </cell>
          <cell r="DP109">
            <v>1408.7438888901397</v>
          </cell>
          <cell r="DQ109">
            <v>60.575987222276005</v>
          </cell>
          <cell r="DR109">
            <v>4.2999999999999997E-2</v>
          </cell>
          <cell r="DS109">
            <v>1469.3198761124156</v>
          </cell>
          <cell r="DT109">
            <v>76.218888888888884</v>
          </cell>
          <cell r="DU109">
            <v>30.808611111172933</v>
          </cell>
          <cell r="DV109">
            <v>53.11</v>
          </cell>
          <cell r="DW109">
            <v>3.5372396532931408E-2</v>
          </cell>
          <cell r="DX109">
            <v>2135.28755</v>
          </cell>
          <cell r="DY109">
            <v>64.849999999999994</v>
          </cell>
          <cell r="DZ109">
            <v>1167.3</v>
          </cell>
          <cell r="EA109">
            <v>0.25495998786137591</v>
          </cell>
          <cell r="EB109">
            <v>40.204999999999998</v>
          </cell>
          <cell r="EC109">
            <v>62376.593169099673</v>
          </cell>
          <cell r="ED109">
            <v>3232.6718569447767</v>
          </cell>
          <cell r="EE109">
            <v>264</v>
          </cell>
          <cell r="EF109">
            <v>7.0019570707211214</v>
          </cell>
          <cell r="EG109">
            <v>9.187222222171517</v>
          </cell>
          <cell r="EH109">
            <v>5.6600350728981432</v>
          </cell>
          <cell r="EI109">
            <v>13.501812323784787</v>
          </cell>
          <cell r="EJ109">
            <v>15.929203539823009</v>
          </cell>
          <cell r="EK109">
            <v>15.362731152204837</v>
          </cell>
          <cell r="EL109">
            <v>14.84444261155037</v>
          </cell>
          <cell r="EM109">
            <v>282.52883110245023</v>
          </cell>
          <cell r="EN109">
            <v>617.15455783526215</v>
          </cell>
          <cell r="EO109">
            <v>0</v>
          </cell>
          <cell r="EP109">
            <v>1325.2409520046092</v>
          </cell>
          <cell r="EQ109">
            <v>88.448529431387598</v>
          </cell>
          <cell r="ER109">
            <v>682.97496214578314</v>
          </cell>
          <cell r="ES109">
            <v>-455.15219515171628</v>
          </cell>
          <cell r="ET109">
            <v>-0.1406914231577211</v>
          </cell>
          <cell r="EU109">
            <v>-405.72138688552121</v>
          </cell>
          <cell r="EV109">
            <v>11.526111111111112</v>
          </cell>
          <cell r="EW109">
            <v>14.813333333333333</v>
          </cell>
        </row>
        <row r="110">
          <cell r="A110">
            <v>42238</v>
          </cell>
          <cell r="B110">
            <v>8</v>
          </cell>
          <cell r="C110" t="str">
            <v>Sat</v>
          </cell>
          <cell r="D110">
            <v>48480</v>
          </cell>
          <cell r="E110">
            <v>4932</v>
          </cell>
          <cell r="F110">
            <v>892</v>
          </cell>
          <cell r="G110">
            <v>1646</v>
          </cell>
          <cell r="H110">
            <v>0</v>
          </cell>
          <cell r="I110">
            <v>5851</v>
          </cell>
          <cell r="J110">
            <v>738</v>
          </cell>
          <cell r="K110">
            <v>62539</v>
          </cell>
          <cell r="L110">
            <v>0</v>
          </cell>
          <cell r="M110">
            <v>62539</v>
          </cell>
          <cell r="N110">
            <v>491</v>
          </cell>
          <cell r="O110">
            <v>0</v>
          </cell>
          <cell r="P110">
            <v>0</v>
          </cell>
          <cell r="Q110">
            <v>1024</v>
          </cell>
          <cell r="R110">
            <v>83</v>
          </cell>
          <cell r="S110">
            <v>88</v>
          </cell>
          <cell r="T110">
            <v>18</v>
          </cell>
          <cell r="U110">
            <v>1096</v>
          </cell>
          <cell r="V110">
            <v>1430</v>
          </cell>
          <cell r="W110">
            <v>1107</v>
          </cell>
          <cell r="X110">
            <v>1025</v>
          </cell>
          <cell r="Y110">
            <v>2</v>
          </cell>
          <cell r="Z110">
            <v>12</v>
          </cell>
          <cell r="AA110">
            <v>159</v>
          </cell>
          <cell r="AB110">
            <v>1198</v>
          </cell>
          <cell r="AC110">
            <v>7</v>
          </cell>
          <cell r="AD110">
            <v>102</v>
          </cell>
          <cell r="AE110">
            <v>17</v>
          </cell>
          <cell r="AF110">
            <v>0</v>
          </cell>
          <cell r="AG110">
            <v>0</v>
          </cell>
          <cell r="AH110">
            <v>0.88345769964190135</v>
          </cell>
          <cell r="AI110">
            <v>0.85775030466993785</v>
          </cell>
          <cell r="AJ110">
            <v>0.99214889908696968</v>
          </cell>
          <cell r="AK110">
            <v>160.14446475349899</v>
          </cell>
          <cell r="AL110">
            <v>167.53507770390266</v>
          </cell>
          <cell r="AM110">
            <v>0.10535825644797646</v>
          </cell>
          <cell r="AN110">
            <v>0</v>
          </cell>
          <cell r="AO110">
            <v>0</v>
          </cell>
          <cell r="AP110">
            <v>20.161423159730298</v>
          </cell>
          <cell r="AQ110">
            <v>12.450053890304435</v>
          </cell>
          <cell r="AR110">
            <v>56.494128274616081</v>
          </cell>
          <cell r="AS110">
            <v>13.380408411485114</v>
          </cell>
          <cell r="AT110">
            <v>79.239772565304989</v>
          </cell>
          <cell r="AU110">
            <v>184.12898329290144</v>
          </cell>
          <cell r="AV110">
            <v>0.43034926467418261</v>
          </cell>
          <cell r="AW110">
            <v>0.77299080854022117</v>
          </cell>
          <cell r="AX110">
            <v>58.726381460976349</v>
          </cell>
          <cell r="BF110">
            <v>19.329444444444444</v>
          </cell>
          <cell r="BG110">
            <v>163.58083333340784</v>
          </cell>
          <cell r="BH110">
            <v>624.4652777775724</v>
          </cell>
          <cell r="BI110">
            <v>16.466666666672612</v>
          </cell>
          <cell r="BJ110">
            <v>823.84222222209723</v>
          </cell>
          <cell r="BK110">
            <v>339.64777777823645</v>
          </cell>
          <cell r="BL110">
            <v>300.06444444444446</v>
          </cell>
          <cell r="BM110">
            <v>302.72666666701485</v>
          </cell>
          <cell r="BN110">
            <v>266.63611111111112</v>
          </cell>
          <cell r="BO110">
            <v>29.438611111141121</v>
          </cell>
          <cell r="BP110">
            <v>26.023333333333333</v>
          </cell>
          <cell r="BQ110">
            <v>4.1277777777777782</v>
          </cell>
          <cell r="BR110">
            <v>4.9047222222222224</v>
          </cell>
          <cell r="BS110">
            <v>3.3547222223026782</v>
          </cell>
          <cell r="BT110">
            <v>2.5002777777777778</v>
          </cell>
          <cell r="BU110">
            <v>0</v>
          </cell>
          <cell r="BV110">
            <v>0</v>
          </cell>
          <cell r="BW110">
            <v>5.8649999998874653</v>
          </cell>
          <cell r="BX110">
            <v>0.80583333333333329</v>
          </cell>
          <cell r="BY110">
            <v>5.0591666665541322</v>
          </cell>
          <cell r="BZ110">
            <v>5.4569444444444448</v>
          </cell>
          <cell r="CA110">
            <v>88.915277777398529</v>
          </cell>
          <cell r="CB110">
            <v>0</v>
          </cell>
          <cell r="CC110">
            <v>0</v>
          </cell>
          <cell r="CD110">
            <v>89.533888888749701</v>
          </cell>
          <cell r="CE110">
            <v>75.680277777777775</v>
          </cell>
          <cell r="CF110">
            <v>78.053055555423612</v>
          </cell>
          <cell r="CG110">
            <v>66.588611111111106</v>
          </cell>
          <cell r="CH110">
            <v>7.6666666666666661E-2</v>
          </cell>
          <cell r="CI110">
            <v>5.8611111111111114E-2</v>
          </cell>
          <cell r="CJ110">
            <v>0.26305555555555554</v>
          </cell>
          <cell r="CK110">
            <v>0.85916666666666663</v>
          </cell>
          <cell r="CL110">
            <v>11.141111111103868</v>
          </cell>
          <cell r="CM110">
            <v>8.1738888888888894</v>
          </cell>
          <cell r="CN110">
            <v>0</v>
          </cell>
          <cell r="CO110">
            <v>523.96194444427215</v>
          </cell>
          <cell r="CP110">
            <v>76.658611111111114</v>
          </cell>
          <cell r="CQ110">
            <v>0</v>
          </cell>
          <cell r="CR110">
            <v>8.9877777777777776</v>
          </cell>
          <cell r="CS110">
            <v>15.867222222222223</v>
          </cell>
          <cell r="CT110">
            <v>0</v>
          </cell>
          <cell r="CU110">
            <v>18.581388888888888</v>
          </cell>
          <cell r="CV110">
            <v>0</v>
          </cell>
          <cell r="CW110">
            <v>27.951111111111111</v>
          </cell>
          <cell r="CX110">
            <v>33.333055555555553</v>
          </cell>
          <cell r="CY110">
            <v>5.9666666666666668</v>
          </cell>
          <cell r="CZ110">
            <v>2.0574999998771171</v>
          </cell>
          <cell r="DA110">
            <v>0</v>
          </cell>
          <cell r="DB110">
            <v>0</v>
          </cell>
          <cell r="DC110">
            <v>0</v>
          </cell>
          <cell r="DD110">
            <v>7.5883333333333329</v>
          </cell>
          <cell r="DE110">
            <v>0.61027777777777781</v>
          </cell>
          <cell r="DF110">
            <v>0</v>
          </cell>
          <cell r="DG110">
            <v>0</v>
          </cell>
          <cell r="DH110">
            <v>16.703888888888891</v>
          </cell>
          <cell r="DI110">
            <v>17.478333333333332</v>
          </cell>
          <cell r="DJ110">
            <v>8.66</v>
          </cell>
          <cell r="DK110">
            <v>6.0644444444444447</v>
          </cell>
          <cell r="DL110">
            <v>0</v>
          </cell>
          <cell r="DM110">
            <v>0</v>
          </cell>
          <cell r="DN110">
            <v>98.462499999877096</v>
          </cell>
          <cell r="DO110">
            <v>246.50861111098823</v>
          </cell>
          <cell r="DP110">
            <v>770.47055555526038</v>
          </cell>
          <cell r="DQ110">
            <v>33.130233888876191</v>
          </cell>
          <cell r="DR110">
            <v>4.2999999999999997E-2</v>
          </cell>
          <cell r="DS110">
            <v>803.60078944413658</v>
          </cell>
          <cell r="DT110">
            <v>34.604722222222222</v>
          </cell>
          <cell r="DU110">
            <v>18.766944444614708</v>
          </cell>
          <cell r="DV110">
            <v>28.35</v>
          </cell>
          <cell r="DW110">
            <v>3.4439833451521976E-2</v>
          </cell>
          <cell r="DX110">
            <v>1584.2830500000002</v>
          </cell>
          <cell r="DY110">
            <v>65.766666666666637</v>
          </cell>
          <cell r="DZ110">
            <v>756.31666666666638</v>
          </cell>
          <cell r="EA110">
            <v>0.3067550633959707</v>
          </cell>
          <cell r="EB110">
            <v>55.883000000000003</v>
          </cell>
          <cell r="EC110">
            <v>47248.222633173347</v>
          </cell>
          <cell r="ED110">
            <v>920.20673333366562</v>
          </cell>
          <cell r="EE110">
            <v>165</v>
          </cell>
          <cell r="EF110">
            <v>6.8243434344053489</v>
          </cell>
          <cell r="EG110">
            <v>3.602777777428273</v>
          </cell>
          <cell r="EH110">
            <v>4.718581342015189</v>
          </cell>
          <cell r="EI110">
            <v>13.132093198736749</v>
          </cell>
          <cell r="EJ110">
            <v>26.086956521739133</v>
          </cell>
          <cell r="EK110">
            <v>45.61774023231257</v>
          </cell>
          <cell r="EL110">
            <v>14.271467039003992</v>
          </cell>
          <cell r="EM110">
            <v>216.09690444145355</v>
          </cell>
          <cell r="EN110">
            <v>490.65165188853911</v>
          </cell>
          <cell r="EO110">
            <v>0</v>
          </cell>
          <cell r="EP110">
            <v>1355.9272771280239</v>
          </cell>
          <cell r="EQ110">
            <v>0</v>
          </cell>
          <cell r="ER110">
            <v>-53.398937083169614</v>
          </cell>
          <cell r="ES110">
            <v>-281.69986776923321</v>
          </cell>
          <cell r="ET110">
            <v>0.11164259372495788</v>
          </cell>
          <cell r="EU110">
            <v>118.89062454162423</v>
          </cell>
          <cell r="EV110">
            <v>8.6344444444444441</v>
          </cell>
          <cell r="EW110">
            <v>15.752499999953951</v>
          </cell>
        </row>
        <row r="111">
          <cell r="A111">
            <v>42239</v>
          </cell>
          <cell r="B111">
            <v>8</v>
          </cell>
          <cell r="C111" t="str">
            <v>Sun</v>
          </cell>
          <cell r="D111">
            <v>8326</v>
          </cell>
          <cell r="E111">
            <v>0</v>
          </cell>
          <cell r="F111">
            <v>419</v>
          </cell>
          <cell r="G111">
            <v>120</v>
          </cell>
          <cell r="H111">
            <v>0</v>
          </cell>
          <cell r="I111">
            <v>879</v>
          </cell>
          <cell r="J111">
            <v>0</v>
          </cell>
          <cell r="K111">
            <v>9744</v>
          </cell>
          <cell r="L111">
            <v>0</v>
          </cell>
          <cell r="M111">
            <v>9744</v>
          </cell>
          <cell r="N111">
            <v>26</v>
          </cell>
          <cell r="O111">
            <v>0</v>
          </cell>
          <cell r="P111">
            <v>0</v>
          </cell>
          <cell r="Q111">
            <v>614</v>
          </cell>
          <cell r="R111">
            <v>72</v>
          </cell>
          <cell r="S111">
            <v>40</v>
          </cell>
          <cell r="T111">
            <v>9</v>
          </cell>
          <cell r="U111">
            <v>646</v>
          </cell>
          <cell r="V111">
            <v>844</v>
          </cell>
          <cell r="W111">
            <v>686</v>
          </cell>
          <cell r="X111">
            <v>138</v>
          </cell>
          <cell r="Y111">
            <v>0</v>
          </cell>
          <cell r="Z111">
            <v>0</v>
          </cell>
          <cell r="AA111">
            <v>21</v>
          </cell>
          <cell r="AB111">
            <v>159</v>
          </cell>
          <cell r="AC111">
            <v>1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0.90609948331908885</v>
          </cell>
          <cell r="AI111">
            <v>0.78858885017264868</v>
          </cell>
          <cell r="AJ111">
            <v>0.99733169129720856</v>
          </cell>
          <cell r="AK111">
            <v>169.43331166480232</v>
          </cell>
          <cell r="AL111">
            <v>0</v>
          </cell>
          <cell r="AM111">
            <v>9.0209359605911324E-2</v>
          </cell>
          <cell r="AN111">
            <v>0</v>
          </cell>
          <cell r="AO111">
            <v>0</v>
          </cell>
          <cell r="AP111">
            <v>0</v>
          </cell>
          <cell r="AQ111">
            <v>18.00419923019982</v>
          </cell>
          <cell r="AR111">
            <v>14.204081632653061</v>
          </cell>
          <cell r="AS111">
            <v>12.465156794400311</v>
          </cell>
          <cell r="AT111">
            <v>59.375010578875916</v>
          </cell>
          <cell r="AU111">
            <v>191.99579647993528</v>
          </cell>
          <cell r="AV111">
            <v>0.30925161731382467</v>
          </cell>
          <cell r="AW111">
            <v>1.6445260851206411</v>
          </cell>
          <cell r="AX111">
            <v>93.618172292689792</v>
          </cell>
          <cell r="BF111">
            <v>9.6999999999999993</v>
          </cell>
          <cell r="BG111">
            <v>0</v>
          </cell>
          <cell r="BH111">
            <v>167.08666666700609</v>
          </cell>
          <cell r="BI111">
            <v>0</v>
          </cell>
          <cell r="BJ111">
            <v>176.78666666700607</v>
          </cell>
          <cell r="BK111">
            <v>50.751111111009699</v>
          </cell>
          <cell r="BL111">
            <v>45.985555555555557</v>
          </cell>
          <cell r="BM111">
            <v>49.140277777676367</v>
          </cell>
          <cell r="BN111">
            <v>44.391388888888891</v>
          </cell>
          <cell r="BO111">
            <v>0</v>
          </cell>
          <cell r="BP111">
            <v>0</v>
          </cell>
          <cell r="BQ111">
            <v>1.5608333333333333</v>
          </cell>
          <cell r="BR111">
            <v>1.5008333333333332</v>
          </cell>
          <cell r="BS111">
            <v>0.05</v>
          </cell>
          <cell r="BT111">
            <v>9.3333333333333338E-2</v>
          </cell>
          <cell r="BU111">
            <v>0</v>
          </cell>
          <cell r="BV111">
            <v>0</v>
          </cell>
          <cell r="BW111">
            <v>0</v>
          </cell>
          <cell r="BX111">
            <v>0</v>
          </cell>
          <cell r="BY111">
            <v>0</v>
          </cell>
          <cell r="BZ111">
            <v>0</v>
          </cell>
          <cell r="CA111">
            <v>38.102222222098042</v>
          </cell>
          <cell r="CB111">
            <v>0</v>
          </cell>
          <cell r="CC111">
            <v>0</v>
          </cell>
          <cell r="CD111">
            <v>12.755555555580909</v>
          </cell>
          <cell r="CE111">
            <v>10.058888888888889</v>
          </cell>
          <cell r="CF111">
            <v>11.358333333358686</v>
          </cell>
          <cell r="CG111">
            <v>9.0558333333333341</v>
          </cell>
          <cell r="CH111">
            <v>0</v>
          </cell>
          <cell r="CI111">
            <v>0</v>
          </cell>
          <cell r="CJ111">
            <v>0</v>
          </cell>
          <cell r="CK111">
            <v>0</v>
          </cell>
          <cell r="CL111">
            <v>1.3972222222222221</v>
          </cell>
          <cell r="CM111">
            <v>1.0030555555555556</v>
          </cell>
          <cell r="CN111">
            <v>0</v>
          </cell>
          <cell r="CO111">
            <v>101.60888888868865</v>
          </cell>
          <cell r="CP111">
            <v>22.54</v>
          </cell>
          <cell r="CQ111">
            <v>0</v>
          </cell>
          <cell r="CR111">
            <v>0</v>
          </cell>
          <cell r="CS111">
            <v>8.0144444444444449</v>
          </cell>
          <cell r="CT111">
            <v>0</v>
          </cell>
          <cell r="CU111">
            <v>5.0205555555555552</v>
          </cell>
          <cell r="CV111">
            <v>0</v>
          </cell>
          <cell r="CW111">
            <v>7.1352777777777776</v>
          </cell>
          <cell r="CX111">
            <v>6.0086111111111107</v>
          </cell>
          <cell r="CY111">
            <v>0.33333333333333331</v>
          </cell>
          <cell r="CZ111">
            <v>0</v>
          </cell>
          <cell r="DA111">
            <v>0</v>
          </cell>
          <cell r="DB111">
            <v>0</v>
          </cell>
          <cell r="DC111">
            <v>0</v>
          </cell>
          <cell r="DD111">
            <v>0</v>
          </cell>
          <cell r="DE111">
            <v>0</v>
          </cell>
          <cell r="DF111">
            <v>0</v>
          </cell>
          <cell r="DG111">
            <v>0</v>
          </cell>
          <cell r="DH111">
            <v>9.2469444444444449</v>
          </cell>
          <cell r="DI111">
            <v>0</v>
          </cell>
          <cell r="DJ111">
            <v>0</v>
          </cell>
          <cell r="DK111">
            <v>0</v>
          </cell>
          <cell r="DL111">
            <v>0</v>
          </cell>
          <cell r="DM111">
            <v>0</v>
          </cell>
          <cell r="DN111">
            <v>15.588888888888889</v>
          </cell>
          <cell r="DO111">
            <v>58.299166666666665</v>
          </cell>
          <cell r="DP111">
            <v>159.9080555553553</v>
          </cell>
          <cell r="DQ111">
            <v>6.8760463888802779</v>
          </cell>
          <cell r="DR111">
            <v>4.2999999999999997E-2</v>
          </cell>
          <cell r="DS111">
            <v>166.78410194423557</v>
          </cell>
          <cell r="DT111">
            <v>5.134722222222222</v>
          </cell>
          <cell r="DU111">
            <v>4.2013888893866058</v>
          </cell>
          <cell r="DV111">
            <v>8</v>
          </cell>
          <cell r="DW111">
            <v>4.673821298206348E-2</v>
          </cell>
          <cell r="DX111">
            <v>715.50400000000002</v>
          </cell>
          <cell r="DY111">
            <v>60.533333333333339</v>
          </cell>
          <cell r="DZ111">
            <v>0</v>
          </cell>
          <cell r="EA111">
            <v>0.34954870390559795</v>
          </cell>
          <cell r="EB111">
            <v>89.438000000000002</v>
          </cell>
          <cell r="EC111">
            <v>15632.340509688542</v>
          </cell>
          <cell r="ED111">
            <v>0</v>
          </cell>
          <cell r="EE111">
            <v>48</v>
          </cell>
          <cell r="EF111">
            <v>5.2517361117332566</v>
          </cell>
          <cell r="EG111">
            <v>0</v>
          </cell>
          <cell r="EH111">
            <v>0</v>
          </cell>
          <cell r="EI111">
            <v>12.149669845900981</v>
          </cell>
          <cell r="EJ111">
            <v>0</v>
          </cell>
          <cell r="EK111">
            <v>0</v>
          </cell>
          <cell r="EL111">
            <v>15.029821073558649</v>
          </cell>
          <cell r="EM111">
            <v>268.44634276561669</v>
          </cell>
          <cell r="EN111">
            <v>2400</v>
          </cell>
          <cell r="EO111">
            <v>0</v>
          </cell>
          <cell r="EP111">
            <v>133.78898559437044</v>
          </cell>
          <cell r="EQ111">
            <v>0</v>
          </cell>
          <cell r="ER111">
            <v>-1475.1815064800373</v>
          </cell>
          <cell r="ES111">
            <v>22.081766625391069</v>
          </cell>
          <cell r="ET111">
            <v>0.98317787030537784</v>
          </cell>
          <cell r="EU111">
            <v>102.33146977388348</v>
          </cell>
          <cell r="EV111">
            <v>0</v>
          </cell>
          <cell r="EW111">
            <v>1.5722222222222222</v>
          </cell>
        </row>
        <row r="112">
          <cell r="A112">
            <v>42240</v>
          </cell>
          <cell r="B112">
            <v>9</v>
          </cell>
          <cell r="C112" t="str">
            <v>Mon</v>
          </cell>
          <cell r="D112">
            <v>62537</v>
          </cell>
          <cell r="E112">
            <v>3411</v>
          </cell>
          <cell r="F112">
            <v>5224</v>
          </cell>
          <cell r="G112">
            <v>5057</v>
          </cell>
          <cell r="H112">
            <v>0</v>
          </cell>
          <cell r="I112">
            <v>17443</v>
          </cell>
          <cell r="J112">
            <v>774</v>
          </cell>
          <cell r="K112">
            <v>94446</v>
          </cell>
          <cell r="L112">
            <v>0</v>
          </cell>
          <cell r="M112">
            <v>94446</v>
          </cell>
          <cell r="N112">
            <v>742</v>
          </cell>
          <cell r="O112">
            <v>1751</v>
          </cell>
          <cell r="P112">
            <v>141629</v>
          </cell>
          <cell r="Q112">
            <v>1328</v>
          </cell>
          <cell r="R112">
            <v>84</v>
          </cell>
          <cell r="S112">
            <v>169</v>
          </cell>
          <cell r="T112">
            <v>6</v>
          </cell>
          <cell r="U112">
            <v>1366</v>
          </cell>
          <cell r="V112">
            <v>3863</v>
          </cell>
          <cell r="W112">
            <v>1412</v>
          </cell>
          <cell r="X112">
            <v>1271</v>
          </cell>
          <cell r="Y112">
            <v>9</v>
          </cell>
          <cell r="Z112">
            <v>20</v>
          </cell>
          <cell r="AA112">
            <v>459</v>
          </cell>
          <cell r="AB112">
            <v>1759</v>
          </cell>
          <cell r="AC112">
            <v>30</v>
          </cell>
          <cell r="AD112">
            <v>1388</v>
          </cell>
          <cell r="AE112">
            <v>62</v>
          </cell>
          <cell r="AF112">
            <v>0</v>
          </cell>
          <cell r="AG112">
            <v>0</v>
          </cell>
          <cell r="AH112">
            <v>0.87749519362749373</v>
          </cell>
          <cell r="AI112">
            <v>0.88266168728343886</v>
          </cell>
          <cell r="AJ112">
            <v>0.99214365881032551</v>
          </cell>
          <cell r="AK112">
            <v>164.16172832213286</v>
          </cell>
          <cell r="AL112">
            <v>167.15125775890232</v>
          </cell>
          <cell r="AM112">
            <v>0.1928827054613218</v>
          </cell>
          <cell r="AN112">
            <v>13.326342760715153</v>
          </cell>
          <cell r="AO112">
            <v>34.105591204739135</v>
          </cell>
          <cell r="AP112">
            <v>17.338441039240227</v>
          </cell>
          <cell r="AQ112">
            <v>12.921955274475266</v>
          </cell>
          <cell r="AR112">
            <v>66.888101983002827</v>
          </cell>
          <cell r="AS112">
            <v>13.783346102982902</v>
          </cell>
          <cell r="AT112">
            <v>76.868744485057476</v>
          </cell>
          <cell r="AU112">
            <v>219.72347609722974</v>
          </cell>
          <cell r="AV112">
            <v>0.34984311121603739</v>
          </cell>
          <cell r="AW112">
            <v>0.62238577202688394</v>
          </cell>
          <cell r="AX112">
            <v>45.869619253182904</v>
          </cell>
          <cell r="BF112">
            <v>21.25</v>
          </cell>
          <cell r="BG112">
            <v>354.96916666586753</v>
          </cell>
          <cell r="BH112">
            <v>886.03611111161922</v>
          </cell>
          <cell r="BI112">
            <v>32.985555555583765</v>
          </cell>
          <cell r="BJ112">
            <v>1295.2408333330704</v>
          </cell>
          <cell r="BK112">
            <v>429.8402777780866</v>
          </cell>
          <cell r="BL112">
            <v>377.1827777777778</v>
          </cell>
          <cell r="BM112">
            <v>380.94750000002614</v>
          </cell>
          <cell r="BN112">
            <v>336.61555555555555</v>
          </cell>
          <cell r="BO112">
            <v>20.406666666666666</v>
          </cell>
          <cell r="BP112">
            <v>16.904444444444444</v>
          </cell>
          <cell r="BQ112">
            <v>18.524722222312249</v>
          </cell>
          <cell r="BR112">
            <v>17.140555555555554</v>
          </cell>
          <cell r="BS112">
            <v>9.9613888890816202</v>
          </cell>
          <cell r="BT112">
            <v>6.5222222222222221</v>
          </cell>
          <cell r="BU112">
            <v>0</v>
          </cell>
          <cell r="BV112">
            <v>0</v>
          </cell>
          <cell r="BW112">
            <v>131.39388888913984</v>
          </cell>
          <cell r="BX112">
            <v>51.340555555497609</v>
          </cell>
          <cell r="BY112">
            <v>80.053333333642229</v>
          </cell>
          <cell r="BZ112">
            <v>83.298333333333332</v>
          </cell>
          <cell r="CA112">
            <v>109.27138888873289</v>
          </cell>
          <cell r="CB112">
            <v>0</v>
          </cell>
          <cell r="CC112">
            <v>0</v>
          </cell>
          <cell r="CD112">
            <v>127.61777777743887</v>
          </cell>
          <cell r="CE112">
            <v>100.005</v>
          </cell>
          <cell r="CF112">
            <v>97.403888888813086</v>
          </cell>
          <cell r="CG112">
            <v>77.537499999999994</v>
          </cell>
          <cell r="CH112">
            <v>0.3594444443629537</v>
          </cell>
          <cell r="CI112">
            <v>0.28666666666666668</v>
          </cell>
          <cell r="CJ112">
            <v>1.0586111111111112</v>
          </cell>
          <cell r="CK112">
            <v>0.98</v>
          </cell>
          <cell r="CL112">
            <v>28.795833333151727</v>
          </cell>
          <cell r="CM112">
            <v>21.200833333333332</v>
          </cell>
          <cell r="CN112">
            <v>0</v>
          </cell>
          <cell r="CO112">
            <v>798.12333333339814</v>
          </cell>
          <cell r="CP112">
            <v>125.26388888888889</v>
          </cell>
          <cell r="CQ112">
            <v>31.709166666732376</v>
          </cell>
          <cell r="CR112">
            <v>20.636944444444445</v>
          </cell>
          <cell r="CS112">
            <v>17.604722222221962</v>
          </cell>
          <cell r="CT112">
            <v>0</v>
          </cell>
          <cell r="CU112">
            <v>24.946111111111112</v>
          </cell>
          <cell r="CV112">
            <v>0</v>
          </cell>
          <cell r="CW112">
            <v>29.487222222222222</v>
          </cell>
          <cell r="CX112">
            <v>50.564166666666665</v>
          </cell>
          <cell r="CY112">
            <v>15.45</v>
          </cell>
          <cell r="CZ112">
            <v>3.603611111118096</v>
          </cell>
          <cell r="DA112">
            <v>0.18111111111111111</v>
          </cell>
          <cell r="DB112">
            <v>0</v>
          </cell>
          <cell r="DC112">
            <v>0.37916666666666665</v>
          </cell>
          <cell r="DD112">
            <v>2.4102777778183939</v>
          </cell>
          <cell r="DE112">
            <v>11.352777777777778</v>
          </cell>
          <cell r="DF112">
            <v>3.8888888888888888E-3</v>
          </cell>
          <cell r="DG112">
            <v>1.0844444444444445</v>
          </cell>
          <cell r="DH112">
            <v>29.183888888888887</v>
          </cell>
          <cell r="DI112">
            <v>19.782777777777778</v>
          </cell>
          <cell r="DJ112">
            <v>16.760833333333334</v>
          </cell>
          <cell r="DK112">
            <v>7.7483333333333331</v>
          </cell>
          <cell r="DL112">
            <v>0</v>
          </cell>
          <cell r="DM112">
            <v>0</v>
          </cell>
          <cell r="DN112">
            <v>158.50527777782537</v>
          </cell>
          <cell r="DO112">
            <v>408.15333333344643</v>
          </cell>
          <cell r="DP112">
            <v>1206.2766666668444</v>
          </cell>
          <cell r="DQ112">
            <v>51.869896666674308</v>
          </cell>
          <cell r="DR112">
            <v>4.2999999999999997E-2</v>
          </cell>
          <cell r="DS112">
            <v>1258.1465633335188</v>
          </cell>
          <cell r="DT112">
            <v>65.736944444444447</v>
          </cell>
          <cell r="DU112">
            <v>22.38916666622584</v>
          </cell>
          <cell r="DV112">
            <v>129.01999999999998</v>
          </cell>
          <cell r="DW112">
            <v>0.1006790125838557</v>
          </cell>
          <cell r="DX112">
            <v>5374.3280999999997</v>
          </cell>
          <cell r="DY112">
            <v>1.4833333333333352</v>
          </cell>
          <cell r="DZ112">
            <v>26.700000000000031</v>
          </cell>
          <cell r="EA112">
            <v>0.32440841570319506</v>
          </cell>
          <cell r="EB112">
            <v>41.655000000000001</v>
          </cell>
          <cell r="EC112">
            <v>57809.123195657725</v>
          </cell>
          <cell r="ED112">
            <v>1374.0133166678418</v>
          </cell>
          <cell r="EE112">
            <v>211</v>
          </cell>
          <cell r="EF112">
            <v>6.3665876775997647</v>
          </cell>
          <cell r="EG112">
            <v>11.009444444274479</v>
          </cell>
          <cell r="EH112">
            <v>5.6315284857305796</v>
          </cell>
          <cell r="EI112">
            <v>13.04876031644744</v>
          </cell>
          <cell r="EJ112">
            <v>25.038639882028981</v>
          </cell>
          <cell r="EK112">
            <v>18.892679086853843</v>
          </cell>
          <cell r="EL112">
            <v>15.939806106308023</v>
          </cell>
          <cell r="EM112">
            <v>282.00152948625117</v>
          </cell>
          <cell r="EN112">
            <v>507.66013216719466</v>
          </cell>
          <cell r="EO112">
            <v>0</v>
          </cell>
          <cell r="EP112">
            <v>-2198.9140892011969</v>
          </cell>
          <cell r="EQ112">
            <v>-556.43064874892889</v>
          </cell>
          <cell r="ER112">
            <v>-331.17127432198157</v>
          </cell>
          <cell r="ES112">
            <v>-499.3439790295825</v>
          </cell>
          <cell r="ET112">
            <v>-2.3544785323794892E-2</v>
          </cell>
          <cell r="EU112">
            <v>-48.478945997286182</v>
          </cell>
          <cell r="EV112">
            <v>8.9391666666666669</v>
          </cell>
          <cell r="EW112">
            <v>4.966388888888889</v>
          </cell>
        </row>
        <row r="113">
          <cell r="A113">
            <v>42241</v>
          </cell>
          <cell r="B113">
            <v>9</v>
          </cell>
          <cell r="C113" t="str">
            <v>Tue</v>
          </cell>
          <cell r="D113">
            <v>69934</v>
          </cell>
          <cell r="E113">
            <v>3665</v>
          </cell>
          <cell r="F113">
            <v>3592</v>
          </cell>
          <cell r="G113">
            <v>3322</v>
          </cell>
          <cell r="H113">
            <v>0</v>
          </cell>
          <cell r="I113">
            <v>10916</v>
          </cell>
          <cell r="J113">
            <v>2481</v>
          </cell>
          <cell r="K113">
            <v>93910</v>
          </cell>
          <cell r="L113">
            <v>0</v>
          </cell>
          <cell r="M113">
            <v>93910</v>
          </cell>
          <cell r="N113">
            <v>1586</v>
          </cell>
          <cell r="O113">
            <v>1831</v>
          </cell>
          <cell r="P113">
            <v>167726</v>
          </cell>
          <cell r="Q113">
            <v>1340</v>
          </cell>
          <cell r="R113">
            <v>90</v>
          </cell>
          <cell r="S113">
            <v>128</v>
          </cell>
          <cell r="T113">
            <v>6</v>
          </cell>
          <cell r="U113">
            <v>1380</v>
          </cell>
          <cell r="V113">
            <v>1643</v>
          </cell>
          <cell r="W113">
            <v>1430</v>
          </cell>
          <cell r="X113">
            <v>1349</v>
          </cell>
          <cell r="Y113">
            <v>6</v>
          </cell>
          <cell r="Z113">
            <v>65</v>
          </cell>
          <cell r="AA113">
            <v>210</v>
          </cell>
          <cell r="AB113">
            <v>1630</v>
          </cell>
          <cell r="AC113">
            <v>38</v>
          </cell>
          <cell r="AD113">
            <v>1990</v>
          </cell>
          <cell r="AE113">
            <v>33</v>
          </cell>
          <cell r="AF113">
            <v>0</v>
          </cell>
          <cell r="AG113">
            <v>0</v>
          </cell>
          <cell r="AH113">
            <v>0.88615502635941834</v>
          </cell>
          <cell r="AI113">
            <v>0.89542600557194352</v>
          </cell>
          <cell r="AJ113">
            <v>0.98311148972420404</v>
          </cell>
          <cell r="AK113">
            <v>162.95206047352883</v>
          </cell>
          <cell r="AL113">
            <v>201.49356301828013</v>
          </cell>
          <cell r="AM113">
            <v>0.14265786391225641</v>
          </cell>
          <cell r="AN113">
            <v>11.229301533263643</v>
          </cell>
          <cell r="AO113">
            <v>35.465785707367992</v>
          </cell>
          <cell r="AP113">
            <v>17.859012519359641</v>
          </cell>
          <cell r="AQ113">
            <v>9.9149868840201165</v>
          </cell>
          <cell r="AR113">
            <v>65.671328671328666</v>
          </cell>
          <cell r="AS113">
            <v>13.242133815965875</v>
          </cell>
          <cell r="AT113">
            <v>66.345961940529818</v>
          </cell>
          <cell r="AU113">
            <v>201.04603692357907</v>
          </cell>
          <cell r="AV113">
            <v>0.33000382875365519</v>
          </cell>
          <cell r="AW113">
            <v>0.71345041406616116</v>
          </cell>
          <cell r="AX113">
            <v>45.383081513028536</v>
          </cell>
          <cell r="BF113">
            <v>41.014722222222225</v>
          </cell>
          <cell r="BG113">
            <v>269.17305555498848</v>
          </cell>
          <cell r="BH113">
            <v>1136.1469444444331</v>
          </cell>
          <cell r="BI113">
            <v>47.453611111075681</v>
          </cell>
          <cell r="BJ113">
            <v>1493.7883333327195</v>
          </cell>
          <cell r="BK113">
            <v>467.10694444425559</v>
          </cell>
          <cell r="BL113">
            <v>413.92916666666667</v>
          </cell>
          <cell r="BM113">
            <v>429.16916666641725</v>
          </cell>
          <cell r="BN113">
            <v>380.64472222222224</v>
          </cell>
          <cell r="BO113">
            <v>18.189166666666665</v>
          </cell>
          <cell r="BP113">
            <v>15.921111111111111</v>
          </cell>
          <cell r="BQ113">
            <v>15.107222222222223</v>
          </cell>
          <cell r="BR113">
            <v>13.348055555555556</v>
          </cell>
          <cell r="BS113">
            <v>4.6413888889494253</v>
          </cell>
          <cell r="BT113">
            <v>4.0152777777777775</v>
          </cell>
          <cell r="BU113">
            <v>0</v>
          </cell>
          <cell r="BV113">
            <v>0</v>
          </cell>
          <cell r="BW113">
            <v>163.05555555491839</v>
          </cell>
          <cell r="BX113">
            <v>51.627222222222223</v>
          </cell>
          <cell r="BY113">
            <v>111.42833333269616</v>
          </cell>
          <cell r="BZ113">
            <v>112.65222222222222</v>
          </cell>
          <cell r="CA113">
            <v>144.22611111112172</v>
          </cell>
          <cell r="CB113">
            <v>0</v>
          </cell>
          <cell r="CC113">
            <v>0</v>
          </cell>
          <cell r="CD113">
            <v>123.09194444438624</v>
          </cell>
          <cell r="CE113">
            <v>97.343333333333334</v>
          </cell>
          <cell r="CF113">
            <v>103.47027777751106</v>
          </cell>
          <cell r="CG113">
            <v>83.845555555555549</v>
          </cell>
          <cell r="CH113">
            <v>0.42444444444444446</v>
          </cell>
          <cell r="CI113">
            <v>0.18027777777777779</v>
          </cell>
          <cell r="CJ113">
            <v>3.2958333333333334</v>
          </cell>
          <cell r="CK113">
            <v>2.4097222222222223</v>
          </cell>
          <cell r="CL113">
            <v>15.901388889097401</v>
          </cell>
          <cell r="CM113">
            <v>10.907777777777778</v>
          </cell>
          <cell r="CN113">
            <v>0</v>
          </cell>
          <cell r="CO113">
            <v>897.48055555468193</v>
          </cell>
          <cell r="CP113">
            <v>149.07194444448868</v>
          </cell>
          <cell r="CQ113">
            <v>22.774722222139697</v>
          </cell>
          <cell r="CR113">
            <v>19.691666666666666</v>
          </cell>
          <cell r="CS113">
            <v>24.445833333333333</v>
          </cell>
          <cell r="CT113">
            <v>0</v>
          </cell>
          <cell r="CU113">
            <v>32.830277777777781</v>
          </cell>
          <cell r="CV113">
            <v>0</v>
          </cell>
          <cell r="CW113">
            <v>50.605000000039325</v>
          </cell>
          <cell r="CX113">
            <v>61.208611111111111</v>
          </cell>
          <cell r="CY113">
            <v>14.463333333333333</v>
          </cell>
          <cell r="CZ113">
            <v>10.065277777736645</v>
          </cell>
          <cell r="DA113">
            <v>6.3333333333333339E-2</v>
          </cell>
          <cell r="DB113">
            <v>0.12055555555555555</v>
          </cell>
          <cell r="DC113">
            <v>0</v>
          </cell>
          <cell r="DD113">
            <v>4.2861111111111114</v>
          </cell>
          <cell r="DE113">
            <v>20.089444444444446</v>
          </cell>
          <cell r="DF113">
            <v>0</v>
          </cell>
          <cell r="DG113">
            <v>0</v>
          </cell>
          <cell r="DH113">
            <v>26.669166666666666</v>
          </cell>
          <cell r="DI113">
            <v>21.850277777777777</v>
          </cell>
          <cell r="DJ113">
            <v>25.299444444461518</v>
          </cell>
          <cell r="DK113">
            <v>3.8577777777777778</v>
          </cell>
          <cell r="DL113">
            <v>0</v>
          </cell>
          <cell r="DM113">
            <v>0</v>
          </cell>
          <cell r="DN113">
            <v>187.97333333330928</v>
          </cell>
          <cell r="DO113">
            <v>487.39277777775476</v>
          </cell>
          <cell r="DP113">
            <v>1384.8733333324367</v>
          </cell>
          <cell r="DQ113">
            <v>59.549553333294774</v>
          </cell>
          <cell r="DR113">
            <v>4.2999999999999997E-2</v>
          </cell>
          <cell r="DS113">
            <v>1444.4228866657315</v>
          </cell>
          <cell r="DT113">
            <v>77.820555555555558</v>
          </cell>
          <cell r="DU113">
            <v>30.58583333361609</v>
          </cell>
          <cell r="DV113">
            <v>75</v>
          </cell>
          <cell r="DW113">
            <v>5.0801859571384736E-2</v>
          </cell>
          <cell r="DX113">
            <v>3239.1750000000002</v>
          </cell>
          <cell r="DY113">
            <v>0</v>
          </cell>
          <cell r="DZ113">
            <v>0</v>
          </cell>
          <cell r="EA113">
            <v>0.33743080525595909</v>
          </cell>
          <cell r="EB113">
            <v>43.189</v>
          </cell>
          <cell r="EC113">
            <v>65622.355052206272</v>
          </cell>
          <cell r="ED113">
            <v>2049.4740102762476</v>
          </cell>
          <cell r="EE113">
            <v>241</v>
          </cell>
          <cell r="EF113">
            <v>7.6147302905268273</v>
          </cell>
          <cell r="EG113">
            <v>6.4727777777731212</v>
          </cell>
          <cell r="EH113">
            <v>5.0982748261988444</v>
          </cell>
          <cell r="EI113">
            <v>13.037560437410955</v>
          </cell>
          <cell r="EJ113">
            <v>14.136125654450261</v>
          </cell>
          <cell r="EK113">
            <v>19.721871049304678</v>
          </cell>
          <cell r="EL113">
            <v>13.206393571317786</v>
          </cell>
          <cell r="EM113">
            <v>237.76707240834037</v>
          </cell>
          <cell r="EN113">
            <v>715.73403554036861</v>
          </cell>
          <cell r="EO113">
            <v>0</v>
          </cell>
          <cell r="EP113">
            <v>-361.25834556571704</v>
          </cell>
          <cell r="EQ113">
            <v>588.78141723255101</v>
          </cell>
          <cell r="ER113">
            <v>1210.9227930510217</v>
          </cell>
          <cell r="ES113">
            <v>-238.46595768611448</v>
          </cell>
          <cell r="ET113">
            <v>6.7519856715482329E-2</v>
          </cell>
          <cell r="EU113">
            <v>139.71703843712413</v>
          </cell>
          <cell r="EV113">
            <v>8.9761111111111109</v>
          </cell>
          <cell r="EW113">
            <v>1.4111111111111112</v>
          </cell>
        </row>
        <row r="114">
          <cell r="A114">
            <v>42242</v>
          </cell>
          <cell r="B114">
            <v>9</v>
          </cell>
          <cell r="C114" t="str">
            <v>Wed</v>
          </cell>
          <cell r="D114">
            <v>47685</v>
          </cell>
          <cell r="E114">
            <v>2812</v>
          </cell>
          <cell r="F114">
            <v>3213</v>
          </cell>
          <cell r="G114">
            <v>3902</v>
          </cell>
          <cell r="H114">
            <v>0</v>
          </cell>
          <cell r="I114">
            <v>9681</v>
          </cell>
          <cell r="J114">
            <v>228</v>
          </cell>
          <cell r="K114">
            <v>67521</v>
          </cell>
          <cell r="L114">
            <v>0</v>
          </cell>
          <cell r="M114">
            <v>67521</v>
          </cell>
          <cell r="N114">
            <v>504</v>
          </cell>
          <cell r="O114">
            <v>1487</v>
          </cell>
          <cell r="P114">
            <v>102756</v>
          </cell>
          <cell r="Q114">
            <v>1004</v>
          </cell>
          <cell r="R114">
            <v>78</v>
          </cell>
          <cell r="S114">
            <v>119</v>
          </cell>
          <cell r="T114">
            <v>6</v>
          </cell>
          <cell r="U114">
            <v>1065</v>
          </cell>
          <cell r="V114">
            <v>1282</v>
          </cell>
          <cell r="W114">
            <v>1082</v>
          </cell>
          <cell r="X114">
            <v>1166</v>
          </cell>
          <cell r="Y114">
            <v>6</v>
          </cell>
          <cell r="Z114">
            <v>54</v>
          </cell>
          <cell r="AA114">
            <v>147</v>
          </cell>
          <cell r="AB114">
            <v>1373</v>
          </cell>
          <cell r="AC114">
            <v>31</v>
          </cell>
          <cell r="AD114">
            <v>1619</v>
          </cell>
          <cell r="AE114">
            <v>63</v>
          </cell>
          <cell r="AF114">
            <v>0</v>
          </cell>
          <cell r="AG114">
            <v>0</v>
          </cell>
          <cell r="AH114">
            <v>0.84292912707559109</v>
          </cell>
          <cell r="AI114">
            <v>0.915469352939554</v>
          </cell>
          <cell r="AJ114">
            <v>0.99253565557382151</v>
          </cell>
          <cell r="AK114">
            <v>148.56747225150062</v>
          </cell>
          <cell r="AL114">
            <v>159.45562801247519</v>
          </cell>
          <cell r="AM114">
            <v>0.14675434309325988</v>
          </cell>
          <cell r="AN114">
            <v>12.18988457271292</v>
          </cell>
          <cell r="AO114">
            <v>40.89315315452955</v>
          </cell>
          <cell r="AP114">
            <v>18.908397243698953</v>
          </cell>
          <cell r="AQ114">
            <v>10.266060486202361</v>
          </cell>
          <cell r="AR114">
            <v>62.403881700554528</v>
          </cell>
          <cell r="AS114">
            <v>13.638169657552529</v>
          </cell>
          <cell r="AT114">
            <v>60.273347604211835</v>
          </cell>
          <cell r="AU114">
            <v>188.26199157936401</v>
          </cell>
          <cell r="AV114">
            <v>0.320156751230388</v>
          </cell>
          <cell r="AW114">
            <v>0.75837087697668892</v>
          </cell>
          <cell r="AX114">
            <v>43.825073327830239</v>
          </cell>
          <cell r="BF114">
            <v>37.25</v>
          </cell>
          <cell r="BG114">
            <v>145.80527777837358</v>
          </cell>
          <cell r="BH114">
            <v>997.34861111297096</v>
          </cell>
          <cell r="BI114">
            <v>0</v>
          </cell>
          <cell r="BJ114">
            <v>1180.4038888913446</v>
          </cell>
          <cell r="BK114">
            <v>358.65444444496779</v>
          </cell>
          <cell r="BL114">
            <v>302.32027777777779</v>
          </cell>
          <cell r="BM114">
            <v>320.96527777814669</v>
          </cell>
          <cell r="BN114">
            <v>268.75972222222219</v>
          </cell>
          <cell r="BO114">
            <v>17.635000000000002</v>
          </cell>
          <cell r="BP114">
            <v>15.593888888888889</v>
          </cell>
          <cell r="BQ114">
            <v>12.616944444444444</v>
          </cell>
          <cell r="BR114">
            <v>12.192777777777778</v>
          </cell>
          <cell r="BS114">
            <v>7.4372222223766666</v>
          </cell>
          <cell r="BT114">
            <v>5.7738888888888891</v>
          </cell>
          <cell r="BU114">
            <v>0</v>
          </cell>
          <cell r="BV114">
            <v>0</v>
          </cell>
          <cell r="BW114">
            <v>121.98638888908368</v>
          </cell>
          <cell r="BX114">
            <v>36.363055555555555</v>
          </cell>
          <cell r="BY114">
            <v>85.623333333528137</v>
          </cell>
          <cell r="BZ114">
            <v>89.405000000000001</v>
          </cell>
          <cell r="CA114">
            <v>105.39583333394671</v>
          </cell>
          <cell r="CB114">
            <v>0</v>
          </cell>
          <cell r="CC114">
            <v>0</v>
          </cell>
          <cell r="CD114">
            <v>100.67333333396844</v>
          </cell>
          <cell r="CE114">
            <v>81.143888888888881</v>
          </cell>
          <cell r="CF114">
            <v>87.53000000055853</v>
          </cell>
          <cell r="CG114">
            <v>71.985833333333332</v>
          </cell>
          <cell r="CH114">
            <v>0.29888888890182391</v>
          </cell>
          <cell r="CI114">
            <v>0.25055555555555553</v>
          </cell>
          <cell r="CJ114">
            <v>3.2044444442848259</v>
          </cell>
          <cell r="CK114">
            <v>2.0908333333333333</v>
          </cell>
          <cell r="CL114">
            <v>9.6400000002232584</v>
          </cell>
          <cell r="CM114">
            <v>6.8166666666666664</v>
          </cell>
          <cell r="CN114">
            <v>0</v>
          </cell>
          <cell r="CO114">
            <v>686.71000000196659</v>
          </cell>
          <cell r="CP114">
            <v>133.29250000005328</v>
          </cell>
          <cell r="CQ114">
            <v>60.500277777761482</v>
          </cell>
          <cell r="CR114">
            <v>28.475000000000001</v>
          </cell>
          <cell r="CS114">
            <v>18.022777777777776</v>
          </cell>
          <cell r="CT114">
            <v>0</v>
          </cell>
          <cell r="CU114">
            <v>22.921666666666667</v>
          </cell>
          <cell r="CV114">
            <v>0</v>
          </cell>
          <cell r="CW114">
            <v>31.933888888888887</v>
          </cell>
          <cell r="CX114">
            <v>39.104999999999997</v>
          </cell>
          <cell r="CY114">
            <v>11.733333333333333</v>
          </cell>
          <cell r="CZ114">
            <v>4.6322222221283136</v>
          </cell>
          <cell r="DA114">
            <v>0.37611111111111112</v>
          </cell>
          <cell r="DB114">
            <v>0.69361111111111107</v>
          </cell>
          <cell r="DC114">
            <v>0</v>
          </cell>
          <cell r="DD114">
            <v>2.1063888888888891</v>
          </cell>
          <cell r="DE114">
            <v>1.6791666666666667</v>
          </cell>
          <cell r="DF114">
            <v>0</v>
          </cell>
          <cell r="DG114">
            <v>0</v>
          </cell>
          <cell r="DH114">
            <v>33.838888888888889</v>
          </cell>
          <cell r="DI114">
            <v>18.57</v>
          </cell>
          <cell r="DJ114">
            <v>0.9161111111111111</v>
          </cell>
          <cell r="DK114">
            <v>0.86305555555555558</v>
          </cell>
          <cell r="DL114">
            <v>0</v>
          </cell>
          <cell r="DM114">
            <v>0</v>
          </cell>
          <cell r="DN114">
            <v>114.51388888879498</v>
          </cell>
          <cell r="DO114">
            <v>409.65999999994301</v>
          </cell>
          <cell r="DP114">
            <v>1096.3700000019096</v>
          </cell>
          <cell r="DQ114">
            <v>47.143910000082109</v>
          </cell>
          <cell r="DR114">
            <v>4.2999999999999997E-2</v>
          </cell>
          <cell r="DS114">
            <v>1143.5139100019917</v>
          </cell>
          <cell r="DT114">
            <v>59.910833333333336</v>
          </cell>
          <cell r="DU114">
            <v>23.876388889251114</v>
          </cell>
          <cell r="DV114">
            <v>109.4</v>
          </cell>
          <cell r="DW114">
            <v>9.3630956699778833E-2</v>
          </cell>
          <cell r="DX114">
            <v>4383.9862000000003</v>
          </cell>
          <cell r="DY114">
            <v>0</v>
          </cell>
          <cell r="DZ114">
            <v>0</v>
          </cell>
          <cell r="EA114">
            <v>0.35824662596297541</v>
          </cell>
          <cell r="EB114">
            <v>40.073</v>
          </cell>
          <cell r="EC114">
            <v>50208.019115509815</v>
          </cell>
          <cell r="ED114">
            <v>0</v>
          </cell>
          <cell r="EE114">
            <v>209</v>
          </cell>
          <cell r="EF114">
            <v>6.854465709832855</v>
          </cell>
          <cell r="EG114">
            <v>8.6877777783376064</v>
          </cell>
          <cell r="EH114">
            <v>7.2515666960412242</v>
          </cell>
          <cell r="EI114">
            <v>13.32114703521718</v>
          </cell>
          <cell r="EJ114">
            <v>20.074349441510424</v>
          </cell>
          <cell r="EK114">
            <v>16.851595007774218</v>
          </cell>
          <cell r="EL114">
            <v>15.2489626552485</v>
          </cell>
          <cell r="EM114">
            <v>254.65753726249974</v>
          </cell>
          <cell r="EN114">
            <v>524.65825053067488</v>
          </cell>
          <cell r="EO114">
            <v>0</v>
          </cell>
          <cell r="EP114">
            <v>748.64775673912675</v>
          </cell>
          <cell r="EQ114">
            <v>4.4325988413437374</v>
          </cell>
          <cell r="ER114">
            <v>759.2982277166243</v>
          </cell>
          <cell r="ES114">
            <v>-325.92281433299019</v>
          </cell>
          <cell r="ET114">
            <v>0.11244031962601009</v>
          </cell>
          <cell r="EU114">
            <v>173.23605518411367</v>
          </cell>
          <cell r="EV114">
            <v>10.170833333333333</v>
          </cell>
          <cell r="EW114">
            <v>13.922777777777778</v>
          </cell>
        </row>
        <row r="115">
          <cell r="A115">
            <v>42243</v>
          </cell>
          <cell r="B115">
            <v>9</v>
          </cell>
          <cell r="C115" t="str">
            <v>Thu</v>
          </cell>
          <cell r="D115">
            <v>66121</v>
          </cell>
          <cell r="E115">
            <v>2783</v>
          </cell>
          <cell r="F115">
            <v>4787</v>
          </cell>
          <cell r="G115">
            <v>3669</v>
          </cell>
          <cell r="H115">
            <v>0</v>
          </cell>
          <cell r="I115">
            <v>10968</v>
          </cell>
          <cell r="J115">
            <v>171</v>
          </cell>
          <cell r="K115">
            <v>88499</v>
          </cell>
          <cell r="L115">
            <v>0</v>
          </cell>
          <cell r="M115">
            <v>88499</v>
          </cell>
          <cell r="N115">
            <v>601</v>
          </cell>
          <cell r="O115">
            <v>2193</v>
          </cell>
          <cell r="P115">
            <v>179946</v>
          </cell>
          <cell r="Q115">
            <v>1217</v>
          </cell>
          <cell r="R115">
            <v>73</v>
          </cell>
          <cell r="S115">
            <v>209</v>
          </cell>
          <cell r="T115">
            <v>15</v>
          </cell>
          <cell r="U115">
            <v>1269</v>
          </cell>
          <cell r="V115">
            <v>1696</v>
          </cell>
          <cell r="W115">
            <v>1290</v>
          </cell>
          <cell r="X115">
            <v>1374</v>
          </cell>
          <cell r="Y115">
            <v>4</v>
          </cell>
          <cell r="Z115">
            <v>26</v>
          </cell>
          <cell r="AA115">
            <v>152</v>
          </cell>
          <cell r="AB115">
            <v>1556</v>
          </cell>
          <cell r="AC115">
            <v>55</v>
          </cell>
          <cell r="AD115">
            <v>2085</v>
          </cell>
          <cell r="AE115">
            <v>42</v>
          </cell>
          <cell r="AF115">
            <v>0</v>
          </cell>
          <cell r="AG115">
            <v>0</v>
          </cell>
          <cell r="AH115">
            <v>0.82514917457521231</v>
          </cell>
          <cell r="AI115">
            <v>0.93091742174201508</v>
          </cell>
          <cell r="AJ115">
            <v>0.99320896281313908</v>
          </cell>
          <cell r="AK115">
            <v>152.43282912078499</v>
          </cell>
          <cell r="AL115">
            <v>150.84465054651955</v>
          </cell>
          <cell r="AM115">
            <v>0.12586582899241799</v>
          </cell>
          <cell r="AN115">
            <v>13.082318785826331</v>
          </cell>
          <cell r="AO115">
            <v>38.743871737114084</v>
          </cell>
          <cell r="AP115">
            <v>18.778990347814151</v>
          </cell>
          <cell r="AQ115">
            <v>10.881892568273992</v>
          </cell>
          <cell r="AR115">
            <v>68.603875968992241</v>
          </cell>
          <cell r="AS115">
            <v>13.476074770870357</v>
          </cell>
          <cell r="AT115">
            <v>64.355277465100514</v>
          </cell>
          <cell r="AU115">
            <v>186.08646284538437</v>
          </cell>
          <cell r="AV115">
            <v>0.34583535245426245</v>
          </cell>
          <cell r="AW115">
            <v>0.68438640352945601</v>
          </cell>
          <cell r="AX115">
            <v>42.228069887325404</v>
          </cell>
          <cell r="BF115">
            <v>31.75</v>
          </cell>
          <cell r="BG115">
            <v>160.37916666720193</v>
          </cell>
          <cell r="BH115">
            <v>1216.514999999092</v>
          </cell>
          <cell r="BI115">
            <v>41.942777777860563</v>
          </cell>
          <cell r="BJ115">
            <v>1450.5869444441544</v>
          </cell>
          <cell r="BK115">
            <v>475.57999999995752</v>
          </cell>
          <cell r="BL115">
            <v>392.42444444444442</v>
          </cell>
          <cell r="BM115">
            <v>433.77138888898355</v>
          </cell>
          <cell r="BN115">
            <v>357.43833333333333</v>
          </cell>
          <cell r="BO115">
            <v>18.449444444446772</v>
          </cell>
          <cell r="BP115">
            <v>13.701388888888889</v>
          </cell>
          <cell r="BQ115">
            <v>17.359166666702109</v>
          </cell>
          <cell r="BR115">
            <v>15.843333333333334</v>
          </cell>
          <cell r="BS115">
            <v>5.9999999998251186</v>
          </cell>
          <cell r="BT115">
            <v>5.4413888888888886</v>
          </cell>
          <cell r="BU115">
            <v>0</v>
          </cell>
          <cell r="BV115">
            <v>0</v>
          </cell>
          <cell r="BW115">
            <v>167.63083333330357</v>
          </cell>
          <cell r="BX115">
            <v>56.602499999999999</v>
          </cell>
          <cell r="BY115">
            <v>111.02833333330358</v>
          </cell>
          <cell r="BZ115">
            <v>116.95805555555556</v>
          </cell>
          <cell r="CA115">
            <v>118.54555555537989</v>
          </cell>
          <cell r="CB115">
            <v>0</v>
          </cell>
          <cell r="CC115">
            <v>0</v>
          </cell>
          <cell r="CD115">
            <v>115.46388888873057</v>
          </cell>
          <cell r="CE115">
            <v>93.887500000000003</v>
          </cell>
          <cell r="CF115">
            <v>105.31194444429853</v>
          </cell>
          <cell r="CG115">
            <v>84.944444444444443</v>
          </cell>
          <cell r="CH115">
            <v>-0.25166666666666665</v>
          </cell>
          <cell r="CI115">
            <v>0.15638888888888888</v>
          </cell>
          <cell r="CJ115">
            <v>1.5097222222222222</v>
          </cell>
          <cell r="CK115">
            <v>1.8752777777777778</v>
          </cell>
          <cell r="CL115">
            <v>8.8938888888764716</v>
          </cell>
          <cell r="CM115">
            <v>6.9113888888888892</v>
          </cell>
          <cell r="CN115">
            <v>0</v>
          </cell>
          <cell r="CO115">
            <v>877.22027777737162</v>
          </cell>
          <cell r="CP115">
            <v>144.98444444444445</v>
          </cell>
          <cell r="CQ115">
            <v>18.187499999993534</v>
          </cell>
          <cell r="CR115">
            <v>34.928888888888892</v>
          </cell>
          <cell r="CS115">
            <v>19.413333333333334</v>
          </cell>
          <cell r="CT115">
            <v>0</v>
          </cell>
          <cell r="CU115">
            <v>31.346388888888889</v>
          </cell>
          <cell r="CV115">
            <v>0</v>
          </cell>
          <cell r="CW115">
            <v>43.584444444444443</v>
          </cell>
          <cell r="CX115">
            <v>50.643611111111113</v>
          </cell>
          <cell r="CY115">
            <v>14.9</v>
          </cell>
          <cell r="CZ115">
            <v>10.56388888869745</v>
          </cell>
          <cell r="DA115">
            <v>0</v>
          </cell>
          <cell r="DB115">
            <v>0</v>
          </cell>
          <cell r="DC115">
            <v>0</v>
          </cell>
          <cell r="DD115">
            <v>13.420277777777779</v>
          </cell>
          <cell r="DE115">
            <v>7.5166666666666666</v>
          </cell>
          <cell r="DF115">
            <v>0</v>
          </cell>
          <cell r="DG115">
            <v>0</v>
          </cell>
          <cell r="DH115">
            <v>27.434999999999999</v>
          </cell>
          <cell r="DI115">
            <v>14.65</v>
          </cell>
          <cell r="DJ115">
            <v>17.033333333333335</v>
          </cell>
          <cell r="DK115">
            <v>9.3522222222222222</v>
          </cell>
          <cell r="DL115">
            <v>0</v>
          </cell>
          <cell r="DM115">
            <v>0</v>
          </cell>
          <cell r="DN115">
            <v>165.51499999980857</v>
          </cell>
          <cell r="DO115">
            <v>457.95999999980211</v>
          </cell>
          <cell r="DP115">
            <v>1335.1802777771736</v>
          </cell>
          <cell r="DQ115">
            <v>57.41275194441846</v>
          </cell>
          <cell r="DR115">
            <v>4.2999999999999997E-2</v>
          </cell>
          <cell r="DS115">
            <v>1392.5930297215921</v>
          </cell>
          <cell r="DT115">
            <v>74.915833333333339</v>
          </cell>
          <cell r="DU115">
            <v>39.982777777865742</v>
          </cell>
          <cell r="DV115">
            <v>84.789999999999992</v>
          </cell>
          <cell r="DW115">
            <v>5.9116148381284261E-2</v>
          </cell>
          <cell r="DX115">
            <v>3370.3177099999998</v>
          </cell>
          <cell r="DY115">
            <v>10.3</v>
          </cell>
          <cell r="DZ115">
            <v>185.4</v>
          </cell>
          <cell r="EA115">
            <v>0.32885415209306174</v>
          </cell>
          <cell r="EB115">
            <v>39.749000000000002</v>
          </cell>
          <cell r="EC115">
            <v>58909.898048403571</v>
          </cell>
          <cell r="ED115">
            <v>1667.1834738921796</v>
          </cell>
          <cell r="EE115">
            <v>250</v>
          </cell>
          <cell r="EF115">
            <v>9.5958666666877779</v>
          </cell>
          <cell r="EG115">
            <v>5.7013888889059627</v>
          </cell>
          <cell r="EH115">
            <v>7.3666260657513867</v>
          </cell>
          <cell r="EI115">
            <v>13.046953099671752</v>
          </cell>
          <cell r="EJ115">
            <v>-15.894039735099339</v>
          </cell>
          <cell r="EK115">
            <v>17.221711131554738</v>
          </cell>
          <cell r="EL115">
            <v>17.090386657529013</v>
          </cell>
          <cell r="EM115">
            <v>275.76208535299656</v>
          </cell>
          <cell r="EN115">
            <v>611.50000001782337</v>
          </cell>
          <cell r="EO115">
            <v>0</v>
          </cell>
          <cell r="EP115">
            <v>1177.561363042038</v>
          </cell>
          <cell r="EQ115">
            <v>-511.94208283759559</v>
          </cell>
          <cell r="ER115">
            <v>497.91833351957263</v>
          </cell>
          <cell r="ES115">
            <v>-297.95265295992732</v>
          </cell>
          <cell r="ET115">
            <v>3.8455846178777175E-2</v>
          </cell>
          <cell r="EU115">
            <v>80.59340481476967</v>
          </cell>
          <cell r="EV115">
            <v>11.716388888888888</v>
          </cell>
          <cell r="EW115">
            <v>0</v>
          </cell>
        </row>
        <row r="116">
          <cell r="A116">
            <v>42244</v>
          </cell>
          <cell r="B116">
            <v>9</v>
          </cell>
          <cell r="C116" t="str">
            <v>Fri</v>
          </cell>
          <cell r="D116">
            <v>91527</v>
          </cell>
          <cell r="E116">
            <v>3156</v>
          </cell>
          <cell r="F116">
            <v>8101</v>
          </cell>
          <cell r="G116">
            <v>4263</v>
          </cell>
          <cell r="H116">
            <v>0</v>
          </cell>
          <cell r="I116">
            <v>11739</v>
          </cell>
          <cell r="J116">
            <v>80</v>
          </cell>
          <cell r="K116">
            <v>118866</v>
          </cell>
          <cell r="L116">
            <v>0</v>
          </cell>
          <cell r="M116">
            <v>118866</v>
          </cell>
          <cell r="N116">
            <v>1011</v>
          </cell>
          <cell r="O116">
            <v>1116</v>
          </cell>
          <cell r="P116">
            <v>78352</v>
          </cell>
          <cell r="Q116">
            <v>1362</v>
          </cell>
          <cell r="R116">
            <v>77</v>
          </cell>
          <cell r="S116">
            <v>249</v>
          </cell>
          <cell r="T116">
            <v>0</v>
          </cell>
          <cell r="U116">
            <v>1411</v>
          </cell>
          <cell r="V116">
            <v>1690</v>
          </cell>
          <cell r="W116">
            <v>1439</v>
          </cell>
          <cell r="X116">
            <v>1881</v>
          </cell>
          <cell r="Y116">
            <v>3</v>
          </cell>
          <cell r="Z116">
            <v>11</v>
          </cell>
          <cell r="AA116">
            <v>185</v>
          </cell>
          <cell r="AB116">
            <v>2080</v>
          </cell>
          <cell r="AC116">
            <v>27</v>
          </cell>
          <cell r="AD116">
            <v>1441</v>
          </cell>
          <cell r="AE116">
            <v>49</v>
          </cell>
          <cell r="AF116">
            <v>0</v>
          </cell>
          <cell r="AG116">
            <v>0</v>
          </cell>
          <cell r="AH116">
            <v>0.85187354464456533</v>
          </cell>
          <cell r="AI116">
            <v>0.87665520698565391</v>
          </cell>
          <cell r="AJ116">
            <v>0.99149462419867751</v>
          </cell>
          <cell r="AK116">
            <v>161.24490936442925</v>
          </cell>
          <cell r="AL116">
            <v>161.11174134997165</v>
          </cell>
          <cell r="AM116">
            <v>9.9431292379654396E-2</v>
          </cell>
          <cell r="AN116">
            <v>9.0906828194479079</v>
          </cell>
          <cell r="AO116">
            <v>27.507822502807095</v>
          </cell>
          <cell r="AP116">
            <v>17.531954010595136</v>
          </cell>
          <cell r="AQ116">
            <v>12.040945350503428</v>
          </cell>
          <cell r="AR116">
            <v>82.60319666435025</v>
          </cell>
          <cell r="AS116">
            <v>13.16277508142284</v>
          </cell>
          <cell r="AT116">
            <v>82.493272515631631</v>
          </cell>
          <cell r="AU116">
            <v>190.59593186397873</v>
          </cell>
          <cell r="AV116">
            <v>0.43281759326586272</v>
          </cell>
          <cell r="AW116">
            <v>0.53560285552841713</v>
          </cell>
          <cell r="AX116">
            <v>42.362063587014561</v>
          </cell>
          <cell r="BF116">
            <v>27.514722222222222</v>
          </cell>
          <cell r="BG116">
            <v>371.31444444507827</v>
          </cell>
          <cell r="BH116">
            <v>1087.4302777764449</v>
          </cell>
          <cell r="BI116">
            <v>33.926666666869728</v>
          </cell>
          <cell r="BJ116">
            <v>1520.1861111106152</v>
          </cell>
          <cell r="BK116">
            <v>623.65444444444006</v>
          </cell>
          <cell r="BL116">
            <v>531.27472222222229</v>
          </cell>
          <cell r="BM116">
            <v>567.62722222219145</v>
          </cell>
          <cell r="BN116">
            <v>484.49416666666667</v>
          </cell>
          <cell r="BO116">
            <v>19.588888888888889</v>
          </cell>
          <cell r="BP116">
            <v>16.58861111111111</v>
          </cell>
          <cell r="BQ116">
            <v>29.804444444435909</v>
          </cell>
          <cell r="BR116">
            <v>24.147222222222222</v>
          </cell>
          <cell r="BS116">
            <v>6.6338888889238135</v>
          </cell>
          <cell r="BT116">
            <v>6.0447222222222221</v>
          </cell>
          <cell r="BU116">
            <v>0</v>
          </cell>
          <cell r="BV116">
            <v>0</v>
          </cell>
          <cell r="BW116">
            <v>122.76305555535558</v>
          </cell>
          <cell r="BX116">
            <v>40.570277777752686</v>
          </cell>
          <cell r="BY116">
            <v>82.192777777602899</v>
          </cell>
          <cell r="BZ116">
            <v>81.290277777777774</v>
          </cell>
          <cell r="CA116">
            <v>119.50888888801707</v>
          </cell>
          <cell r="CB116">
            <v>0</v>
          </cell>
          <cell r="CC116">
            <v>0</v>
          </cell>
          <cell r="CD116">
            <v>158.02138888900325</v>
          </cell>
          <cell r="CE116">
            <v>129.29472222222222</v>
          </cell>
          <cell r="CF116">
            <v>145.14583333332169</v>
          </cell>
          <cell r="CG116">
            <v>119.25527777777778</v>
          </cell>
          <cell r="CH116">
            <v>6.7777777777777784E-2</v>
          </cell>
          <cell r="CI116">
            <v>0.11722222222222223</v>
          </cell>
          <cell r="CJ116">
            <v>0.86277777777777775</v>
          </cell>
          <cell r="CK116">
            <v>0.97555555555555551</v>
          </cell>
          <cell r="CL116">
            <v>11.945000000125987</v>
          </cell>
          <cell r="CM116">
            <v>8.9466666666666672</v>
          </cell>
          <cell r="CN116">
            <v>0</v>
          </cell>
          <cell r="CO116">
            <v>1023.9477777768159</v>
          </cell>
          <cell r="CP116">
            <v>110.31694444444445</v>
          </cell>
          <cell r="CQ116">
            <v>0</v>
          </cell>
          <cell r="CR116">
            <v>16.120277777777776</v>
          </cell>
          <cell r="CS116">
            <v>18.509722222265168</v>
          </cell>
          <cell r="CT116">
            <v>0</v>
          </cell>
          <cell r="CU116">
            <v>27.477777777791232</v>
          </cell>
          <cell r="CV116">
            <v>0</v>
          </cell>
          <cell r="CW116">
            <v>42.473055555555554</v>
          </cell>
          <cell r="CX116">
            <v>56.420833333333334</v>
          </cell>
          <cell r="CY116">
            <v>13.65</v>
          </cell>
          <cell r="CZ116">
            <v>6.7758333334083565</v>
          </cell>
          <cell r="DA116">
            <v>3.6111111111111109E-3</v>
          </cell>
          <cell r="DB116">
            <v>0</v>
          </cell>
          <cell r="DC116">
            <v>0</v>
          </cell>
          <cell r="DD116">
            <v>16.538055555555555</v>
          </cell>
          <cell r="DE116">
            <v>5.1375000000000002</v>
          </cell>
          <cell r="DF116">
            <v>0</v>
          </cell>
          <cell r="DG116">
            <v>0</v>
          </cell>
          <cell r="DH116">
            <v>27.451111111111111</v>
          </cell>
          <cell r="DI116">
            <v>13.392777777777777</v>
          </cell>
          <cell r="DJ116">
            <v>15.496388888868193</v>
          </cell>
          <cell r="DK116">
            <v>8.1997222222222224</v>
          </cell>
          <cell r="DL116">
            <v>0</v>
          </cell>
          <cell r="DM116">
            <v>0</v>
          </cell>
          <cell r="DN116">
            <v>163.06583333338767</v>
          </cell>
          <cell r="DO116">
            <v>377.96361111122184</v>
          </cell>
          <cell r="DP116">
            <v>1401.9113888880377</v>
          </cell>
          <cell r="DQ116">
            <v>60.282189722185613</v>
          </cell>
          <cell r="DR116">
            <v>4.2999999999999997E-2</v>
          </cell>
          <cell r="DS116">
            <v>1462.1935786102233</v>
          </cell>
          <cell r="DT116">
            <v>78.643611111111113</v>
          </cell>
          <cell r="DU116">
            <v>39.00611111144562</v>
          </cell>
          <cell r="DV116">
            <v>59.03</v>
          </cell>
          <cell r="DW116">
            <v>3.927799937435076E-2</v>
          </cell>
          <cell r="DX116">
            <v>2373.3011499999998</v>
          </cell>
          <cell r="DY116">
            <v>48.250000000000007</v>
          </cell>
          <cell r="DZ116">
            <v>868.50000000000011</v>
          </cell>
          <cell r="EA116">
            <v>0.25849081588120937</v>
          </cell>
          <cell r="EB116">
            <v>40.204999999999998</v>
          </cell>
          <cell r="EC116">
            <v>62029.293978024027</v>
          </cell>
          <cell r="ED116">
            <v>1364.0216333414974</v>
          </cell>
          <cell r="EE116">
            <v>269</v>
          </cell>
          <cell r="EF116">
            <v>8.7002478315492091</v>
          </cell>
          <cell r="EG116">
            <v>8.8208333325564556</v>
          </cell>
          <cell r="EH116">
            <v>5.5550307043154179</v>
          </cell>
          <cell r="EI116">
            <v>12.959379933975491</v>
          </cell>
          <cell r="EJ116">
            <v>44.26229508196721</v>
          </cell>
          <cell r="EK116">
            <v>12.749517063747586</v>
          </cell>
          <cell r="EL116">
            <v>15.487651736965153</v>
          </cell>
          <cell r="EM116">
            <v>271.80509991060575</v>
          </cell>
          <cell r="EN116">
            <v>642.60949668868625</v>
          </cell>
          <cell r="EO116">
            <v>0</v>
          </cell>
          <cell r="EP116">
            <v>946.41741838274015</v>
          </cell>
          <cell r="EQ116">
            <v>1325.4092374485467</v>
          </cell>
          <cell r="ER116">
            <v>1.4913427864236404</v>
          </cell>
          <cell r="ES116">
            <v>-243.9266364835857</v>
          </cell>
          <cell r="ET116">
            <v>-0.1103277018222617</v>
          </cell>
          <cell r="EU116">
            <v>-309.57445162857744</v>
          </cell>
          <cell r="EV116">
            <v>15.244999999999999</v>
          </cell>
          <cell r="EW116">
            <v>3.0525000000000002</v>
          </cell>
        </row>
        <row r="117">
          <cell r="A117">
            <v>42245</v>
          </cell>
          <cell r="B117">
            <v>9</v>
          </cell>
          <cell r="C117" t="str">
            <v>Sat</v>
          </cell>
          <cell r="D117">
            <v>60758</v>
          </cell>
          <cell r="E117">
            <v>4712</v>
          </cell>
          <cell r="F117">
            <v>656</v>
          </cell>
          <cell r="G117">
            <v>2473</v>
          </cell>
          <cell r="H117">
            <v>0</v>
          </cell>
          <cell r="I117">
            <v>6425</v>
          </cell>
          <cell r="J117">
            <v>601</v>
          </cell>
          <cell r="K117">
            <v>75625</v>
          </cell>
          <cell r="L117">
            <v>0</v>
          </cell>
          <cell r="M117">
            <v>75625</v>
          </cell>
          <cell r="N117">
            <v>588</v>
          </cell>
          <cell r="O117">
            <v>0</v>
          </cell>
          <cell r="P117">
            <v>0</v>
          </cell>
          <cell r="Q117">
            <v>1069</v>
          </cell>
          <cell r="R117">
            <v>63</v>
          </cell>
          <cell r="S117">
            <v>109</v>
          </cell>
          <cell r="T117">
            <v>12</v>
          </cell>
          <cell r="U117">
            <v>1125</v>
          </cell>
          <cell r="V117">
            <v>1398</v>
          </cell>
          <cell r="W117">
            <v>1132</v>
          </cell>
          <cell r="X117">
            <v>1218</v>
          </cell>
          <cell r="Y117">
            <v>0</v>
          </cell>
          <cell r="Z117">
            <v>7</v>
          </cell>
          <cell r="AA117">
            <v>138</v>
          </cell>
          <cell r="AB117">
            <v>1363</v>
          </cell>
          <cell r="AC117">
            <v>15</v>
          </cell>
          <cell r="AD117">
            <v>2</v>
          </cell>
          <cell r="AE117">
            <v>22</v>
          </cell>
          <cell r="AF117">
            <v>0</v>
          </cell>
          <cell r="AG117">
            <v>0</v>
          </cell>
          <cell r="AH117">
            <v>0.86345241015682384</v>
          </cell>
          <cell r="AI117">
            <v>0.8006419286652855</v>
          </cell>
          <cell r="AJ117">
            <v>0.99222479338842973</v>
          </cell>
          <cell r="AK117">
            <v>161.99637389208357</v>
          </cell>
          <cell r="AL117">
            <v>156.26796374087996</v>
          </cell>
          <cell r="AM117">
            <v>9.2905785123966939E-2</v>
          </cell>
          <cell r="AN117">
            <v>0</v>
          </cell>
          <cell r="AO117">
            <v>0</v>
          </cell>
          <cell r="AP117">
            <v>0</v>
          </cell>
          <cell r="AQ117">
            <v>11.35564410508371</v>
          </cell>
          <cell r="AR117">
            <v>66.806537102473499</v>
          </cell>
          <cell r="AS117">
            <v>13.091502849423076</v>
          </cell>
          <cell r="AT117">
            <v>85.634589265379347</v>
          </cell>
          <cell r="AU117">
            <v>182.47588101178596</v>
          </cell>
          <cell r="AV117">
            <v>0.46929264728333214</v>
          </cell>
          <cell r="AW117">
            <v>0.7292528604613181</v>
          </cell>
          <cell r="AX117">
            <v>59.874658845836983</v>
          </cell>
          <cell r="BF117">
            <v>15.529444444444444</v>
          </cell>
          <cell r="BG117">
            <v>208.70472222205069</v>
          </cell>
          <cell r="BH117">
            <v>679.13333333343712</v>
          </cell>
          <cell r="BI117">
            <v>18.56722222219376</v>
          </cell>
          <cell r="BJ117">
            <v>921.93472222212608</v>
          </cell>
          <cell r="BK117">
            <v>414.43833333302524</v>
          </cell>
          <cell r="BL117">
            <v>357.84777777777776</v>
          </cell>
          <cell r="BM117">
            <v>375.05777777763655</v>
          </cell>
          <cell r="BN117">
            <v>325.97944444444443</v>
          </cell>
          <cell r="BO117">
            <v>30.153333333333332</v>
          </cell>
          <cell r="BP117">
            <v>24.267222222222223</v>
          </cell>
          <cell r="BQ117">
            <v>3.2213888888888889</v>
          </cell>
          <cell r="BR117">
            <v>4.0972222222222223</v>
          </cell>
          <cell r="BS117">
            <v>6.0058333331664713</v>
          </cell>
          <cell r="BT117">
            <v>3.5038888888888891</v>
          </cell>
          <cell r="BU117">
            <v>0</v>
          </cell>
          <cell r="BV117">
            <v>0</v>
          </cell>
          <cell r="BW117">
            <v>0</v>
          </cell>
          <cell r="BX117">
            <v>0</v>
          </cell>
          <cell r="BY117">
            <v>0</v>
          </cell>
          <cell r="BZ117">
            <v>0</v>
          </cell>
          <cell r="CA117">
            <v>99.686111111321694</v>
          </cell>
          <cell r="CB117">
            <v>0</v>
          </cell>
          <cell r="CC117">
            <v>0</v>
          </cell>
          <cell r="CD117">
            <v>104.11333333361841</v>
          </cell>
          <cell r="CE117">
            <v>83.357500000000002</v>
          </cell>
          <cell r="CF117">
            <v>92.002500000257143</v>
          </cell>
          <cell r="CG117">
            <v>75.702500000000001</v>
          </cell>
          <cell r="CH117">
            <v>0</v>
          </cell>
          <cell r="CI117">
            <v>0</v>
          </cell>
          <cell r="CJ117">
            <v>0.74083333333333334</v>
          </cell>
          <cell r="CK117">
            <v>0.55305555555555552</v>
          </cell>
          <cell r="CL117">
            <v>11.37000000002794</v>
          </cell>
          <cell r="CM117">
            <v>7.1019444444444444</v>
          </cell>
          <cell r="CN117">
            <v>0</v>
          </cell>
          <cell r="CO117">
            <v>618.23777777796545</v>
          </cell>
          <cell r="CP117">
            <v>66.191944444444445</v>
          </cell>
          <cell r="CQ117">
            <v>0</v>
          </cell>
          <cell r="CR117">
            <v>9.0002777777777769</v>
          </cell>
          <cell r="CS117">
            <v>9.6330555555555559</v>
          </cell>
          <cell r="CT117">
            <v>0</v>
          </cell>
          <cell r="CU117">
            <v>21.347222222108137</v>
          </cell>
          <cell r="CV117">
            <v>0</v>
          </cell>
          <cell r="CW117">
            <v>34.046111111111109</v>
          </cell>
          <cell r="CX117">
            <v>37.464444444444446</v>
          </cell>
          <cell r="CY117">
            <v>6.083333333333333</v>
          </cell>
          <cell r="CZ117">
            <v>5.2311111111111108</v>
          </cell>
          <cell r="DA117">
            <v>0</v>
          </cell>
          <cell r="DB117">
            <v>0</v>
          </cell>
          <cell r="DC117">
            <v>0</v>
          </cell>
          <cell r="DD117">
            <v>6.0430555555555552</v>
          </cell>
          <cell r="DE117">
            <v>0</v>
          </cell>
          <cell r="DF117">
            <v>8.0555555555555554E-3</v>
          </cell>
          <cell r="DG117">
            <v>0</v>
          </cell>
          <cell r="DH117">
            <v>12.268055555555556</v>
          </cell>
          <cell r="DI117">
            <v>16.696111111111112</v>
          </cell>
          <cell r="DJ117">
            <v>7.1680555555555552</v>
          </cell>
          <cell r="DK117">
            <v>4.9033333333333333</v>
          </cell>
          <cell r="DL117">
            <v>0</v>
          </cell>
          <cell r="DM117">
            <v>0</v>
          </cell>
          <cell r="DN117">
            <v>95.865555555555559</v>
          </cell>
          <cell r="DO117">
            <v>236.08416666655262</v>
          </cell>
          <cell r="DP117">
            <v>854.32194444451807</v>
          </cell>
          <cell r="DQ117">
            <v>36.735843611114277</v>
          </cell>
          <cell r="DR117">
            <v>4.2999999999999997E-2</v>
          </cell>
          <cell r="DS117">
            <v>891.05778805563239</v>
          </cell>
          <cell r="DT117">
            <v>38.278055555555554</v>
          </cell>
          <cell r="DU117">
            <v>28.790833333163636</v>
          </cell>
          <cell r="DV117">
            <v>46.75</v>
          </cell>
          <cell r="DW117">
            <v>5.0755269502708929E-2</v>
          </cell>
          <cell r="DX117">
            <v>2612.5302500000003</v>
          </cell>
          <cell r="DY117">
            <v>92.53333333333336</v>
          </cell>
          <cell r="DZ117">
            <v>1064.1333333333337</v>
          </cell>
          <cell r="EA117">
            <v>0.26494821080202818</v>
          </cell>
          <cell r="EB117">
            <v>55.883000000000003</v>
          </cell>
          <cell r="EC117">
            <v>53471.64595324624</v>
          </cell>
          <cell r="ED117">
            <v>1037.5920794428539</v>
          </cell>
          <cell r="EE117">
            <v>180</v>
          </cell>
          <cell r="EF117">
            <v>9.5969444443878782</v>
          </cell>
          <cell r="EG117">
            <v>5.625277778054846</v>
          </cell>
          <cell r="EH117">
            <v>3.910917979166415</v>
          </cell>
          <cell r="EI117">
            <v>13.238770685542194</v>
          </cell>
          <cell r="EJ117">
            <v>0</v>
          </cell>
          <cell r="EK117">
            <v>9.4488188976377945</v>
          </cell>
          <cell r="EL117">
            <v>12.137203166197088</v>
          </cell>
          <cell r="EM117">
            <v>203.63887212210054</v>
          </cell>
          <cell r="EN117">
            <v>411.76633829366585</v>
          </cell>
          <cell r="EO117">
            <v>0</v>
          </cell>
          <cell r="EP117">
            <v>1908.23055175164</v>
          </cell>
          <cell r="EQ117">
            <v>0</v>
          </cell>
          <cell r="ER117">
            <v>354.10958689720593</v>
          </cell>
          <cell r="ES117">
            <v>-192.16779612431318</v>
          </cell>
          <cell r="ET117">
            <v>8.3322303110639262E-2</v>
          </cell>
          <cell r="EU117">
            <v>105.24066932834329</v>
          </cell>
          <cell r="EV117">
            <v>13.655833333333334</v>
          </cell>
          <cell r="EW117">
            <v>0</v>
          </cell>
        </row>
        <row r="118">
          <cell r="A118">
            <v>42246</v>
          </cell>
          <cell r="B118">
            <v>9</v>
          </cell>
          <cell r="C118" t="str">
            <v>Sun</v>
          </cell>
          <cell r="D118">
            <v>10655</v>
          </cell>
          <cell r="E118">
            <v>439</v>
          </cell>
          <cell r="F118">
            <v>359</v>
          </cell>
          <cell r="G118">
            <v>96</v>
          </cell>
          <cell r="H118">
            <v>0</v>
          </cell>
          <cell r="I118">
            <v>1724</v>
          </cell>
          <cell r="J118">
            <v>0</v>
          </cell>
          <cell r="K118">
            <v>13273</v>
          </cell>
          <cell r="L118">
            <v>0</v>
          </cell>
          <cell r="M118">
            <v>13273</v>
          </cell>
          <cell r="N118">
            <v>97</v>
          </cell>
          <cell r="O118">
            <v>0</v>
          </cell>
          <cell r="P118">
            <v>0</v>
          </cell>
          <cell r="Q118">
            <v>602</v>
          </cell>
          <cell r="R118">
            <v>62</v>
          </cell>
          <cell r="S118">
            <v>39</v>
          </cell>
          <cell r="T118">
            <v>9</v>
          </cell>
          <cell r="U118">
            <v>661</v>
          </cell>
          <cell r="V118">
            <v>824</v>
          </cell>
          <cell r="W118">
            <v>664</v>
          </cell>
          <cell r="X118">
            <v>162</v>
          </cell>
          <cell r="Y118">
            <v>1</v>
          </cell>
          <cell r="Z118">
            <v>5</v>
          </cell>
          <cell r="AA118">
            <v>29</v>
          </cell>
          <cell r="AB118">
            <v>197</v>
          </cell>
          <cell r="AC118">
            <v>1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0.84481485476127327</v>
          </cell>
          <cell r="AI118">
            <v>0.88578079825780054</v>
          </cell>
          <cell r="AJ118">
            <v>0.99269193098771946</v>
          </cell>
          <cell r="AK118">
            <v>168.25307705096589</v>
          </cell>
          <cell r="AL118">
            <v>182.55746794501559</v>
          </cell>
          <cell r="AM118">
            <v>0.12988774203269796</v>
          </cell>
          <cell r="AN118">
            <v>0</v>
          </cell>
          <cell r="AO118">
            <v>0</v>
          </cell>
          <cell r="AP118">
            <v>0</v>
          </cell>
          <cell r="AQ118">
            <v>15.217529697900538</v>
          </cell>
          <cell r="AR118">
            <v>19.9894578313253</v>
          </cell>
          <cell r="AS118">
            <v>13.314309315510833</v>
          </cell>
          <cell r="AT118">
            <v>57.878416418894595</v>
          </cell>
          <cell r="AU118">
            <v>198.2244642275663</v>
          </cell>
          <cell r="AV118">
            <v>0.29198422427036469</v>
          </cell>
          <cell r="AW118">
            <v>1.7397490436601277</v>
          </cell>
          <cell r="AX118">
            <v>96.542588315756959</v>
          </cell>
          <cell r="BF118">
            <v>5.7</v>
          </cell>
          <cell r="BG118">
            <v>18.255277777796405</v>
          </cell>
          <cell r="BH118">
            <v>210.9880555565945</v>
          </cell>
          <cell r="BI118">
            <v>0</v>
          </cell>
          <cell r="BJ118">
            <v>234.9433333343909</v>
          </cell>
          <cell r="BK118">
            <v>66.959444444568092</v>
          </cell>
          <cell r="BL118">
            <v>56.568333333333342</v>
          </cell>
          <cell r="BM118">
            <v>63.327222222345881</v>
          </cell>
          <cell r="BN118">
            <v>53.603611111111114</v>
          </cell>
          <cell r="BO118">
            <v>2.4047222222222224</v>
          </cell>
          <cell r="BP118">
            <v>1.7963888888888888</v>
          </cell>
          <cell r="BQ118">
            <v>1.1941666666666666</v>
          </cell>
          <cell r="BR118">
            <v>1.0608333333333333</v>
          </cell>
          <cell r="BS118">
            <v>3.3333333333333333E-2</v>
          </cell>
          <cell r="BT118">
            <v>0.1075</v>
          </cell>
          <cell r="BU118">
            <v>0</v>
          </cell>
          <cell r="BV118">
            <v>0</v>
          </cell>
          <cell r="BW118">
            <v>0</v>
          </cell>
          <cell r="BX118">
            <v>0</v>
          </cell>
          <cell r="BY118">
            <v>0</v>
          </cell>
          <cell r="BZ118">
            <v>0</v>
          </cell>
          <cell r="CA118">
            <v>43.633888888786444</v>
          </cell>
          <cell r="CB118">
            <v>0</v>
          </cell>
          <cell r="CC118">
            <v>0</v>
          </cell>
          <cell r="CD118">
            <v>14.796111111111109</v>
          </cell>
          <cell r="CE118">
            <v>13.10611111111111</v>
          </cell>
          <cell r="CF118">
            <v>12.308055555555555</v>
          </cell>
          <cell r="CG118">
            <v>11.389166666666666</v>
          </cell>
          <cell r="CH118">
            <v>5.3888888888888889E-2</v>
          </cell>
          <cell r="CI118">
            <v>3.9722222222222221E-2</v>
          </cell>
          <cell r="CJ118">
            <v>0.35</v>
          </cell>
          <cell r="CK118">
            <v>0.3552777777777778</v>
          </cell>
          <cell r="CL118">
            <v>2.0841666666666665</v>
          </cell>
          <cell r="CM118">
            <v>1.3219444444444444</v>
          </cell>
          <cell r="CN118">
            <v>0</v>
          </cell>
          <cell r="CO118">
            <v>125.38944444446565</v>
          </cell>
          <cell r="CP118">
            <v>31.83861111111111</v>
          </cell>
          <cell r="CQ118">
            <v>0</v>
          </cell>
          <cell r="CR118">
            <v>8.7777777777777774E-2</v>
          </cell>
          <cell r="CS118">
            <v>8.2283333333333335</v>
          </cell>
          <cell r="CT118">
            <v>0</v>
          </cell>
          <cell r="CU118">
            <v>6.1994444444444445</v>
          </cell>
          <cell r="CV118">
            <v>0</v>
          </cell>
          <cell r="CW118">
            <v>25.166944444444443</v>
          </cell>
          <cell r="CX118">
            <v>8.1394444444444449</v>
          </cell>
          <cell r="CY118">
            <v>0.33333333333333331</v>
          </cell>
          <cell r="CZ118">
            <v>0</v>
          </cell>
          <cell r="DA118">
            <v>0</v>
          </cell>
          <cell r="DB118">
            <v>0</v>
          </cell>
          <cell r="DC118">
            <v>0</v>
          </cell>
          <cell r="DD118">
            <v>0.29416666666666669</v>
          </cell>
          <cell r="DE118">
            <v>0</v>
          </cell>
          <cell r="DF118">
            <v>0</v>
          </cell>
          <cell r="DG118">
            <v>0</v>
          </cell>
          <cell r="DH118">
            <v>7.1241666666666665</v>
          </cell>
          <cell r="DI118">
            <v>0</v>
          </cell>
          <cell r="DJ118">
            <v>0</v>
          </cell>
          <cell r="DK118">
            <v>0</v>
          </cell>
          <cell r="DL118">
            <v>0</v>
          </cell>
          <cell r="DM118">
            <v>0</v>
          </cell>
          <cell r="DN118">
            <v>15.891111111111112</v>
          </cell>
          <cell r="DO118">
            <v>87.412222222222226</v>
          </cell>
          <cell r="DP118">
            <v>212.80166666668788</v>
          </cell>
          <cell r="DQ118">
            <v>9.1504716666675776</v>
          </cell>
          <cell r="DR118">
            <v>4.2999999999999997E-2</v>
          </cell>
          <cell r="DS118">
            <v>221.95213833335546</v>
          </cell>
          <cell r="DT118">
            <v>5.6177777777777775</v>
          </cell>
          <cell r="DU118">
            <v>16.523888889925232</v>
          </cell>
          <cell r="DV118">
            <v>19</v>
          </cell>
          <cell r="DW118">
            <v>7.9435903259877788E-2</v>
          </cell>
          <cell r="DX118">
            <v>1699.3220000000001</v>
          </cell>
          <cell r="DY118">
            <v>75.099999999999994</v>
          </cell>
          <cell r="DZ118">
            <v>0</v>
          </cell>
          <cell r="EA118">
            <v>0.3938336565648925</v>
          </cell>
          <cell r="EB118">
            <v>89.438000000000002</v>
          </cell>
          <cell r="EC118">
            <v>21550.277348258645</v>
          </cell>
          <cell r="ED118">
            <v>0</v>
          </cell>
          <cell r="EE118">
            <v>57</v>
          </cell>
          <cell r="EF118">
            <v>17.393567252552877</v>
          </cell>
          <cell r="EG118">
            <v>0</v>
          </cell>
          <cell r="EH118">
            <v>0</v>
          </cell>
          <cell r="EI118">
            <v>13.162111534902616</v>
          </cell>
          <cell r="EJ118">
            <v>18.556701030927837</v>
          </cell>
          <cell r="EK118">
            <v>14.285714285714286</v>
          </cell>
          <cell r="EL118">
            <v>13.914434226309478</v>
          </cell>
          <cell r="EM118">
            <v>300.62805303558969</v>
          </cell>
          <cell r="EN118">
            <v>2880</v>
          </cell>
          <cell r="EO118">
            <v>0</v>
          </cell>
          <cell r="EP118">
            <v>-17.892672341590139</v>
          </cell>
          <cell r="EQ118">
            <v>0</v>
          </cell>
          <cell r="ER118">
            <v>-885.59758331420585</v>
          </cell>
          <cell r="ES118">
            <v>-69.095522011166821</v>
          </cell>
          <cell r="ET118">
            <v>1.0938184863094489</v>
          </cell>
          <cell r="EU118">
            <v>150.38184724549956</v>
          </cell>
          <cell r="EV118">
            <v>8.3027777777777771</v>
          </cell>
          <cell r="EW118">
            <v>0</v>
          </cell>
        </row>
        <row r="119">
          <cell r="A119">
            <v>42247</v>
          </cell>
          <cell r="B119">
            <v>10</v>
          </cell>
          <cell r="C119" t="str">
            <v>Mon</v>
          </cell>
          <cell r="D119">
            <v>72346</v>
          </cell>
          <cell r="E119">
            <v>3858</v>
          </cell>
          <cell r="F119">
            <v>5045</v>
          </cell>
          <cell r="G119">
            <v>3416</v>
          </cell>
          <cell r="H119">
            <v>0</v>
          </cell>
          <cell r="I119">
            <v>13309</v>
          </cell>
          <cell r="J119">
            <v>859</v>
          </cell>
          <cell r="K119">
            <v>98833</v>
          </cell>
          <cell r="L119">
            <v>0</v>
          </cell>
          <cell r="M119">
            <v>98833</v>
          </cell>
          <cell r="N119">
            <v>1025</v>
          </cell>
          <cell r="O119">
            <v>1663</v>
          </cell>
          <cell r="P119">
            <v>124017</v>
          </cell>
          <cell r="Q119">
            <v>1191</v>
          </cell>
          <cell r="R119">
            <v>89</v>
          </cell>
          <cell r="S119">
            <v>159</v>
          </cell>
          <cell r="T119">
            <v>6</v>
          </cell>
          <cell r="U119">
            <v>1305</v>
          </cell>
          <cell r="V119">
            <v>1536</v>
          </cell>
          <cell r="W119">
            <v>1280</v>
          </cell>
          <cell r="X119">
            <v>1470</v>
          </cell>
          <cell r="Y119">
            <v>8</v>
          </cell>
          <cell r="Z119">
            <v>9</v>
          </cell>
          <cell r="AA119">
            <v>222</v>
          </cell>
          <cell r="AB119">
            <v>1709</v>
          </cell>
          <cell r="AC119">
            <v>32</v>
          </cell>
          <cell r="AD119">
            <v>1314</v>
          </cell>
          <cell r="AE119">
            <v>66</v>
          </cell>
          <cell r="AF119">
            <v>0</v>
          </cell>
          <cell r="AG119">
            <v>0</v>
          </cell>
          <cell r="AH119">
            <v>0.88368096295999776</v>
          </cell>
          <cell r="AI119">
            <v>0.88818036026113911</v>
          </cell>
          <cell r="AJ119">
            <v>0.9896289700808435</v>
          </cell>
          <cell r="AK119">
            <v>166.26093928634788</v>
          </cell>
          <cell r="AL119">
            <v>172.55739986084882</v>
          </cell>
          <cell r="AM119">
            <v>0.14335292867766838</v>
          </cell>
          <cell r="AN119">
            <v>14.346032004636328</v>
          </cell>
          <cell r="AO119">
            <v>36.325686097132476</v>
          </cell>
          <cell r="AP119">
            <v>18.733886457641116</v>
          </cell>
          <cell r="AQ119">
            <v>12.079808526626337</v>
          </cell>
          <cell r="AR119">
            <v>77.213281249999994</v>
          </cell>
          <cell r="AS119">
            <v>13.478036085103778</v>
          </cell>
          <cell r="AT119">
            <v>77.261301294823852</v>
          </cell>
          <cell r="AU119">
            <v>203.1472514221104</v>
          </cell>
          <cell r="AV119">
            <v>0.38032166693846187</v>
          </cell>
          <cell r="AW119">
            <v>0.6148688496355047</v>
          </cell>
          <cell r="AX119">
            <v>45.547044533547911</v>
          </cell>
          <cell r="BF119">
            <v>34.75</v>
          </cell>
          <cell r="BG119">
            <v>362.92666666741951</v>
          </cell>
          <cell r="BH119">
            <v>908.7488888894037</v>
          </cell>
          <cell r="BI119">
            <v>46.299722222166864</v>
          </cell>
          <cell r="BJ119">
            <v>1352.7252777789899</v>
          </cell>
          <cell r="BK119">
            <v>486.50916666669252</v>
          </cell>
          <cell r="BL119">
            <v>429.91888888888889</v>
          </cell>
          <cell r="BM119">
            <v>435.13527777802301</v>
          </cell>
          <cell r="BN119">
            <v>390.03666666666669</v>
          </cell>
          <cell r="BO119">
            <v>22.357777777777777</v>
          </cell>
          <cell r="BP119">
            <v>17.808055555555555</v>
          </cell>
          <cell r="BQ119">
            <v>20.213611110971414</v>
          </cell>
          <cell r="BR119">
            <v>16.808055555555555</v>
          </cell>
          <cell r="BS119">
            <v>8.80249999992032</v>
          </cell>
          <cell r="BT119">
            <v>5.266111111111111</v>
          </cell>
          <cell r="BU119">
            <v>0</v>
          </cell>
          <cell r="BV119">
            <v>0</v>
          </cell>
          <cell r="BW119">
            <v>115.92055555588851</v>
          </cell>
          <cell r="BX119">
            <v>45.780277777913078</v>
          </cell>
          <cell r="BY119">
            <v>70.140277777975427</v>
          </cell>
          <cell r="BZ119">
            <v>71.790277777777774</v>
          </cell>
          <cell r="CA119">
            <v>105.96194444461777</v>
          </cell>
          <cell r="CB119">
            <v>0</v>
          </cell>
          <cell r="CC119">
            <v>0</v>
          </cell>
          <cell r="CD119">
            <v>126.7988888892221</v>
          </cell>
          <cell r="CE119">
            <v>103.12722222222223</v>
          </cell>
          <cell r="CF119">
            <v>110.95361111134808</v>
          </cell>
          <cell r="CG119">
            <v>91.274166666666673</v>
          </cell>
          <cell r="CH119">
            <v>0.37861111111111112</v>
          </cell>
          <cell r="CI119">
            <v>0.27444444444444444</v>
          </cell>
          <cell r="CJ119">
            <v>0.64083333333333337</v>
          </cell>
          <cell r="CK119">
            <v>0.61611111111111116</v>
          </cell>
          <cell r="CL119">
            <v>14.82583333342957</v>
          </cell>
          <cell r="CM119">
            <v>10.9625</v>
          </cell>
          <cell r="CN119">
            <v>0</v>
          </cell>
          <cell r="CO119">
            <v>835.19055555642092</v>
          </cell>
          <cell r="CP119">
            <v>132.32305555555556</v>
          </cell>
          <cell r="CQ119">
            <v>24.769444444526712</v>
          </cell>
          <cell r="CR119">
            <v>20.969444444458933</v>
          </cell>
          <cell r="CS119">
            <v>17.425833333333333</v>
          </cell>
          <cell r="CT119">
            <v>0</v>
          </cell>
          <cell r="CU119">
            <v>32.394722222222221</v>
          </cell>
          <cell r="CV119">
            <v>0</v>
          </cell>
          <cell r="CW119">
            <v>44.927500000000002</v>
          </cell>
          <cell r="CX119">
            <v>51.313333333333333</v>
          </cell>
          <cell r="CY119">
            <v>13.933333333333334</v>
          </cell>
          <cell r="CZ119">
            <v>0.88250000006881435</v>
          </cell>
          <cell r="DA119">
            <v>0</v>
          </cell>
          <cell r="DB119">
            <v>0</v>
          </cell>
          <cell r="DC119">
            <v>0</v>
          </cell>
          <cell r="DD119">
            <v>5.9683333333333337</v>
          </cell>
          <cell r="DE119">
            <v>3.355</v>
          </cell>
          <cell r="DF119">
            <v>0</v>
          </cell>
          <cell r="DG119">
            <v>1.7630555555555556</v>
          </cell>
          <cell r="DH119">
            <v>30.314166666666665</v>
          </cell>
          <cell r="DI119">
            <v>18.323611111111113</v>
          </cell>
          <cell r="DJ119">
            <v>10.753333333333334</v>
          </cell>
          <cell r="DK119">
            <v>4.1580555555555554</v>
          </cell>
          <cell r="DL119">
            <v>0</v>
          </cell>
          <cell r="DM119">
            <v>0</v>
          </cell>
          <cell r="DN119">
            <v>140.76472222229106</v>
          </cell>
          <cell r="DO119">
            <v>413.57472222238778</v>
          </cell>
          <cell r="DP119">
            <v>1248.7652777788087</v>
          </cell>
          <cell r="DQ119">
            <v>53.696906944488767</v>
          </cell>
          <cell r="DR119">
            <v>4.2999999999999997E-2</v>
          </cell>
          <cell r="DS119">
            <v>1302.4621847232975</v>
          </cell>
          <cell r="DT119">
            <v>75.035833333333329</v>
          </cell>
          <cell r="DU119">
            <v>30.439166666930262</v>
          </cell>
          <cell r="DV119">
            <v>106.47</v>
          </cell>
          <cell r="DW119">
            <v>7.9800017390481884E-2</v>
          </cell>
          <cell r="DX119">
            <v>4491.0110699999996</v>
          </cell>
          <cell r="DY119">
            <v>0</v>
          </cell>
          <cell r="DZ119">
            <v>0</v>
          </cell>
          <cell r="EA119">
            <v>0.31753299794285389</v>
          </cell>
          <cell r="EB119">
            <v>42.180999999999997</v>
          </cell>
          <cell r="EC119">
            <v>59430.16848381341</v>
          </cell>
          <cell r="ED119">
            <v>1952.9685830532203</v>
          </cell>
          <cell r="EE119">
            <v>225</v>
          </cell>
          <cell r="EF119">
            <v>8.1171111111814032</v>
          </cell>
          <cell r="EG119">
            <v>8.7852777778639251</v>
          </cell>
          <cell r="EH119">
            <v>7.512568375048855</v>
          </cell>
          <cell r="EI119">
            <v>13.248780145828455</v>
          </cell>
          <cell r="EJ119">
            <v>21.129860601614087</v>
          </cell>
          <cell r="EK119">
            <v>14.044213263979193</v>
          </cell>
          <cell r="EL119">
            <v>14.973863189155797</v>
          </cell>
          <cell r="EM119">
            <v>249.58430100902194</v>
          </cell>
          <cell r="EN119">
            <v>388.07157058005356</v>
          </cell>
          <cell r="EO119">
            <v>0</v>
          </cell>
          <cell r="EP119">
            <v>-626.68942888580648</v>
          </cell>
          <cell r="EQ119">
            <v>-928.746134667756</v>
          </cell>
          <cell r="ER119">
            <v>67.785855159671982</v>
          </cell>
          <cell r="ES119">
            <v>-353.81127496083661</v>
          </cell>
          <cell r="ET119">
            <v>-2.0964263968732078E-2</v>
          </cell>
          <cell r="EU119">
            <v>-45.490571826138662</v>
          </cell>
          <cell r="EV119">
            <v>5.3216666666666663</v>
          </cell>
          <cell r="EW119">
            <v>0</v>
          </cell>
        </row>
        <row r="120">
          <cell r="A120">
            <v>42248</v>
          </cell>
          <cell r="B120">
            <v>10</v>
          </cell>
          <cell r="C120" t="str">
            <v>Tue</v>
          </cell>
          <cell r="D120">
            <v>70332</v>
          </cell>
          <cell r="E120">
            <v>4338</v>
          </cell>
          <cell r="F120">
            <v>3682</v>
          </cell>
          <cell r="G120">
            <v>2140</v>
          </cell>
          <cell r="H120">
            <v>0</v>
          </cell>
          <cell r="I120">
            <v>24129</v>
          </cell>
          <cell r="J120">
            <v>2031</v>
          </cell>
          <cell r="K120">
            <v>106652</v>
          </cell>
          <cell r="L120">
            <v>0</v>
          </cell>
          <cell r="M120">
            <v>106652</v>
          </cell>
          <cell r="N120">
            <v>2009</v>
          </cell>
          <cell r="O120">
            <v>1349</v>
          </cell>
          <cell r="P120">
            <v>104462</v>
          </cell>
          <cell r="Q120">
            <v>1706</v>
          </cell>
          <cell r="R120">
            <v>96</v>
          </cell>
          <cell r="S120">
            <v>142</v>
          </cell>
          <cell r="T120">
            <v>12</v>
          </cell>
          <cell r="U120">
            <v>1639</v>
          </cell>
          <cell r="V120">
            <v>2101</v>
          </cell>
          <cell r="W120">
            <v>1802</v>
          </cell>
          <cell r="X120">
            <v>1394</v>
          </cell>
          <cell r="Y120">
            <v>12</v>
          </cell>
          <cell r="Z120">
            <v>18</v>
          </cell>
          <cell r="AA120">
            <v>435</v>
          </cell>
          <cell r="AB120">
            <v>1859</v>
          </cell>
          <cell r="AC120">
            <v>26</v>
          </cell>
          <cell r="AD120">
            <v>1484</v>
          </cell>
          <cell r="AE120">
            <v>27</v>
          </cell>
          <cell r="AF120">
            <v>0</v>
          </cell>
          <cell r="AG120">
            <v>0</v>
          </cell>
          <cell r="AH120">
            <v>0.88693589831301134</v>
          </cell>
          <cell r="AI120">
            <v>0.90674105543130445</v>
          </cell>
          <cell r="AJ120">
            <v>0.98116303491730117</v>
          </cell>
          <cell r="AK120">
            <v>173.1625748368437</v>
          </cell>
          <cell r="AL120">
            <v>192.71672734003826</v>
          </cell>
          <cell r="AM120">
            <v>0.24528372651239547</v>
          </cell>
          <cell r="AN120">
            <v>10.812110525546053</v>
          </cell>
          <cell r="AO120">
            <v>29.885354551664296</v>
          </cell>
          <cell r="AP120">
            <v>18.636582455908339</v>
          </cell>
          <cell r="AQ120">
            <v>12.913859825121239</v>
          </cell>
          <cell r="AR120">
            <v>59.185349611542733</v>
          </cell>
          <cell r="AS120">
            <v>14.080933174259137</v>
          </cell>
          <cell r="AT120">
            <v>76.787136385878313</v>
          </cell>
          <cell r="AU120">
            <v>236.64378179182685</v>
          </cell>
          <cell r="AV120">
            <v>0.32448406547790543</v>
          </cell>
          <cell r="AW120">
            <v>0.6000669921268712</v>
          </cell>
          <cell r="AX120">
            <v>44.177781366356491</v>
          </cell>
          <cell r="BF120">
            <v>44.0625</v>
          </cell>
          <cell r="BG120">
            <v>301.31249999982407</v>
          </cell>
          <cell r="BH120">
            <v>1116.3013888896094</v>
          </cell>
          <cell r="BI120">
            <v>0</v>
          </cell>
          <cell r="BJ120">
            <v>1461.6763888894334</v>
          </cell>
          <cell r="BK120">
            <v>450.68583333332919</v>
          </cell>
          <cell r="BL120">
            <v>399.72944444444443</v>
          </cell>
          <cell r="BM120">
            <v>406.16166666652902</v>
          </cell>
          <cell r="BN120">
            <v>365.76083333333332</v>
          </cell>
          <cell r="BO120">
            <v>22.509722222222223</v>
          </cell>
          <cell r="BP120">
            <v>17.50888888888889</v>
          </cell>
          <cell r="BQ120">
            <v>16.619166666685036</v>
          </cell>
          <cell r="BR120">
            <v>13.263888888888889</v>
          </cell>
          <cell r="BS120">
            <v>5.3952777778928995</v>
          </cell>
          <cell r="BT120">
            <v>3.1958333333333333</v>
          </cell>
          <cell r="BU120">
            <v>0</v>
          </cell>
          <cell r="BV120">
            <v>0</v>
          </cell>
          <cell r="BW120">
            <v>124.76750000036374</v>
          </cell>
          <cell r="BX120">
            <v>45.139166666666668</v>
          </cell>
          <cell r="BY120">
            <v>79.628333333697071</v>
          </cell>
          <cell r="BZ120">
            <v>80.763333333333335</v>
          </cell>
          <cell r="CA120">
            <v>139.54000000019997</v>
          </cell>
          <cell r="CB120">
            <v>0</v>
          </cell>
          <cell r="CC120">
            <v>0</v>
          </cell>
          <cell r="CD120">
            <v>132.02250000009752</v>
          </cell>
          <cell r="CE120">
            <v>111.14916666666667</v>
          </cell>
          <cell r="CF120">
            <v>101.30972222220257</v>
          </cell>
          <cell r="CG120">
            <v>88.545277777777784</v>
          </cell>
          <cell r="CH120">
            <v>0.67527777777777775</v>
          </cell>
          <cell r="CI120">
            <v>0.4588888888888889</v>
          </cell>
          <cell r="CJ120">
            <v>1.85</v>
          </cell>
          <cell r="CK120">
            <v>0.96944444444444444</v>
          </cell>
          <cell r="CL120">
            <v>28.18750000011719</v>
          </cell>
          <cell r="CM120">
            <v>21.175555555555555</v>
          </cell>
          <cell r="CN120">
            <v>0</v>
          </cell>
          <cell r="CO120">
            <v>847.01583333399049</v>
          </cell>
          <cell r="CP120">
            <v>146.79166666666669</v>
          </cell>
          <cell r="CQ120">
            <v>43.536666666629671</v>
          </cell>
          <cell r="CR120">
            <v>21.524444444444445</v>
          </cell>
          <cell r="CS120">
            <v>18.148611111219765</v>
          </cell>
          <cell r="CT120">
            <v>0</v>
          </cell>
          <cell r="CU120">
            <v>26.700277777777778</v>
          </cell>
          <cell r="CV120">
            <v>0</v>
          </cell>
          <cell r="CW120">
            <v>49.167222222120294</v>
          </cell>
          <cell r="CX120">
            <v>51.56388888888889</v>
          </cell>
          <cell r="CY120">
            <v>19.077777777777779</v>
          </cell>
          <cell r="CZ120">
            <v>11.083611111008407</v>
          </cell>
          <cell r="DA120">
            <v>0.38055555555555554</v>
          </cell>
          <cell r="DB120">
            <v>3.1533333333333333</v>
          </cell>
          <cell r="DC120">
            <v>0</v>
          </cell>
          <cell r="DD120">
            <v>1.0747222222222221</v>
          </cell>
          <cell r="DE120">
            <v>8.4741666667354814</v>
          </cell>
          <cell r="DF120">
            <v>0</v>
          </cell>
          <cell r="DG120">
            <v>0</v>
          </cell>
          <cell r="DH120">
            <v>24.219722222222224</v>
          </cell>
          <cell r="DI120">
            <v>20.181944444485577</v>
          </cell>
          <cell r="DJ120">
            <v>18.444722222091578</v>
          </cell>
          <cell r="DK120">
            <v>1.7580555555555555</v>
          </cell>
          <cell r="DL120">
            <v>0</v>
          </cell>
          <cell r="DM120">
            <v>0</v>
          </cell>
          <cell r="DN120">
            <v>159.41249999987659</v>
          </cell>
          <cell r="DO120">
            <v>465.28138888873525</v>
          </cell>
          <cell r="DP120">
            <v>1312.2972222227258</v>
          </cell>
          <cell r="DQ120">
            <v>56.428780555577205</v>
          </cell>
          <cell r="DR120">
            <v>4.2999999999999997E-2</v>
          </cell>
          <cell r="DS120">
            <v>1368.7260027783032</v>
          </cell>
          <cell r="DT120">
            <v>72.701388888888886</v>
          </cell>
          <cell r="DU120">
            <v>76.633333333374466</v>
          </cell>
          <cell r="DV120">
            <v>105.42</v>
          </cell>
          <cell r="DW120">
            <v>7.2770971233250575E-2</v>
          </cell>
          <cell r="DX120">
            <v>4341.3010199999999</v>
          </cell>
          <cell r="DY120">
            <v>0</v>
          </cell>
          <cell r="DZ120">
            <v>0</v>
          </cell>
          <cell r="EA120">
            <v>0.33993756817966903</v>
          </cell>
          <cell r="EB120">
            <v>41.180999999999997</v>
          </cell>
          <cell r="EC120">
            <v>60706.806540413294</v>
          </cell>
          <cell r="ED120">
            <v>0</v>
          </cell>
          <cell r="EE120">
            <v>224</v>
          </cell>
          <cell r="EF120">
            <v>20.526785714296732</v>
          </cell>
          <cell r="EG120">
            <v>6.0344444447300498</v>
          </cell>
          <cell r="EH120">
            <v>4.4743141224175842</v>
          </cell>
          <cell r="EI120">
            <v>13.759785037634794</v>
          </cell>
          <cell r="EJ120">
            <v>17.770464829288358</v>
          </cell>
          <cell r="EK120">
            <v>9.7297297297297298</v>
          </cell>
          <cell r="EL120">
            <v>15.432372505479076</v>
          </cell>
          <cell r="EM120">
            <v>221.55142155117667</v>
          </cell>
          <cell r="EN120">
            <v>396.64315501393276</v>
          </cell>
          <cell r="EO120">
            <v>0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>
            <v>12.964722222222223</v>
          </cell>
          <cell r="EW120">
            <v>4.4899999999304097</v>
          </cell>
        </row>
        <row r="121">
          <cell r="A121">
            <v>42249</v>
          </cell>
          <cell r="B121">
            <v>10</v>
          </cell>
          <cell r="C121" t="str">
            <v>Wed</v>
          </cell>
          <cell r="D121">
            <v>58070</v>
          </cell>
          <cell r="E121">
            <v>3078</v>
          </cell>
          <cell r="F121">
            <v>4136</v>
          </cell>
          <cell r="G121">
            <v>3757</v>
          </cell>
          <cell r="H121">
            <v>0</v>
          </cell>
          <cell r="I121">
            <v>12202</v>
          </cell>
          <cell r="J121">
            <v>123</v>
          </cell>
          <cell r="K121">
            <v>81366</v>
          </cell>
          <cell r="L121">
            <v>0</v>
          </cell>
          <cell r="M121">
            <v>81366</v>
          </cell>
          <cell r="N121">
            <v>560</v>
          </cell>
          <cell r="O121">
            <v>1316</v>
          </cell>
          <cell r="P121">
            <v>96588</v>
          </cell>
          <cell r="Q121">
            <v>1066</v>
          </cell>
          <cell r="R121">
            <v>83</v>
          </cell>
          <cell r="S121">
            <v>148</v>
          </cell>
          <cell r="T121">
            <v>3</v>
          </cell>
          <cell r="U121">
            <v>1164</v>
          </cell>
          <cell r="V121">
            <v>1342</v>
          </cell>
          <cell r="W121">
            <v>1149</v>
          </cell>
          <cell r="X121">
            <v>1271</v>
          </cell>
          <cell r="Y121">
            <v>4</v>
          </cell>
          <cell r="Z121">
            <v>6</v>
          </cell>
          <cell r="AA121">
            <v>216</v>
          </cell>
          <cell r="AB121">
            <v>1497</v>
          </cell>
          <cell r="AC121">
            <v>22</v>
          </cell>
          <cell r="AD121">
            <v>1267</v>
          </cell>
          <cell r="AE121">
            <v>46</v>
          </cell>
          <cell r="AF121">
            <v>0</v>
          </cell>
          <cell r="AG121">
            <v>0</v>
          </cell>
          <cell r="AH121">
            <v>0.83110514446039785</v>
          </cell>
          <cell r="AI121">
            <v>0.84135114908625563</v>
          </cell>
          <cell r="AJ121">
            <v>0.99311751837376794</v>
          </cell>
          <cell r="AK121">
            <v>146.77690685298305</v>
          </cell>
          <cell r="AL121">
            <v>135.795781811887</v>
          </cell>
          <cell r="AM121">
            <v>0.15147604650591157</v>
          </cell>
          <cell r="AN121">
            <v>12.067674343934652</v>
          </cell>
          <cell r="AO121">
            <v>35.811147897863847</v>
          </cell>
          <cell r="AP121">
            <v>17.523396800449007</v>
          </cell>
          <cell r="AQ121">
            <v>9.6662249983562614</v>
          </cell>
          <cell r="AR121">
            <v>70.814621409921671</v>
          </cell>
          <cell r="AS121">
            <v>12.595620560797261</v>
          </cell>
          <cell r="AT121">
            <v>65.370858578662137</v>
          </cell>
          <cell r="AU121">
            <v>183.757422155776</v>
          </cell>
          <cell r="AV121">
            <v>0.35574540506584562</v>
          </cell>
          <cell r="AW121">
            <v>0.68440471971449846</v>
          </cell>
          <cell r="AX121">
            <v>42.895612792929413</v>
          </cell>
          <cell r="BF121">
            <v>38.327222222222225</v>
          </cell>
          <cell r="BG121">
            <v>216.79333333300684</v>
          </cell>
          <cell r="BH121">
            <v>1041.5986111117124</v>
          </cell>
          <cell r="BI121">
            <v>19.166666666679859</v>
          </cell>
          <cell r="BJ121">
            <v>1315.8858333336213</v>
          </cell>
          <cell r="BK121">
            <v>442.79027777731829</v>
          </cell>
          <cell r="BL121">
            <v>368.00527777777779</v>
          </cell>
          <cell r="BM121">
            <v>395.63444444407708</v>
          </cell>
          <cell r="BN121">
            <v>330.39277777777778</v>
          </cell>
          <cell r="BO121">
            <v>22.666388888749449</v>
          </cell>
          <cell r="BP121">
            <v>17.14638888888889</v>
          </cell>
          <cell r="BQ121">
            <v>16.239166666597853</v>
          </cell>
          <cell r="BR121">
            <v>14.731666666666667</v>
          </cell>
          <cell r="BS121">
            <v>8.2502777778939347</v>
          </cell>
          <cell r="BT121">
            <v>5.7344444444444447</v>
          </cell>
          <cell r="BU121">
            <v>0</v>
          </cell>
          <cell r="BV121">
            <v>0</v>
          </cell>
          <cell r="BW121">
            <v>109.05166666694451</v>
          </cell>
          <cell r="BX121">
            <v>36.748333333333335</v>
          </cell>
          <cell r="BY121">
            <v>72.303333333611178</v>
          </cell>
          <cell r="BZ121">
            <v>70.496111111111105</v>
          </cell>
          <cell r="CA121">
            <v>118.86750000081594</v>
          </cell>
          <cell r="CB121">
            <v>0</v>
          </cell>
          <cell r="CC121">
            <v>0</v>
          </cell>
          <cell r="CD121">
            <v>118.85083333323632</v>
          </cell>
          <cell r="CE121">
            <v>90.331666666666678</v>
          </cell>
          <cell r="CF121">
            <v>103.4066666667228</v>
          </cell>
          <cell r="CG121">
            <v>79.538888888888891</v>
          </cell>
          <cell r="CH121">
            <v>0.19638888888888889</v>
          </cell>
          <cell r="CI121">
            <v>0.14222222222222222</v>
          </cell>
          <cell r="CJ121">
            <v>0.30305555555555558</v>
          </cell>
          <cell r="CK121">
            <v>0.44055555555555553</v>
          </cell>
          <cell r="CL121">
            <v>14.944722222069071</v>
          </cell>
          <cell r="CM121">
            <v>10.210000000000001</v>
          </cell>
          <cell r="CN121">
            <v>0</v>
          </cell>
          <cell r="CO121">
            <v>789.56027777831514</v>
          </cell>
          <cell r="CP121">
            <v>134.81444444444446</v>
          </cell>
          <cell r="CQ121">
            <v>53.988055555606003</v>
          </cell>
          <cell r="CR121">
            <v>27.06</v>
          </cell>
          <cell r="CS121">
            <v>18.017222222222223</v>
          </cell>
          <cell r="CT121">
            <v>0</v>
          </cell>
          <cell r="CU121">
            <v>27.571111111111112</v>
          </cell>
          <cell r="CV121">
            <v>0</v>
          </cell>
          <cell r="CW121">
            <v>38.460833333333333</v>
          </cell>
          <cell r="CX121">
            <v>52.206388888888888</v>
          </cell>
          <cell r="CY121">
            <v>9.15</v>
          </cell>
          <cell r="CZ121">
            <v>4.2316666666330356</v>
          </cell>
          <cell r="DA121">
            <v>0</v>
          </cell>
          <cell r="DB121">
            <v>1.3677777777777778</v>
          </cell>
          <cell r="DC121">
            <v>0</v>
          </cell>
          <cell r="DD121">
            <v>0</v>
          </cell>
          <cell r="DE121">
            <v>2.786111111111111</v>
          </cell>
          <cell r="DF121">
            <v>0</v>
          </cell>
          <cell r="DG121">
            <v>0</v>
          </cell>
          <cell r="DH121">
            <v>33.600277777777777</v>
          </cell>
          <cell r="DI121">
            <v>13.970833333333333</v>
          </cell>
          <cell r="DJ121">
            <v>7.5466666666666669</v>
          </cell>
          <cell r="DK121">
            <v>1.1688888888888889</v>
          </cell>
          <cell r="DL121">
            <v>0</v>
          </cell>
          <cell r="DM121">
            <v>0</v>
          </cell>
          <cell r="DN121">
            <v>126.02861111107747</v>
          </cell>
          <cell r="DO121">
            <v>425.94027777779456</v>
          </cell>
          <cell r="DP121">
            <v>1215.5005555561097</v>
          </cell>
          <cell r="DQ121">
            <v>52.266523888912715</v>
          </cell>
          <cell r="DR121">
            <v>4.2999999999999997E-2</v>
          </cell>
          <cell r="DS121">
            <v>1267.7670794450223</v>
          </cell>
          <cell r="DT121">
            <v>70.653055555555554</v>
          </cell>
          <cell r="DU121">
            <v>29.182499999762783</v>
          </cell>
          <cell r="DV121">
            <v>62.99</v>
          </cell>
          <cell r="DW121">
            <v>4.8520863658000429E-2</v>
          </cell>
          <cell r="DX121">
            <v>2572.1966500000003</v>
          </cell>
          <cell r="DY121">
            <v>5.7166666666666677</v>
          </cell>
          <cell r="DZ121">
            <v>102.90000000000002</v>
          </cell>
          <cell r="EA121">
            <v>0.33597676157063028</v>
          </cell>
          <cell r="EB121">
            <v>40.835000000000001</v>
          </cell>
          <cell r="EC121">
            <v>54444.36533913749</v>
          </cell>
          <cell r="ED121">
            <v>782.67083333387211</v>
          </cell>
          <cell r="EE121">
            <v>215</v>
          </cell>
          <cell r="EF121">
            <v>8.1439534883058933</v>
          </cell>
          <cell r="EG121">
            <v>10.297777778546378</v>
          </cell>
          <cell r="EH121">
            <v>4.4669831675561085</v>
          </cell>
          <cell r="EI121">
            <v>12.29127715813916</v>
          </cell>
          <cell r="EJ121">
            <v>20.367751060820368</v>
          </cell>
          <cell r="EK121">
            <v>19.798350137488541</v>
          </cell>
          <cell r="EL121">
            <v>14.453262950650894</v>
          </cell>
          <cell r="EM121">
            <v>254.69287217227031</v>
          </cell>
          <cell r="EN121">
            <v>455.3786067745051</v>
          </cell>
          <cell r="EO121">
            <v>0</v>
          </cell>
          <cell r="EP121">
            <v>1327.001547725559</v>
          </cell>
          <cell r="EQ121">
            <v>50.737540269260045</v>
          </cell>
          <cell r="ER121">
            <v>1087.7781802544359</v>
          </cell>
          <cell r="ES121">
            <v>41.901188904270604</v>
          </cell>
          <cell r="ET121">
            <v>4.8571606110261678E-2</v>
          </cell>
          <cell r="EU121">
            <v>92.132436056933599</v>
          </cell>
          <cell r="EV121">
            <v>13.379166666666666</v>
          </cell>
          <cell r="EW121">
            <v>0</v>
          </cell>
        </row>
        <row r="122">
          <cell r="A122">
            <v>42250</v>
          </cell>
          <cell r="B122">
            <v>10</v>
          </cell>
          <cell r="C122" t="str">
            <v>Thu</v>
          </cell>
          <cell r="D122">
            <v>65444</v>
          </cell>
          <cell r="E122">
            <v>3109</v>
          </cell>
          <cell r="F122">
            <v>5370</v>
          </cell>
          <cell r="G122">
            <v>3080</v>
          </cell>
          <cell r="H122">
            <v>0</v>
          </cell>
          <cell r="I122">
            <v>12044</v>
          </cell>
          <cell r="J122">
            <v>342</v>
          </cell>
          <cell r="K122">
            <v>89389</v>
          </cell>
          <cell r="L122">
            <v>0</v>
          </cell>
          <cell r="M122">
            <v>89389</v>
          </cell>
          <cell r="N122">
            <v>644</v>
          </cell>
          <cell r="O122">
            <v>2096</v>
          </cell>
          <cell r="P122">
            <v>150980</v>
          </cell>
          <cell r="Q122">
            <v>1264</v>
          </cell>
          <cell r="R122">
            <v>75</v>
          </cell>
          <cell r="S122">
            <v>170</v>
          </cell>
          <cell r="T122">
            <v>21</v>
          </cell>
          <cell r="U122">
            <v>1360</v>
          </cell>
          <cell r="V122">
            <v>1792</v>
          </cell>
          <cell r="W122">
            <v>1339</v>
          </cell>
          <cell r="X122">
            <v>1594</v>
          </cell>
          <cell r="Y122">
            <v>8</v>
          </cell>
          <cell r="Z122">
            <v>16</v>
          </cell>
          <cell r="AA122">
            <v>178</v>
          </cell>
          <cell r="AB122">
            <v>1796</v>
          </cell>
          <cell r="AC122">
            <v>54</v>
          </cell>
          <cell r="AD122">
            <v>1986</v>
          </cell>
          <cell r="AE122">
            <v>36</v>
          </cell>
          <cell r="AF122">
            <v>0</v>
          </cell>
          <cell r="AG122">
            <v>0</v>
          </cell>
          <cell r="AH122">
            <v>0.81810896428197588</v>
          </cell>
          <cell r="AI122">
            <v>0.90235441099241265</v>
          </cell>
          <cell r="AJ122">
            <v>0.99279553412612287</v>
          </cell>
          <cell r="AK122">
            <v>148.55348529275685</v>
          </cell>
          <cell r="AL122">
            <v>159.04621156086918</v>
          </cell>
          <cell r="AM122">
            <v>0.13856291042522009</v>
          </cell>
          <cell r="AN122">
            <v>12.574847305655313</v>
          </cell>
          <cell r="AO122">
            <v>35.780129737063604</v>
          </cell>
          <cell r="AP122">
            <v>18.371547433358675</v>
          </cell>
          <cell r="AQ122">
            <v>11.461342577703345</v>
          </cell>
          <cell r="AR122">
            <v>66.758028379387596</v>
          </cell>
          <cell r="AS122">
            <v>12.928614277147243</v>
          </cell>
          <cell r="AT122">
            <v>64.631298782107578</v>
          </cell>
          <cell r="AU122">
            <v>183.94333317696044</v>
          </cell>
          <cell r="AV122">
            <v>0.35136526921543726</v>
          </cell>
          <cell r="AW122">
            <v>0.67418148441796788</v>
          </cell>
          <cell r="AX122">
            <v>41.776821622993758</v>
          </cell>
          <cell r="BF122">
            <v>39.514722222222225</v>
          </cell>
          <cell r="BG122">
            <v>219.92777777736825</v>
          </cell>
          <cell r="BH122">
            <v>1198.2733333358181</v>
          </cell>
          <cell r="BI122">
            <v>0.80944444453809405</v>
          </cell>
          <cell r="BJ122">
            <v>1458.5252777799467</v>
          </cell>
          <cell r="BK122">
            <v>485.95944444479761</v>
          </cell>
          <cell r="BL122">
            <v>397.56777777777779</v>
          </cell>
          <cell r="BM122">
            <v>440.54166666657744</v>
          </cell>
          <cell r="BN122">
            <v>359.82</v>
          </cell>
          <cell r="BO122">
            <v>19.547777777845042</v>
          </cell>
          <cell r="BP122">
            <v>15.894722222222223</v>
          </cell>
          <cell r="BQ122">
            <v>20.441944444444445</v>
          </cell>
          <cell r="BR122">
            <v>17.206388888888888</v>
          </cell>
          <cell r="BS122">
            <v>5.4280555559306718</v>
          </cell>
          <cell r="BT122">
            <v>4.6466666666666665</v>
          </cell>
          <cell r="BU122">
            <v>0</v>
          </cell>
          <cell r="BV122">
            <v>0</v>
          </cell>
          <cell r="BW122">
            <v>166.68194444455492</v>
          </cell>
          <cell r="BX122">
            <v>58.580000000078648</v>
          </cell>
          <cell r="BY122">
            <v>108.10194444447626</v>
          </cell>
          <cell r="BZ122">
            <v>112.02249999999999</v>
          </cell>
          <cell r="CA122">
            <v>116.82750000029337</v>
          </cell>
          <cell r="CB122">
            <v>0</v>
          </cell>
          <cell r="CC122">
            <v>0</v>
          </cell>
          <cell r="CD122">
            <v>138.91666666663795</v>
          </cell>
          <cell r="CE122">
            <v>110.87583333333333</v>
          </cell>
          <cell r="CF122">
            <v>125.77361111101953</v>
          </cell>
          <cell r="CG122">
            <v>101.52638888888889</v>
          </cell>
          <cell r="CH122">
            <v>0.48222222222222222</v>
          </cell>
          <cell r="CI122">
            <v>0.33916666666666667</v>
          </cell>
          <cell r="CJ122">
            <v>1.1780555555555556</v>
          </cell>
          <cell r="CK122">
            <v>0.86083333333333334</v>
          </cell>
          <cell r="CL122">
            <v>11.482777777840642</v>
          </cell>
          <cell r="CM122">
            <v>8.1494444444444447</v>
          </cell>
          <cell r="CN122">
            <v>0</v>
          </cell>
          <cell r="CO122">
            <v>908.38555555628398</v>
          </cell>
          <cell r="CP122">
            <v>145.66249999999999</v>
          </cell>
          <cell r="CQ122">
            <v>19.053333333328677</v>
          </cell>
          <cell r="CR122">
            <v>33.922777777777775</v>
          </cell>
          <cell r="CS122">
            <v>16.301111111111112</v>
          </cell>
          <cell r="CT122">
            <v>0</v>
          </cell>
          <cell r="CU122">
            <v>19.524166666666666</v>
          </cell>
          <cell r="CV122">
            <v>0</v>
          </cell>
          <cell r="CW122">
            <v>50.228611111087829</v>
          </cell>
          <cell r="CX122">
            <v>52.51</v>
          </cell>
          <cell r="CY122">
            <v>11.633611111111112</v>
          </cell>
          <cell r="CZ122">
            <v>5.0211111110177198</v>
          </cell>
          <cell r="DA122">
            <v>0</v>
          </cell>
          <cell r="DB122">
            <v>1.5655555557066367</v>
          </cell>
          <cell r="DC122">
            <v>0</v>
          </cell>
          <cell r="DD122">
            <v>9.0888888888888886</v>
          </cell>
          <cell r="DE122">
            <v>3.174722222222222</v>
          </cell>
          <cell r="DF122">
            <v>2.1388888888888888E-2</v>
          </cell>
          <cell r="DG122">
            <v>0</v>
          </cell>
          <cell r="DH122">
            <v>26.985555555555557</v>
          </cell>
          <cell r="DI122">
            <v>24.721388888826802</v>
          </cell>
          <cell r="DJ122">
            <v>14.838333333335402</v>
          </cell>
          <cell r="DK122">
            <v>7.2366666666666664</v>
          </cell>
          <cell r="DL122">
            <v>0</v>
          </cell>
          <cell r="DM122">
            <v>0</v>
          </cell>
          <cell r="DN122">
            <v>156.79722222221992</v>
          </cell>
          <cell r="DO122">
            <v>441.48972222219197</v>
          </cell>
          <cell r="DP122">
            <v>1349.8752777784759</v>
          </cell>
          <cell r="DQ122">
            <v>58.044636944474462</v>
          </cell>
          <cell r="DR122">
            <v>4.2999999999999997E-2</v>
          </cell>
          <cell r="DS122">
            <v>1407.9199147229504</v>
          </cell>
          <cell r="DT122">
            <v>75.191111111111113</v>
          </cell>
          <cell r="DU122">
            <v>33.185277779264275</v>
          </cell>
          <cell r="DV122">
            <v>77.540000000000006</v>
          </cell>
          <cell r="DW122">
            <v>5.3752701104244453E-2</v>
          </cell>
          <cell r="DX122">
            <v>3061.1241200000004</v>
          </cell>
          <cell r="DY122">
            <v>14.166666666666668</v>
          </cell>
          <cell r="DZ122">
            <v>255.00000000000003</v>
          </cell>
          <cell r="EA122">
            <v>0.31357587715425422</v>
          </cell>
          <cell r="EB122">
            <v>39.478000000000002</v>
          </cell>
          <cell r="EC122">
            <v>58897.986513432639</v>
          </cell>
          <cell r="ED122">
            <v>31.955247781474878</v>
          </cell>
          <cell r="EE122">
            <v>252</v>
          </cell>
          <cell r="EF122">
            <v>7.901256614110542</v>
          </cell>
          <cell r="EG122">
            <v>6.3772222225155888</v>
          </cell>
          <cell r="EH122">
            <v>5.6450910355448256</v>
          </cell>
          <cell r="EI122">
            <v>12.673564716154861</v>
          </cell>
          <cell r="EJ122">
            <v>16.589861751152075</v>
          </cell>
          <cell r="EK122">
            <v>13.581702428672482</v>
          </cell>
          <cell r="EL122">
            <v>15.50147563976225</v>
          </cell>
          <cell r="EM122">
            <v>262.6951665285157</v>
          </cell>
          <cell r="EN122">
            <v>567.42234272727819</v>
          </cell>
          <cell r="EO122">
            <v>0</v>
          </cell>
          <cell r="EP122">
            <v>1399.2860181001276</v>
          </cell>
          <cell r="EQ122">
            <v>-213.95306718205171</v>
          </cell>
          <cell r="ER122">
            <v>248.584914886234</v>
          </cell>
          <cell r="ES122">
            <v>-104.46946667129833</v>
          </cell>
          <cell r="ET122">
            <v>3.8348370813731103E-2</v>
          </cell>
          <cell r="EU122">
            <v>82.053214808995847</v>
          </cell>
          <cell r="EV122">
            <v>21.335833333333333</v>
          </cell>
          <cell r="EW122">
            <v>0</v>
          </cell>
        </row>
        <row r="123">
          <cell r="A123">
            <v>42251</v>
          </cell>
          <cell r="B123">
            <v>10</v>
          </cell>
          <cell r="C123" t="str">
            <v>Fri</v>
          </cell>
          <cell r="D123">
            <v>79656</v>
          </cell>
          <cell r="E123">
            <v>3404</v>
          </cell>
          <cell r="F123">
            <v>7705</v>
          </cell>
          <cell r="G123">
            <v>3963</v>
          </cell>
          <cell r="H123">
            <v>0</v>
          </cell>
          <cell r="I123">
            <v>13643</v>
          </cell>
          <cell r="J123">
            <v>342</v>
          </cell>
          <cell r="K123">
            <v>108713</v>
          </cell>
          <cell r="L123">
            <v>0</v>
          </cell>
          <cell r="M123">
            <v>108713</v>
          </cell>
          <cell r="N123">
            <v>751</v>
          </cell>
          <cell r="O123">
            <v>1206</v>
          </cell>
          <cell r="P123">
            <v>98052</v>
          </cell>
          <cell r="Q123">
            <v>1334</v>
          </cell>
          <cell r="R123">
            <v>81</v>
          </cell>
          <cell r="S123">
            <v>243</v>
          </cell>
          <cell r="T123">
            <v>15</v>
          </cell>
          <cell r="U123">
            <v>1419</v>
          </cell>
          <cell r="V123">
            <v>1856</v>
          </cell>
          <cell r="W123">
            <v>1415</v>
          </cell>
          <cell r="X123">
            <v>1657</v>
          </cell>
          <cell r="Y123">
            <v>9</v>
          </cell>
          <cell r="Z123">
            <v>12</v>
          </cell>
          <cell r="AA123">
            <v>210</v>
          </cell>
          <cell r="AB123">
            <v>1888</v>
          </cell>
          <cell r="AC123">
            <v>29</v>
          </cell>
          <cell r="AD123">
            <v>1451</v>
          </cell>
          <cell r="AE123">
            <v>50</v>
          </cell>
          <cell r="AF123">
            <v>0</v>
          </cell>
          <cell r="AG123">
            <v>0</v>
          </cell>
          <cell r="AH123">
            <v>0.84496515468011746</v>
          </cell>
          <cell r="AI123">
            <v>0.87330625143433382</v>
          </cell>
          <cell r="AJ123">
            <v>0.9930919025323558</v>
          </cell>
          <cell r="AK123">
            <v>159.85639985059902</v>
          </cell>
          <cell r="AL123">
            <v>165.19371276060747</v>
          </cell>
          <cell r="AM123">
            <v>0.12864146882157607</v>
          </cell>
          <cell r="AN123">
            <v>10.290126777898459</v>
          </cell>
          <cell r="AO123">
            <v>33.395638629283489</v>
          </cell>
          <cell r="AP123">
            <v>17.894311338295523</v>
          </cell>
          <cell r="AQ123">
            <v>11.7602515502678</v>
          </cell>
          <cell r="AR123">
            <v>76.828975265017661</v>
          </cell>
          <cell r="AS123">
            <v>13.084558342279477</v>
          </cell>
          <cell r="AT123">
            <v>81.029816077366462</v>
          </cell>
          <cell r="AU123">
            <v>196.24839914107918</v>
          </cell>
          <cell r="AV123">
            <v>0.4128941506377114</v>
          </cell>
          <cell r="AW123">
            <v>0.54166521466947581</v>
          </cell>
          <cell r="AX123">
            <v>42.081527056735233</v>
          </cell>
          <cell r="BF123">
            <v>35.514722222222225</v>
          </cell>
          <cell r="BG123">
            <v>306.30694444481958</v>
          </cell>
          <cell r="BH123">
            <v>1019.1569444435731</v>
          </cell>
          <cell r="BI123">
            <v>51.425277778069834</v>
          </cell>
          <cell r="BJ123">
            <v>1412.4038888886848</v>
          </cell>
          <cell r="BK123">
            <v>553.95611111124697</v>
          </cell>
          <cell r="BL123">
            <v>468.07361111111112</v>
          </cell>
          <cell r="BM123">
            <v>498.29722222223256</v>
          </cell>
          <cell r="BN123">
            <v>422.1922222222222</v>
          </cell>
          <cell r="BO123">
            <v>20.606111111098695</v>
          </cell>
          <cell r="BP123">
            <v>16.764722222222222</v>
          </cell>
          <cell r="BQ123">
            <v>27.066944444556462</v>
          </cell>
          <cell r="BR123">
            <v>23.294722222222223</v>
          </cell>
          <cell r="BS123">
            <v>7.9858333333592038</v>
          </cell>
          <cell r="BT123">
            <v>5.8219444444444441</v>
          </cell>
          <cell r="BU123">
            <v>0</v>
          </cell>
          <cell r="BV123">
            <v>0</v>
          </cell>
          <cell r="BW123">
            <v>117.19972222211047</v>
          </cell>
          <cell r="BX123">
            <v>36.112499999999997</v>
          </cell>
          <cell r="BY123">
            <v>81.087222222110469</v>
          </cell>
          <cell r="BZ123">
            <v>82.365833333333327</v>
          </cell>
          <cell r="CA123">
            <v>120.32055555544457</v>
          </cell>
          <cell r="CB123">
            <v>0</v>
          </cell>
          <cell r="CC123">
            <v>0</v>
          </cell>
          <cell r="CD123">
            <v>144.29222222193013</v>
          </cell>
          <cell r="CE123">
            <v>114.45944444444444</v>
          </cell>
          <cell r="CF123">
            <v>128.57916666661725</v>
          </cell>
          <cell r="CG123">
            <v>103.4375</v>
          </cell>
          <cell r="CH123">
            <v>0.41638888888888886</v>
          </cell>
          <cell r="CI123">
            <v>0.36555555555555558</v>
          </cell>
          <cell r="CJ123">
            <v>1.2575000000000001</v>
          </cell>
          <cell r="CK123">
            <v>0.83861111111111108</v>
          </cell>
          <cell r="CL123">
            <v>14.039166666424006</v>
          </cell>
          <cell r="CM123">
            <v>9.8177777777777777</v>
          </cell>
          <cell r="CN123">
            <v>0</v>
          </cell>
          <cell r="CO123">
            <v>935.76861111073219</v>
          </cell>
          <cell r="CP123">
            <v>131.17888888888891</v>
          </cell>
          <cell r="CQ123">
            <v>12.811388888888889</v>
          </cell>
          <cell r="CR123">
            <v>8.9577777777777783</v>
          </cell>
          <cell r="CS123">
            <v>16.636388888888888</v>
          </cell>
          <cell r="CT123">
            <v>0</v>
          </cell>
          <cell r="CU123">
            <v>28.558611111111112</v>
          </cell>
          <cell r="CV123">
            <v>0</v>
          </cell>
          <cell r="CW123">
            <v>40.567500000000003</v>
          </cell>
          <cell r="CX123">
            <v>52.439444444444447</v>
          </cell>
          <cell r="CY123">
            <v>7.5172222222222222</v>
          </cell>
          <cell r="CZ123">
            <v>2.9077777778290006</v>
          </cell>
          <cell r="DA123">
            <v>0</v>
          </cell>
          <cell r="DB123">
            <v>0</v>
          </cell>
          <cell r="DC123">
            <v>0</v>
          </cell>
          <cell r="DD123">
            <v>13.195277777777777</v>
          </cell>
          <cell r="DE123">
            <v>3.7838888888888889</v>
          </cell>
          <cell r="DF123">
            <v>0.49222222222222223</v>
          </cell>
          <cell r="DG123">
            <v>0</v>
          </cell>
          <cell r="DH123">
            <v>27.137499999999999</v>
          </cell>
          <cell r="DI123">
            <v>16.191944444444445</v>
          </cell>
          <cell r="DJ123">
            <v>3.7174999999710256</v>
          </cell>
          <cell r="DK123">
            <v>7.7441666666666666</v>
          </cell>
          <cell r="DL123">
            <v>0</v>
          </cell>
          <cell r="DM123">
            <v>0</v>
          </cell>
          <cell r="DN123">
            <v>135.12694444446672</v>
          </cell>
          <cell r="DO123">
            <v>373.83750000002226</v>
          </cell>
          <cell r="DP123">
            <v>1309.6061111107545</v>
          </cell>
          <cell r="DQ123">
            <v>56.31306277776244</v>
          </cell>
          <cell r="DR123">
            <v>4.2999999999999997E-2</v>
          </cell>
          <cell r="DS123">
            <v>1365.919173888517</v>
          </cell>
          <cell r="DT123">
            <v>70.193333333333328</v>
          </cell>
          <cell r="DU123">
            <v>32.035833333521659</v>
          </cell>
          <cell r="DV123">
            <v>58.519999999999996</v>
          </cell>
          <cell r="DW123">
            <v>4.1819937713393353E-2</v>
          </cell>
          <cell r="DX123">
            <v>2331.8464399999998</v>
          </cell>
          <cell r="DY123">
            <v>44.166666666666664</v>
          </cell>
          <cell r="DZ123">
            <v>795</v>
          </cell>
          <cell r="EA123">
            <v>0.2736893274115017</v>
          </cell>
          <cell r="EB123">
            <v>39.847000000000001</v>
          </cell>
          <cell r="EC123">
            <v>57554.627761935742</v>
          </cell>
          <cell r="ED123">
            <v>2049.1430436227488</v>
          </cell>
          <cell r="EE123">
            <v>251</v>
          </cell>
          <cell r="EF123">
            <v>7.6579681275350584</v>
          </cell>
          <cell r="EG123">
            <v>7.3827777776667949</v>
          </cell>
          <cell r="EH123">
            <v>6.7725186245280264</v>
          </cell>
          <cell r="EI123">
            <v>12.887002171170577</v>
          </cell>
          <cell r="EJ123">
            <v>21.614409606404269</v>
          </cell>
          <cell r="EK123">
            <v>9.5427435387673949</v>
          </cell>
          <cell r="EL123">
            <v>14.958152787104869</v>
          </cell>
          <cell r="EM123">
            <v>284.66456624916827</v>
          </cell>
          <cell r="EN123">
            <v>496.25378273866158</v>
          </cell>
          <cell r="EO123">
            <v>0</v>
          </cell>
          <cell r="EP123">
            <v>154.76100079158985</v>
          </cell>
          <cell r="EQ123">
            <v>772.08085300842333</v>
          </cell>
          <cell r="ER123">
            <v>138.99577604532905</v>
          </cell>
          <cell r="ES123">
            <v>-183.86240185486918</v>
          </cell>
          <cell r="ET123">
            <v>-9.4167898934760963E-2</v>
          </cell>
          <cell r="EU123">
            <v>-243.27241697033833</v>
          </cell>
          <cell r="EV123">
            <v>8.6027777777777779</v>
          </cell>
          <cell r="EW123">
            <v>0.34888888888888892</v>
          </cell>
        </row>
        <row r="124">
          <cell r="A124">
            <v>42252</v>
          </cell>
          <cell r="B124">
            <v>10</v>
          </cell>
          <cell r="C124" t="str">
            <v>Sat</v>
          </cell>
          <cell r="D124">
            <v>50634</v>
          </cell>
          <cell r="E124">
            <v>3101</v>
          </cell>
          <cell r="F124">
            <v>616</v>
          </cell>
          <cell r="G124">
            <v>2221</v>
          </cell>
          <cell r="H124">
            <v>0</v>
          </cell>
          <cell r="I124">
            <v>6211</v>
          </cell>
          <cell r="J124">
            <v>389</v>
          </cell>
          <cell r="K124">
            <v>63172</v>
          </cell>
          <cell r="L124">
            <v>0</v>
          </cell>
          <cell r="M124">
            <v>63172</v>
          </cell>
          <cell r="N124">
            <v>339</v>
          </cell>
          <cell r="O124">
            <v>0</v>
          </cell>
          <cell r="P124">
            <v>0</v>
          </cell>
          <cell r="Q124">
            <v>1052</v>
          </cell>
          <cell r="R124">
            <v>66</v>
          </cell>
          <cell r="S124">
            <v>101</v>
          </cell>
          <cell r="T124">
            <v>15</v>
          </cell>
          <cell r="U124">
            <v>1144</v>
          </cell>
          <cell r="V124">
            <v>1420</v>
          </cell>
          <cell r="W124">
            <v>1118</v>
          </cell>
          <cell r="X124">
            <v>1071</v>
          </cell>
          <cell r="Y124">
            <v>0</v>
          </cell>
          <cell r="Z124">
            <v>10</v>
          </cell>
          <cell r="AA124">
            <v>108</v>
          </cell>
          <cell r="AB124">
            <v>1189</v>
          </cell>
          <cell r="AC124">
            <v>7</v>
          </cell>
          <cell r="AD124">
            <v>175</v>
          </cell>
          <cell r="AE124">
            <v>21</v>
          </cell>
          <cell r="AF124">
            <v>0</v>
          </cell>
          <cell r="AG124">
            <v>0</v>
          </cell>
          <cell r="AH124">
            <v>0.89144953788259518</v>
          </cell>
          <cell r="AI124">
            <v>0.88272129456936166</v>
          </cell>
          <cell r="AJ124">
            <v>0.99463369847400751</v>
          </cell>
          <cell r="AK124">
            <v>162.47448556648004</v>
          </cell>
          <cell r="AL124">
            <v>182.70732066637328</v>
          </cell>
          <cell r="AM124">
            <v>0.10447666687773063</v>
          </cell>
          <cell r="AN124">
            <v>0</v>
          </cell>
          <cell r="AO124">
            <v>0</v>
          </cell>
          <cell r="AP124">
            <v>19.152429014527051</v>
          </cell>
          <cell r="AQ124">
            <v>13.510755431391138</v>
          </cell>
          <cell r="AR124">
            <v>56.504472271914132</v>
          </cell>
          <cell r="AS124">
            <v>13.619745512713203</v>
          </cell>
          <cell r="AT124">
            <v>76.420951820857525</v>
          </cell>
          <cell r="AU124">
            <v>188.18910995043964</v>
          </cell>
          <cell r="AV124">
            <v>0.4060859411098936</v>
          </cell>
          <cell r="AW124">
            <v>0.80048331778145898</v>
          </cell>
          <cell r="AX124">
            <v>58.651675035069097</v>
          </cell>
          <cell r="BF124">
            <v>46.327222222222225</v>
          </cell>
          <cell r="BG124">
            <v>213.3805555554143</v>
          </cell>
          <cell r="BH124">
            <v>589.28222222248087</v>
          </cell>
          <cell r="BI124">
            <v>14.38361111137757</v>
          </cell>
          <cell r="BJ124">
            <v>863.37361111149494</v>
          </cell>
          <cell r="BK124">
            <v>335.68361111137938</v>
          </cell>
          <cell r="BL124">
            <v>299.24499999999995</v>
          </cell>
          <cell r="BM124">
            <v>311.64277777806518</v>
          </cell>
          <cell r="BN124">
            <v>278.0672222222222</v>
          </cell>
          <cell r="BO124">
            <v>16.972499999945157</v>
          </cell>
          <cell r="BP124">
            <v>14.483611111111111</v>
          </cell>
          <cell r="BQ124">
            <v>2.7794444444444446</v>
          </cell>
          <cell r="BR124">
            <v>3.3463888888888889</v>
          </cell>
          <cell r="BS124">
            <v>4.28888888892459</v>
          </cell>
          <cell r="BT124">
            <v>3.347777777777778</v>
          </cell>
          <cell r="BU124">
            <v>0</v>
          </cell>
          <cell r="BV124">
            <v>0</v>
          </cell>
          <cell r="BW124">
            <v>9.1372222221663435</v>
          </cell>
          <cell r="BX124">
            <v>0</v>
          </cell>
          <cell r="BY124">
            <v>9.1372222221663435</v>
          </cell>
          <cell r="BZ124">
            <v>10.286666666666667</v>
          </cell>
          <cell r="CA124">
            <v>82.748888889100769</v>
          </cell>
          <cell r="CB124">
            <v>0</v>
          </cell>
          <cell r="CC124">
            <v>0</v>
          </cell>
          <cell r="CD124">
            <v>87.299722222426325</v>
          </cell>
          <cell r="CE124">
            <v>74.840277777777786</v>
          </cell>
          <cell r="CF124">
            <v>79.093611111166211</v>
          </cell>
          <cell r="CG124">
            <v>68.628888888888895</v>
          </cell>
          <cell r="CH124">
            <v>0</v>
          </cell>
          <cell r="CI124">
            <v>0</v>
          </cell>
          <cell r="CJ124">
            <v>0.92666666666666664</v>
          </cell>
          <cell r="CK124">
            <v>0.8569444444444444</v>
          </cell>
          <cell r="CL124">
            <v>7.2794444445934561</v>
          </cell>
          <cell r="CM124">
            <v>5.3544444444444448</v>
          </cell>
          <cell r="CN124">
            <v>0</v>
          </cell>
          <cell r="CO124">
            <v>514.86944444507276</v>
          </cell>
          <cell r="CP124">
            <v>120.19555555555556</v>
          </cell>
          <cell r="CQ124">
            <v>0</v>
          </cell>
          <cell r="CR124">
            <v>8.9994444444444444</v>
          </cell>
          <cell r="CS124">
            <v>15.344722222222222</v>
          </cell>
          <cell r="CT124">
            <v>0</v>
          </cell>
          <cell r="CU124">
            <v>19.865277777777777</v>
          </cell>
          <cell r="CV124">
            <v>0</v>
          </cell>
          <cell r="CW124">
            <v>31.666111111112663</v>
          </cell>
          <cell r="CX124">
            <v>33.013055555555553</v>
          </cell>
          <cell r="CY124">
            <v>8.4499999999999993</v>
          </cell>
          <cell r="CZ124">
            <v>0.23250000000000001</v>
          </cell>
          <cell r="DA124">
            <v>3.3333333333333335E-3</v>
          </cell>
          <cell r="DB124">
            <v>0</v>
          </cell>
          <cell r="DC124">
            <v>0</v>
          </cell>
          <cell r="DD124">
            <v>7.6647222222222222</v>
          </cell>
          <cell r="DE124">
            <v>1.6555555555555554</v>
          </cell>
          <cell r="DF124">
            <v>0</v>
          </cell>
          <cell r="DG124">
            <v>0</v>
          </cell>
          <cell r="DH124">
            <v>21.937777777777779</v>
          </cell>
          <cell r="DI124">
            <v>12.930833333333334</v>
          </cell>
          <cell r="DJ124">
            <v>5.5619444444444444</v>
          </cell>
          <cell r="DK124">
            <v>3.7588888888888889</v>
          </cell>
          <cell r="DL124">
            <v>0</v>
          </cell>
          <cell r="DM124">
            <v>0</v>
          </cell>
          <cell r="DN124">
            <v>95.208611111111125</v>
          </cell>
          <cell r="DO124">
            <v>291.27972222222377</v>
          </cell>
          <cell r="DP124">
            <v>806.14916666729653</v>
          </cell>
          <cell r="DQ124">
            <v>34.664414166693746</v>
          </cell>
          <cell r="DR124">
            <v>4.299999999999999E-2</v>
          </cell>
          <cell r="DS124">
            <v>840.81358083399027</v>
          </cell>
          <cell r="DT124">
            <v>36.395277777777778</v>
          </cell>
          <cell r="DU124">
            <v>20.482777777531783</v>
          </cell>
          <cell r="DV124">
            <v>32.549999999999997</v>
          </cell>
          <cell r="DW124">
            <v>3.7753263590889548E-2</v>
          </cell>
          <cell r="DX124">
            <v>1811.2447499999998</v>
          </cell>
          <cell r="DY124">
            <v>67.916666666666643</v>
          </cell>
          <cell r="DZ124">
            <v>781.0416666666664</v>
          </cell>
          <cell r="EA124">
            <v>0.3464260436104134</v>
          </cell>
          <cell r="EB124">
            <v>55.645000000000003</v>
          </cell>
          <cell r="EC124">
            <v>49379.358122174053</v>
          </cell>
          <cell r="ED124">
            <v>800.3760402926049</v>
          </cell>
          <cell r="EE124">
            <v>168</v>
          </cell>
          <cell r="EF124">
            <v>7.3152777776899232</v>
          </cell>
          <cell r="EG124">
            <v>5.3333333336717139</v>
          </cell>
          <cell r="EH124">
            <v>3.9374999997501798</v>
          </cell>
          <cell r="EI124">
            <v>13.540916705582042</v>
          </cell>
          <cell r="EJ124">
            <v>0</v>
          </cell>
          <cell r="EK124">
            <v>10.791366906474821</v>
          </cell>
          <cell r="EL124">
            <v>14.836297030910524</v>
          </cell>
          <cell r="EM124">
            <v>221.62702378572854</v>
          </cell>
          <cell r="EN124">
            <v>517.84974092833181</v>
          </cell>
          <cell r="EO124">
            <v>0</v>
          </cell>
          <cell r="EP124">
            <v>933.88050590347609</v>
          </cell>
          <cell r="EQ124">
            <v>0</v>
          </cell>
          <cell r="ER124">
            <v>-559.05679066979781</v>
          </cell>
          <cell r="ES124">
            <v>-370.81495263696729</v>
          </cell>
          <cell r="ET124">
            <v>0.1646502041772222</v>
          </cell>
          <cell r="EU124">
            <v>177.33990874198105</v>
          </cell>
          <cell r="EV124">
            <v>8.605833333333333</v>
          </cell>
          <cell r="EW124">
            <v>11.068333333333333</v>
          </cell>
        </row>
        <row r="125">
          <cell r="A125">
            <v>42253</v>
          </cell>
          <cell r="B125">
            <v>10</v>
          </cell>
          <cell r="C125" t="str">
            <v>Sun</v>
          </cell>
          <cell r="D125">
            <v>26065</v>
          </cell>
          <cell r="E125">
            <v>1680</v>
          </cell>
          <cell r="F125">
            <v>1</v>
          </cell>
          <cell r="G125">
            <v>303</v>
          </cell>
          <cell r="H125">
            <v>0</v>
          </cell>
          <cell r="I125">
            <v>2682</v>
          </cell>
          <cell r="J125">
            <v>32</v>
          </cell>
          <cell r="K125">
            <v>30763</v>
          </cell>
          <cell r="L125">
            <v>0</v>
          </cell>
          <cell r="M125">
            <v>30763</v>
          </cell>
          <cell r="N125">
            <v>254</v>
          </cell>
          <cell r="O125">
            <v>0</v>
          </cell>
          <cell r="P125">
            <v>0</v>
          </cell>
          <cell r="Q125">
            <v>590</v>
          </cell>
          <cell r="R125">
            <v>48</v>
          </cell>
          <cell r="S125">
            <v>29</v>
          </cell>
          <cell r="T125">
            <v>6</v>
          </cell>
          <cell r="U125">
            <v>648</v>
          </cell>
          <cell r="V125">
            <v>747</v>
          </cell>
          <cell r="W125">
            <v>638</v>
          </cell>
          <cell r="X125">
            <v>409</v>
          </cell>
          <cell r="Y125">
            <v>1</v>
          </cell>
          <cell r="Z125">
            <v>0</v>
          </cell>
          <cell r="AA125">
            <v>51</v>
          </cell>
          <cell r="AB125">
            <v>461</v>
          </cell>
          <cell r="AC125">
            <v>8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0.88132962728846453</v>
          </cell>
          <cell r="AI125">
            <v>0.7818571512168716</v>
          </cell>
          <cell r="AJ125">
            <v>0.99174332802392484</v>
          </cell>
          <cell r="AK125">
            <v>170.56416651065504</v>
          </cell>
          <cell r="AL125">
            <v>164.80911246150913</v>
          </cell>
          <cell r="AM125">
            <v>8.8222865130188857E-2</v>
          </cell>
          <cell r="AN125">
            <v>0</v>
          </cell>
          <cell r="AO125">
            <v>0</v>
          </cell>
          <cell r="AP125">
            <v>0</v>
          </cell>
          <cell r="AQ125">
            <v>15.078583527002008</v>
          </cell>
          <cell r="AR125">
            <v>48.217868338557992</v>
          </cell>
          <cell r="AS125">
            <v>12.1400983146012</v>
          </cell>
          <cell r="AT125">
            <v>81.459142738226689</v>
          </cell>
          <cell r="AU125">
            <v>185.21328155577802</v>
          </cell>
          <cell r="AV125">
            <v>0.43981264223589073</v>
          </cell>
          <cell r="AW125">
            <v>1.0649872806420375</v>
          </cell>
          <cell r="AX125">
            <v>83.176367121970884</v>
          </cell>
          <cell r="BF125">
            <v>44.262500000000003</v>
          </cell>
          <cell r="BG125">
            <v>54.67916666646282</v>
          </cell>
          <cell r="BH125">
            <v>286.32916666675646</v>
          </cell>
          <cell r="BI125">
            <v>0.60249999996662484</v>
          </cell>
          <cell r="BJ125">
            <v>385.87333333318588</v>
          </cell>
          <cell r="BK125">
            <v>166.09499999996248</v>
          </cell>
          <cell r="BL125">
            <v>146.38444444444445</v>
          </cell>
          <cell r="BM125">
            <v>152.81638888888034</v>
          </cell>
          <cell r="BN125">
            <v>136.61500000000001</v>
          </cell>
          <cell r="BO125">
            <v>10.19361111111111</v>
          </cell>
          <cell r="BP125">
            <v>9.27</v>
          </cell>
          <cell r="BQ125">
            <v>3.0277777777777778E-2</v>
          </cell>
          <cell r="BR125">
            <v>8.1388888888888886E-2</v>
          </cell>
          <cell r="BS125">
            <v>3.0547222221932477</v>
          </cell>
          <cell r="BT125">
            <v>0.41805555555555557</v>
          </cell>
          <cell r="BU125">
            <v>0</v>
          </cell>
          <cell r="BV125">
            <v>0</v>
          </cell>
          <cell r="BW125">
            <v>0</v>
          </cell>
          <cell r="BX125">
            <v>0</v>
          </cell>
          <cell r="BY125">
            <v>0</v>
          </cell>
          <cell r="BZ125">
            <v>0</v>
          </cell>
          <cell r="CA125">
            <v>42.311666666666667</v>
          </cell>
          <cell r="CB125">
            <v>0</v>
          </cell>
          <cell r="CC125">
            <v>0</v>
          </cell>
          <cell r="CD125">
            <v>37.973333333350666</v>
          </cell>
          <cell r="CE125">
            <v>29.689722222222223</v>
          </cell>
          <cell r="CF125">
            <v>34.322500000017335</v>
          </cell>
          <cell r="CG125">
            <v>27.096666666666668</v>
          </cell>
          <cell r="CH125">
            <v>0.30361111111111111</v>
          </cell>
          <cell r="CI125">
            <v>4.4722222222222219E-2</v>
          </cell>
          <cell r="CJ125">
            <v>0</v>
          </cell>
          <cell r="CK125">
            <v>0</v>
          </cell>
          <cell r="CL125">
            <v>3.3472222222222223</v>
          </cell>
          <cell r="CM125">
            <v>2.5483333333333333</v>
          </cell>
          <cell r="CN125">
            <v>0</v>
          </cell>
          <cell r="CO125">
            <v>246.37999999997982</v>
          </cell>
          <cell r="CP125">
            <v>60.634999999986547</v>
          </cell>
          <cell r="CQ125">
            <v>0</v>
          </cell>
          <cell r="CR125">
            <v>5.5833333333333332E-2</v>
          </cell>
          <cell r="CS125">
            <v>9.0466666666666669</v>
          </cell>
          <cell r="CT125">
            <v>0</v>
          </cell>
          <cell r="CU125">
            <v>28.575555555555557</v>
          </cell>
          <cell r="CV125">
            <v>0</v>
          </cell>
          <cell r="CW125">
            <v>0</v>
          </cell>
          <cell r="CX125">
            <v>13.681111111111111</v>
          </cell>
          <cell r="CY125">
            <v>0.66666666666666663</v>
          </cell>
          <cell r="CZ125">
            <v>1.3888888888888888E-2</v>
          </cell>
          <cell r="DA125">
            <v>3.3333333333333335E-3</v>
          </cell>
          <cell r="DB125">
            <v>0</v>
          </cell>
          <cell r="DC125">
            <v>0</v>
          </cell>
          <cell r="DD125">
            <v>0</v>
          </cell>
          <cell r="DE125">
            <v>0</v>
          </cell>
          <cell r="DF125">
            <v>0</v>
          </cell>
          <cell r="DG125">
            <v>0</v>
          </cell>
          <cell r="DH125">
            <v>0</v>
          </cell>
          <cell r="DI125">
            <v>0</v>
          </cell>
          <cell r="DJ125">
            <v>0</v>
          </cell>
          <cell r="DK125">
            <v>0</v>
          </cell>
          <cell r="DL125">
            <v>0</v>
          </cell>
          <cell r="DM125">
            <v>0</v>
          </cell>
          <cell r="DN125">
            <v>14.365</v>
          </cell>
          <cell r="DO125">
            <v>112.67805555554209</v>
          </cell>
          <cell r="DP125">
            <v>359.05805555552189</v>
          </cell>
          <cell r="DQ125">
            <v>15.43949638888744</v>
          </cell>
          <cell r="DR125">
            <v>4.3000000000000003E-2</v>
          </cell>
          <cell r="DS125">
            <v>374.49755194440934</v>
          </cell>
          <cell r="DT125">
            <v>8.0311111111111106</v>
          </cell>
          <cell r="DU125">
            <v>18.591388888775086</v>
          </cell>
          <cell r="DV125">
            <v>14.73</v>
          </cell>
          <cell r="DW125">
            <v>3.7396382074520208E-2</v>
          </cell>
          <cell r="DX125">
            <v>1181.0219400000001</v>
          </cell>
          <cell r="DY125">
            <v>167.73333333333338</v>
          </cell>
          <cell r="DZ125">
            <v>0</v>
          </cell>
          <cell r="EA125">
            <v>0.30087794959008995</v>
          </cell>
          <cell r="EB125">
            <v>80.177999999999997</v>
          </cell>
          <cell r="EC125">
            <v>31207.486659798851</v>
          </cell>
          <cell r="ED125">
            <v>48.307244997324048</v>
          </cell>
          <cell r="EE125">
            <v>77</v>
          </cell>
          <cell r="EF125">
            <v>14.486796536707859</v>
          </cell>
          <cell r="EG125">
            <v>0</v>
          </cell>
          <cell r="EH125">
            <v>0</v>
          </cell>
          <cell r="EI125">
            <v>11.916381382469034</v>
          </cell>
          <cell r="EJ125">
            <v>3.2936870997255263</v>
          </cell>
          <cell r="EK125">
            <v>0</v>
          </cell>
          <cell r="EL125">
            <v>15.236514522821576</v>
          </cell>
          <cell r="EM125">
            <v>33.027522935779814</v>
          </cell>
          <cell r="EN125">
            <v>99.190688370496176</v>
          </cell>
          <cell r="EO125">
            <v>0</v>
          </cell>
          <cell r="EP125">
            <v>863.39242176102857</v>
          </cell>
          <cell r="EQ125">
            <v>0</v>
          </cell>
          <cell r="ER125">
            <v>-785.41108698059645</v>
          </cell>
          <cell r="ES125">
            <v>139.2472808546643</v>
          </cell>
          <cell r="ET125">
            <v>0.42915416703780074</v>
          </cell>
          <cell r="EU125">
            <v>158.72380698262742</v>
          </cell>
          <cell r="EV125">
            <v>7.5616666666666665</v>
          </cell>
          <cell r="EW125">
            <v>0</v>
          </cell>
        </row>
        <row r="126">
          <cell r="A126">
            <v>42254</v>
          </cell>
          <cell r="B126">
            <v>11</v>
          </cell>
          <cell r="C126" t="str">
            <v>Mon</v>
          </cell>
          <cell r="D126">
            <v>71847</v>
          </cell>
          <cell r="E126">
            <v>3066</v>
          </cell>
          <cell r="F126">
            <v>5250</v>
          </cell>
          <cell r="G126">
            <v>5025</v>
          </cell>
          <cell r="H126">
            <v>0</v>
          </cell>
          <cell r="I126">
            <v>14311</v>
          </cell>
          <cell r="J126">
            <v>1564</v>
          </cell>
          <cell r="K126">
            <v>101063</v>
          </cell>
          <cell r="L126">
            <v>0</v>
          </cell>
          <cell r="M126">
            <v>101063</v>
          </cell>
          <cell r="N126">
            <v>1115</v>
          </cell>
          <cell r="O126">
            <v>1606</v>
          </cell>
          <cell r="P126">
            <v>135613</v>
          </cell>
          <cell r="Q126">
            <v>1201</v>
          </cell>
          <cell r="R126">
            <v>81</v>
          </cell>
          <cell r="S126">
            <v>151</v>
          </cell>
          <cell r="T126">
            <v>8</v>
          </cell>
          <cell r="U126">
            <v>1244</v>
          </cell>
          <cell r="V126">
            <v>1480</v>
          </cell>
          <cell r="W126">
            <v>1282</v>
          </cell>
          <cell r="X126">
            <v>1581</v>
          </cell>
          <cell r="Y126">
            <v>9</v>
          </cell>
          <cell r="Z126">
            <v>16</v>
          </cell>
          <cell r="AA126">
            <v>255</v>
          </cell>
          <cell r="AB126">
            <v>1861</v>
          </cell>
          <cell r="AC126">
            <v>41</v>
          </cell>
          <cell r="AD126">
            <v>1194</v>
          </cell>
          <cell r="AE126">
            <v>50</v>
          </cell>
          <cell r="AF126">
            <v>0</v>
          </cell>
          <cell r="AG126">
            <v>0</v>
          </cell>
          <cell r="AH126">
            <v>0.89464851977843673</v>
          </cell>
          <cell r="AI126">
            <v>0.85965452560069167</v>
          </cell>
          <cell r="AJ126">
            <v>0.98896727783659699</v>
          </cell>
          <cell r="AK126">
            <v>165.55275846375179</v>
          </cell>
          <cell r="AL126">
            <v>157.23972875947348</v>
          </cell>
          <cell r="AM126">
            <v>0.15708023707984128</v>
          </cell>
          <cell r="AN126">
            <v>15.491255757318729</v>
          </cell>
          <cell r="AO126">
            <v>40.343030193076594</v>
          </cell>
          <cell r="AP126">
            <v>18.696336763611765</v>
          </cell>
          <cell r="AQ126">
            <v>12.570544527394869</v>
          </cell>
          <cell r="AR126">
            <v>78.832293291731673</v>
          </cell>
          <cell r="AS126">
            <v>12.879066038942463</v>
          </cell>
          <cell r="AT126">
            <v>79.426824204545809</v>
          </cell>
          <cell r="AU126">
            <v>210.53329629880164</v>
          </cell>
          <cell r="AV126">
            <v>0.37726490584091948</v>
          </cell>
          <cell r="AW126">
            <v>0.59667962429421173</v>
          </cell>
          <cell r="AX126">
            <v>45.438511625360306</v>
          </cell>
          <cell r="BF126">
            <v>45.25</v>
          </cell>
          <cell r="BG126">
            <v>362.00972222176534</v>
          </cell>
          <cell r="BH126">
            <v>883.37916666757781</v>
          </cell>
          <cell r="BI126">
            <v>51.307222222310699</v>
          </cell>
          <cell r="BJ126">
            <v>1341.9461111116539</v>
          </cell>
          <cell r="BK126">
            <v>480.0333333334849</v>
          </cell>
          <cell r="BL126">
            <v>429.46111111111117</v>
          </cell>
          <cell r="BM126">
            <v>433.98250000002923</v>
          </cell>
          <cell r="BN126">
            <v>388.90472222222223</v>
          </cell>
          <cell r="BO126">
            <v>19.498888888888889</v>
          </cell>
          <cell r="BP126">
            <v>16.627777777777776</v>
          </cell>
          <cell r="BQ126">
            <v>18.839444444444446</v>
          </cell>
          <cell r="BR126">
            <v>17.576388888888889</v>
          </cell>
          <cell r="BS126">
            <v>7.7125000001223656</v>
          </cell>
          <cell r="BT126">
            <v>6.3522222222222222</v>
          </cell>
          <cell r="BU126">
            <v>0</v>
          </cell>
          <cell r="BV126">
            <v>0</v>
          </cell>
          <cell r="BW126">
            <v>103.67138888926142</v>
          </cell>
          <cell r="BX126">
            <v>39.808611111111112</v>
          </cell>
          <cell r="BY126">
            <v>63.86277777815031</v>
          </cell>
          <cell r="BZ126">
            <v>67.44083333333333</v>
          </cell>
          <cell r="CA126">
            <v>101.98444444519882</v>
          </cell>
          <cell r="CB126">
            <v>0</v>
          </cell>
          <cell r="CC126">
            <v>0</v>
          </cell>
          <cell r="CD126">
            <v>144.49805555565052</v>
          </cell>
          <cell r="CE126">
            <v>111.67749999999999</v>
          </cell>
          <cell r="CF126">
            <v>126.15888888898384</v>
          </cell>
          <cell r="CG126">
            <v>97.981111111111105</v>
          </cell>
          <cell r="CH126">
            <v>0.39611111111111114</v>
          </cell>
          <cell r="CI126">
            <v>0.2986111111111111</v>
          </cell>
          <cell r="CJ126">
            <v>1.6772222222222222</v>
          </cell>
          <cell r="CK126">
            <v>0.85</v>
          </cell>
          <cell r="CL126">
            <v>16.265833333333333</v>
          </cell>
          <cell r="CM126">
            <v>12.547777777777778</v>
          </cell>
          <cell r="CN126">
            <v>0</v>
          </cell>
          <cell r="CO126">
            <v>830.18722222359565</v>
          </cell>
          <cell r="CP126">
            <v>144.15027777777777</v>
          </cell>
          <cell r="CQ126">
            <v>12.274166666666666</v>
          </cell>
          <cell r="CR126">
            <v>20.906388888888888</v>
          </cell>
          <cell r="CS126">
            <v>17.939444444444444</v>
          </cell>
          <cell r="CT126">
            <v>0</v>
          </cell>
          <cell r="CU126">
            <v>23.590833333333332</v>
          </cell>
          <cell r="CV126">
            <v>0</v>
          </cell>
          <cell r="CW126">
            <v>36.780555555555559</v>
          </cell>
          <cell r="CX126">
            <v>50.347499999999997</v>
          </cell>
          <cell r="CY126">
            <v>9.4611111111111104</v>
          </cell>
          <cell r="CZ126">
            <v>2.2952777777777778</v>
          </cell>
          <cell r="DA126">
            <v>4.0119444444444445</v>
          </cell>
          <cell r="DB126">
            <v>2.2697222222222222</v>
          </cell>
          <cell r="DC126">
            <v>0</v>
          </cell>
          <cell r="DD126">
            <v>8.1647222222222222</v>
          </cell>
          <cell r="DE126">
            <v>5.6727777777777781</v>
          </cell>
          <cell r="DF126">
            <v>0</v>
          </cell>
          <cell r="DG126">
            <v>0</v>
          </cell>
          <cell r="DH126">
            <v>30.053888888888888</v>
          </cell>
          <cell r="DI126">
            <v>21.976388888888888</v>
          </cell>
          <cell r="DJ126">
            <v>10.113333333333333</v>
          </cell>
          <cell r="DK126">
            <v>7.887777777777778</v>
          </cell>
          <cell r="DL126">
            <v>0</v>
          </cell>
          <cell r="DM126">
            <v>0</v>
          </cell>
          <cell r="DN126">
            <v>152.25444444444446</v>
          </cell>
          <cell r="DO126">
            <v>407.89611111111117</v>
          </cell>
          <cell r="DP126">
            <v>1238.0833333347068</v>
          </cell>
          <cell r="DQ126">
            <v>53.237583333392386</v>
          </cell>
          <cell r="DR126">
            <v>4.2999999999999997E-2</v>
          </cell>
          <cell r="DS126">
            <v>1291.3209166680992</v>
          </cell>
          <cell r="DT126">
            <v>68.223888888888894</v>
          </cell>
          <cell r="DU126">
            <v>34.320555554708037</v>
          </cell>
          <cell r="DV126">
            <v>95.69</v>
          </cell>
          <cell r="DW126">
            <v>7.2103651398794655E-2</v>
          </cell>
          <cell r="DX126">
            <v>4036.2998899999998</v>
          </cell>
          <cell r="DY126">
            <v>15.933333333333332</v>
          </cell>
          <cell r="DZ126">
            <v>286.79999999999995</v>
          </cell>
          <cell r="EA126">
            <v>0.31587509026305838</v>
          </cell>
          <cell r="EB126">
            <v>42.180999999999997</v>
          </cell>
          <cell r="EC126">
            <v>58792.307475977097</v>
          </cell>
          <cell r="ED126">
            <v>2164.1899405592876</v>
          </cell>
          <cell r="EE126">
            <v>219</v>
          </cell>
          <cell r="EF126">
            <v>9.402891932796722</v>
          </cell>
          <cell r="EG126">
            <v>8.9227777785016222</v>
          </cell>
          <cell r="EH126">
            <v>5.6036361367722378</v>
          </cell>
          <cell r="EI126">
            <v>12.531816140131308</v>
          </cell>
          <cell r="EJ126">
            <v>22.720897615708274</v>
          </cell>
          <cell r="EK126">
            <v>9.539582643259358</v>
          </cell>
          <cell r="EL126">
            <v>15.67703263486859</v>
          </cell>
          <cell r="EM126">
            <v>278.67063784612662</v>
          </cell>
          <cell r="EN126">
            <v>651.53970825546503</v>
          </cell>
          <cell r="EO126">
            <v>0</v>
          </cell>
          <cell r="EP126">
            <v>-1433.8031023449789</v>
          </cell>
          <cell r="EQ126">
            <v>-1270.8222653551481</v>
          </cell>
          <cell r="ER126">
            <v>-152.96569354616028</v>
          </cell>
          <cell r="ES126">
            <v>-92.575401910373472</v>
          </cell>
          <cell r="ET126">
            <v>-6.0497566298072236E-2</v>
          </cell>
          <cell r="EU126">
            <v>-134.55690611506893</v>
          </cell>
          <cell r="EV126">
            <v>7.4161111111111113</v>
          </cell>
          <cell r="EW126">
            <v>1.4155555555555555</v>
          </cell>
        </row>
        <row r="127">
          <cell r="A127">
            <v>42255</v>
          </cell>
          <cell r="B127">
            <v>11</v>
          </cell>
          <cell r="C127" t="str">
            <v>Tue</v>
          </cell>
          <cell r="D127">
            <v>68043</v>
          </cell>
          <cell r="E127">
            <v>3839</v>
          </cell>
          <cell r="F127">
            <v>2971</v>
          </cell>
          <cell r="G127">
            <v>4607</v>
          </cell>
          <cell r="H127">
            <v>0</v>
          </cell>
          <cell r="I127">
            <v>17716</v>
          </cell>
          <cell r="J127">
            <v>2892</v>
          </cell>
          <cell r="K127">
            <v>100068</v>
          </cell>
          <cell r="L127">
            <v>0</v>
          </cell>
          <cell r="M127">
            <v>100068</v>
          </cell>
          <cell r="N127">
            <v>1587</v>
          </cell>
          <cell r="O127">
            <v>1626</v>
          </cell>
          <cell r="P127">
            <v>115647</v>
          </cell>
          <cell r="Q127">
            <v>1648</v>
          </cell>
          <cell r="R127">
            <v>115</v>
          </cell>
          <cell r="S127">
            <v>118</v>
          </cell>
          <cell r="T127">
            <v>3</v>
          </cell>
          <cell r="U127">
            <v>1778</v>
          </cell>
          <cell r="V127">
            <v>1928</v>
          </cell>
          <cell r="W127">
            <v>1763</v>
          </cell>
          <cell r="X127">
            <v>1312</v>
          </cell>
          <cell r="Y127">
            <v>6</v>
          </cell>
          <cell r="Z127">
            <v>11</v>
          </cell>
          <cell r="AA127">
            <v>362</v>
          </cell>
          <cell r="AB127">
            <v>1691</v>
          </cell>
          <cell r="AC127">
            <v>41</v>
          </cell>
          <cell r="AD127">
            <v>1691</v>
          </cell>
          <cell r="AE127">
            <v>45</v>
          </cell>
          <cell r="AF127">
            <v>0</v>
          </cell>
          <cell r="AG127">
            <v>0</v>
          </cell>
          <cell r="AH127">
            <v>0.89514996214272502</v>
          </cell>
          <cell r="AI127">
            <v>0.90914228718948575</v>
          </cell>
          <cell r="AJ127">
            <v>0.9841407842666986</v>
          </cell>
          <cell r="AK127">
            <v>170.31021646598126</v>
          </cell>
          <cell r="AL127">
            <v>159.83438768588684</v>
          </cell>
          <cell r="AM127">
            <v>0.20593996082663787</v>
          </cell>
          <cell r="AN127">
            <v>11.600245734313553</v>
          </cell>
          <cell r="AO127">
            <v>34.142130558525572</v>
          </cell>
          <cell r="AP127">
            <v>18.272191906605073</v>
          </cell>
          <cell r="AQ127">
            <v>12.711956064588781</v>
          </cell>
          <cell r="AR127">
            <v>56.760068065796936</v>
          </cell>
          <cell r="AS127">
            <v>13.777806948629197</v>
          </cell>
          <cell r="AT127">
            <v>79.653864965245134</v>
          </cell>
          <cell r="AU127">
            <v>226.92099822748563</v>
          </cell>
          <cell r="AV127">
            <v>0.35102024751976929</v>
          </cell>
          <cell r="AW127">
            <v>0.59440869586932066</v>
          </cell>
          <cell r="AX127">
            <v>45.394966438103857</v>
          </cell>
          <cell r="BF127">
            <v>45.25</v>
          </cell>
          <cell r="BG127">
            <v>252.59944444412574</v>
          </cell>
          <cell r="BH127">
            <v>1022.6750000000103</v>
          </cell>
          <cell r="BI127">
            <v>6.1605555556424809</v>
          </cell>
          <cell r="BJ127">
            <v>1326.6849999997785</v>
          </cell>
          <cell r="BK127">
            <v>440.9816666665771</v>
          </cell>
          <cell r="BL127">
            <v>394.74472222222226</v>
          </cell>
          <cell r="BM127">
            <v>399.52388888890465</v>
          </cell>
          <cell r="BN127">
            <v>359.90916666666669</v>
          </cell>
          <cell r="BO127">
            <v>24.018611111049282</v>
          </cell>
          <cell r="BP127">
            <v>18.832777777777778</v>
          </cell>
          <cell r="BQ127">
            <v>11.330277777777777</v>
          </cell>
          <cell r="BR127">
            <v>11.113611111111112</v>
          </cell>
          <cell r="BS127">
            <v>6.1088888888454269</v>
          </cell>
          <cell r="BT127">
            <v>4.8891666666666671</v>
          </cell>
          <cell r="BU127">
            <v>0</v>
          </cell>
          <cell r="BV127">
            <v>0</v>
          </cell>
          <cell r="BW127">
            <v>140.16944444463692</v>
          </cell>
          <cell r="BX127">
            <v>47.624444444459968</v>
          </cell>
          <cell r="BY127">
            <v>92.545000000176955</v>
          </cell>
          <cell r="BZ127">
            <v>96.87166666666667</v>
          </cell>
          <cell r="CA127">
            <v>138.688333332989</v>
          </cell>
          <cell r="CB127">
            <v>0</v>
          </cell>
          <cell r="CC127">
            <v>0</v>
          </cell>
          <cell r="CD127">
            <v>122.73361111132739</v>
          </cell>
          <cell r="CE127">
            <v>98.847222222222229</v>
          </cell>
          <cell r="CF127">
            <v>98.258333333541074</v>
          </cell>
          <cell r="CG127">
            <v>79.932222222222222</v>
          </cell>
          <cell r="CH127">
            <v>0.42805555555555558</v>
          </cell>
          <cell r="CI127">
            <v>0.22722222222222221</v>
          </cell>
          <cell r="CJ127">
            <v>1.106111111111111</v>
          </cell>
          <cell r="CK127">
            <v>0.70277777777777772</v>
          </cell>
          <cell r="CL127">
            <v>22.94111111111965</v>
          </cell>
          <cell r="CM127">
            <v>17.984999999999999</v>
          </cell>
          <cell r="CN127">
            <v>0</v>
          </cell>
          <cell r="CO127">
            <v>842.57305555553046</v>
          </cell>
          <cell r="CP127">
            <v>141.23055555555555</v>
          </cell>
          <cell r="CQ127">
            <v>15.096111111111112</v>
          </cell>
          <cell r="CR127">
            <v>22.691388888888888</v>
          </cell>
          <cell r="CS127">
            <v>18.212222222222223</v>
          </cell>
          <cell r="CT127">
            <v>0</v>
          </cell>
          <cell r="CU127">
            <v>30.493611111111111</v>
          </cell>
          <cell r="CV127">
            <v>0</v>
          </cell>
          <cell r="CW127">
            <v>30.990833333333335</v>
          </cell>
          <cell r="CX127">
            <v>53.861388888888889</v>
          </cell>
          <cell r="CY127">
            <v>7.5411111111111113</v>
          </cell>
          <cell r="CZ127">
            <v>1.3602777778760839</v>
          </cell>
          <cell r="DA127">
            <v>0</v>
          </cell>
          <cell r="DB127">
            <v>0.98555555555555552</v>
          </cell>
          <cell r="DC127">
            <v>0</v>
          </cell>
          <cell r="DD127">
            <v>0.69861111111111107</v>
          </cell>
          <cell r="DE127">
            <v>5.0366666666666671</v>
          </cell>
          <cell r="DF127">
            <v>0</v>
          </cell>
          <cell r="DG127">
            <v>0</v>
          </cell>
          <cell r="DH127">
            <v>29.073055555555555</v>
          </cell>
          <cell r="DI127">
            <v>21.134722222222223</v>
          </cell>
          <cell r="DJ127">
            <v>9.1533333332642606</v>
          </cell>
          <cell r="DK127">
            <v>1.5449999999999999</v>
          </cell>
          <cell r="DL127">
            <v>0</v>
          </cell>
          <cell r="DM127">
            <v>0</v>
          </cell>
          <cell r="DN127">
            <v>130.38972222225144</v>
          </cell>
          <cell r="DO127">
            <v>389.10444444447364</v>
          </cell>
          <cell r="DP127">
            <v>1231.6775000000041</v>
          </cell>
          <cell r="DQ127">
            <v>52.962132500000173</v>
          </cell>
          <cell r="DR127">
            <v>4.2999999999999997E-2</v>
          </cell>
          <cell r="DS127">
            <v>1284.6396325000044</v>
          </cell>
          <cell r="DT127">
            <v>69.827777777777783</v>
          </cell>
          <cell r="DU127">
            <v>24.608055555423633</v>
          </cell>
          <cell r="DV127">
            <v>133.01</v>
          </cell>
          <cell r="DW127">
            <v>0.1015106523252324</v>
          </cell>
          <cell r="DX127">
            <v>5477.484809999999</v>
          </cell>
          <cell r="DY127">
            <v>2.4499999999999966</v>
          </cell>
          <cell r="DZ127">
            <v>44.099999999999937</v>
          </cell>
          <cell r="EA127">
            <v>0.3028899580867262</v>
          </cell>
          <cell r="EB127">
            <v>41.180999999999997</v>
          </cell>
          <cell r="EC127">
            <v>58424.329515982674</v>
          </cell>
          <cell r="ED127">
            <v>253.69783833691298</v>
          </cell>
          <cell r="EE127">
            <v>223</v>
          </cell>
          <cell r="EF127">
            <v>6.6210014947328162</v>
          </cell>
          <cell r="EG127">
            <v>6.5811111109318317</v>
          </cell>
          <cell r="EH127">
            <v>6.837751139811461</v>
          </cell>
          <cell r="EI127">
            <v>13.352557034998485</v>
          </cell>
          <cell r="EJ127">
            <v>14.016872160934458</v>
          </cell>
          <cell r="EK127">
            <v>9.94475138121547</v>
          </cell>
          <cell r="EL127">
            <v>15.779532135413316</v>
          </cell>
          <cell r="EM127">
            <v>262.2177547868298</v>
          </cell>
          <cell r="EN127">
            <v>754.14696253719512</v>
          </cell>
          <cell r="EO127">
            <v>0</v>
          </cell>
          <cell r="EP127">
            <v>-2976.5345372300303</v>
          </cell>
          <cell r="EQ127">
            <v>312.805633723688</v>
          </cell>
          <cell r="ER127">
            <v>-266.60782351829408</v>
          </cell>
          <cell r="ES127">
            <v>-472.8337519735</v>
          </cell>
          <cell r="ET127">
            <v>-6.2768494722963308E-2</v>
          </cell>
          <cell r="EU127">
            <v>-138.36595161936756</v>
          </cell>
          <cell r="EV127">
            <v>14.570277777612727</v>
          </cell>
          <cell r="EW127">
            <v>7.6380555555555558</v>
          </cell>
        </row>
        <row r="128">
          <cell r="A128">
            <v>42256</v>
          </cell>
          <cell r="B128">
            <v>11</v>
          </cell>
          <cell r="C128" t="str">
            <v>Wed</v>
          </cell>
          <cell r="D128">
            <v>55694</v>
          </cell>
          <cell r="E128">
            <v>3187</v>
          </cell>
          <cell r="F128">
            <v>2874</v>
          </cell>
          <cell r="G128">
            <v>2672</v>
          </cell>
          <cell r="H128">
            <v>0</v>
          </cell>
          <cell r="I128">
            <v>8706</v>
          </cell>
          <cell r="J128">
            <v>399</v>
          </cell>
          <cell r="K128">
            <v>73532</v>
          </cell>
          <cell r="L128">
            <v>0</v>
          </cell>
          <cell r="M128">
            <v>73532</v>
          </cell>
          <cell r="N128">
            <v>586</v>
          </cell>
          <cell r="O128">
            <v>1295</v>
          </cell>
          <cell r="P128">
            <v>93639</v>
          </cell>
          <cell r="Q128">
            <v>1028</v>
          </cell>
          <cell r="R128">
            <v>78</v>
          </cell>
          <cell r="S128">
            <v>125</v>
          </cell>
          <cell r="T128">
            <v>13</v>
          </cell>
          <cell r="U128">
            <v>1128</v>
          </cell>
          <cell r="V128">
            <v>1389</v>
          </cell>
          <cell r="W128">
            <v>1106</v>
          </cell>
          <cell r="X128">
            <v>1145</v>
          </cell>
          <cell r="Y128">
            <v>17</v>
          </cell>
          <cell r="Z128">
            <v>7</v>
          </cell>
          <cell r="AA128">
            <v>133</v>
          </cell>
          <cell r="AB128">
            <v>1302</v>
          </cell>
          <cell r="AC128">
            <v>39</v>
          </cell>
          <cell r="AD128">
            <v>1471</v>
          </cell>
          <cell r="AE128">
            <v>31</v>
          </cell>
          <cell r="AF128">
            <v>0</v>
          </cell>
          <cell r="AG128">
            <v>0</v>
          </cell>
          <cell r="AH128">
            <v>0.81877712983864637</v>
          </cell>
          <cell r="AI128">
            <v>0.82329565863258025</v>
          </cell>
          <cell r="AJ128">
            <v>0.99203068052004573</v>
          </cell>
          <cell r="AK128">
            <v>144.8341473246096</v>
          </cell>
          <cell r="AL128">
            <v>165.40330137575125</v>
          </cell>
          <cell r="AM128">
            <v>0.12382364140782244</v>
          </cell>
          <cell r="AN128">
            <v>10.286803676952998</v>
          </cell>
          <cell r="AO128">
            <v>30.201537933313034</v>
          </cell>
          <cell r="AP128">
            <v>17.720578639348361</v>
          </cell>
          <cell r="AQ128">
            <v>11.808949841034577</v>
          </cell>
          <cell r="AR128">
            <v>66.484629294755877</v>
          </cell>
          <cell r="AS128">
            <v>11.558378788967312</v>
          </cell>
          <cell r="AT128">
            <v>64.337368021206558</v>
          </cell>
          <cell r="AU128">
            <v>174.60399752256495</v>
          </cell>
          <cell r="AV128">
            <v>0.36847591655449885</v>
          </cell>
          <cell r="AW128">
            <v>0.72998764880053124</v>
          </cell>
          <cell r="AX128">
            <v>45.029227240474661</v>
          </cell>
          <cell r="BF128">
            <v>41.25</v>
          </cell>
          <cell r="BG128">
            <v>214.78333333290934</v>
          </cell>
          <cell r="BH128">
            <v>969.02444444491732</v>
          </cell>
          <cell r="BI128">
            <v>7.9455555556774033</v>
          </cell>
          <cell r="BJ128">
            <v>1233.0033333335041</v>
          </cell>
          <cell r="BK128">
            <v>421.13583333335248</v>
          </cell>
          <cell r="BL128">
            <v>344.81638888888887</v>
          </cell>
          <cell r="BM128">
            <v>384.53638888884257</v>
          </cell>
          <cell r="BN128">
            <v>312.76638888888891</v>
          </cell>
          <cell r="BO128">
            <v>19.268055555674817</v>
          </cell>
          <cell r="BP128">
            <v>16.671944444444446</v>
          </cell>
          <cell r="BQ128">
            <v>12.305</v>
          </cell>
          <cell r="BR128">
            <v>11.553055555555556</v>
          </cell>
          <cell r="BS128">
            <v>5.0263888888350792</v>
          </cell>
          <cell r="BT128">
            <v>3.8250000000000002</v>
          </cell>
          <cell r="BU128">
            <v>0</v>
          </cell>
          <cell r="BV128">
            <v>0</v>
          </cell>
          <cell r="BW128">
            <v>125.88944444437821</v>
          </cell>
          <cell r="BX128">
            <v>42.878611111111113</v>
          </cell>
          <cell r="BY128">
            <v>83.010833333267101</v>
          </cell>
          <cell r="BZ128">
            <v>79.659444444444446</v>
          </cell>
          <cell r="CA128">
            <v>93.657777777731994</v>
          </cell>
          <cell r="CB128">
            <v>0</v>
          </cell>
          <cell r="CC128">
            <v>0</v>
          </cell>
          <cell r="CD128">
            <v>112.64555555514266</v>
          </cell>
          <cell r="CE128">
            <v>81.423611111111114</v>
          </cell>
          <cell r="CF128">
            <v>102.51388888843668</v>
          </cell>
          <cell r="CG128">
            <v>73.743333333333339</v>
          </cell>
          <cell r="CH128">
            <v>0.82916666666666672</v>
          </cell>
          <cell r="CI128">
            <v>0.68861111111111106</v>
          </cell>
          <cell r="CJ128">
            <v>0.46305555555555555</v>
          </cell>
          <cell r="CK128">
            <v>0.41805555555555557</v>
          </cell>
          <cell r="CL128">
            <v>8.8394444444837674</v>
          </cell>
          <cell r="CM128">
            <v>6.5736111111111111</v>
          </cell>
          <cell r="CN128">
            <v>0</v>
          </cell>
          <cell r="CO128">
            <v>753.32861111060538</v>
          </cell>
          <cell r="CP128">
            <v>146.0136111111137</v>
          </cell>
          <cell r="CQ128">
            <v>9.2652777777777775</v>
          </cell>
          <cell r="CR128">
            <v>27.8</v>
          </cell>
          <cell r="CS128">
            <v>17.912222222222223</v>
          </cell>
          <cell r="CT128">
            <v>0</v>
          </cell>
          <cell r="CU128">
            <v>31.914444444444445</v>
          </cell>
          <cell r="CV128">
            <v>0</v>
          </cell>
          <cell r="CW128">
            <v>24.445833333333333</v>
          </cell>
          <cell r="CX128">
            <v>44.016111111111108</v>
          </cell>
          <cell r="CY128">
            <v>2.1166666666666667</v>
          </cell>
          <cell r="CZ128">
            <v>0.32</v>
          </cell>
          <cell r="DA128">
            <v>0</v>
          </cell>
          <cell r="DB128">
            <v>8.2652777777777775</v>
          </cell>
          <cell r="DC128">
            <v>0</v>
          </cell>
          <cell r="DD128">
            <v>9.1925000000000008</v>
          </cell>
          <cell r="DE128">
            <v>13.430833333395681</v>
          </cell>
          <cell r="DF128">
            <v>0</v>
          </cell>
          <cell r="DG128">
            <v>0</v>
          </cell>
          <cell r="DH128">
            <v>29.921388888888888</v>
          </cell>
          <cell r="DI128">
            <v>16.931111111111111</v>
          </cell>
          <cell r="DJ128">
            <v>4.0647222222222226</v>
          </cell>
          <cell r="DK128">
            <v>3.9741666666666666</v>
          </cell>
          <cell r="DL128">
            <v>0</v>
          </cell>
          <cell r="DM128">
            <v>0</v>
          </cell>
          <cell r="DN128">
            <v>132.23277777784011</v>
          </cell>
          <cell r="DO128">
            <v>389.58416666673162</v>
          </cell>
          <cell r="DP128">
            <v>1142.9127777773369</v>
          </cell>
          <cell r="DQ128">
            <v>49.145249444425481</v>
          </cell>
          <cell r="DR128">
            <v>4.2999999999999997E-2</v>
          </cell>
          <cell r="DS128">
            <v>1192.0580272217624</v>
          </cell>
          <cell r="DT128">
            <v>63.593055555555559</v>
          </cell>
          <cell r="DU128">
            <v>25.575833333986576</v>
          </cell>
          <cell r="DV128">
            <v>122.35</v>
          </cell>
          <cell r="DW128">
            <v>0.10263762099329317</v>
          </cell>
          <cell r="DX128">
            <v>4996.1622500000003</v>
          </cell>
          <cell r="DY128">
            <v>0.20000000000000195</v>
          </cell>
          <cell r="DZ128">
            <v>3.6000000000000352</v>
          </cell>
          <cell r="EA128">
            <v>0.32681644498020401</v>
          </cell>
          <cell r="EB128">
            <v>40.835000000000001</v>
          </cell>
          <cell r="EC128">
            <v>53677.451791600666</v>
          </cell>
          <cell r="ED128">
            <v>324.4567611160868</v>
          </cell>
          <cell r="EE128">
            <v>204</v>
          </cell>
          <cell r="EF128">
            <v>7.5223039217607575</v>
          </cell>
          <cell r="EG128">
            <v>4.6188888888224024</v>
          </cell>
          <cell r="EH128">
            <v>6.7115708444555224</v>
          </cell>
          <cell r="EI128">
            <v>11.16921826315725</v>
          </cell>
          <cell r="EJ128">
            <v>20.502512562814069</v>
          </cell>
          <cell r="EK128">
            <v>15.116976604679063</v>
          </cell>
          <cell r="EL128">
            <v>15.046194456598267</v>
          </cell>
          <cell r="EM128">
            <v>233.56359203575784</v>
          </cell>
          <cell r="EN128">
            <v>531.59436308941576</v>
          </cell>
          <cell r="EO128">
            <v>0</v>
          </cell>
          <cell r="EP128">
            <v>2202.4511700404169</v>
          </cell>
          <cell r="EQ128">
            <v>888.96265709459988</v>
          </cell>
          <cell r="ER128">
            <v>156.80704232049933</v>
          </cell>
          <cell r="ES128">
            <v>455.96012446234568</v>
          </cell>
          <cell r="ET128">
            <v>7.2810458208247275E-2</v>
          </cell>
          <cell r="EU128">
            <v>118.89830097187344</v>
          </cell>
          <cell r="EV128">
            <v>15.526388888904153</v>
          </cell>
          <cell r="EW128">
            <v>2.466388888888889</v>
          </cell>
        </row>
        <row r="129">
          <cell r="A129">
            <v>42257</v>
          </cell>
          <cell r="B129">
            <v>11</v>
          </cell>
          <cell r="C129" t="str">
            <v>Thu</v>
          </cell>
          <cell r="D129">
            <v>68473</v>
          </cell>
          <cell r="E129">
            <v>2808</v>
          </cell>
          <cell r="F129">
            <v>5113</v>
          </cell>
          <cell r="G129">
            <v>3281</v>
          </cell>
          <cell r="H129">
            <v>0</v>
          </cell>
          <cell r="I129">
            <v>11992</v>
          </cell>
          <cell r="J129">
            <v>171</v>
          </cell>
          <cell r="K129">
            <v>91838</v>
          </cell>
          <cell r="L129">
            <v>0</v>
          </cell>
          <cell r="M129">
            <v>91838</v>
          </cell>
          <cell r="N129">
            <v>732</v>
          </cell>
          <cell r="O129">
            <v>1694</v>
          </cell>
          <cell r="P129">
            <v>132127</v>
          </cell>
          <cell r="Q129">
            <v>1202</v>
          </cell>
          <cell r="R129">
            <v>57</v>
          </cell>
          <cell r="S129">
            <v>136</v>
          </cell>
          <cell r="T129">
            <v>16</v>
          </cell>
          <cell r="U129">
            <v>1269</v>
          </cell>
          <cell r="V129">
            <v>1599</v>
          </cell>
          <cell r="W129">
            <v>1259</v>
          </cell>
          <cell r="X129">
            <v>1406</v>
          </cell>
          <cell r="Y129">
            <v>12</v>
          </cell>
          <cell r="Z129">
            <v>14</v>
          </cell>
          <cell r="AA129">
            <v>147</v>
          </cell>
          <cell r="AB129">
            <v>1579</v>
          </cell>
          <cell r="AC129">
            <v>117</v>
          </cell>
          <cell r="AD129">
            <v>1857</v>
          </cell>
          <cell r="AE129">
            <v>42</v>
          </cell>
          <cell r="AF129">
            <v>0</v>
          </cell>
          <cell r="AG129">
            <v>0</v>
          </cell>
          <cell r="AH129">
            <v>0.83005989182108675</v>
          </cell>
          <cell r="AI129">
            <v>0.89795378627869737</v>
          </cell>
          <cell r="AJ129">
            <v>0.99202944314989439</v>
          </cell>
          <cell r="AK129">
            <v>153.95051905411455</v>
          </cell>
          <cell r="AL129">
            <v>154.2739412438527</v>
          </cell>
          <cell r="AM129">
            <v>0.13243973083037522</v>
          </cell>
          <cell r="AN129">
            <v>10.656061395000339</v>
          </cell>
          <cell r="AO129">
            <v>30.367493277571715</v>
          </cell>
          <cell r="AP129">
            <v>17.996414284667303</v>
          </cell>
          <cell r="AQ129">
            <v>11.693287273050069</v>
          </cell>
          <cell r="AR129">
            <v>72.945194598888008</v>
          </cell>
          <cell r="AS129">
            <v>13.332989320783264</v>
          </cell>
          <cell r="AT129">
            <v>70.025265848522281</v>
          </cell>
          <cell r="AU129">
            <v>189.17781639482433</v>
          </cell>
          <cell r="AV129">
            <v>0.37015579935850285</v>
          </cell>
          <cell r="AW129">
            <v>0.64300682405284593</v>
          </cell>
          <cell r="AX129">
            <v>43.170396737022557</v>
          </cell>
          <cell r="BF129">
            <v>35.75</v>
          </cell>
          <cell r="BG129">
            <v>171.25749999970662</v>
          </cell>
          <cell r="BH129">
            <v>1195.1869444425952</v>
          </cell>
          <cell r="BI129">
            <v>14.595555555571856</v>
          </cell>
          <cell r="BJ129">
            <v>1416.7899999978736</v>
          </cell>
          <cell r="BK129">
            <v>485.4586111107717</v>
          </cell>
          <cell r="BL129">
            <v>402.95972222222218</v>
          </cell>
          <cell r="BM129">
            <v>444.77277777758792</v>
          </cell>
          <cell r="BN129">
            <v>368.64666666666665</v>
          </cell>
          <cell r="BO129">
            <v>18.201388888882679</v>
          </cell>
          <cell r="BP129">
            <v>13.356944444444444</v>
          </cell>
          <cell r="BQ129">
            <v>17.730277777777779</v>
          </cell>
          <cell r="BR129">
            <v>16.052222222222223</v>
          </cell>
          <cell r="BS129">
            <v>4.7541666665233464</v>
          </cell>
          <cell r="BT129">
            <v>4.903888888888889</v>
          </cell>
          <cell r="BU129">
            <v>0</v>
          </cell>
          <cell r="BV129">
            <v>0</v>
          </cell>
          <cell r="BW129">
            <v>158.97055555580778</v>
          </cell>
          <cell r="BX129">
            <v>55.783333333315483</v>
          </cell>
          <cell r="BY129">
            <v>103.18722222249231</v>
          </cell>
          <cell r="BZ129">
            <v>102.8075</v>
          </cell>
          <cell r="CA129">
            <v>107.66861111003931</v>
          </cell>
          <cell r="CB129">
            <v>0</v>
          </cell>
          <cell r="CC129">
            <v>0</v>
          </cell>
          <cell r="CD129">
            <v>118.42805555530435</v>
          </cell>
          <cell r="CE129">
            <v>96.192777777777778</v>
          </cell>
          <cell r="CF129">
            <v>108.36583333314422</v>
          </cell>
          <cell r="CG129">
            <v>87.774444444444441</v>
          </cell>
          <cell r="CH129">
            <v>0.54500000000000004</v>
          </cell>
          <cell r="CI129">
            <v>0.44472222222222224</v>
          </cell>
          <cell r="CJ129">
            <v>0.7469444444061567</v>
          </cell>
          <cell r="CK129">
            <v>0.7697222222222222</v>
          </cell>
          <cell r="CL129">
            <v>8.7702777777539769</v>
          </cell>
          <cell r="CM129">
            <v>7.2038888888888888</v>
          </cell>
          <cell r="CN129">
            <v>0</v>
          </cell>
          <cell r="CO129">
            <v>870.5258333319232</v>
          </cell>
          <cell r="CP129">
            <v>153.24666666666667</v>
          </cell>
          <cell r="CQ129">
            <v>9.5783333333333331</v>
          </cell>
          <cell r="CR129">
            <v>30.527777777777779</v>
          </cell>
          <cell r="CS129">
            <v>17.490277777777777</v>
          </cell>
          <cell r="CT129">
            <v>0</v>
          </cell>
          <cell r="CU129">
            <v>33.840277777777779</v>
          </cell>
          <cell r="CV129">
            <v>0</v>
          </cell>
          <cell r="CW129">
            <v>36.735277777777775</v>
          </cell>
          <cell r="CX129">
            <v>53.458333333333336</v>
          </cell>
          <cell r="CY129">
            <v>6.8194444444444446</v>
          </cell>
          <cell r="CZ129">
            <v>2.0741666666666667</v>
          </cell>
          <cell r="DA129">
            <v>0</v>
          </cell>
          <cell r="DB129">
            <v>0</v>
          </cell>
          <cell r="DC129">
            <v>0</v>
          </cell>
          <cell r="DD129">
            <v>8.2297222222222217</v>
          </cell>
          <cell r="DE129">
            <v>9.6950000000000003</v>
          </cell>
          <cell r="DF129">
            <v>0</v>
          </cell>
          <cell r="DG129">
            <v>0</v>
          </cell>
          <cell r="DH129">
            <v>31.4175</v>
          </cell>
          <cell r="DI129">
            <v>18.450555555555557</v>
          </cell>
          <cell r="DJ129">
            <v>15.066666666682448</v>
          </cell>
          <cell r="DK129">
            <v>14.342222222219636</v>
          </cell>
          <cell r="DL129">
            <v>0</v>
          </cell>
          <cell r="DM129">
            <v>0</v>
          </cell>
          <cell r="DN129">
            <v>159.55361111112433</v>
          </cell>
          <cell r="DO129">
            <v>440.97222222223542</v>
          </cell>
          <cell r="DP129">
            <v>1311.4980555541586</v>
          </cell>
          <cell r="DQ129">
            <v>56.394416388828816</v>
          </cell>
          <cell r="DR129">
            <v>4.2999999999999997E-2</v>
          </cell>
          <cell r="DS129">
            <v>1367.8924719429874</v>
          </cell>
          <cell r="DT129">
            <v>70.161944444444444</v>
          </cell>
          <cell r="DU129">
            <v>33.855833332518444</v>
          </cell>
          <cell r="DV129">
            <v>110.14999999999999</v>
          </cell>
          <cell r="DW129">
            <v>8.0525335331029554E-2</v>
          </cell>
          <cell r="DX129">
            <v>4348.5016999999998</v>
          </cell>
          <cell r="DY129">
            <v>39.016666666666673</v>
          </cell>
          <cell r="DZ129">
            <v>702.30000000000007</v>
          </cell>
          <cell r="EA129">
            <v>0.32237345498061543</v>
          </cell>
          <cell r="EB129">
            <v>39.478000000000002</v>
          </cell>
          <cell r="EC129">
            <v>59052.460707365266</v>
          </cell>
          <cell r="ED129">
            <v>576.20334222286579</v>
          </cell>
          <cell r="EE129">
            <v>249</v>
          </cell>
          <cell r="EF129">
            <v>8.1580321283176964</v>
          </cell>
          <cell r="EG129">
            <v>6.629444443493461</v>
          </cell>
          <cell r="EH129">
            <v>6.3353724973472474</v>
          </cell>
          <cell r="EI129">
            <v>12.974569167733867</v>
          </cell>
          <cell r="EJ129">
            <v>22.01834862385321</v>
          </cell>
          <cell r="EK129">
            <v>18.743027148599278</v>
          </cell>
          <cell r="EL129">
            <v>16.761156684554404</v>
          </cell>
          <cell r="EM129">
            <v>288.37675664666529</v>
          </cell>
          <cell r="EN129">
            <v>690.13146364920101</v>
          </cell>
          <cell r="EO129">
            <v>0</v>
          </cell>
          <cell r="EP129">
            <v>887.93253513560774</v>
          </cell>
          <cell r="EQ129">
            <v>868.50620920023698</v>
          </cell>
          <cell r="ER129">
            <v>96.270615823441332</v>
          </cell>
          <cell r="ES129">
            <v>-254.81987639191581</v>
          </cell>
          <cell r="ET129">
            <v>-1.417036653943804E-2</v>
          </cell>
          <cell r="EU129">
            <v>-30.145150858269968</v>
          </cell>
          <cell r="EV129">
            <v>20.120833333310308</v>
          </cell>
          <cell r="EW129">
            <v>3.0805555554577668</v>
          </cell>
        </row>
        <row r="130">
          <cell r="A130">
            <v>42258</v>
          </cell>
          <cell r="B130">
            <v>11</v>
          </cell>
          <cell r="C130" t="str">
            <v>Fri</v>
          </cell>
          <cell r="D130">
            <v>85209</v>
          </cell>
          <cell r="E130">
            <v>3347</v>
          </cell>
          <cell r="F130">
            <v>7396</v>
          </cell>
          <cell r="G130">
            <v>4448</v>
          </cell>
          <cell r="H130">
            <v>0</v>
          </cell>
          <cell r="I130">
            <v>10510</v>
          </cell>
          <cell r="J130">
            <v>285</v>
          </cell>
          <cell r="K130">
            <v>111195</v>
          </cell>
          <cell r="L130">
            <v>0</v>
          </cell>
          <cell r="M130">
            <v>111195</v>
          </cell>
          <cell r="N130">
            <v>1154</v>
          </cell>
          <cell r="O130">
            <v>1285</v>
          </cell>
          <cell r="P130">
            <v>90930</v>
          </cell>
          <cell r="Q130">
            <v>1248</v>
          </cell>
          <cell r="R130">
            <v>89</v>
          </cell>
          <cell r="S130">
            <v>218</v>
          </cell>
          <cell r="T130">
            <v>13</v>
          </cell>
          <cell r="U130">
            <v>1365</v>
          </cell>
          <cell r="V130">
            <v>1726</v>
          </cell>
          <cell r="W130">
            <v>1337</v>
          </cell>
          <cell r="X130">
            <v>1735</v>
          </cell>
          <cell r="Y130">
            <v>13</v>
          </cell>
          <cell r="Z130">
            <v>6</v>
          </cell>
          <cell r="AA130">
            <v>153</v>
          </cell>
          <cell r="AB130">
            <v>1907</v>
          </cell>
          <cell r="AC130">
            <v>34</v>
          </cell>
          <cell r="AD130">
            <v>1264</v>
          </cell>
          <cell r="AE130">
            <v>50</v>
          </cell>
          <cell r="AF130">
            <v>0</v>
          </cell>
          <cell r="AG130">
            <v>0</v>
          </cell>
          <cell r="AH130">
            <v>0.84940121190228268</v>
          </cell>
          <cell r="AI130">
            <v>0.85632677582792083</v>
          </cell>
          <cell r="AJ130">
            <v>0.98962183551418681</v>
          </cell>
          <cell r="AK130">
            <v>158.56893623932066</v>
          </cell>
          <cell r="AL130">
            <v>159.0632466898127</v>
          </cell>
          <cell r="AM130">
            <v>9.708170331399793E-2</v>
          </cell>
          <cell r="AN130">
            <v>11.518838255670367</v>
          </cell>
          <cell r="AO130">
            <v>31.04635477138044</v>
          </cell>
          <cell r="AP130">
            <v>18.01425178142307</v>
          </cell>
          <cell r="AQ130">
            <v>11.357967591109768</v>
          </cell>
          <cell r="AR130">
            <v>83.167539267015712</v>
          </cell>
          <cell r="AS130">
            <v>12.96029903150375</v>
          </cell>
          <cell r="AT130">
            <v>82.125191566259772</v>
          </cell>
          <cell r="AU130">
            <v>187.42362396703467</v>
          </cell>
          <cell r="AV130">
            <v>0.43817950922080401</v>
          </cell>
          <cell r="AW130">
            <v>0.53425856596354959</v>
          </cell>
          <cell r="AX130">
            <v>42.067197579742803</v>
          </cell>
          <cell r="BF130">
            <v>35.514722222222225</v>
          </cell>
          <cell r="BG130">
            <v>332.99138889034668</v>
          </cell>
          <cell r="BH130">
            <v>1033.831944444551</v>
          </cell>
          <cell r="BI130">
            <v>69.275000000221425</v>
          </cell>
          <cell r="BJ130">
            <v>1471.6130555573413</v>
          </cell>
          <cell r="BK130">
            <v>593.28166666736593</v>
          </cell>
          <cell r="BL130">
            <v>503.93416666666673</v>
          </cell>
          <cell r="BM130">
            <v>537.3625000006183</v>
          </cell>
          <cell r="BN130">
            <v>457.89388888888891</v>
          </cell>
          <cell r="BO130">
            <v>21.041944444444443</v>
          </cell>
          <cell r="BP130">
            <v>17.194444444444443</v>
          </cell>
          <cell r="BQ130">
            <v>26.268333333533569</v>
          </cell>
          <cell r="BR130">
            <v>22.53638888888889</v>
          </cell>
          <cell r="BS130">
            <v>8.6088888887696271</v>
          </cell>
          <cell r="BT130">
            <v>6.3094444444444449</v>
          </cell>
          <cell r="BU130">
            <v>0</v>
          </cell>
          <cell r="BV130">
            <v>0</v>
          </cell>
          <cell r="BW130">
            <v>111.55638888908214</v>
          </cell>
          <cell r="BX130">
            <v>41.389722222222225</v>
          </cell>
          <cell r="BY130">
            <v>70.166666666859911</v>
          </cell>
          <cell r="BZ130">
            <v>70.157499999999999</v>
          </cell>
          <cell r="CA130">
            <v>117.71472222253136</v>
          </cell>
          <cell r="CB130">
            <v>0</v>
          </cell>
          <cell r="CC130">
            <v>0</v>
          </cell>
          <cell r="CD130">
            <v>147.14166666714138</v>
          </cell>
          <cell r="CE130">
            <v>115.92944444444446</v>
          </cell>
          <cell r="CF130">
            <v>134.33333333379744</v>
          </cell>
          <cell r="CG130">
            <v>107.45944444444444</v>
          </cell>
          <cell r="CH130">
            <v>0.82305555556383403</v>
          </cell>
          <cell r="CI130">
            <v>0.47194444444444444</v>
          </cell>
          <cell r="CJ130">
            <v>0.8075</v>
          </cell>
          <cell r="CK130">
            <v>0.47388888888888892</v>
          </cell>
          <cell r="CL130">
            <v>11.177777777780106</v>
          </cell>
          <cell r="CM130">
            <v>7.5241666666666669</v>
          </cell>
          <cell r="CN130">
            <v>0</v>
          </cell>
          <cell r="CO130">
            <v>969.69444444612088</v>
          </cell>
          <cell r="CP130">
            <v>130.08166666666668</v>
          </cell>
          <cell r="CQ130">
            <v>3.2919444444444443</v>
          </cell>
          <cell r="CR130">
            <v>18.060833333333335</v>
          </cell>
          <cell r="CS130">
            <v>17.266111111111112</v>
          </cell>
          <cell r="CT130">
            <v>0</v>
          </cell>
          <cell r="CU130">
            <v>23.085555555555555</v>
          </cell>
          <cell r="CV130">
            <v>0</v>
          </cell>
          <cell r="CW130">
            <v>37.368055555555557</v>
          </cell>
          <cell r="CX130">
            <v>59.276111111111113</v>
          </cell>
          <cell r="CY130">
            <v>6.4333333333333336</v>
          </cell>
          <cell r="CZ130">
            <v>1.7019444444444445</v>
          </cell>
          <cell r="DA130">
            <v>0</v>
          </cell>
          <cell r="DB130">
            <v>0</v>
          </cell>
          <cell r="DC130">
            <v>0</v>
          </cell>
          <cell r="DD130">
            <v>6.2169444444444446</v>
          </cell>
          <cell r="DE130">
            <v>9.6961111111111116</v>
          </cell>
          <cell r="DF130">
            <v>0</v>
          </cell>
          <cell r="DG130">
            <v>1.3230555555555557</v>
          </cell>
          <cell r="DH130">
            <v>30.163888888888888</v>
          </cell>
          <cell r="DI130">
            <v>21.105</v>
          </cell>
          <cell r="DJ130">
            <v>6.2050000000000001</v>
          </cell>
          <cell r="DK130">
            <v>12.999444444444444</v>
          </cell>
          <cell r="DL130">
            <v>0</v>
          </cell>
          <cell r="DM130">
            <v>0</v>
          </cell>
          <cell r="DN130">
            <v>155.12083333333334</v>
          </cell>
          <cell r="DO130">
            <v>384.27500000000003</v>
          </cell>
          <cell r="DP130">
            <v>1353.9694444461209</v>
          </cell>
          <cell r="DQ130">
            <v>58.220686111183191</v>
          </cell>
          <cell r="DR130">
            <v>4.2999999999999997E-2</v>
          </cell>
          <cell r="DS130">
            <v>1412.190130557304</v>
          </cell>
          <cell r="DT130">
            <v>76.571944444444441</v>
          </cell>
          <cell r="DU130">
            <v>40.640555555757778</v>
          </cell>
          <cell r="DV130">
            <v>63.13</v>
          </cell>
          <cell r="DW130">
            <v>4.4703612236042536E-2</v>
          </cell>
          <cell r="DX130">
            <v>2515.5411100000001</v>
          </cell>
          <cell r="DY130">
            <v>34.43333333333333</v>
          </cell>
          <cell r="DZ130">
            <v>619.79999999999995</v>
          </cell>
          <cell r="EA130">
            <v>0.27211279252344761</v>
          </cell>
          <cell r="EB130">
            <v>39.847000000000001</v>
          </cell>
          <cell r="EC130">
            <v>59406.881242316893</v>
          </cell>
          <cell r="ED130">
            <v>2760.4009250088234</v>
          </cell>
          <cell r="EE130">
            <v>271</v>
          </cell>
          <cell r="EF130">
            <v>8.9979089791345643</v>
          </cell>
          <cell r="EG130">
            <v>8.7919444446555435</v>
          </cell>
          <cell r="EH130">
            <v>5.6870241065267484</v>
          </cell>
          <cell r="EI130">
            <v>12.91563275429781</v>
          </cell>
          <cell r="EJ130">
            <v>15.79480256480907</v>
          </cell>
          <cell r="EK130">
            <v>7.4303405572755414</v>
          </cell>
          <cell r="EL130">
            <v>13.687872763416632</v>
          </cell>
          <cell r="EM130">
            <v>281.55573884691159</v>
          </cell>
          <cell r="EN130">
            <v>516.67527104484486</v>
          </cell>
          <cell r="EO130">
            <v>0</v>
          </cell>
          <cell r="EP130">
            <v>1279.0374023437864</v>
          </cell>
          <cell r="EQ130">
            <v>262.01638301001185</v>
          </cell>
          <cell r="ER130">
            <v>346.67737431318722</v>
          </cell>
          <cell r="ES130">
            <v>-126.86682858649817</v>
          </cell>
          <cell r="ET130">
            <v>-0.12291862462873437</v>
          </cell>
          <cell r="EU130">
            <v>-324.90722586602317</v>
          </cell>
          <cell r="EV130">
            <v>16.091944444484543</v>
          </cell>
          <cell r="EW130">
            <v>8.5777777778357276</v>
          </cell>
        </row>
        <row r="131">
          <cell r="A131">
            <v>42259</v>
          </cell>
          <cell r="B131">
            <v>11</v>
          </cell>
          <cell r="C131" t="str">
            <v>Sat</v>
          </cell>
          <cell r="D131">
            <v>48550</v>
          </cell>
          <cell r="E131">
            <v>2580</v>
          </cell>
          <cell r="F131">
            <v>561</v>
          </cell>
          <cell r="G131">
            <v>2376</v>
          </cell>
          <cell r="H131">
            <v>0</v>
          </cell>
          <cell r="I131">
            <v>4815</v>
          </cell>
          <cell r="J131">
            <v>307</v>
          </cell>
          <cell r="K131">
            <v>59189</v>
          </cell>
          <cell r="L131">
            <v>0</v>
          </cell>
          <cell r="M131">
            <v>59189</v>
          </cell>
          <cell r="N131">
            <v>347</v>
          </cell>
          <cell r="O131">
            <v>1</v>
          </cell>
          <cell r="P131">
            <v>96</v>
          </cell>
          <cell r="Q131">
            <v>1052</v>
          </cell>
          <cell r="R131">
            <v>72</v>
          </cell>
          <cell r="S131">
            <v>96</v>
          </cell>
          <cell r="T131">
            <v>6</v>
          </cell>
          <cell r="U131">
            <v>1141</v>
          </cell>
          <cell r="V131">
            <v>1300</v>
          </cell>
          <cell r="W131">
            <v>1124</v>
          </cell>
          <cell r="X131">
            <v>1120</v>
          </cell>
          <cell r="Y131">
            <v>18</v>
          </cell>
          <cell r="Z131">
            <v>6</v>
          </cell>
          <cell r="AA131">
            <v>87</v>
          </cell>
          <cell r="AB131">
            <v>1231</v>
          </cell>
          <cell r="AC131">
            <v>15</v>
          </cell>
          <cell r="AD131">
            <v>154</v>
          </cell>
          <cell r="AE131">
            <v>22</v>
          </cell>
          <cell r="AF131">
            <v>0</v>
          </cell>
          <cell r="AG131">
            <v>0</v>
          </cell>
          <cell r="AH131">
            <v>0.8440824858203051</v>
          </cell>
          <cell r="AI131">
            <v>0.88721766190400497</v>
          </cell>
          <cell r="AJ131">
            <v>0.99413742418354767</v>
          </cell>
          <cell r="AK131">
            <v>159.15901969422842</v>
          </cell>
          <cell r="AL131">
            <v>156.75949367103146</v>
          </cell>
          <cell r="AM131">
            <v>8.6536349659565123E-2</v>
          </cell>
          <cell r="AN131">
            <v>0.13564942160838997</v>
          </cell>
          <cell r="AO131">
            <v>0</v>
          </cell>
          <cell r="AP131">
            <v>20.890010927692057</v>
          </cell>
          <cell r="AQ131">
            <v>12.864786842658697</v>
          </cell>
          <cell r="AR131">
            <v>52.659252669039148</v>
          </cell>
          <cell r="AS131">
            <v>13.567728425054653</v>
          </cell>
          <cell r="AT131">
            <v>75.707464462058127</v>
          </cell>
          <cell r="AU131">
            <v>179.88405655195461</v>
          </cell>
          <cell r="AV131">
            <v>0.42086811868283663</v>
          </cell>
          <cell r="AW131">
            <v>0.80167266780658231</v>
          </cell>
          <cell r="AX131">
            <v>58.190417073988648</v>
          </cell>
          <cell r="BF131">
            <v>46.327222222222225</v>
          </cell>
          <cell r="BG131">
            <v>191.88444444377856</v>
          </cell>
          <cell r="BH131">
            <v>567.92861111058642</v>
          </cell>
          <cell r="BI131">
            <v>27.492499999745949</v>
          </cell>
          <cell r="BJ131">
            <v>833.63277777633323</v>
          </cell>
          <cell r="BK131">
            <v>329.03972222187946</v>
          </cell>
          <cell r="BL131">
            <v>277.73666666666668</v>
          </cell>
          <cell r="BM131">
            <v>305.04083333305783</v>
          </cell>
          <cell r="BN131">
            <v>257.05583333333334</v>
          </cell>
          <cell r="BO131">
            <v>16.45833333331807</v>
          </cell>
          <cell r="BP131">
            <v>13.496666666666666</v>
          </cell>
          <cell r="BQ131">
            <v>2.7430555555555554</v>
          </cell>
          <cell r="BR131">
            <v>3.7361111111111112</v>
          </cell>
          <cell r="BS131">
            <v>4.797499999948001</v>
          </cell>
          <cell r="BT131">
            <v>3.4480555555555554</v>
          </cell>
          <cell r="BU131">
            <v>0</v>
          </cell>
          <cell r="BV131">
            <v>0</v>
          </cell>
          <cell r="BW131">
            <v>7.3719444443112137</v>
          </cell>
          <cell r="BX131">
            <v>0</v>
          </cell>
          <cell r="BY131">
            <v>7.3719444443112137</v>
          </cell>
          <cell r="BZ131">
            <v>8.3949999999999996</v>
          </cell>
          <cell r="CA131">
            <v>87.370277778167122</v>
          </cell>
          <cell r="CB131">
            <v>0</v>
          </cell>
          <cell r="CC131">
            <v>0</v>
          </cell>
          <cell r="CD131">
            <v>90.729999999616098</v>
          </cell>
          <cell r="CE131">
            <v>78.642777777777781</v>
          </cell>
          <cell r="CF131">
            <v>83.437499999616094</v>
          </cell>
          <cell r="CG131">
            <v>73.271944444444443</v>
          </cell>
          <cell r="CH131">
            <v>0.98805555555555558</v>
          </cell>
          <cell r="CI131">
            <v>0.72277777777777774</v>
          </cell>
          <cell r="CJ131">
            <v>0.41972222222222222</v>
          </cell>
          <cell r="CK131">
            <v>0.4</v>
          </cell>
          <cell r="CL131">
            <v>5.884722222222222</v>
          </cell>
          <cell r="CM131">
            <v>4.2480555555555553</v>
          </cell>
          <cell r="CN131">
            <v>0</v>
          </cell>
          <cell r="CO131">
            <v>514.5119444439739</v>
          </cell>
          <cell r="CP131">
            <v>102.62083333333334</v>
          </cell>
          <cell r="CQ131">
            <v>0</v>
          </cell>
          <cell r="CR131">
            <v>8.9961111111111105</v>
          </cell>
          <cell r="CS131">
            <v>16.111666666666668</v>
          </cell>
          <cell r="CT131">
            <v>0</v>
          </cell>
          <cell r="CU131">
            <v>28.809166666666666</v>
          </cell>
          <cell r="CV131">
            <v>0</v>
          </cell>
          <cell r="CW131">
            <v>23.51500000004372</v>
          </cell>
          <cell r="CX131">
            <v>34.341388888888886</v>
          </cell>
          <cell r="CY131">
            <v>1.3</v>
          </cell>
          <cell r="CZ131">
            <v>3.0447222222315355</v>
          </cell>
          <cell r="DA131">
            <v>1.1388888888888889E-2</v>
          </cell>
          <cell r="DB131">
            <v>0</v>
          </cell>
          <cell r="DC131">
            <v>0</v>
          </cell>
          <cell r="DD131">
            <v>0</v>
          </cell>
          <cell r="DE131">
            <v>0</v>
          </cell>
          <cell r="DF131">
            <v>0</v>
          </cell>
          <cell r="DG131">
            <v>0</v>
          </cell>
          <cell r="DH131">
            <v>17.986388888888889</v>
          </cell>
          <cell r="DI131">
            <v>12.73194444435571</v>
          </cell>
          <cell r="DJ131">
            <v>15.589722222195576</v>
          </cell>
          <cell r="DK131">
            <v>2.2416666666666667</v>
          </cell>
          <cell r="DL131">
            <v>0</v>
          </cell>
          <cell r="DM131">
            <v>0</v>
          </cell>
          <cell r="DN131">
            <v>87.247222222116136</v>
          </cell>
          <cell r="DO131">
            <v>267.29999999993765</v>
          </cell>
          <cell r="DP131">
            <v>781.81194444391156</v>
          </cell>
          <cell r="DQ131">
            <v>33.617913611088191</v>
          </cell>
          <cell r="DR131">
            <v>4.299999999999999E-2</v>
          </cell>
          <cell r="DS131">
            <v>815.42985805499973</v>
          </cell>
          <cell r="DT131">
            <v>30.549444444444443</v>
          </cell>
          <cell r="DU131">
            <v>20.158333332465379</v>
          </cell>
          <cell r="DV131">
            <v>30.35</v>
          </cell>
          <cell r="DW131">
            <v>3.7219632933716947E-2</v>
          </cell>
          <cell r="DX131">
            <v>1688.8257500000002</v>
          </cell>
          <cell r="DY131">
            <v>33.63333333333334</v>
          </cell>
          <cell r="DZ131">
            <v>386.78333333333342</v>
          </cell>
          <cell r="EA131">
            <v>0.32780256616738773</v>
          </cell>
          <cell r="EB131">
            <v>55.645000000000003</v>
          </cell>
          <cell r="EC131">
            <v>47450.203534803797</v>
          </cell>
          <cell r="ED131">
            <v>1529.8201624858634</v>
          </cell>
          <cell r="EE131">
            <v>161</v>
          </cell>
          <cell r="EF131">
            <v>7.5124223599249866</v>
          </cell>
          <cell r="EG131">
            <v>4.2077777782871593</v>
          </cell>
          <cell r="EH131">
            <v>5.2284129911811643</v>
          </cell>
          <cell r="EI131">
            <v>13.423220973844533</v>
          </cell>
          <cell r="EJ131">
            <v>18.217599100365476</v>
          </cell>
          <cell r="EK131">
            <v>14.295168762409</v>
          </cell>
          <cell r="EL131">
            <v>14.784045315081427</v>
          </cell>
          <cell r="EM131">
            <v>204.51645569620254</v>
          </cell>
          <cell r="EN131">
            <v>495.25794685268431</v>
          </cell>
          <cell r="EO131">
            <v>0</v>
          </cell>
          <cell r="EP131">
            <v>1712.0069933718826</v>
          </cell>
          <cell r="EQ131">
            <v>424.20681554320294</v>
          </cell>
          <cell r="ER131">
            <v>-285.73961918628783</v>
          </cell>
          <cell r="ES131">
            <v>-360.7301847324224</v>
          </cell>
          <cell r="ET131">
            <v>0.14449547721429834</v>
          </cell>
          <cell r="EU131">
            <v>146.97510742984733</v>
          </cell>
          <cell r="EV131">
            <v>12.531944444496961</v>
          </cell>
          <cell r="EW131">
            <v>9.2216666665996634</v>
          </cell>
        </row>
        <row r="132">
          <cell r="A132">
            <v>42260</v>
          </cell>
          <cell r="B132">
            <v>11</v>
          </cell>
          <cell r="C132" t="str">
            <v>Sun</v>
          </cell>
          <cell r="D132">
            <v>27077</v>
          </cell>
          <cell r="E132">
            <v>1988</v>
          </cell>
          <cell r="F132">
            <v>0</v>
          </cell>
          <cell r="G132">
            <v>0</v>
          </cell>
          <cell r="H132">
            <v>0</v>
          </cell>
          <cell r="I132">
            <v>2146</v>
          </cell>
          <cell r="J132">
            <v>0</v>
          </cell>
          <cell r="K132">
            <v>31211</v>
          </cell>
          <cell r="L132">
            <v>0</v>
          </cell>
          <cell r="M132">
            <v>31211</v>
          </cell>
          <cell r="N132">
            <v>252</v>
          </cell>
          <cell r="O132">
            <v>0</v>
          </cell>
          <cell r="P132">
            <v>0</v>
          </cell>
          <cell r="Q132">
            <v>559</v>
          </cell>
          <cell r="R132">
            <v>48</v>
          </cell>
          <cell r="S132">
            <v>31</v>
          </cell>
          <cell r="T132">
            <v>13</v>
          </cell>
          <cell r="U132">
            <v>625</v>
          </cell>
          <cell r="V132">
            <v>797</v>
          </cell>
          <cell r="W132">
            <v>607</v>
          </cell>
          <cell r="X132">
            <v>472</v>
          </cell>
          <cell r="Y132">
            <v>0</v>
          </cell>
          <cell r="Z132">
            <v>3</v>
          </cell>
          <cell r="AA132">
            <v>35</v>
          </cell>
          <cell r="AB132">
            <v>510</v>
          </cell>
          <cell r="AC132">
            <v>6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0.87361272725007866</v>
          </cell>
          <cell r="AI132">
            <v>0.82914587506757342</v>
          </cell>
          <cell r="AJ132">
            <v>0.99192592355259368</v>
          </cell>
          <cell r="AK132">
            <v>163.6426819502914</v>
          </cell>
          <cell r="AL132">
            <v>163.72246242536545</v>
          </cell>
          <cell r="AM132">
            <v>6.8757809746563717E-2</v>
          </cell>
          <cell r="AN132">
            <v>0</v>
          </cell>
          <cell r="AO132">
            <v>0</v>
          </cell>
          <cell r="AP132">
            <v>0</v>
          </cell>
          <cell r="AQ132">
            <v>13.329266804928631</v>
          </cell>
          <cell r="AR132">
            <v>51.418451400329488</v>
          </cell>
          <cell r="AS132">
            <v>13.37461300308436</v>
          </cell>
          <cell r="AT132">
            <v>80.303318348486982</v>
          </cell>
          <cell r="AU132">
            <v>175.73101610301933</v>
          </cell>
          <cell r="AV132">
            <v>0.45696724533482763</v>
          </cell>
          <cell r="AW132">
            <v>1.056349031896159</v>
          </cell>
          <cell r="AX132">
            <v>81.331095489427895</v>
          </cell>
          <cell r="BF132">
            <v>44.262500000000003</v>
          </cell>
          <cell r="BG132">
            <v>80.41194444422662</v>
          </cell>
          <cell r="BH132">
            <v>281.7144444446788</v>
          </cell>
          <cell r="BI132">
            <v>0.61611111118018402</v>
          </cell>
          <cell r="BJ132">
            <v>407.0050000000856</v>
          </cell>
          <cell r="BK132">
            <v>177.60666666664625</v>
          </cell>
          <cell r="BL132">
            <v>155.15944444444446</v>
          </cell>
          <cell r="BM132">
            <v>165.46416666664624</v>
          </cell>
          <cell r="BN132">
            <v>144.39583333333334</v>
          </cell>
          <cell r="BO132">
            <v>12.1425</v>
          </cell>
          <cell r="BP132">
            <v>10.763611111111111</v>
          </cell>
          <cell r="BQ132">
            <v>0</v>
          </cell>
          <cell r="BR132">
            <v>0</v>
          </cell>
          <cell r="BS132">
            <v>0</v>
          </cell>
          <cell r="BT132">
            <v>0</v>
          </cell>
          <cell r="BU132">
            <v>0</v>
          </cell>
          <cell r="BV132">
            <v>0</v>
          </cell>
          <cell r="BW132">
            <v>0</v>
          </cell>
          <cell r="BX132">
            <v>0</v>
          </cell>
          <cell r="BY132">
            <v>0</v>
          </cell>
          <cell r="BZ132">
            <v>0</v>
          </cell>
          <cell r="CA132">
            <v>45.538888888888891</v>
          </cell>
          <cell r="CB132">
            <v>0</v>
          </cell>
          <cell r="CC132">
            <v>0</v>
          </cell>
          <cell r="CD132">
            <v>38.131944444477561</v>
          </cell>
          <cell r="CE132">
            <v>31.616944444444442</v>
          </cell>
          <cell r="CF132">
            <v>34.729166666722286</v>
          </cell>
          <cell r="CG132">
            <v>29.743333333333332</v>
          </cell>
          <cell r="CH132">
            <v>0</v>
          </cell>
          <cell r="CI132">
            <v>0</v>
          </cell>
          <cell r="CJ132">
            <v>0.42</v>
          </cell>
          <cell r="CK132">
            <v>0.13972222222222222</v>
          </cell>
          <cell r="CL132">
            <v>2.9827777777552709</v>
          </cell>
          <cell r="CM132">
            <v>1.7338888888888888</v>
          </cell>
          <cell r="CN132">
            <v>0</v>
          </cell>
          <cell r="CO132">
            <v>261.27750000001271</v>
          </cell>
          <cell r="CP132">
            <v>69.819444444444443</v>
          </cell>
          <cell r="CQ132">
            <v>0</v>
          </cell>
          <cell r="CR132">
            <v>0</v>
          </cell>
          <cell r="CS132">
            <v>9.0730555555555554</v>
          </cell>
          <cell r="CT132">
            <v>0</v>
          </cell>
          <cell r="CU132">
            <v>7.1752777777777776</v>
          </cell>
          <cell r="CV132">
            <v>0</v>
          </cell>
          <cell r="CW132">
            <v>7.0761111111111115</v>
          </cell>
          <cell r="CX132">
            <v>14.190277777777778</v>
          </cell>
          <cell r="CY132">
            <v>1.4666666666666666</v>
          </cell>
          <cell r="CZ132">
            <v>7.6011111110309137</v>
          </cell>
          <cell r="DA132">
            <v>0</v>
          </cell>
          <cell r="DB132">
            <v>0</v>
          </cell>
          <cell r="DC132">
            <v>0</v>
          </cell>
          <cell r="DD132">
            <v>0</v>
          </cell>
          <cell r="DE132">
            <v>0</v>
          </cell>
          <cell r="DF132">
            <v>4.1388888888888892E-2</v>
          </cell>
          <cell r="DG132">
            <v>0</v>
          </cell>
          <cell r="DH132">
            <v>10.237500000000001</v>
          </cell>
          <cell r="DI132">
            <v>0.7055555555555556</v>
          </cell>
          <cell r="DJ132">
            <v>0</v>
          </cell>
          <cell r="DK132">
            <v>0</v>
          </cell>
          <cell r="DL132">
            <v>0</v>
          </cell>
          <cell r="DM132">
            <v>0</v>
          </cell>
          <cell r="DN132">
            <v>34.242499999919808</v>
          </cell>
          <cell r="DO132">
            <v>127.38638888880871</v>
          </cell>
          <cell r="DP132">
            <v>388.66388888882142</v>
          </cell>
          <cell r="DQ132">
            <v>16.712547222219321</v>
          </cell>
          <cell r="DR132">
            <v>4.2999999999999997E-2</v>
          </cell>
          <cell r="DS132">
            <v>405.37643611104073</v>
          </cell>
          <cell r="DT132">
            <v>9.1205555555555549</v>
          </cell>
          <cell r="DU132">
            <v>9.0919444445976687</v>
          </cell>
          <cell r="DV132">
            <v>5.83</v>
          </cell>
          <cell r="DW132">
            <v>1.4381694347924669E-2</v>
          </cell>
          <cell r="DX132">
            <v>467.43773999999996</v>
          </cell>
          <cell r="DY132">
            <v>186.56666666666672</v>
          </cell>
          <cell r="DZ132">
            <v>0</v>
          </cell>
          <cell r="EA132">
            <v>0.31424221425123738</v>
          </cell>
          <cell r="EB132">
            <v>80.177999999999997</v>
          </cell>
          <cell r="EC132">
            <v>32969.709634511019</v>
          </cell>
          <cell r="ED132">
            <v>49.398556672204791</v>
          </cell>
          <cell r="EE132">
            <v>79</v>
          </cell>
          <cell r="EF132">
            <v>6.9052742617197485</v>
          </cell>
          <cell r="EG132">
            <v>0</v>
          </cell>
          <cell r="EH132">
            <v>0</v>
          </cell>
          <cell r="EI132">
            <v>13.590881823613508</v>
          </cell>
          <cell r="EJ132">
            <v>0</v>
          </cell>
          <cell r="EK132">
            <v>7.1428571428571432</v>
          </cell>
          <cell r="EL132">
            <v>11.734028683269766</v>
          </cell>
          <cell r="EM132">
            <v>0</v>
          </cell>
          <cell r="EN132">
            <v>0</v>
          </cell>
          <cell r="EO132">
            <v>0</v>
          </cell>
          <cell r="EP132">
            <v>1595.2568144271847</v>
          </cell>
          <cell r="EQ132">
            <v>0</v>
          </cell>
          <cell r="ER132">
            <v>-284.34968092604942</v>
          </cell>
          <cell r="ES132">
            <v>-164.7390512995199</v>
          </cell>
          <cell r="ET132">
            <v>0.39917184130387506</v>
          </cell>
          <cell r="EU132">
            <v>153.18313695350031</v>
          </cell>
          <cell r="EV132">
            <v>6.8016666666666667</v>
          </cell>
          <cell r="EW132">
            <v>0.38694444444444442</v>
          </cell>
        </row>
        <row r="133">
          <cell r="A133">
            <v>42261</v>
          </cell>
          <cell r="B133">
            <v>12</v>
          </cell>
          <cell r="C133" t="str">
            <v>Mon</v>
          </cell>
          <cell r="D133">
            <v>71156</v>
          </cell>
          <cell r="E133">
            <v>3130</v>
          </cell>
          <cell r="F133">
            <v>5633</v>
          </cell>
          <cell r="G133">
            <v>5091</v>
          </cell>
          <cell r="H133">
            <v>0</v>
          </cell>
          <cell r="I133">
            <v>12602</v>
          </cell>
          <cell r="J133">
            <v>831</v>
          </cell>
          <cell r="K133">
            <v>98443</v>
          </cell>
          <cell r="L133">
            <v>0</v>
          </cell>
          <cell r="M133">
            <v>98443</v>
          </cell>
          <cell r="N133">
            <v>791</v>
          </cell>
          <cell r="O133">
            <v>1494</v>
          </cell>
          <cell r="P133">
            <v>107367</v>
          </cell>
          <cell r="Q133">
            <v>1133</v>
          </cell>
          <cell r="R133">
            <v>69</v>
          </cell>
          <cell r="S133">
            <v>159</v>
          </cell>
          <cell r="T133">
            <v>3</v>
          </cell>
          <cell r="U133">
            <v>1220</v>
          </cell>
          <cell r="V133">
            <v>1400</v>
          </cell>
          <cell r="W133">
            <v>1202</v>
          </cell>
          <cell r="X133">
            <v>1577</v>
          </cell>
          <cell r="Y133">
            <v>11</v>
          </cell>
          <cell r="Z133">
            <v>14</v>
          </cell>
          <cell r="AA133">
            <v>267</v>
          </cell>
          <cell r="AB133">
            <v>1869</v>
          </cell>
          <cell r="AC133">
            <v>41</v>
          </cell>
          <cell r="AD133">
            <v>1054</v>
          </cell>
          <cell r="AE133">
            <v>55</v>
          </cell>
          <cell r="AF133">
            <v>0</v>
          </cell>
          <cell r="AG133">
            <v>0</v>
          </cell>
          <cell r="AH133">
            <v>0.88526412295704116</v>
          </cell>
          <cell r="AI133">
            <v>0.87063886994146855</v>
          </cell>
          <cell r="AJ133">
            <v>0.99196489339008365</v>
          </cell>
          <cell r="AK133">
            <v>156.29635595507693</v>
          </cell>
          <cell r="AL133">
            <v>149.89823203145039</v>
          </cell>
          <cell r="AM133">
            <v>0.13645459809229707</v>
          </cell>
          <cell r="AN133">
            <v>15.083375867205136</v>
          </cell>
          <cell r="AO133">
            <v>37.87712329920911</v>
          </cell>
          <cell r="AP133">
            <v>17.682750649983475</v>
          </cell>
          <cell r="AQ133">
            <v>10.63771728635518</v>
          </cell>
          <cell r="AR133">
            <v>81.899334442595674</v>
          </cell>
          <cell r="AS133">
            <v>13.510300791110248</v>
          </cell>
          <cell r="AT133">
            <v>79.049447671805225</v>
          </cell>
          <cell r="AU133">
            <v>194.9084373383017</v>
          </cell>
          <cell r="AV133">
            <v>0.40557222022461475</v>
          </cell>
          <cell r="AW133">
            <v>0.59782915947050141</v>
          </cell>
          <cell r="AX133">
            <v>45.309745789302696</v>
          </cell>
          <cell r="BF133">
            <v>37</v>
          </cell>
          <cell r="BG133">
            <v>316.09583333298929</v>
          </cell>
          <cell r="BH133">
            <v>933.39722222175033</v>
          </cell>
          <cell r="BI133">
            <v>48.179166666786962</v>
          </cell>
          <cell r="BJ133">
            <v>1334.6722222215267</v>
          </cell>
          <cell r="BK133">
            <v>505.07305555548078</v>
          </cell>
          <cell r="BL133">
            <v>447.1230555555556</v>
          </cell>
          <cell r="BM133">
            <v>455.26333333357962</v>
          </cell>
          <cell r="BN133">
            <v>407.31638888888887</v>
          </cell>
          <cell r="BO133">
            <v>20.880833333266331</v>
          </cell>
          <cell r="BP133">
            <v>15.933611111111111</v>
          </cell>
          <cell r="BQ133">
            <v>18.687222222172551</v>
          </cell>
          <cell r="BR133">
            <v>17.713888888888889</v>
          </cell>
          <cell r="BS133">
            <v>10.241666666462294</v>
          </cell>
          <cell r="BT133">
            <v>6.1591666666666667</v>
          </cell>
          <cell r="BU133">
            <v>0</v>
          </cell>
          <cell r="BV133">
            <v>0</v>
          </cell>
          <cell r="BW133">
            <v>99.049444444881402</v>
          </cell>
          <cell r="BX133">
            <v>39.443333333373694</v>
          </cell>
          <cell r="BY133">
            <v>59.606111111507701</v>
          </cell>
          <cell r="BZ133">
            <v>59.768888888888888</v>
          </cell>
          <cell r="CA133">
            <v>112.99416666598059</v>
          </cell>
          <cell r="CB133">
            <v>0</v>
          </cell>
          <cell r="CC133">
            <v>0</v>
          </cell>
          <cell r="CD133">
            <v>138.33888888912068</v>
          </cell>
          <cell r="CE133">
            <v>112.56972222222221</v>
          </cell>
          <cell r="CF133">
            <v>120.86250000023179</v>
          </cell>
          <cell r="CG133">
            <v>98.818333333333328</v>
          </cell>
          <cell r="CH133">
            <v>0.69916666666666671</v>
          </cell>
          <cell r="CI133">
            <v>0.43722222222222223</v>
          </cell>
          <cell r="CJ133">
            <v>0.86027777777777781</v>
          </cell>
          <cell r="CK133">
            <v>0.77527777777777773</v>
          </cell>
          <cell r="CL133">
            <v>15.916944444444445</v>
          </cell>
          <cell r="CM133">
            <v>12.53888888888889</v>
          </cell>
          <cell r="CN133">
            <v>0</v>
          </cell>
          <cell r="CO133">
            <v>855.45555555546343</v>
          </cell>
          <cell r="CP133">
            <v>136.10500000000002</v>
          </cell>
          <cell r="CQ133">
            <v>0.68166666666666664</v>
          </cell>
          <cell r="CR133">
            <v>20.730277777777779</v>
          </cell>
          <cell r="CS133">
            <v>16.450555555555557</v>
          </cell>
          <cell r="CT133">
            <v>0</v>
          </cell>
          <cell r="CU133">
            <v>25.502777777886948</v>
          </cell>
          <cell r="CV133">
            <v>0</v>
          </cell>
          <cell r="CW133">
            <v>38.551111111049281</v>
          </cell>
          <cell r="CX133">
            <v>58.451111111111111</v>
          </cell>
          <cell r="CY133">
            <v>5.5741666666666667</v>
          </cell>
          <cell r="CZ133">
            <v>0.71416666666666662</v>
          </cell>
          <cell r="DA133">
            <v>0</v>
          </cell>
          <cell r="DB133">
            <v>0.77972222222222221</v>
          </cell>
          <cell r="DC133">
            <v>0</v>
          </cell>
          <cell r="DD133">
            <v>15.239722222222222</v>
          </cell>
          <cell r="DE133">
            <v>2.5144444444444445</v>
          </cell>
          <cell r="DF133">
            <v>0.69361111111111107</v>
          </cell>
          <cell r="DG133">
            <v>0</v>
          </cell>
          <cell r="DH133">
            <v>22.686944444444446</v>
          </cell>
          <cell r="DI133">
            <v>27.130555555555556</v>
          </cell>
          <cell r="DJ133">
            <v>6.6011111110578184</v>
          </cell>
          <cell r="DK133">
            <v>11.471944444444444</v>
          </cell>
          <cell r="DL133">
            <v>0</v>
          </cell>
          <cell r="DM133">
            <v>0</v>
          </cell>
          <cell r="DN133">
            <v>151.8574999999467</v>
          </cell>
          <cell r="DO133">
            <v>389.87888888888295</v>
          </cell>
          <cell r="DP133">
            <v>1245.3344444443464</v>
          </cell>
          <cell r="DQ133">
            <v>53.549381111106889</v>
          </cell>
          <cell r="DR133">
            <v>4.2999999999999997E-2</v>
          </cell>
          <cell r="DS133">
            <v>1298.8838255554533</v>
          </cell>
          <cell r="DT133">
            <v>64.898333333333326</v>
          </cell>
          <cell r="DU133">
            <v>23.80055555495796</v>
          </cell>
          <cell r="DV133">
            <v>83.3</v>
          </cell>
          <cell r="DW133">
            <v>6.413198652649145E-2</v>
          </cell>
          <cell r="DX133">
            <v>3513.6772999999998</v>
          </cell>
          <cell r="DY133">
            <v>30.56666666666667</v>
          </cell>
          <cell r="DZ133">
            <v>550.20000000000005</v>
          </cell>
          <cell r="EA133">
            <v>0.30016455761326888</v>
          </cell>
          <cell r="EB133">
            <v>42.180999999999997</v>
          </cell>
          <cell r="EC133">
            <v>58852.095945754576</v>
          </cell>
          <cell r="ED133">
            <v>2032.2454291717406</v>
          </cell>
          <cell r="EE133">
            <v>220</v>
          </cell>
          <cell r="EF133">
            <v>6.4910606058976246</v>
          </cell>
          <cell r="EG133">
            <v>10.350833332677269</v>
          </cell>
          <cell r="EH133">
            <v>5.3135818375479644</v>
          </cell>
          <cell r="EI133">
            <v>13.047884993252461</v>
          </cell>
          <cell r="EJ133">
            <v>15.73301549463647</v>
          </cell>
          <cell r="EK133">
            <v>16.273813367775265</v>
          </cell>
          <cell r="EL133">
            <v>16.774576359923909</v>
          </cell>
          <cell r="EM133">
            <v>301.43591878071618</v>
          </cell>
          <cell r="EN133">
            <v>497.08706266248248</v>
          </cell>
          <cell r="EO133">
            <v>0</v>
          </cell>
          <cell r="EP133">
            <v>321.63852706770774</v>
          </cell>
          <cell r="EQ133">
            <v>-1060.6817540257002</v>
          </cell>
          <cell r="ER133">
            <v>616.58416210968505</v>
          </cell>
          <cell r="ES133">
            <v>-399.9249053764176</v>
          </cell>
          <cell r="ET133">
            <v>-5.1276740950532806E-2</v>
          </cell>
          <cell r="EU133">
            <v>-111.40729486469684</v>
          </cell>
          <cell r="EV133">
            <v>11.065833333333334</v>
          </cell>
          <cell r="EW133">
            <v>1.9394444444444445</v>
          </cell>
        </row>
        <row r="134">
          <cell r="A134">
            <v>42262</v>
          </cell>
          <cell r="B134">
            <v>12</v>
          </cell>
          <cell r="C134" t="str">
            <v>Tue</v>
          </cell>
          <cell r="D134">
            <v>61306</v>
          </cell>
          <cell r="E134">
            <v>3263</v>
          </cell>
          <cell r="F134">
            <v>3731</v>
          </cell>
          <cell r="G134">
            <v>4757</v>
          </cell>
          <cell r="H134">
            <v>0</v>
          </cell>
          <cell r="I134">
            <v>21439</v>
          </cell>
          <cell r="J134">
            <v>1121</v>
          </cell>
          <cell r="K134">
            <v>95617</v>
          </cell>
          <cell r="L134">
            <v>0</v>
          </cell>
          <cell r="M134">
            <v>95617</v>
          </cell>
          <cell r="N134">
            <v>774</v>
          </cell>
          <cell r="O134">
            <v>1346</v>
          </cell>
          <cell r="P134">
            <v>111927</v>
          </cell>
          <cell r="Q134">
            <v>1709</v>
          </cell>
          <cell r="R134">
            <v>90</v>
          </cell>
          <cell r="S134">
            <v>132</v>
          </cell>
          <cell r="T134">
            <v>11</v>
          </cell>
          <cell r="U134">
            <v>1845</v>
          </cell>
          <cell r="V134">
            <v>2053</v>
          </cell>
          <cell r="W134">
            <v>1799</v>
          </cell>
          <cell r="X134">
            <v>1355</v>
          </cell>
          <cell r="Y134">
            <v>3</v>
          </cell>
          <cell r="Z134">
            <v>16</v>
          </cell>
          <cell r="AA134">
            <v>417</v>
          </cell>
          <cell r="AB134">
            <v>1791</v>
          </cell>
          <cell r="AC134">
            <v>24</v>
          </cell>
          <cell r="AD134">
            <v>1612</v>
          </cell>
          <cell r="AE134">
            <v>56</v>
          </cell>
          <cell r="AF134">
            <v>0</v>
          </cell>
          <cell r="AG134">
            <v>0</v>
          </cell>
          <cell r="AH134">
            <v>0.86065929856093126</v>
          </cell>
          <cell r="AI134">
            <v>0.92210355974376301</v>
          </cell>
          <cell r="AJ134">
            <v>0.99190520514134517</v>
          </cell>
          <cell r="AK134">
            <v>153.57834247929523</v>
          </cell>
          <cell r="AL134">
            <v>134.71409894722356</v>
          </cell>
          <cell r="AM134">
            <v>0.2359413075080791</v>
          </cell>
          <cell r="AN134">
            <v>11.158343657405183</v>
          </cell>
          <cell r="AO134">
            <v>34.942382854752879</v>
          </cell>
          <cell r="AP134">
            <v>19.632997726400419</v>
          </cell>
          <cell r="AQ134">
            <v>13.003513703501008</v>
          </cell>
          <cell r="AR134">
            <v>53.150083379655364</v>
          </cell>
          <cell r="AS134">
            <v>13.591434841215229</v>
          </cell>
          <cell r="AT134">
            <v>75.690074172622602</v>
          </cell>
          <cell r="AU134">
            <v>215.47277147769793</v>
          </cell>
          <cell r="AV134">
            <v>0.35127442624673688</v>
          </cell>
          <cell r="AW134">
            <v>0.60589772802307351</v>
          </cell>
          <cell r="AX134">
            <v>43.969744942559871</v>
          </cell>
          <cell r="BF134">
            <v>45.014722222222225</v>
          </cell>
          <cell r="BG134">
            <v>279.79166666653111</v>
          </cell>
          <cell r="BH134">
            <v>1032.177777777197</v>
          </cell>
          <cell r="BI134">
            <v>0</v>
          </cell>
          <cell r="BJ134">
            <v>1356.9841666659504</v>
          </cell>
          <cell r="BK134">
            <v>443.75444444448817</v>
          </cell>
          <cell r="BL134">
            <v>381.92138888888894</v>
          </cell>
          <cell r="BM134">
            <v>399.18388888892332</v>
          </cell>
          <cell r="BN134">
            <v>346.43611111111113</v>
          </cell>
          <cell r="BO134">
            <v>24.221666666666668</v>
          </cell>
          <cell r="BP134">
            <v>17.22111111111111</v>
          </cell>
          <cell r="BQ134">
            <v>14.256388888888889</v>
          </cell>
          <cell r="BR134">
            <v>12.680277777777778</v>
          </cell>
          <cell r="BS134">
            <v>6.0925000000093128</v>
          </cell>
          <cell r="BT134">
            <v>5.5838888888888887</v>
          </cell>
          <cell r="BU134">
            <v>0</v>
          </cell>
          <cell r="BV134">
            <v>0</v>
          </cell>
          <cell r="BW134">
            <v>120.62722222278333</v>
          </cell>
          <cell r="BX134">
            <v>38.520555555555553</v>
          </cell>
          <cell r="BY134">
            <v>82.106666667227785</v>
          </cell>
          <cell r="BZ134">
            <v>90.983611111111117</v>
          </cell>
          <cell r="CA134">
            <v>138.34722222160963</v>
          </cell>
          <cell r="CB134">
            <v>0</v>
          </cell>
          <cell r="CC134">
            <v>0</v>
          </cell>
          <cell r="CD134">
            <v>131.77416666626672</v>
          </cell>
          <cell r="CE134">
            <v>106.23666666666666</v>
          </cell>
          <cell r="CF134">
            <v>104.3233333332966</v>
          </cell>
          <cell r="CG134">
            <v>85.867777777777775</v>
          </cell>
          <cell r="CH134">
            <v>0.19805555555555557</v>
          </cell>
          <cell r="CI134">
            <v>0.1111111111111111</v>
          </cell>
          <cell r="CJ134">
            <v>0.81666666666666665</v>
          </cell>
          <cell r="CK134">
            <v>0.76249999999999996</v>
          </cell>
          <cell r="CL134">
            <v>26.436111110747895</v>
          </cell>
          <cell r="CM134">
            <v>19.495277777777776</v>
          </cell>
          <cell r="CN134">
            <v>0</v>
          </cell>
          <cell r="CO134">
            <v>834.50305555514785</v>
          </cell>
          <cell r="CP134">
            <v>156.16055555555556</v>
          </cell>
          <cell r="CQ134">
            <v>21.082222222115895</v>
          </cell>
          <cell r="CR134">
            <v>22.497499999999999</v>
          </cell>
          <cell r="CS134">
            <v>17.258333333333333</v>
          </cell>
          <cell r="CT134">
            <v>0</v>
          </cell>
          <cell r="CU134">
            <v>33.084166666666668</v>
          </cell>
          <cell r="CV134">
            <v>0</v>
          </cell>
          <cell r="CW134">
            <v>43.512500000000003</v>
          </cell>
          <cell r="CX134">
            <v>47.686944444444443</v>
          </cell>
          <cell r="CY134">
            <v>9.3888888888888893</v>
          </cell>
          <cell r="CZ134">
            <v>0.63972222222222219</v>
          </cell>
          <cell r="DA134">
            <v>0.32972222222222225</v>
          </cell>
          <cell r="DB134">
            <v>0</v>
          </cell>
          <cell r="DC134">
            <v>0</v>
          </cell>
          <cell r="DD134">
            <v>3.8794444444444443</v>
          </cell>
          <cell r="DE134">
            <v>4.5072222222222225</v>
          </cell>
          <cell r="DF134">
            <v>0</v>
          </cell>
          <cell r="DG134">
            <v>0</v>
          </cell>
          <cell r="DH134">
            <v>32.325555555555553</v>
          </cell>
          <cell r="DI134">
            <v>18.023055555555555</v>
          </cell>
          <cell r="DJ134">
            <v>9.7161111109783977</v>
          </cell>
          <cell r="DK134">
            <v>8.6750000000000007</v>
          </cell>
          <cell r="DL134">
            <v>0</v>
          </cell>
          <cell r="DM134">
            <v>0</v>
          </cell>
          <cell r="DN134">
            <v>135.17166666653398</v>
          </cell>
          <cell r="DO134">
            <v>428.76694444420548</v>
          </cell>
          <cell r="DP134">
            <v>1263.2699999993533</v>
          </cell>
          <cell r="DQ134">
            <v>54.320609999972191</v>
          </cell>
          <cell r="DR134">
            <v>4.2999999999999997E-2</v>
          </cell>
          <cell r="DS134">
            <v>1317.5906099993256</v>
          </cell>
          <cell r="DT134">
            <v>69.734722222222217</v>
          </cell>
          <cell r="DU134">
            <v>23.580555555454684</v>
          </cell>
          <cell r="DV134">
            <v>87.15</v>
          </cell>
          <cell r="DW134">
            <v>6.6143458627141105E-2</v>
          </cell>
          <cell r="DX134">
            <v>3588.9241499999998</v>
          </cell>
          <cell r="DY134">
            <v>4.7499999999999964</v>
          </cell>
          <cell r="DZ134">
            <v>85.499999999999943</v>
          </cell>
          <cell r="EA134">
            <v>0.32541742570890436</v>
          </cell>
          <cell r="EB134">
            <v>41.180999999999997</v>
          </cell>
          <cell r="EC134">
            <v>57934.123060382219</v>
          </cell>
          <cell r="ED134">
            <v>0</v>
          </cell>
          <cell r="EE134">
            <v>227</v>
          </cell>
          <cell r="EF134">
            <v>6.2327459617941887</v>
          </cell>
          <cell r="EG134">
            <v>6.5597222217969184</v>
          </cell>
          <cell r="EH134">
            <v>8.536946856365482</v>
          </cell>
          <cell r="EI134">
            <v>12.988465348121006</v>
          </cell>
          <cell r="EJ134">
            <v>15.147265077138849</v>
          </cell>
          <cell r="EK134">
            <v>19.591836734693878</v>
          </cell>
          <cell r="EL134">
            <v>15.773878323217669</v>
          </cell>
          <cell r="EM134">
            <v>261.70722677941666</v>
          </cell>
          <cell r="EN134">
            <v>780.79606072921274</v>
          </cell>
          <cell r="EO134">
            <v>0</v>
          </cell>
          <cell r="EP134">
            <v>-1755.4751526397233</v>
          </cell>
          <cell r="EQ134">
            <v>452.85994076645437</v>
          </cell>
          <cell r="ER134">
            <v>-508.51267161775405</v>
          </cell>
          <cell r="ES134">
            <v>-406.69619395916271</v>
          </cell>
          <cell r="ET134">
            <v>-4.3208172397960709E-2</v>
          </cell>
          <cell r="EU134">
            <v>-93.960877543704981</v>
          </cell>
          <cell r="EV134">
            <v>20.406944444400466</v>
          </cell>
          <cell r="EW134">
            <v>5.8483333333333336</v>
          </cell>
        </row>
        <row r="135">
          <cell r="A135">
            <v>42263</v>
          </cell>
          <cell r="B135">
            <v>12</v>
          </cell>
          <cell r="C135" t="str">
            <v>Wed</v>
          </cell>
          <cell r="D135">
            <v>50294</v>
          </cell>
          <cell r="E135">
            <v>2885</v>
          </cell>
          <cell r="F135">
            <v>3030</v>
          </cell>
          <cell r="G135">
            <v>3421</v>
          </cell>
          <cell r="H135">
            <v>0</v>
          </cell>
          <cell r="I135">
            <v>9685</v>
          </cell>
          <cell r="J135">
            <v>114</v>
          </cell>
          <cell r="K135">
            <v>69429</v>
          </cell>
          <cell r="L135">
            <v>0</v>
          </cell>
          <cell r="M135">
            <v>69429</v>
          </cell>
          <cell r="N135">
            <v>281</v>
          </cell>
          <cell r="O135">
            <v>1378</v>
          </cell>
          <cell r="P135">
            <v>92059</v>
          </cell>
          <cell r="Q135">
            <v>1048</v>
          </cell>
          <cell r="R135">
            <v>69</v>
          </cell>
          <cell r="S135">
            <v>118</v>
          </cell>
          <cell r="T135">
            <v>6</v>
          </cell>
          <cell r="U135">
            <v>1152</v>
          </cell>
          <cell r="V135">
            <v>1314</v>
          </cell>
          <cell r="W135">
            <v>1117</v>
          </cell>
          <cell r="X135">
            <v>1092</v>
          </cell>
          <cell r="Y135">
            <v>15</v>
          </cell>
          <cell r="Z135">
            <v>4</v>
          </cell>
          <cell r="AA135">
            <v>143</v>
          </cell>
          <cell r="AB135">
            <v>1254</v>
          </cell>
          <cell r="AC135">
            <v>36</v>
          </cell>
          <cell r="AD135">
            <v>1281</v>
          </cell>
          <cell r="AE135">
            <v>39</v>
          </cell>
          <cell r="AF135">
            <v>0</v>
          </cell>
          <cell r="AG135">
            <v>0</v>
          </cell>
          <cell r="AH135">
            <v>0.85097658626443462</v>
          </cell>
          <cell r="AI135">
            <v>0.86517148941764543</v>
          </cell>
          <cell r="AJ135">
            <v>0.99595269988045343</v>
          </cell>
          <cell r="AK135">
            <v>142.40005914400354</v>
          </cell>
          <cell r="AL135">
            <v>151.68022432330352</v>
          </cell>
          <cell r="AM135">
            <v>0.14113698886632386</v>
          </cell>
          <cell r="AN135">
            <v>13.099032253761631</v>
          </cell>
          <cell r="AO135">
            <v>37.509640540172697</v>
          </cell>
          <cell r="AP135">
            <v>18.711276834777898</v>
          </cell>
          <cell r="AQ135">
            <v>9.7533762806870641</v>
          </cell>
          <cell r="AR135">
            <v>62.156669650850489</v>
          </cell>
          <cell r="AS135">
            <v>12.183135651567826</v>
          </cell>
          <cell r="AT135">
            <v>60.157290952677464</v>
          </cell>
          <cell r="AU135">
            <v>177.83852512051504</v>
          </cell>
          <cell r="AV135">
            <v>0.33826917374573895</v>
          </cell>
          <cell r="AW135">
            <v>0.75904424046841523</v>
          </cell>
          <cell r="AX135">
            <v>43.779525618228703</v>
          </cell>
          <cell r="BF135">
            <v>37</v>
          </cell>
          <cell r="BG135">
            <v>163.85027777792911</v>
          </cell>
          <cell r="BH135">
            <v>1008.9469444431119</v>
          </cell>
          <cell r="BI135">
            <v>38.162222222268788</v>
          </cell>
          <cell r="BJ135">
            <v>1247.9594444433098</v>
          </cell>
          <cell r="BK135">
            <v>390.40472222174782</v>
          </cell>
          <cell r="BL135">
            <v>332.22527777777782</v>
          </cell>
          <cell r="BM135">
            <v>353.18805555508703</v>
          </cell>
          <cell r="BN135">
            <v>299.27222222222224</v>
          </cell>
          <cell r="BO135">
            <v>19.02027777761376</v>
          </cell>
          <cell r="BP135">
            <v>16.560277777777777</v>
          </cell>
          <cell r="BQ135">
            <v>10.590555555681284</v>
          </cell>
          <cell r="BR135">
            <v>11.328611111111112</v>
          </cell>
          <cell r="BS135">
            <v>7.6058333333656707</v>
          </cell>
          <cell r="BT135">
            <v>5.0641666666666669</v>
          </cell>
          <cell r="BU135">
            <v>0</v>
          </cell>
          <cell r="BV135">
            <v>0</v>
          </cell>
          <cell r="BW135">
            <v>105.19861111146449</v>
          </cell>
          <cell r="BX135">
            <v>36.737222222222222</v>
          </cell>
          <cell r="BY135">
            <v>68.461388889242272</v>
          </cell>
          <cell r="BZ135">
            <v>70.267777777777781</v>
          </cell>
          <cell r="CA135">
            <v>114.52444444410528</v>
          </cell>
          <cell r="CB135">
            <v>0</v>
          </cell>
          <cell r="CC135">
            <v>0</v>
          </cell>
          <cell r="CD135">
            <v>102.9291666664341</v>
          </cell>
          <cell r="CE135">
            <v>78.01444444444445</v>
          </cell>
          <cell r="CF135">
            <v>93.260555555251329</v>
          </cell>
          <cell r="CG135">
            <v>70.301944444444445</v>
          </cell>
          <cell r="CH135">
            <v>0.62055555555555553</v>
          </cell>
          <cell r="CI135">
            <v>0.53888888888888886</v>
          </cell>
          <cell r="CJ135">
            <v>0.20277777777777778</v>
          </cell>
          <cell r="CK135">
            <v>0.19833333333333333</v>
          </cell>
          <cell r="CL135">
            <v>8.8452777778494376</v>
          </cell>
          <cell r="CM135">
            <v>6.9752777777777775</v>
          </cell>
          <cell r="CN135">
            <v>0</v>
          </cell>
          <cell r="CO135">
            <v>713.0569444437516</v>
          </cell>
          <cell r="CP135">
            <v>138.26972222222224</v>
          </cell>
          <cell r="CQ135">
            <v>33.778611111111111</v>
          </cell>
          <cell r="CR135">
            <v>28.736944444444443</v>
          </cell>
          <cell r="CS135">
            <v>18.109722222222221</v>
          </cell>
          <cell r="CT135">
            <v>0</v>
          </cell>
          <cell r="CU135">
            <v>28.474722222222223</v>
          </cell>
          <cell r="CV135">
            <v>0</v>
          </cell>
          <cell r="CW135">
            <v>35.552777777777777</v>
          </cell>
          <cell r="CX135">
            <v>46.039166666666667</v>
          </cell>
          <cell r="CY135">
            <v>7.3833333333333337</v>
          </cell>
          <cell r="CZ135">
            <v>1.1072222222222223</v>
          </cell>
          <cell r="DA135">
            <v>0</v>
          </cell>
          <cell r="DB135">
            <v>23.594999999999999</v>
          </cell>
          <cell r="DC135">
            <v>0</v>
          </cell>
          <cell r="DD135">
            <v>7.575277777777778</v>
          </cell>
          <cell r="DE135">
            <v>15.963888888888889</v>
          </cell>
          <cell r="DF135">
            <v>0</v>
          </cell>
          <cell r="DG135">
            <v>0</v>
          </cell>
          <cell r="DH135">
            <v>28.301111111111112</v>
          </cell>
          <cell r="DI135">
            <v>17.165833333333332</v>
          </cell>
          <cell r="DJ135">
            <v>7.2883333333333331</v>
          </cell>
          <cell r="DK135">
            <v>3.7258333333333336</v>
          </cell>
          <cell r="DL135">
            <v>0</v>
          </cell>
          <cell r="DM135">
            <v>0</v>
          </cell>
          <cell r="DN135">
            <v>158.14499999999995</v>
          </cell>
          <cell r="DO135">
            <v>441.0675</v>
          </cell>
          <cell r="DP135">
            <v>1154.1244444437516</v>
          </cell>
          <cell r="DQ135">
            <v>49.627351111081317</v>
          </cell>
          <cell r="DR135">
            <v>4.2999999999999997E-2</v>
          </cell>
          <cell r="DS135">
            <v>1203.7517955548328</v>
          </cell>
          <cell r="DT135">
            <v>68.177777777777777</v>
          </cell>
          <cell r="DU135">
            <v>25.657222221780373</v>
          </cell>
          <cell r="DV135">
            <v>86.8</v>
          </cell>
          <cell r="DW135">
            <v>7.2107888287711489E-2</v>
          </cell>
          <cell r="DX135">
            <v>3544.4780000000001</v>
          </cell>
          <cell r="DY135">
            <v>0</v>
          </cell>
          <cell r="DZ135">
            <v>0</v>
          </cell>
          <cell r="EA135">
            <v>0.36641066840253672</v>
          </cell>
          <cell r="EB135">
            <v>40.835000000000001</v>
          </cell>
          <cell r="EC135">
            <v>52699.6825714816</v>
          </cell>
          <cell r="ED135">
            <v>1558.354344446346</v>
          </cell>
          <cell r="EE135">
            <v>205</v>
          </cell>
          <cell r="EF135">
            <v>7.5094308941796211</v>
          </cell>
          <cell r="EG135">
            <v>7.0366666662874113</v>
          </cell>
          <cell r="EH135">
            <v>5.5423969685602064</v>
          </cell>
          <cell r="EI135">
            <v>11.709130333810364</v>
          </cell>
          <cell r="EJ135">
            <v>24.171888988361683</v>
          </cell>
          <cell r="EK135">
            <v>19.726027397260275</v>
          </cell>
          <cell r="EL135">
            <v>16.166818452904227</v>
          </cell>
          <cell r="EM135">
            <v>286.10397103998588</v>
          </cell>
          <cell r="EN135">
            <v>449.78634819574296</v>
          </cell>
          <cell r="EO135">
            <v>0</v>
          </cell>
          <cell r="EP135">
            <v>1716.06055886491</v>
          </cell>
          <cell r="EQ135">
            <v>-339.38801327955849</v>
          </cell>
          <cell r="ER135">
            <v>989.1817399888821</v>
          </cell>
          <cell r="ES135">
            <v>183.39283497869812</v>
          </cell>
          <cell r="ET135">
            <v>0.10993834004738101</v>
          </cell>
          <cell r="EU135">
            <v>174.34882866733173</v>
          </cell>
          <cell r="EV135">
            <v>17.13277777779356</v>
          </cell>
          <cell r="EW135">
            <v>5.4680555555555559</v>
          </cell>
        </row>
        <row r="136">
          <cell r="A136">
            <v>42264</v>
          </cell>
          <cell r="B136">
            <v>12</v>
          </cell>
          <cell r="C136" t="str">
            <v>Thu</v>
          </cell>
          <cell r="D136">
            <v>63238</v>
          </cell>
          <cell r="E136">
            <v>3539</v>
          </cell>
          <cell r="F136">
            <v>5092</v>
          </cell>
          <cell r="G136">
            <v>3846</v>
          </cell>
          <cell r="H136">
            <v>0</v>
          </cell>
          <cell r="I136">
            <v>10704</v>
          </cell>
          <cell r="J136">
            <v>342</v>
          </cell>
          <cell r="K136">
            <v>86761</v>
          </cell>
          <cell r="L136">
            <v>0</v>
          </cell>
          <cell r="M136">
            <v>86761</v>
          </cell>
          <cell r="N136">
            <v>1374</v>
          </cell>
          <cell r="O136">
            <v>1846</v>
          </cell>
          <cell r="P136">
            <v>140587</v>
          </cell>
          <cell r="Q136">
            <v>1188</v>
          </cell>
          <cell r="R136">
            <v>53</v>
          </cell>
          <cell r="S136">
            <v>139</v>
          </cell>
          <cell r="T136">
            <v>15</v>
          </cell>
          <cell r="U136">
            <v>1261</v>
          </cell>
          <cell r="V136">
            <v>1582</v>
          </cell>
          <cell r="W136">
            <v>1241</v>
          </cell>
          <cell r="X136">
            <v>1348</v>
          </cell>
          <cell r="Y136">
            <v>5</v>
          </cell>
          <cell r="Z136">
            <v>5</v>
          </cell>
          <cell r="AA136">
            <v>176</v>
          </cell>
          <cell r="AB136">
            <v>1534</v>
          </cell>
          <cell r="AC136">
            <v>29</v>
          </cell>
          <cell r="AD136">
            <v>1658</v>
          </cell>
          <cell r="AE136">
            <v>40</v>
          </cell>
          <cell r="AF136">
            <v>0</v>
          </cell>
          <cell r="AG136">
            <v>0</v>
          </cell>
          <cell r="AH136">
            <v>0.81364569811915644</v>
          </cell>
          <cell r="AI136">
            <v>0.89258177916532411</v>
          </cell>
          <cell r="AJ136">
            <v>0.98416339138553033</v>
          </cell>
          <cell r="AK136">
            <v>142.07487399911588</v>
          </cell>
          <cell r="AL136">
            <v>177.9310922728252</v>
          </cell>
          <cell r="AM136">
            <v>0.12731526838095458</v>
          </cell>
          <cell r="AN136">
            <v>12.828947368413719</v>
          </cell>
          <cell r="AO136">
            <v>34.322545991674502</v>
          </cell>
          <cell r="AP136">
            <v>18.39984709949799</v>
          </cell>
          <cell r="AQ136">
            <v>10.894725290808983</v>
          </cell>
          <cell r="AR136">
            <v>69.912167606768733</v>
          </cell>
          <cell r="AS136">
            <v>13.227875692855545</v>
          </cell>
          <cell r="AT136">
            <v>65.106042900731637</v>
          </cell>
          <cell r="AU136">
            <v>177.43190926709491</v>
          </cell>
          <cell r="AV136">
            <v>0.36693536788089831</v>
          </cell>
          <cell r="AW136">
            <v>0.6686977823131145</v>
          </cell>
          <cell r="AX136">
            <v>41.741386867595146</v>
          </cell>
          <cell r="BF136">
            <v>23.264722222222222</v>
          </cell>
          <cell r="BG136">
            <v>210.61472222209596</v>
          </cell>
          <cell r="BH136">
            <v>1172.1372222221885</v>
          </cell>
          <cell r="BI136">
            <v>40.607777777660068</v>
          </cell>
          <cell r="BJ136">
            <v>1446.6244444441666</v>
          </cell>
          <cell r="BK136">
            <v>488.98194444492742</v>
          </cell>
          <cell r="BL136">
            <v>397.85805555555555</v>
          </cell>
          <cell r="BM136">
            <v>445.10333333389781</v>
          </cell>
          <cell r="BN136">
            <v>359.83388888888891</v>
          </cell>
          <cell r="BO136">
            <v>19.889722222204888</v>
          </cell>
          <cell r="BP136">
            <v>15.911111111111111</v>
          </cell>
          <cell r="BQ136">
            <v>17.583611111110852</v>
          </cell>
          <cell r="BR136">
            <v>16.340277777777779</v>
          </cell>
          <cell r="BS136">
            <v>6.405277777713879</v>
          </cell>
          <cell r="BT136">
            <v>5.7727777777777778</v>
          </cell>
          <cell r="BU136">
            <v>0</v>
          </cell>
          <cell r="BV136">
            <v>0</v>
          </cell>
          <cell r="BW136">
            <v>143.8933333334156</v>
          </cell>
          <cell r="BX136">
            <v>53.783888888888889</v>
          </cell>
          <cell r="BY136">
            <v>90.109444444526716</v>
          </cell>
          <cell r="BZ136">
            <v>91.962222222222223</v>
          </cell>
          <cell r="CA136">
            <v>113.90833333328133</v>
          </cell>
          <cell r="CB136">
            <v>0</v>
          </cell>
          <cell r="CC136">
            <v>0</v>
          </cell>
          <cell r="CD136">
            <v>115.96722222212314</v>
          </cell>
          <cell r="CE136">
            <v>91.978055555555542</v>
          </cell>
          <cell r="CF136">
            <v>104.10944444434536</v>
          </cell>
          <cell r="CG136">
            <v>83.31583333333333</v>
          </cell>
          <cell r="CH136">
            <v>0.21416666666666667</v>
          </cell>
          <cell r="CI136">
            <v>0.17305555555555555</v>
          </cell>
          <cell r="CJ136">
            <v>0.43111111111111111</v>
          </cell>
          <cell r="CK136">
            <v>0.36888888888888888</v>
          </cell>
          <cell r="CL136">
            <v>11.2125</v>
          </cell>
          <cell r="CM136">
            <v>8.1202777777777779</v>
          </cell>
          <cell r="CN136">
            <v>0</v>
          </cell>
          <cell r="CO136">
            <v>862.75083333374755</v>
          </cell>
          <cell r="CP136">
            <v>139.83194444444445</v>
          </cell>
          <cell r="CQ136">
            <v>42.875000000056659</v>
          </cell>
          <cell r="CR136">
            <v>30.261111111111113</v>
          </cell>
          <cell r="CS136">
            <v>19.751666666666665</v>
          </cell>
          <cell r="CT136">
            <v>0</v>
          </cell>
          <cell r="CU136">
            <v>27.140277777777779</v>
          </cell>
          <cell r="CV136">
            <v>0</v>
          </cell>
          <cell r="CW136">
            <v>53.70805555542983</v>
          </cell>
          <cell r="CX136">
            <v>54.354444444444447</v>
          </cell>
          <cell r="CY136">
            <v>9.75</v>
          </cell>
          <cell r="CZ136">
            <v>1.3963888888888889</v>
          </cell>
          <cell r="DA136">
            <v>4.2222222222222223E-2</v>
          </cell>
          <cell r="DB136">
            <v>3.5902777777777777</v>
          </cell>
          <cell r="DC136">
            <v>0</v>
          </cell>
          <cell r="DD136">
            <v>7.5936111111111115</v>
          </cell>
          <cell r="DE136">
            <v>4.1191666666666666</v>
          </cell>
          <cell r="DF136">
            <v>0</v>
          </cell>
          <cell r="DG136">
            <v>0</v>
          </cell>
          <cell r="DH136">
            <v>29.318333333333332</v>
          </cell>
          <cell r="DI136">
            <v>17.471944444444443</v>
          </cell>
          <cell r="DJ136">
            <v>15.166111111260122</v>
          </cell>
          <cell r="DK136">
            <v>13.489166666666666</v>
          </cell>
          <cell r="DL136">
            <v>0</v>
          </cell>
          <cell r="DM136">
            <v>0</v>
          </cell>
          <cell r="DN136">
            <v>156.2916666668157</v>
          </cell>
          <cell r="DO136">
            <v>469.85972222230225</v>
          </cell>
          <cell r="DP136">
            <v>1332.6105555560498</v>
          </cell>
          <cell r="DQ136">
            <v>57.302253888910137</v>
          </cell>
          <cell r="DR136">
            <v>4.2999999999999997E-2</v>
          </cell>
          <cell r="DS136">
            <v>1389.91280944496</v>
          </cell>
          <cell r="DT136">
            <v>75.293333333333337</v>
          </cell>
          <cell r="DU136">
            <v>38.477777777006068</v>
          </cell>
          <cell r="DV136">
            <v>76.8</v>
          </cell>
          <cell r="DW136">
            <v>5.5255264559126466E-2</v>
          </cell>
          <cell r="DX136">
            <v>3031.9104000000002</v>
          </cell>
          <cell r="DY136">
            <v>6.3333333333333321</v>
          </cell>
          <cell r="DZ136">
            <v>113.99999999999997</v>
          </cell>
          <cell r="EA136">
            <v>0.33804978199311181</v>
          </cell>
          <cell r="EB136">
            <v>39.478000000000002</v>
          </cell>
          <cell r="EC136">
            <v>58016.888291268129</v>
          </cell>
          <cell r="ED136">
            <v>1603.1138511064642</v>
          </cell>
          <cell r="EE136">
            <v>257</v>
          </cell>
          <cell r="EF136">
            <v>8.9831387806239835</v>
          </cell>
          <cell r="EG136">
            <v>7.5830555553447141</v>
          </cell>
          <cell r="EH136">
            <v>5.2749184953296391</v>
          </cell>
          <cell r="EI136">
            <v>12.94791272006654</v>
          </cell>
          <cell r="EJ136">
            <v>23.346303501945524</v>
          </cell>
          <cell r="EK136">
            <v>11.597938144329897</v>
          </cell>
          <cell r="EL136">
            <v>15.696767001114827</v>
          </cell>
          <cell r="EM136">
            <v>289.58784221418733</v>
          </cell>
          <cell r="EN136">
            <v>600.44234355948322</v>
          </cell>
          <cell r="EO136">
            <v>0</v>
          </cell>
          <cell r="EP136">
            <v>2091.2853808669438</v>
          </cell>
          <cell r="EQ136">
            <v>-309.6435382506528</v>
          </cell>
          <cell r="ER136">
            <v>404.79991448440711</v>
          </cell>
          <cell r="ES136">
            <v>-201.20097113141082</v>
          </cell>
          <cell r="ET136">
            <v>1.9591881892080276E-2</v>
          </cell>
          <cell r="EU136">
            <v>40.722443416425669</v>
          </cell>
          <cell r="EV136">
            <v>16.514166666666668</v>
          </cell>
          <cell r="EW136">
            <v>6.9136111111439664</v>
          </cell>
        </row>
        <row r="137">
          <cell r="A137">
            <v>42265</v>
          </cell>
          <cell r="B137">
            <v>12</v>
          </cell>
          <cell r="C137" t="str">
            <v>Fri</v>
          </cell>
          <cell r="D137">
            <v>83974</v>
          </cell>
          <cell r="E137">
            <v>2852</v>
          </cell>
          <cell r="F137">
            <v>7442</v>
          </cell>
          <cell r="G137">
            <v>6738</v>
          </cell>
          <cell r="H137">
            <v>0</v>
          </cell>
          <cell r="I137">
            <v>13358</v>
          </cell>
          <cell r="J137">
            <v>342</v>
          </cell>
          <cell r="K137">
            <v>114706</v>
          </cell>
          <cell r="L137">
            <v>0</v>
          </cell>
          <cell r="M137">
            <v>114706</v>
          </cell>
          <cell r="N137">
            <v>972</v>
          </cell>
          <cell r="O137">
            <v>1186</v>
          </cell>
          <cell r="P137">
            <v>86963</v>
          </cell>
          <cell r="Q137">
            <v>1309</v>
          </cell>
          <cell r="R137">
            <v>78</v>
          </cell>
          <cell r="S137">
            <v>216</v>
          </cell>
          <cell r="T137">
            <v>12</v>
          </cell>
          <cell r="U137">
            <v>1406</v>
          </cell>
          <cell r="V137">
            <v>1761</v>
          </cell>
          <cell r="W137">
            <v>1387</v>
          </cell>
          <cell r="X137">
            <v>1721</v>
          </cell>
          <cell r="Y137">
            <v>11</v>
          </cell>
          <cell r="Z137">
            <v>7</v>
          </cell>
          <cell r="AA137">
            <v>209</v>
          </cell>
          <cell r="AB137">
            <v>1948</v>
          </cell>
          <cell r="AC137">
            <v>31</v>
          </cell>
          <cell r="AD137">
            <v>1614</v>
          </cell>
          <cell r="AE137">
            <v>72</v>
          </cell>
          <cell r="AF137">
            <v>0</v>
          </cell>
          <cell r="AG137">
            <v>0</v>
          </cell>
          <cell r="AH137">
            <v>0.84989193923392181</v>
          </cell>
          <cell r="AI137">
            <v>0.84968180246984759</v>
          </cell>
          <cell r="AJ137">
            <v>0.99152616253726922</v>
          </cell>
          <cell r="AK137">
            <v>156.17758922283471</v>
          </cell>
          <cell r="AL137">
            <v>155.0608632616462</v>
          </cell>
          <cell r="AM137">
            <v>0.11943577493766673</v>
          </cell>
          <cell r="AN137">
            <v>8.9098497496161961</v>
          </cell>
          <cell r="AO137">
            <v>31.137689614928842</v>
          </cell>
          <cell r="AP137">
            <v>16.985500467817992</v>
          </cell>
          <cell r="AQ137">
            <v>11.053480943242837</v>
          </cell>
          <cell r="AR137">
            <v>82.700793078586884</v>
          </cell>
          <cell r="AS137">
            <v>13.053189588439476</v>
          </cell>
          <cell r="AT137">
            <v>82.421383729379997</v>
          </cell>
          <cell r="AU137">
            <v>193.71732317027661</v>
          </cell>
          <cell r="AV137">
            <v>0.42547244810383833</v>
          </cell>
          <cell r="AW137">
            <v>0.54646655648039244</v>
          </cell>
          <cell r="AX137">
            <v>43.183633506177692</v>
          </cell>
          <cell r="BF137">
            <v>31.264722222222222</v>
          </cell>
          <cell r="BG137">
            <v>381.23833333302161</v>
          </cell>
          <cell r="BH137">
            <v>1034.4283333336275</v>
          </cell>
          <cell r="BI137">
            <v>56.315555555492416</v>
          </cell>
          <cell r="BJ137">
            <v>1503.2469444443639</v>
          </cell>
          <cell r="BK137">
            <v>592.13083333375391</v>
          </cell>
          <cell r="BL137">
            <v>503.24722222222226</v>
          </cell>
          <cell r="BM137">
            <v>537.68277777796663</v>
          </cell>
          <cell r="BN137">
            <v>457.46694444444444</v>
          </cell>
          <cell r="BO137">
            <v>18.392777777765879</v>
          </cell>
          <cell r="BP137">
            <v>15.517222222222221</v>
          </cell>
          <cell r="BQ137">
            <v>24.654722222222222</v>
          </cell>
          <cell r="BR137">
            <v>22.225000000000001</v>
          </cell>
          <cell r="BS137">
            <v>11.400555555799251</v>
          </cell>
          <cell r="BT137">
            <v>8.0380555555555553</v>
          </cell>
          <cell r="BU137">
            <v>0</v>
          </cell>
          <cell r="BV137">
            <v>0</v>
          </cell>
          <cell r="BW137">
            <v>133.11111111060976</v>
          </cell>
          <cell r="BX137">
            <v>38.088888888897429</v>
          </cell>
          <cell r="BY137">
            <v>95.022222221712326</v>
          </cell>
          <cell r="BZ137">
            <v>89.557777777777773</v>
          </cell>
          <cell r="CA137">
            <v>125.48083333403622</v>
          </cell>
          <cell r="CB137">
            <v>0</v>
          </cell>
          <cell r="CC137">
            <v>0</v>
          </cell>
          <cell r="CD137">
            <v>149.23555555534421</v>
          </cell>
          <cell r="CE137">
            <v>117.98361111111112</v>
          </cell>
          <cell r="CF137">
            <v>131.77472222214513</v>
          </cell>
          <cell r="CG137">
            <v>106.80388888888889</v>
          </cell>
          <cell r="CH137">
            <v>0.74722222222222223</v>
          </cell>
          <cell r="CI137">
            <v>0.44388888888888889</v>
          </cell>
          <cell r="CJ137">
            <v>0.68944444444444442</v>
          </cell>
          <cell r="CK137">
            <v>0.64194444444444443</v>
          </cell>
          <cell r="CL137">
            <v>16.024166666532402</v>
          </cell>
          <cell r="CM137">
            <v>10.093888888888889</v>
          </cell>
          <cell r="CN137">
            <v>0</v>
          </cell>
          <cell r="CO137">
            <v>999.95833333374412</v>
          </cell>
          <cell r="CP137">
            <v>123.50305555549399</v>
          </cell>
          <cell r="CQ137">
            <v>8.9302777777777784</v>
          </cell>
          <cell r="CR137">
            <v>16.125</v>
          </cell>
          <cell r="CS137">
            <v>15.564444444387012</v>
          </cell>
          <cell r="CT137">
            <v>0</v>
          </cell>
          <cell r="CU137">
            <v>32.426111111111112</v>
          </cell>
          <cell r="CV137">
            <v>0</v>
          </cell>
          <cell r="CW137">
            <v>44.364166666666669</v>
          </cell>
          <cell r="CX137">
            <v>58.535277777777779</v>
          </cell>
          <cell r="CY137">
            <v>14.610555555555555</v>
          </cell>
          <cell r="CZ137">
            <v>0.58916666666666662</v>
          </cell>
          <cell r="DA137">
            <v>3.6111111111111109E-3</v>
          </cell>
          <cell r="DB137">
            <v>0</v>
          </cell>
          <cell r="DC137">
            <v>0</v>
          </cell>
          <cell r="DD137">
            <v>10.003055555555555</v>
          </cell>
          <cell r="DE137">
            <v>1.1197222222222223</v>
          </cell>
          <cell r="DF137">
            <v>0.15138888888888888</v>
          </cell>
          <cell r="DG137">
            <v>1.0297222222222222</v>
          </cell>
          <cell r="DH137">
            <v>23.225833333333334</v>
          </cell>
          <cell r="DI137">
            <v>20.726388888888888</v>
          </cell>
          <cell r="DJ137">
            <v>7.9374999999529168</v>
          </cell>
          <cell r="DK137">
            <v>12.898333333333333</v>
          </cell>
          <cell r="DL137">
            <v>0</v>
          </cell>
          <cell r="DM137">
            <v>0</v>
          </cell>
          <cell r="DN137">
            <v>150.83055555550848</v>
          </cell>
          <cell r="DO137">
            <v>391.74361111094504</v>
          </cell>
          <cell r="DP137">
            <v>1391.7019444446892</v>
          </cell>
          <cell r="DQ137">
            <v>59.843183611121631</v>
          </cell>
          <cell r="DR137">
            <v>4.2999999999999997E-2</v>
          </cell>
          <cell r="DS137">
            <v>1451.5451280558109</v>
          </cell>
          <cell r="DT137">
            <v>79.075555555555553</v>
          </cell>
          <cell r="DU137">
            <v>31.923055555135676</v>
          </cell>
          <cell r="DV137">
            <v>102.13</v>
          </cell>
          <cell r="DW137">
            <v>7.0359507276768027E-2</v>
          </cell>
          <cell r="DX137">
            <v>4069.57411</v>
          </cell>
          <cell r="DY137">
            <v>42.983333333333327</v>
          </cell>
          <cell r="DZ137">
            <v>773.69999999999993</v>
          </cell>
          <cell r="EA137">
            <v>0.26988042158609538</v>
          </cell>
          <cell r="EB137">
            <v>39.847000000000001</v>
          </cell>
          <cell r="EC137">
            <v>62682.9928276399</v>
          </cell>
          <cell r="ED137">
            <v>2244.0059422197064</v>
          </cell>
          <cell r="EE137">
            <v>269</v>
          </cell>
          <cell r="EF137">
            <v>7.1203841386919722</v>
          </cell>
          <cell r="EG137">
            <v>11.090555556297767</v>
          </cell>
          <cell r="EH137">
            <v>6.4920102184705106</v>
          </cell>
          <cell r="EI137">
            <v>13.060167921270571</v>
          </cell>
          <cell r="EJ137">
            <v>14.721189591078067</v>
          </cell>
          <cell r="EK137">
            <v>10.153102336825141</v>
          </cell>
          <cell r="EL137">
            <v>13.042799937703544</v>
          </cell>
          <cell r="EM137">
            <v>301.84886825827823</v>
          </cell>
          <cell r="EN137">
            <v>591.02382923545372</v>
          </cell>
          <cell r="EO137">
            <v>0</v>
          </cell>
          <cell r="EP137">
            <v>513.45228744376732</v>
          </cell>
          <cell r="EQ137">
            <v>1550.2059182656897</v>
          </cell>
          <cell r="ER137">
            <v>460.17654159006617</v>
          </cell>
          <cell r="ES137">
            <v>-179.22379115634064</v>
          </cell>
          <cell r="ET137">
            <v>-0.10263934394064178</v>
          </cell>
          <cell r="EU137">
            <v>-272.63450594936631</v>
          </cell>
          <cell r="EV137">
            <v>17.684722222182899</v>
          </cell>
          <cell r="EW137">
            <v>7.9680555555555559</v>
          </cell>
        </row>
        <row r="138">
          <cell r="A138">
            <v>42266</v>
          </cell>
          <cell r="B138">
            <v>12</v>
          </cell>
          <cell r="C138" t="str">
            <v>Sat</v>
          </cell>
          <cell r="D138">
            <v>50025</v>
          </cell>
          <cell r="E138">
            <v>2879</v>
          </cell>
          <cell r="F138">
            <v>689</v>
          </cell>
          <cell r="G138">
            <v>1268</v>
          </cell>
          <cell r="H138">
            <v>0</v>
          </cell>
          <cell r="I138">
            <v>5672</v>
          </cell>
          <cell r="J138">
            <v>376</v>
          </cell>
          <cell r="K138">
            <v>60909</v>
          </cell>
          <cell r="L138">
            <v>0</v>
          </cell>
          <cell r="M138">
            <v>60909</v>
          </cell>
          <cell r="N138">
            <v>417</v>
          </cell>
          <cell r="O138">
            <v>8</v>
          </cell>
          <cell r="P138">
            <v>151</v>
          </cell>
          <cell r="Q138">
            <v>1117</v>
          </cell>
          <cell r="R138">
            <v>63</v>
          </cell>
          <cell r="S138">
            <v>96</v>
          </cell>
          <cell r="T138">
            <v>12</v>
          </cell>
          <cell r="U138">
            <v>1182</v>
          </cell>
          <cell r="V138">
            <v>1440</v>
          </cell>
          <cell r="W138">
            <v>1180</v>
          </cell>
          <cell r="X138">
            <v>1095</v>
          </cell>
          <cell r="Y138">
            <v>1</v>
          </cell>
          <cell r="Z138">
            <v>4</v>
          </cell>
          <cell r="AA138">
            <v>106</v>
          </cell>
          <cell r="AB138">
            <v>1206</v>
          </cell>
          <cell r="AC138">
            <v>9</v>
          </cell>
          <cell r="AD138">
            <v>129</v>
          </cell>
          <cell r="AE138">
            <v>13</v>
          </cell>
          <cell r="AF138">
            <v>0</v>
          </cell>
          <cell r="AG138">
            <v>0</v>
          </cell>
          <cell r="AH138">
            <v>0.88994397653361468</v>
          </cell>
          <cell r="AI138">
            <v>0.86950575788892392</v>
          </cell>
          <cell r="AJ138">
            <v>0.99315372112495692</v>
          </cell>
          <cell r="AK138">
            <v>156.08329642656585</v>
          </cell>
          <cell r="AL138">
            <v>151.47759492560874</v>
          </cell>
          <cell r="AM138">
            <v>9.9295670590553123E-2</v>
          </cell>
          <cell r="AN138">
            <v>0.82677843487075786</v>
          </cell>
          <cell r="AO138">
            <v>2.9014708845456378</v>
          </cell>
          <cell r="AP138">
            <v>18.644612173056615</v>
          </cell>
          <cell r="AQ138">
            <v>13.49192485431138</v>
          </cell>
          <cell r="AR138">
            <v>51.617796610169492</v>
          </cell>
          <cell r="AS138">
            <v>13.166897154107881</v>
          </cell>
          <cell r="AT138">
            <v>76.746652367799143</v>
          </cell>
          <cell r="AU138">
            <v>176.1709450877463</v>
          </cell>
          <cell r="AV138">
            <v>0.43563739939962043</v>
          </cell>
          <cell r="AW138">
            <v>0.79498763766892544</v>
          </cell>
          <cell r="AX138">
            <v>58.497257780321071</v>
          </cell>
          <cell r="BF138">
            <v>35.029444444444444</v>
          </cell>
          <cell r="BG138">
            <v>191.5066666661578</v>
          </cell>
          <cell r="BH138">
            <v>603.16444444452259</v>
          </cell>
          <cell r="BI138">
            <v>16.256388888817998</v>
          </cell>
          <cell r="BJ138">
            <v>845.9569444439428</v>
          </cell>
          <cell r="BK138">
            <v>345.73805555543089</v>
          </cell>
          <cell r="BL138">
            <v>307.68749999999994</v>
          </cell>
          <cell r="BM138">
            <v>320.50194444436141</v>
          </cell>
          <cell r="BN138">
            <v>286.57083333333333</v>
          </cell>
          <cell r="BO138">
            <v>19.00611111111111</v>
          </cell>
          <cell r="BP138">
            <v>15.594166666666666</v>
          </cell>
          <cell r="BQ138">
            <v>3.4644444443601081</v>
          </cell>
          <cell r="BR138">
            <v>3.7311111111111113</v>
          </cell>
          <cell r="BS138">
            <v>2.7655555555982412</v>
          </cell>
          <cell r="BT138">
            <v>1.7913888888888889</v>
          </cell>
          <cell r="BU138">
            <v>0</v>
          </cell>
          <cell r="BV138">
            <v>0</v>
          </cell>
          <cell r="BW138">
            <v>9.6761111110143574</v>
          </cell>
          <cell r="BX138">
            <v>2.757222222222222</v>
          </cell>
          <cell r="BY138">
            <v>6.9188888887921349</v>
          </cell>
          <cell r="BZ138">
            <v>7.6888888888888891</v>
          </cell>
          <cell r="CA138">
            <v>87.459722222135554</v>
          </cell>
          <cell r="CB138">
            <v>0</v>
          </cell>
          <cell r="CC138">
            <v>0</v>
          </cell>
          <cell r="CD138">
            <v>91.593333333187431</v>
          </cell>
          <cell r="CE138">
            <v>77.968055555555551</v>
          </cell>
          <cell r="CF138">
            <v>84.025277777631871</v>
          </cell>
          <cell r="CG138">
            <v>72.424166666666665</v>
          </cell>
          <cell r="CH138">
            <v>5.2777777777777778E-2</v>
          </cell>
          <cell r="CI138">
            <v>3.3888888888888892E-2</v>
          </cell>
          <cell r="CJ138">
            <v>0.26861111111111113</v>
          </cell>
          <cell r="CK138">
            <v>0.24444444444444444</v>
          </cell>
          <cell r="CL138">
            <v>7.246666666666667</v>
          </cell>
          <cell r="CM138">
            <v>5.2655555555555553</v>
          </cell>
          <cell r="CN138">
            <v>0</v>
          </cell>
          <cell r="CO138">
            <v>534.46722222176822</v>
          </cell>
          <cell r="CP138">
            <v>88.017222222073983</v>
          </cell>
          <cell r="CQ138">
            <v>0</v>
          </cell>
          <cell r="CR138">
            <v>8.9838888888888881</v>
          </cell>
          <cell r="CS138">
            <v>17.035833333333333</v>
          </cell>
          <cell r="CT138">
            <v>0</v>
          </cell>
          <cell r="CU138">
            <v>25.824444444444445</v>
          </cell>
          <cell r="CV138">
            <v>0</v>
          </cell>
          <cell r="CW138">
            <v>29.907777777777778</v>
          </cell>
          <cell r="CX138">
            <v>33.511111111111113</v>
          </cell>
          <cell r="CY138">
            <v>3.2</v>
          </cell>
          <cell r="CZ138">
            <v>0.56666666666666665</v>
          </cell>
          <cell r="DA138">
            <v>3.6111111111111109E-3</v>
          </cell>
          <cell r="DB138">
            <v>0</v>
          </cell>
          <cell r="DC138">
            <v>0</v>
          </cell>
          <cell r="DD138">
            <v>5.9</v>
          </cell>
          <cell r="DE138">
            <v>0</v>
          </cell>
          <cell r="DF138">
            <v>0</v>
          </cell>
          <cell r="DG138">
            <v>0</v>
          </cell>
          <cell r="DH138">
            <v>21.185833333333335</v>
          </cell>
          <cell r="DI138">
            <v>18.07777777778761</v>
          </cell>
          <cell r="DJ138">
            <v>4.6327777779187693</v>
          </cell>
          <cell r="DK138">
            <v>2.3230555555555554</v>
          </cell>
          <cell r="DL138">
            <v>0</v>
          </cell>
          <cell r="DM138">
            <v>0</v>
          </cell>
          <cell r="DN138">
            <v>89.400833333484186</v>
          </cell>
          <cell r="DO138">
            <v>259.17000000000257</v>
          </cell>
          <cell r="DP138">
            <v>793.6372222217708</v>
          </cell>
          <cell r="DQ138">
            <v>34.126400555536144</v>
          </cell>
          <cell r="DR138">
            <v>4.2999999999999997E-2</v>
          </cell>
          <cell r="DS138">
            <v>827.76362277730698</v>
          </cell>
          <cell r="DT138">
            <v>34.413611111111109</v>
          </cell>
          <cell r="DU138">
            <v>17.398888888838709</v>
          </cell>
          <cell r="DV138">
            <v>26.22</v>
          </cell>
          <cell r="DW138">
            <v>3.1675709439884334E-2</v>
          </cell>
          <cell r="DX138">
            <v>1459.0119</v>
          </cell>
          <cell r="DY138">
            <v>78.433333333333323</v>
          </cell>
          <cell r="DZ138">
            <v>901.98333333333323</v>
          </cell>
          <cell r="EA138">
            <v>0.31309662912032438</v>
          </cell>
          <cell r="EB138">
            <v>55.645000000000003</v>
          </cell>
          <cell r="EC138">
            <v>48421.90202277658</v>
          </cell>
          <cell r="ED138">
            <v>904.58675971827756</v>
          </cell>
          <cell r="EE138">
            <v>159</v>
          </cell>
          <cell r="EF138">
            <v>6.5656184486183804</v>
          </cell>
          <cell r="EG138">
            <v>2.4441666666803776</v>
          </cell>
          <cell r="EH138">
            <v>5.3187862256776297</v>
          </cell>
          <cell r="EI138">
            <v>13.03179268145778</v>
          </cell>
          <cell r="EJ138">
            <v>18.94736842105263</v>
          </cell>
          <cell r="EK138">
            <v>14.891416752843845</v>
          </cell>
          <cell r="EL138">
            <v>14.627414903403864</v>
          </cell>
          <cell r="EM138">
            <v>198.87748557251294</v>
          </cell>
          <cell r="EN138">
            <v>458.49738850236474</v>
          </cell>
          <cell r="EO138">
            <v>0</v>
          </cell>
          <cell r="EP138">
            <v>2201.2273979598049</v>
          </cell>
          <cell r="EQ138">
            <v>527.66710841116947</v>
          </cell>
          <cell r="ER138">
            <v>-615.55107856756979</v>
          </cell>
          <cell r="ES138">
            <v>-196.977616535268</v>
          </cell>
          <cell r="ET138">
            <v>0.14588173724789122</v>
          </cell>
          <cell r="EU138">
            <v>151.89619259419302</v>
          </cell>
          <cell r="EV138">
            <v>14.452222222222222</v>
          </cell>
          <cell r="EW138">
            <v>7.8916666665662909</v>
          </cell>
        </row>
        <row r="139">
          <cell r="A139">
            <v>42267</v>
          </cell>
          <cell r="B139">
            <v>12</v>
          </cell>
          <cell r="C139" t="str">
            <v>Sun</v>
          </cell>
          <cell r="D139">
            <v>15911</v>
          </cell>
          <cell r="E139">
            <v>1652</v>
          </cell>
          <cell r="F139">
            <v>407</v>
          </cell>
          <cell r="G139">
            <v>1016</v>
          </cell>
          <cell r="H139">
            <v>0</v>
          </cell>
          <cell r="I139">
            <v>5129</v>
          </cell>
          <cell r="J139">
            <v>0</v>
          </cell>
          <cell r="K139">
            <v>24115</v>
          </cell>
          <cell r="L139">
            <v>0</v>
          </cell>
          <cell r="M139">
            <v>24115</v>
          </cell>
          <cell r="N139">
            <v>188</v>
          </cell>
          <cell r="O139">
            <v>0</v>
          </cell>
          <cell r="P139">
            <v>0</v>
          </cell>
          <cell r="Q139">
            <v>499</v>
          </cell>
          <cell r="R139">
            <v>37</v>
          </cell>
          <cell r="S139">
            <v>57</v>
          </cell>
          <cell r="T139">
            <v>10</v>
          </cell>
          <cell r="U139">
            <v>556</v>
          </cell>
          <cell r="V139">
            <v>731</v>
          </cell>
          <cell r="W139">
            <v>536</v>
          </cell>
          <cell r="X139">
            <v>401</v>
          </cell>
          <cell r="Y139">
            <v>0</v>
          </cell>
          <cell r="Z139">
            <v>2</v>
          </cell>
          <cell r="AA139">
            <v>70</v>
          </cell>
          <cell r="AB139">
            <v>473</v>
          </cell>
          <cell r="AC139">
            <v>5</v>
          </cell>
          <cell r="AD139">
            <v>2</v>
          </cell>
          <cell r="AE139">
            <v>25</v>
          </cell>
          <cell r="AF139">
            <v>0</v>
          </cell>
          <cell r="AG139">
            <v>0</v>
          </cell>
          <cell r="AH139">
            <v>0.92009453972844424</v>
          </cell>
          <cell r="AI139">
            <v>0.72350588005153249</v>
          </cell>
          <cell r="AJ139">
            <v>0.99220402239270167</v>
          </cell>
          <cell r="AK139">
            <v>156.09306787164044</v>
          </cell>
          <cell r="AL139">
            <v>165.81258538489419</v>
          </cell>
          <cell r="AM139">
            <v>0.21268919759485796</v>
          </cell>
          <cell r="AN139">
            <v>0</v>
          </cell>
          <cell r="AO139">
            <v>0</v>
          </cell>
          <cell r="AP139">
            <v>3.1957390146471369</v>
          </cell>
          <cell r="AQ139">
            <v>11.928267199121919</v>
          </cell>
          <cell r="AR139">
            <v>44.990671641791046</v>
          </cell>
          <cell r="AS139">
            <v>13.049875846902451</v>
          </cell>
          <cell r="AT139">
            <v>81.471582452466038</v>
          </cell>
          <cell r="AU139">
            <v>210.44542755066408</v>
          </cell>
          <cell r="AV139">
            <v>0.38713876276951659</v>
          </cell>
          <cell r="AW139">
            <v>1.0893495679484315</v>
          </cell>
          <cell r="AX139">
            <v>85.092073964207955</v>
          </cell>
          <cell r="BF139">
            <v>28.964722222222221</v>
          </cell>
          <cell r="BG139">
            <v>29.981388888995216</v>
          </cell>
          <cell r="BH139">
            <v>252.60638888820307</v>
          </cell>
          <cell r="BI139">
            <v>0</v>
          </cell>
          <cell r="BJ139">
            <v>311.55249999942049</v>
          </cell>
          <cell r="BK139">
            <v>114.59027777733203</v>
          </cell>
          <cell r="BL139">
            <v>105.43388888888889</v>
          </cell>
          <cell r="BM139">
            <v>101.93277777770405</v>
          </cell>
          <cell r="BN139">
            <v>94.177777777777777</v>
          </cell>
          <cell r="BO139">
            <v>9.963055555555556</v>
          </cell>
          <cell r="BP139">
            <v>8.5538888888888884</v>
          </cell>
          <cell r="BQ139">
            <v>1.0894444444444444</v>
          </cell>
          <cell r="BR139">
            <v>1.0958333333333334</v>
          </cell>
          <cell r="BS139">
            <v>1.6049999996279884</v>
          </cell>
          <cell r="BT139">
            <v>1.6063888888888889</v>
          </cell>
          <cell r="BU139">
            <v>0</v>
          </cell>
          <cell r="BV139">
            <v>0</v>
          </cell>
          <cell r="BW139">
            <v>0.62583333333333335</v>
          </cell>
          <cell r="BX139">
            <v>0</v>
          </cell>
          <cell r="BY139">
            <v>0.62583333333333335</v>
          </cell>
          <cell r="BZ139">
            <v>0.10805555555555556</v>
          </cell>
          <cell r="CA139">
            <v>44.9352777777695</v>
          </cell>
          <cell r="CB139">
            <v>0</v>
          </cell>
          <cell r="CC139">
            <v>0</v>
          </cell>
          <cell r="CD139">
            <v>36.245555555401886</v>
          </cell>
          <cell r="CE139">
            <v>26.568611111111114</v>
          </cell>
          <cell r="CF139">
            <v>30.679166666533952</v>
          </cell>
          <cell r="CG139">
            <v>23.498055555555556</v>
          </cell>
          <cell r="CH139">
            <v>0</v>
          </cell>
          <cell r="CI139">
            <v>0</v>
          </cell>
          <cell r="CJ139">
            <v>9.3888888888888883E-2</v>
          </cell>
          <cell r="CK139">
            <v>9.2499999999999999E-2</v>
          </cell>
          <cell r="CL139">
            <v>5.4724999999790453</v>
          </cell>
          <cell r="CM139">
            <v>2.9780555555555557</v>
          </cell>
          <cell r="CN139">
            <v>0</v>
          </cell>
          <cell r="CO139">
            <v>196.39694444383676</v>
          </cell>
          <cell r="CP139">
            <v>47.923055555536926</v>
          </cell>
          <cell r="CQ139">
            <v>0</v>
          </cell>
          <cell r="CR139">
            <v>0</v>
          </cell>
          <cell r="CS139">
            <v>8.6591666666666658</v>
          </cell>
          <cell r="CT139">
            <v>0</v>
          </cell>
          <cell r="CU139">
            <v>0</v>
          </cell>
          <cell r="CV139">
            <v>0</v>
          </cell>
          <cell r="CW139">
            <v>16.823333333333334</v>
          </cell>
          <cell r="CX139">
            <v>10.987222222222222</v>
          </cell>
          <cell r="CY139">
            <v>0.58333333333333337</v>
          </cell>
          <cell r="CZ139">
            <v>0.20972222222222223</v>
          </cell>
          <cell r="DA139">
            <v>0</v>
          </cell>
          <cell r="DB139">
            <v>1.2841666666666667</v>
          </cell>
          <cell r="DC139">
            <v>0</v>
          </cell>
          <cell r="DD139">
            <v>0</v>
          </cell>
          <cell r="DE139">
            <v>0</v>
          </cell>
          <cell r="DF139">
            <v>0.14583333333333334</v>
          </cell>
          <cell r="DG139">
            <v>0</v>
          </cell>
          <cell r="DH139">
            <v>6.0916666666666668</v>
          </cell>
          <cell r="DI139">
            <v>5.8</v>
          </cell>
          <cell r="DJ139">
            <v>1.0883333332640015</v>
          </cell>
          <cell r="DK139">
            <v>0</v>
          </cell>
          <cell r="DL139">
            <v>0</v>
          </cell>
          <cell r="DM139">
            <v>0</v>
          </cell>
          <cell r="DN139">
            <v>26.190277777708445</v>
          </cell>
          <cell r="DO139">
            <v>99.595833333245366</v>
          </cell>
          <cell r="DP139">
            <v>295.9927777770821</v>
          </cell>
          <cell r="DQ139">
            <v>12.72768944441453</v>
          </cell>
          <cell r="DR139">
            <v>4.2999999999999997E-2</v>
          </cell>
          <cell r="DS139">
            <v>308.72046722149662</v>
          </cell>
          <cell r="DT139">
            <v>6.3191666666666668</v>
          </cell>
          <cell r="DU139">
            <v>9.1947222223383918</v>
          </cell>
          <cell r="DV139">
            <v>13.67</v>
          </cell>
          <cell r="DW139">
            <v>4.4279539102252755E-2</v>
          </cell>
          <cell r="DX139">
            <v>1113.8862799999999</v>
          </cell>
          <cell r="DY139">
            <v>160.33333333333331</v>
          </cell>
          <cell r="DZ139">
            <v>0</v>
          </cell>
          <cell r="EA139">
            <v>0.3226084562180605</v>
          </cell>
          <cell r="EB139">
            <v>81.483999999999995</v>
          </cell>
          <cell r="EC139">
            <v>26269.664831076429</v>
          </cell>
          <cell r="ED139">
            <v>0</v>
          </cell>
          <cell r="EE139">
            <v>76</v>
          </cell>
          <cell r="EF139">
            <v>7.2589912281618885</v>
          </cell>
          <cell r="EG139">
            <v>2.3877777778962628</v>
          </cell>
          <cell r="EH139">
            <v>10.469986039499078</v>
          </cell>
          <cell r="EI139">
            <v>13.070759201469011</v>
          </cell>
          <cell r="EJ139">
            <v>0</v>
          </cell>
          <cell r="EK139">
            <v>21.301775147928996</v>
          </cell>
          <cell r="EL139">
            <v>12.791228871679861</v>
          </cell>
          <cell r="EM139">
            <v>373.58490566037739</v>
          </cell>
          <cell r="EN139">
            <v>633.02180700030624</v>
          </cell>
          <cell r="EO139">
            <v>0</v>
          </cell>
          <cell r="EP139">
            <v>-629.30413968484993</v>
          </cell>
          <cell r="EQ139">
            <v>0</v>
          </cell>
          <cell r="ER139">
            <v>98.9916900804932</v>
          </cell>
          <cell r="ES139">
            <v>-84.967748724860499</v>
          </cell>
          <cell r="ET139">
            <v>0.4402436675273973</v>
          </cell>
          <cell r="EU139">
            <v>124.76457028052654</v>
          </cell>
          <cell r="EV139">
            <v>9.463888888762126</v>
          </cell>
          <cell r="EW139">
            <v>0.17888888888888888</v>
          </cell>
        </row>
        <row r="140">
          <cell r="A140">
            <v>42268</v>
          </cell>
          <cell r="B140">
            <v>13</v>
          </cell>
          <cell r="C140" t="str">
            <v>Mon</v>
          </cell>
          <cell r="D140">
            <v>66662</v>
          </cell>
          <cell r="E140">
            <v>3117</v>
          </cell>
          <cell r="F140">
            <v>5378</v>
          </cell>
          <cell r="G140">
            <v>5167</v>
          </cell>
          <cell r="H140">
            <v>0</v>
          </cell>
          <cell r="I140">
            <v>16089</v>
          </cell>
          <cell r="J140">
            <v>1855</v>
          </cell>
          <cell r="K140">
            <v>98268</v>
          </cell>
          <cell r="L140">
            <v>0</v>
          </cell>
          <cell r="M140">
            <v>98268</v>
          </cell>
          <cell r="N140">
            <v>902</v>
          </cell>
          <cell r="O140">
            <v>1684</v>
          </cell>
          <cell r="P140">
            <v>128877</v>
          </cell>
          <cell r="Q140">
            <v>1169</v>
          </cell>
          <cell r="R140">
            <v>75</v>
          </cell>
          <cell r="S140">
            <v>153</v>
          </cell>
          <cell r="T140">
            <v>13</v>
          </cell>
          <cell r="U140">
            <v>1221</v>
          </cell>
          <cell r="V140">
            <v>1520</v>
          </cell>
          <cell r="W140">
            <v>1244</v>
          </cell>
          <cell r="X140">
            <v>1411</v>
          </cell>
          <cell r="Y140">
            <v>6</v>
          </cell>
          <cell r="Z140">
            <v>7</v>
          </cell>
          <cell r="AA140">
            <v>251</v>
          </cell>
          <cell r="AB140">
            <v>1675</v>
          </cell>
          <cell r="AC140">
            <v>19</v>
          </cell>
          <cell r="AD140">
            <v>1311</v>
          </cell>
          <cell r="AE140">
            <v>59</v>
          </cell>
          <cell r="AF140">
            <v>0</v>
          </cell>
          <cell r="AG140">
            <v>0</v>
          </cell>
          <cell r="AH140">
            <v>0.85752652707334021</v>
          </cell>
          <cell r="AI140">
            <v>0.89268075230240562</v>
          </cell>
          <cell r="AJ140">
            <v>0.99082102006757033</v>
          </cell>
          <cell r="AK140">
            <v>149.25154439515029</v>
          </cell>
          <cell r="AL140">
            <v>153.33697731583388</v>
          </cell>
          <cell r="AM140">
            <v>0.18260267838970978</v>
          </cell>
          <cell r="AN140">
            <v>14.662284234090547</v>
          </cell>
          <cell r="AO140">
            <v>39.642184557438796</v>
          </cell>
          <cell r="AP140">
            <v>18.1146153579732</v>
          </cell>
          <cell r="AQ140">
            <v>11.489558212318094</v>
          </cell>
          <cell r="AR140">
            <v>78.9935691318328</v>
          </cell>
          <cell r="AS140">
            <v>13.517481937472821</v>
          </cell>
          <cell r="AT140">
            <v>78.673999925696933</v>
          </cell>
          <cell r="AU140">
            <v>196.09956951355946</v>
          </cell>
          <cell r="AV140">
            <v>0.4011941490787258</v>
          </cell>
          <cell r="AW140">
            <v>0.61771684565580709</v>
          </cell>
          <cell r="AX140">
            <v>46.594683671358304</v>
          </cell>
          <cell r="BF140">
            <v>32.75</v>
          </cell>
          <cell r="BG140">
            <v>335.44888888838699</v>
          </cell>
          <cell r="BH140">
            <v>933.05388888944981</v>
          </cell>
          <cell r="BI140">
            <v>42.776388888917346</v>
          </cell>
          <cell r="BJ140">
            <v>1344.0291666667542</v>
          </cell>
          <cell r="BK140">
            <v>501.1127777779501</v>
          </cell>
          <cell r="BL140">
            <v>429.71750000000003</v>
          </cell>
          <cell r="BM140">
            <v>446.64194444453653</v>
          </cell>
          <cell r="BN140">
            <v>389.39</v>
          </cell>
          <cell r="BO140">
            <v>20.32777777782719</v>
          </cell>
          <cell r="BP140">
            <v>16.86888888888889</v>
          </cell>
          <cell r="BQ140">
            <v>19.098888888768592</v>
          </cell>
          <cell r="BR140">
            <v>17.487777777777779</v>
          </cell>
          <cell r="BS140">
            <v>15.044166666817748</v>
          </cell>
          <cell r="BT140">
            <v>5.9708333333333332</v>
          </cell>
          <cell r="BU140">
            <v>0</v>
          </cell>
          <cell r="BV140">
            <v>0</v>
          </cell>
          <cell r="BW140">
            <v>114.85250000028068</v>
          </cell>
          <cell r="BX140">
            <v>42.48</v>
          </cell>
          <cell r="BY140">
            <v>72.372500000280695</v>
          </cell>
          <cell r="BZ140">
            <v>73.851666666666674</v>
          </cell>
          <cell r="CA140">
            <v>108.27222222228637</v>
          </cell>
          <cell r="CB140">
            <v>0</v>
          </cell>
          <cell r="CC140">
            <v>0</v>
          </cell>
          <cell r="CD140">
            <v>123.91361111100193</v>
          </cell>
          <cell r="CE140">
            <v>101.36916666666667</v>
          </cell>
          <cell r="CF140">
            <v>105.79694444409391</v>
          </cell>
          <cell r="CG140">
            <v>88.390277777777783</v>
          </cell>
          <cell r="CH140">
            <v>0.26555555555555554</v>
          </cell>
          <cell r="CI140">
            <v>0.24833333333333332</v>
          </cell>
          <cell r="CJ140">
            <v>0.45472222222222225</v>
          </cell>
          <cell r="CK140">
            <v>0.49388888888888888</v>
          </cell>
          <cell r="CL140">
            <v>17.396388889130257</v>
          </cell>
          <cell r="CM140">
            <v>12.236666666666666</v>
          </cell>
          <cell r="CN140">
            <v>0</v>
          </cell>
          <cell r="CO140">
            <v>848.15111111151907</v>
          </cell>
          <cell r="CP140">
            <v>138.47777777777776</v>
          </cell>
          <cell r="CQ140">
            <v>18.66</v>
          </cell>
          <cell r="CR140">
            <v>20.9925</v>
          </cell>
          <cell r="CS140">
            <v>18.218333333333334</v>
          </cell>
          <cell r="CT140">
            <v>0</v>
          </cell>
          <cell r="CU140">
            <v>22.466666666666665</v>
          </cell>
          <cell r="CV140">
            <v>0</v>
          </cell>
          <cell r="CW140">
            <v>37.335833333333333</v>
          </cell>
          <cell r="CX140">
            <v>59.741388888888892</v>
          </cell>
          <cell r="CY140">
            <v>11.049444444444445</v>
          </cell>
          <cell r="CZ140">
            <v>0.76</v>
          </cell>
          <cell r="DA140">
            <v>7.4999999999999997E-3</v>
          </cell>
          <cell r="DB140">
            <v>0</v>
          </cell>
          <cell r="DC140">
            <v>0</v>
          </cell>
          <cell r="DD140">
            <v>3.7055555555555557</v>
          </cell>
          <cell r="DE140">
            <v>0</v>
          </cell>
          <cell r="DF140">
            <v>5.2777777777777779E-3</v>
          </cell>
          <cell r="DG140">
            <v>0</v>
          </cell>
          <cell r="DH140">
            <v>32.580555555555556</v>
          </cell>
          <cell r="DI140">
            <v>20.809722222222224</v>
          </cell>
          <cell r="DJ140">
            <v>9.2608333333154835</v>
          </cell>
          <cell r="DK140">
            <v>6.8305555555555557</v>
          </cell>
          <cell r="DL140">
            <v>0</v>
          </cell>
          <cell r="DM140">
            <v>0</v>
          </cell>
          <cell r="DN140">
            <v>144.75083333331548</v>
          </cell>
          <cell r="DO140">
            <v>400.90194444442659</v>
          </cell>
          <cell r="DP140">
            <v>1249.0530555559458</v>
          </cell>
          <cell r="DQ140">
            <v>53.709281388905666</v>
          </cell>
          <cell r="DR140">
            <v>4.2999999999999997E-2</v>
          </cell>
          <cell r="DS140">
            <v>1302.7623369448515</v>
          </cell>
          <cell r="DT140">
            <v>70.186388888888885</v>
          </cell>
          <cell r="DU140">
            <v>24.556111110704684</v>
          </cell>
          <cell r="DV140">
            <v>106.80000000000001</v>
          </cell>
          <cell r="DW140">
            <v>8.1979649680739175E-2</v>
          </cell>
          <cell r="DX140">
            <v>4551.2820000000011</v>
          </cell>
          <cell r="DY140">
            <v>35.18333333333333</v>
          </cell>
          <cell r="DZ140">
            <v>633.29999999999995</v>
          </cell>
          <cell r="EA140">
            <v>0.30773221874420642</v>
          </cell>
          <cell r="EB140">
            <v>42.615000000000002</v>
          </cell>
          <cell r="EC140">
            <v>60701.798988904855</v>
          </cell>
          <cell r="ED140">
            <v>1822.9158125012127</v>
          </cell>
          <cell r="EE140">
            <v>223</v>
          </cell>
          <cell r="EF140">
            <v>6.6070254109519331</v>
          </cell>
          <cell r="EG140">
            <v>7.6899999999736126</v>
          </cell>
          <cell r="EH140">
            <v>7.6723016905334784</v>
          </cell>
          <cell r="EI140">
            <v>13.336869107270033</v>
          </cell>
          <cell r="EJ140">
            <v>22.594142259414227</v>
          </cell>
          <cell r="EK140">
            <v>15.394013439218082</v>
          </cell>
          <cell r="EL140">
            <v>14.428281731321361</v>
          </cell>
          <cell r="EM140">
            <v>281.5870614945888</v>
          </cell>
          <cell r="EN140">
            <v>343.45538137360728</v>
          </cell>
          <cell r="EO140">
            <v>0</v>
          </cell>
          <cell r="EP140">
            <v>845.61003000534288</v>
          </cell>
          <cell r="EQ140">
            <v>-1080.0781348162902</v>
          </cell>
          <cell r="ER140">
            <v>266.91124205140443</v>
          </cell>
          <cell r="ES140">
            <v>-371.64631050441204</v>
          </cell>
          <cell r="ET140">
            <v>-1.3450483386894363E-2</v>
          </cell>
          <cell r="EU140">
            <v>-28.36701523259433</v>
          </cell>
          <cell r="EV140">
            <v>8.8855555555555554</v>
          </cell>
          <cell r="EW140">
            <v>14.658055555555556</v>
          </cell>
        </row>
        <row r="141">
          <cell r="A141">
            <v>42269</v>
          </cell>
          <cell r="B141">
            <v>13</v>
          </cell>
          <cell r="C141" t="str">
            <v>Tue</v>
          </cell>
          <cell r="D141">
            <v>55781</v>
          </cell>
          <cell r="E141">
            <v>3271</v>
          </cell>
          <cell r="F141">
            <v>4085</v>
          </cell>
          <cell r="G141">
            <v>4599</v>
          </cell>
          <cell r="H141">
            <v>0</v>
          </cell>
          <cell r="I141">
            <v>16592</v>
          </cell>
          <cell r="J141">
            <v>2557</v>
          </cell>
          <cell r="K141">
            <v>86885</v>
          </cell>
          <cell r="L141">
            <v>0</v>
          </cell>
          <cell r="M141">
            <v>86885</v>
          </cell>
          <cell r="N141">
            <v>851</v>
          </cell>
          <cell r="O141">
            <v>1364</v>
          </cell>
          <cell r="P141">
            <v>99570</v>
          </cell>
          <cell r="Q141">
            <v>1567</v>
          </cell>
          <cell r="R141">
            <v>72</v>
          </cell>
          <cell r="S141">
            <v>140</v>
          </cell>
          <cell r="T141">
            <v>10</v>
          </cell>
          <cell r="U141">
            <v>1645</v>
          </cell>
          <cell r="V141">
            <v>1901</v>
          </cell>
          <cell r="W141">
            <v>1639</v>
          </cell>
          <cell r="X141">
            <v>1281</v>
          </cell>
          <cell r="Y141">
            <v>8</v>
          </cell>
          <cell r="Z141">
            <v>7</v>
          </cell>
          <cell r="AA141">
            <v>310</v>
          </cell>
          <cell r="AB141">
            <v>1606</v>
          </cell>
          <cell r="AC141">
            <v>62</v>
          </cell>
          <cell r="AD141">
            <v>1321</v>
          </cell>
          <cell r="AE141">
            <v>46</v>
          </cell>
          <cell r="AF141">
            <v>0</v>
          </cell>
          <cell r="AG141">
            <v>0</v>
          </cell>
          <cell r="AH141">
            <v>0.86958927253431961</v>
          </cell>
          <cell r="AI141">
            <v>0.91621171121069889</v>
          </cell>
          <cell r="AJ141">
            <v>0.99020544397767163</v>
          </cell>
          <cell r="AK141">
            <v>151.05442384122091</v>
          </cell>
          <cell r="AL141">
            <v>147.46042877178922</v>
          </cell>
          <cell r="AM141">
            <v>0.22039477470219254</v>
          </cell>
          <cell r="AN141">
            <v>13.037210105134601</v>
          </cell>
          <cell r="AO141">
            <v>33.621132344181142</v>
          </cell>
          <cell r="AP141">
            <v>20.623259929038039</v>
          </cell>
          <cell r="AQ141">
            <v>11.951435898029084</v>
          </cell>
          <cell r="AR141">
            <v>53.010982306284319</v>
          </cell>
          <cell r="AS141">
            <v>12.99440361406737</v>
          </cell>
          <cell r="AT141">
            <v>73.775398577270565</v>
          </cell>
          <cell r="AU141">
            <v>211.0421549936529</v>
          </cell>
          <cell r="AV141">
            <v>0.34957659800000318</v>
          </cell>
          <cell r="AW141">
            <v>0.6532868706692031</v>
          </cell>
          <cell r="AX141">
            <v>46.209491149490184</v>
          </cell>
          <cell r="BF141">
            <v>27.264722222222222</v>
          </cell>
          <cell r="BG141">
            <v>265.71222222189783</v>
          </cell>
          <cell r="BH141">
            <v>977.27472222214465</v>
          </cell>
          <cell r="BI141">
            <v>0</v>
          </cell>
          <cell r="BJ141">
            <v>1270.2516666662648</v>
          </cell>
          <cell r="BK141">
            <v>411.69499999946964</v>
          </cell>
          <cell r="BL141">
            <v>358.00555555555553</v>
          </cell>
          <cell r="BM141">
            <v>369.27749999982484</v>
          </cell>
          <cell r="BN141">
            <v>323.10888888888888</v>
          </cell>
          <cell r="BO141">
            <v>22.182222222222222</v>
          </cell>
          <cell r="BP141">
            <v>17.170000000000002</v>
          </cell>
          <cell r="BQ141">
            <v>12.745833333333334</v>
          </cell>
          <cell r="BR141">
            <v>12.878888888888889</v>
          </cell>
          <cell r="BS141">
            <v>7.4894444440892487</v>
          </cell>
          <cell r="BT141">
            <v>4.847777777777778</v>
          </cell>
          <cell r="BU141">
            <v>0</v>
          </cell>
          <cell r="BV141">
            <v>0</v>
          </cell>
          <cell r="BW141">
            <v>104.62361111007941</v>
          </cell>
          <cell r="BX141">
            <v>40.569722222222225</v>
          </cell>
          <cell r="BY141">
            <v>64.053888887857184</v>
          </cell>
          <cell r="BZ141">
            <v>72.228333333333339</v>
          </cell>
          <cell r="CA141">
            <v>137.13833333367819</v>
          </cell>
          <cell r="CB141">
            <v>0</v>
          </cell>
          <cell r="CC141">
            <v>0</v>
          </cell>
          <cell r="CD141">
            <v>123.59166666651714</v>
          </cell>
          <cell r="CE141">
            <v>99.694722222222211</v>
          </cell>
          <cell r="CF141">
            <v>100.90777777761609</v>
          </cell>
          <cell r="CG141">
            <v>82.621111111111105</v>
          </cell>
          <cell r="CH141">
            <v>0.54888888888888887</v>
          </cell>
          <cell r="CI141">
            <v>0.32194444444444442</v>
          </cell>
          <cell r="CJ141">
            <v>0.57861111111111108</v>
          </cell>
          <cell r="CK141">
            <v>0.82472222222222225</v>
          </cell>
          <cell r="CL141">
            <v>21.556388888901047</v>
          </cell>
          <cell r="CM141">
            <v>15.926944444444445</v>
          </cell>
          <cell r="CN141">
            <v>0</v>
          </cell>
          <cell r="CO141">
            <v>777.04861110974434</v>
          </cell>
          <cell r="CP141">
            <v>142.37694444444446</v>
          </cell>
          <cell r="CQ141">
            <v>18.678888888636138</v>
          </cell>
          <cell r="CR141">
            <v>15.717499999999999</v>
          </cell>
          <cell r="CS141">
            <v>15.160277777777777</v>
          </cell>
          <cell r="CT141">
            <v>0</v>
          </cell>
          <cell r="CU141">
            <v>26.914166666666667</v>
          </cell>
          <cell r="CV141">
            <v>0</v>
          </cell>
          <cell r="CW141">
            <v>39.161388888842581</v>
          </cell>
          <cell r="CX141">
            <v>48.437222222222225</v>
          </cell>
          <cell r="CY141">
            <v>10.719166666666666</v>
          </cell>
          <cell r="CZ141">
            <v>0.23416666670029776</v>
          </cell>
          <cell r="DA141">
            <v>0</v>
          </cell>
          <cell r="DB141">
            <v>0.99472222222222217</v>
          </cell>
          <cell r="DC141">
            <v>0</v>
          </cell>
          <cell r="DD141">
            <v>8.5766666665536153</v>
          </cell>
          <cell r="DE141">
            <v>3.8897222222222223</v>
          </cell>
          <cell r="DF141">
            <v>0</v>
          </cell>
          <cell r="DG141">
            <v>0</v>
          </cell>
          <cell r="DH141">
            <v>26.786944444444444</v>
          </cell>
          <cell r="DI141">
            <v>19.645277777777778</v>
          </cell>
          <cell r="DJ141">
            <v>15.796666666734705</v>
          </cell>
          <cell r="DK141">
            <v>7.5577777777777779</v>
          </cell>
          <cell r="DL141">
            <v>0</v>
          </cell>
          <cell r="DM141">
            <v>0</v>
          </cell>
          <cell r="DN141">
            <v>142.63833333332195</v>
          </cell>
          <cell r="DO141">
            <v>400.64749999968956</v>
          </cell>
          <cell r="DP141">
            <v>1177.6961111094338</v>
          </cell>
          <cell r="DQ141">
            <v>50.64093277770565</v>
          </cell>
          <cell r="DR141">
            <v>4.2999999999999997E-2</v>
          </cell>
          <cell r="DS141">
            <v>1228.3370438871395</v>
          </cell>
          <cell r="DT141">
            <v>62.767222222222223</v>
          </cell>
          <cell r="DU141">
            <v>27.753888890055634</v>
          </cell>
          <cell r="DV141">
            <v>92.210000000000008</v>
          </cell>
          <cell r="DW141">
            <v>7.5068972688633107E-2</v>
          </cell>
          <cell r="DX141">
            <v>3962.8169600000001</v>
          </cell>
          <cell r="DY141">
            <v>0.50000000000000089</v>
          </cell>
          <cell r="DZ141">
            <v>9.000000000000016</v>
          </cell>
          <cell r="EA141">
            <v>0.32617065649328519</v>
          </cell>
          <cell r="EB141">
            <v>42.975999999999999</v>
          </cell>
          <cell r="EC141">
            <v>56760.829758093707</v>
          </cell>
          <cell r="ED141">
            <v>0</v>
          </cell>
          <cell r="EE141">
            <v>239</v>
          </cell>
          <cell r="EF141">
            <v>6.9675034870432553</v>
          </cell>
          <cell r="EG141">
            <v>9.9477777780191463</v>
          </cell>
          <cell r="EH141">
            <v>4.6241483300564603</v>
          </cell>
          <cell r="EI141">
            <v>12.694759791689302</v>
          </cell>
          <cell r="EJ141">
            <v>14.574898785425102</v>
          </cell>
          <cell r="EK141">
            <v>12.097935669707153</v>
          </cell>
          <cell r="EL141">
            <v>14.380887336821651</v>
          </cell>
          <cell r="EM141">
            <v>320.49689440993791</v>
          </cell>
          <cell r="EN141">
            <v>614.0642385870932</v>
          </cell>
          <cell r="EO141">
            <v>0</v>
          </cell>
          <cell r="EP141">
            <v>-708.14881329790956</v>
          </cell>
          <cell r="EQ141">
            <v>-331.76878542244464</v>
          </cell>
          <cell r="ER141">
            <v>-14.685700548502478</v>
          </cell>
          <cell r="ES141">
            <v>-132.39140499773603</v>
          </cell>
          <cell r="ET141">
            <v>2.2119541626501649E-2</v>
          </cell>
          <cell r="EU141">
            <v>41.590078713511197</v>
          </cell>
          <cell r="EV141">
            <v>17.782222222222224</v>
          </cell>
          <cell r="EW141">
            <v>7.2291666667701469</v>
          </cell>
        </row>
        <row r="142">
          <cell r="A142">
            <v>42270</v>
          </cell>
          <cell r="B142">
            <v>13</v>
          </cell>
          <cell r="C142" t="str">
            <v>Wed</v>
          </cell>
          <cell r="D142">
            <v>43621</v>
          </cell>
          <cell r="E142">
            <v>2894</v>
          </cell>
          <cell r="F142">
            <v>3512</v>
          </cell>
          <cell r="G142">
            <v>5089</v>
          </cell>
          <cell r="H142">
            <v>0</v>
          </cell>
          <cell r="I142">
            <v>10274</v>
          </cell>
          <cell r="J142">
            <v>389</v>
          </cell>
          <cell r="K142">
            <v>65779</v>
          </cell>
          <cell r="L142">
            <v>0</v>
          </cell>
          <cell r="M142">
            <v>65779</v>
          </cell>
          <cell r="N142">
            <v>399</v>
          </cell>
          <cell r="O142">
            <v>1131</v>
          </cell>
          <cell r="P142">
            <v>75570</v>
          </cell>
          <cell r="Q142">
            <v>1106</v>
          </cell>
          <cell r="R142">
            <v>51</v>
          </cell>
          <cell r="S142">
            <v>116</v>
          </cell>
          <cell r="T142">
            <v>0</v>
          </cell>
          <cell r="U142">
            <v>1151</v>
          </cell>
          <cell r="V142">
            <v>1280</v>
          </cell>
          <cell r="W142">
            <v>1157</v>
          </cell>
          <cell r="X142">
            <v>1033</v>
          </cell>
          <cell r="Y142">
            <v>10</v>
          </cell>
          <cell r="Z142">
            <v>3</v>
          </cell>
          <cell r="AA142">
            <v>160</v>
          </cell>
          <cell r="AB142">
            <v>1206</v>
          </cell>
          <cell r="AC142">
            <v>35</v>
          </cell>
          <cell r="AD142">
            <v>1242</v>
          </cell>
          <cell r="AE142">
            <v>62</v>
          </cell>
          <cell r="AF142">
            <v>0</v>
          </cell>
          <cell r="AG142">
            <v>0</v>
          </cell>
          <cell r="AH142">
            <v>0.83725574561035454</v>
          </cell>
          <cell r="AI142">
            <v>0.90523913456847804</v>
          </cell>
          <cell r="AJ142">
            <v>0.9939342343301053</v>
          </cell>
          <cell r="AK142">
            <v>144.94180106136446</v>
          </cell>
          <cell r="AL142">
            <v>147.37318584259418</v>
          </cell>
          <cell r="AM142">
            <v>0.16210340686237248</v>
          </cell>
          <cell r="AN142">
            <v>11.801704922571266</v>
          </cell>
          <cell r="AO142">
            <v>34.260326649445062</v>
          </cell>
          <cell r="AP142">
            <v>19.770249117814156</v>
          </cell>
          <cell r="AQ142">
            <v>10.550526107853827</v>
          </cell>
          <cell r="AR142">
            <v>56.85306828003457</v>
          </cell>
          <cell r="AS142">
            <v>12.920851747620933</v>
          </cell>
          <cell r="AT142">
            <v>59.739050146549864</v>
          </cell>
          <cell r="AU142">
            <v>192.24101119496251</v>
          </cell>
          <cell r="AV142">
            <v>0.31075081105334545</v>
          </cell>
          <cell r="AW142">
            <v>0.7919328411762474</v>
          </cell>
          <cell r="AX142">
            <v>45.358883712106959</v>
          </cell>
          <cell r="BF142">
            <v>36.75</v>
          </cell>
          <cell r="BG142">
            <v>207.64055555603727</v>
          </cell>
          <cell r="BH142">
            <v>930.6680555559783</v>
          </cell>
          <cell r="BI142">
            <v>8.5902777777384554</v>
          </cell>
          <cell r="BJ142">
            <v>1183.6488888897541</v>
          </cell>
          <cell r="BK142">
            <v>342.16944444434796</v>
          </cell>
          <cell r="BL142">
            <v>286.48333333333335</v>
          </cell>
          <cell r="BM142">
            <v>300.9552777775408</v>
          </cell>
          <cell r="BN142">
            <v>252.53694444444446</v>
          </cell>
          <cell r="BO142">
            <v>19.637222222304491</v>
          </cell>
          <cell r="BP142">
            <v>15.986111111111111</v>
          </cell>
          <cell r="BQ142">
            <v>12.834166666666667</v>
          </cell>
          <cell r="BR142">
            <v>11.861666666666666</v>
          </cell>
          <cell r="BS142">
            <v>8.7427777778359861</v>
          </cell>
          <cell r="BT142">
            <v>6.0986111111111114</v>
          </cell>
          <cell r="BU142">
            <v>0</v>
          </cell>
          <cell r="BV142">
            <v>0</v>
          </cell>
          <cell r="BW142">
            <v>95.833611111299177</v>
          </cell>
          <cell r="BX142">
            <v>33.011944444444445</v>
          </cell>
          <cell r="BY142">
            <v>62.821666666854739</v>
          </cell>
          <cell r="BZ142">
            <v>69.396388888888893</v>
          </cell>
          <cell r="CA142">
            <v>109.66277777737808</v>
          </cell>
          <cell r="CB142">
            <v>0</v>
          </cell>
          <cell r="CC142">
            <v>0</v>
          </cell>
          <cell r="CD142">
            <v>93.337500000497741</v>
          </cell>
          <cell r="CE142">
            <v>71.965000000000003</v>
          </cell>
          <cell r="CF142">
            <v>78.776944444796797</v>
          </cell>
          <cell r="CG142">
            <v>63.67861111111111</v>
          </cell>
          <cell r="CH142">
            <v>0.58805555555555555</v>
          </cell>
          <cell r="CI142">
            <v>0.37666666666666665</v>
          </cell>
          <cell r="CJ142">
            <v>0.61027777783546799</v>
          </cell>
          <cell r="CK142">
            <v>0.17611111111111111</v>
          </cell>
          <cell r="CL142">
            <v>13.362222222309923</v>
          </cell>
          <cell r="CM142">
            <v>7.7336111111111112</v>
          </cell>
          <cell r="CN142">
            <v>0</v>
          </cell>
          <cell r="CO142">
            <v>641.00333333352296</v>
          </cell>
          <cell r="CP142">
            <v>146.86222222229105</v>
          </cell>
          <cell r="CQ142">
            <v>50.841388888955635</v>
          </cell>
          <cell r="CR142">
            <v>21.469166666666666</v>
          </cell>
          <cell r="CS142">
            <v>16.196111111111112</v>
          </cell>
          <cell r="CT142">
            <v>0</v>
          </cell>
          <cell r="CU142">
            <v>22.801944444444445</v>
          </cell>
          <cell r="CV142">
            <v>0</v>
          </cell>
          <cell r="CW142">
            <v>38.117777777777775</v>
          </cell>
          <cell r="CX142">
            <v>42.010833333333331</v>
          </cell>
          <cell r="CY142">
            <v>32.422499999999999</v>
          </cell>
          <cell r="CZ142">
            <v>0.31305555555555553</v>
          </cell>
          <cell r="DA142">
            <v>0.18055555555555555</v>
          </cell>
          <cell r="DB142">
            <v>4.9211111111111112</v>
          </cell>
          <cell r="DC142">
            <v>0</v>
          </cell>
          <cell r="DD142">
            <v>5.1077777777777778</v>
          </cell>
          <cell r="DE142">
            <v>19.522500000083561</v>
          </cell>
          <cell r="DF142">
            <v>0</v>
          </cell>
          <cell r="DG142">
            <v>0</v>
          </cell>
          <cell r="DH142">
            <v>27.072777777777777</v>
          </cell>
          <cell r="DI142">
            <v>17.324166666666667</v>
          </cell>
          <cell r="DJ142">
            <v>12.586111111071013</v>
          </cell>
          <cell r="DK142">
            <v>2.3522222222222222</v>
          </cell>
          <cell r="DL142">
            <v>0</v>
          </cell>
          <cell r="DM142">
            <v>0</v>
          </cell>
          <cell r="DN142">
            <v>163.81361111115459</v>
          </cell>
          <cell r="DO142">
            <v>460.10222222240134</v>
          </cell>
          <cell r="DP142">
            <v>1101.1055555559242</v>
          </cell>
          <cell r="DQ142">
            <v>47.347538888904737</v>
          </cell>
          <cell r="DR142">
            <v>4.2999999999999997E-2</v>
          </cell>
          <cell r="DS142">
            <v>1148.4530944448288</v>
          </cell>
          <cell r="DT142">
            <v>61.861666666666665</v>
          </cell>
          <cell r="DU142">
            <v>20.33500000049651</v>
          </cell>
          <cell r="DV142">
            <v>124.03999999999999</v>
          </cell>
          <cell r="DW142">
            <v>0.10800615244975408</v>
          </cell>
          <cell r="DX142">
            <v>5067.9022799999993</v>
          </cell>
          <cell r="DY142">
            <v>5.6833333333333371</v>
          </cell>
          <cell r="DZ142">
            <v>102.30000000000007</v>
          </cell>
          <cell r="EA142">
            <v>0.400627787454235</v>
          </cell>
          <cell r="EB142">
            <v>40.856999999999999</v>
          </cell>
          <cell r="EC142">
            <v>52092.550359732377</v>
          </cell>
          <cell r="ED142">
            <v>350.97297916506005</v>
          </cell>
          <cell r="EE142">
            <v>204</v>
          </cell>
          <cell r="EF142">
            <v>5.9808823530872086</v>
          </cell>
          <cell r="EG142">
            <v>8.6436111107114186</v>
          </cell>
          <cell r="EH142">
            <v>7.1729279818209042</v>
          </cell>
          <cell r="EI142">
            <v>13.112973691482514</v>
          </cell>
          <cell r="EJ142">
            <v>17.005196032120924</v>
          </cell>
          <cell r="EK142">
            <v>4.9157942644419954</v>
          </cell>
          <cell r="EL142">
            <v>11.97405621146307</v>
          </cell>
          <cell r="EM142">
            <v>273.64456853451077</v>
          </cell>
          <cell r="EN142">
            <v>582.08044734949567</v>
          </cell>
          <cell r="EO142">
            <v>0</v>
          </cell>
          <cell r="EP142">
            <v>856.41298263271005</v>
          </cell>
          <cell r="EQ142">
            <v>141.91402551911264</v>
          </cell>
          <cell r="ER142">
            <v>573.57369478665851</v>
          </cell>
          <cell r="ES142">
            <v>-73.623361325489952</v>
          </cell>
          <cell r="ET142">
            <v>0.16076551213354595</v>
          </cell>
          <cell r="EU142">
            <v>233.14053956336443</v>
          </cell>
          <cell r="EV142">
            <v>20.186388888888889</v>
          </cell>
          <cell r="EW142">
            <v>2.1041666666666665</v>
          </cell>
        </row>
      </sheetData>
      <sheetData sheetId="4">
        <row r="1">
          <cell r="A1" t="str">
            <v>Date</v>
          </cell>
          <cell r="B1" t="str">
            <v>Week</v>
          </cell>
          <cell r="C1" t="str">
            <v>Day</v>
          </cell>
          <cell r="D1" t="str">
            <v>1933Cartons Picked to Pallet</v>
          </cell>
          <cell r="E1" t="str">
            <v>1933Cartons Picked to Roll Cage</v>
          </cell>
          <cell r="F1" t="str">
            <v>1933Total Cartons Picked</v>
          </cell>
          <cell r="G1" t="str">
            <v>1933Other Cartons Handled Ex NDC Cross Dock</v>
          </cell>
          <cell r="H1" t="str">
            <v>1933Total Cartons Handled Ex NDC Cross Dock</v>
          </cell>
          <cell r="I1" t="str">
            <v>1933Pallets Received</v>
          </cell>
          <cell r="J1" t="str">
            <v xml:space="preserve">1933Pallets despatched </v>
          </cell>
          <cell r="K1" t="str">
            <v xml:space="preserve">1933Roll Cages despatched </v>
          </cell>
          <cell r="L1" t="str">
            <v>1933ULD despatched</v>
          </cell>
          <cell r="M1" t="str">
            <v>1933Pallets Replenished</v>
          </cell>
          <cell r="N1" t="str">
            <v>1933Pallets Cross Docked</v>
          </cell>
          <cell r="O1" t="str">
            <v>1933Other Pallets Despatched</v>
          </cell>
          <cell r="P1" t="str">
            <v>1933Pick Rate to Pallet</v>
          </cell>
          <cell r="Q1" t="str">
            <v>1933Pick Rate to Roll Cage</v>
          </cell>
          <cell r="R1" t="str">
            <v>1933Pallets Received per Hour</v>
          </cell>
          <cell r="S1" t="str">
            <v>1933ULD Despatched per Hour</v>
          </cell>
          <cell r="T1" t="str">
            <v>1933Pallets Replenished per Hour</v>
          </cell>
          <cell r="U1" t="str">
            <v>1933Pickrate</v>
          </cell>
          <cell r="V1" t="str">
            <v>1933Cartons/Total Hours</v>
          </cell>
          <cell r="W1" t="str">
            <v>1933Total Labour Cost per Carton</v>
          </cell>
          <cell r="X1" t="str">
            <v>1933Labour Cost Per Hour</v>
          </cell>
          <cell r="Y1" t="str">
            <v>1933LCPH - Salaries &amp; Wages</v>
          </cell>
          <cell r="Z1" t="str">
            <v>1933Excluding On Costs @ &amp; Contractors</v>
          </cell>
          <cell r="AA1" t="str">
            <v>1933EBA Multiplier</v>
          </cell>
          <cell r="AB1" t="str">
            <v>1933LCPH uplifted for EBA</v>
          </cell>
          <cell r="AC1" t="str">
            <v>1933Public Holidays Allowances</v>
          </cell>
          <cell r="AD1" t="str">
            <v>1933Adjusted Labour Cost Per Hour</v>
          </cell>
          <cell r="AE1" t="str">
            <v>1933LCPH - Contract Labour</v>
          </cell>
          <cell r="AF1" t="str">
            <v>1933LCPH - Total Labour</v>
          </cell>
          <cell r="AG1" t="str">
            <v>1933Labour Hours</v>
          </cell>
          <cell r="AH1" t="str">
            <v>1933Salaries and Wages Hours</v>
          </cell>
          <cell r="AI1" t="str">
            <v>1933Contractor Hours</v>
          </cell>
          <cell r="AJ1" t="str">
            <v>1933Total Hours</v>
          </cell>
          <cell r="AK1" t="str">
            <v>1933Labour Hours by Activity</v>
          </cell>
          <cell r="AL1" t="str">
            <v>1933Total Selection Hours</v>
          </cell>
          <cell r="AM1" t="str">
            <v>1933Selection Hours - Pallets</v>
          </cell>
          <cell r="AN1" t="str">
            <v>1933Selection Hours - Roll Cages</v>
          </cell>
          <cell r="AO1" t="str">
            <v>1933Receiving Hours</v>
          </cell>
          <cell r="AP1" t="str">
            <v>1933Despatch Hours</v>
          </cell>
          <cell r="AQ1" t="str">
            <v>1933Other Handling Hours Ex Cross Dock</v>
          </cell>
          <cell r="AR1" t="str">
            <v>1933De-Stuffing Hours</v>
          </cell>
          <cell r="AS1" t="str">
            <v>1933Replenishment Hours</v>
          </cell>
          <cell r="AT1" t="str">
            <v>1933Other Direct Hours</v>
          </cell>
          <cell r="AU1" t="str">
            <v>1933Total Production Hours</v>
          </cell>
          <cell r="AV1" t="str">
            <v>1933DC Management &amp; Supervision</v>
          </cell>
          <cell r="AW1" t="str">
            <v>1933Training</v>
          </cell>
          <cell r="AX1" t="str">
            <v>1933Inventory Control</v>
          </cell>
          <cell r="AY1" t="str">
            <v>1933Maintenance</v>
          </cell>
          <cell r="AZ1" t="str">
            <v>1933Stocktake</v>
          </cell>
          <cell r="BA1" t="str">
            <v>1933Cleaning</v>
          </cell>
          <cell r="BB1" t="str">
            <v>1933Clerical Support</v>
          </cell>
          <cell r="BC1" t="str">
            <v>1933Rehab</v>
          </cell>
          <cell r="BD1" t="str">
            <v>1933Other Support Hours</v>
          </cell>
          <cell r="BE1" t="str">
            <v>1933Total Support Hours</v>
          </cell>
          <cell r="BF1" t="str">
            <v>1933Total Throughput Hours</v>
          </cell>
          <cell r="BG1" t="str">
            <v>1933Other Non Throughput Hours +/(-)</v>
          </cell>
          <cell r="BH1" t="str">
            <v>1933Ratio</v>
          </cell>
          <cell r="BI1" t="str">
            <v>1933Total Hours</v>
          </cell>
          <cell r="BJ1" t="str">
            <v>1933Labour Costs</v>
          </cell>
          <cell r="BK1" t="str">
            <v>1933Salaries &amp; Wages</v>
          </cell>
          <cell r="BL1" t="str">
            <v>1933Annual Leave</v>
          </cell>
          <cell r="BM1" t="str">
            <v>1933Long Service Leave</v>
          </cell>
          <cell r="BN1" t="str">
            <v>1933Superannuation - Co Contribution</v>
          </cell>
          <cell r="BO1" t="str">
            <v>1933Payroll Tax</v>
          </cell>
          <cell r="BP1" t="str">
            <v>1933Other OCE</v>
          </cell>
          <cell r="BQ1" t="str">
            <v>1933Other Leave</v>
          </cell>
          <cell r="BR1" t="str">
            <v>1933Maternity Leave</v>
          </cell>
          <cell r="BS1" t="str">
            <v>1933Bonus</v>
          </cell>
          <cell r="BT1" t="str">
            <v>1933Tea Money</v>
          </cell>
          <cell r="BU1" t="str">
            <v>1933On Costs and Entitlements</v>
          </cell>
          <cell r="BV1" t="str">
            <v>1933W/Comp Paid</v>
          </cell>
          <cell r="BW1" t="str">
            <v>1933W/Comp Fixed</v>
          </cell>
          <cell r="BX1" t="str">
            <v>1933W/Comp Variable</v>
          </cell>
          <cell r="BY1" t="str">
            <v>1933W/Comp Make up pay</v>
          </cell>
          <cell r="BZ1" t="str">
            <v>1933Sick Pay %</v>
          </cell>
          <cell r="CA1" t="str">
            <v>1933Sick Pay</v>
          </cell>
          <cell r="CB1" t="str">
            <v>1933Total Employee Costs</v>
          </cell>
          <cell r="CC1" t="str">
            <v>1933Destuffing Offset</v>
          </cell>
          <cell r="CD1" t="str">
            <v>1933Contract Labour Cost</v>
          </cell>
          <cell r="CE1" t="str">
            <v>1933Total Labour Costs</v>
          </cell>
        </row>
        <row r="2">
          <cell r="A2">
            <v>42131</v>
          </cell>
          <cell r="B2">
            <v>45</v>
          </cell>
          <cell r="C2" t="str">
            <v>Thu</v>
          </cell>
          <cell r="D2">
            <v>85314.346051806802</v>
          </cell>
          <cell r="E2">
            <v>3628.0272599818527</v>
          </cell>
          <cell r="F2">
            <v>88942.373311788644</v>
          </cell>
          <cell r="G2">
            <v>52.248000000000005</v>
          </cell>
          <cell r="H2">
            <v>88994.621311788651</v>
          </cell>
          <cell r="I2">
            <v>1472.3838000000001</v>
          </cell>
          <cell r="J2">
            <v>1158.3333484561551</v>
          </cell>
          <cell r="K2">
            <v>82.305000000000007</v>
          </cell>
          <cell r="L2">
            <v>1158.3333484561551</v>
          </cell>
          <cell r="M2">
            <v>1570.4679999999998</v>
          </cell>
          <cell r="N2">
            <v>286.28345000000002</v>
          </cell>
          <cell r="O2">
            <v>0</v>
          </cell>
          <cell r="P2">
            <v>183.6</v>
          </cell>
          <cell r="Q2">
            <v>158</v>
          </cell>
          <cell r="R2">
            <v>11.3</v>
          </cell>
          <cell r="S2">
            <v>12</v>
          </cell>
          <cell r="T2">
            <v>12.75</v>
          </cell>
          <cell r="U2">
            <v>182.39452969931207</v>
          </cell>
          <cell r="V2">
            <v>70.52352547800723</v>
          </cell>
          <cell r="W2">
            <v>0.64018871516999298</v>
          </cell>
          <cell r="X2">
            <v>0</v>
          </cell>
          <cell r="Y2">
            <v>30.209760000000003</v>
          </cell>
          <cell r="Z2">
            <v>0</v>
          </cell>
          <cell r="AA2">
            <v>1.038</v>
          </cell>
          <cell r="AB2">
            <v>31.357730880000005</v>
          </cell>
          <cell r="AC2">
            <v>0</v>
          </cell>
          <cell r="AD2">
            <v>31.357730880000005</v>
          </cell>
          <cell r="AE2">
            <v>44.304497280000007</v>
          </cell>
          <cell r="AF2">
            <v>45.148365165023705</v>
          </cell>
          <cell r="AG2">
            <v>0</v>
          </cell>
          <cell r="AH2">
            <v>1160.9608432349048</v>
          </cell>
          <cell r="AI2">
            <v>100.95311680303507</v>
          </cell>
          <cell r="AJ2">
            <v>1261.9139600379399</v>
          </cell>
          <cell r="AK2">
            <v>0</v>
          </cell>
          <cell r="AL2">
            <v>487.63728527612807</v>
          </cell>
          <cell r="AM2">
            <v>464.67508742814164</v>
          </cell>
          <cell r="AN2">
            <v>22.962197847986406</v>
          </cell>
          <cell r="AO2">
            <v>130.29945132743362</v>
          </cell>
          <cell r="AP2">
            <v>103.38652903801292</v>
          </cell>
          <cell r="AQ2">
            <v>0</v>
          </cell>
          <cell r="AR2">
            <v>0</v>
          </cell>
          <cell r="AS2">
            <v>123.17396078431372</v>
          </cell>
          <cell r="AT2">
            <v>0</v>
          </cell>
          <cell r="AU2">
            <v>826.37787019789209</v>
          </cell>
          <cell r="AV2">
            <v>125.66615384615386</v>
          </cell>
          <cell r="AW2">
            <v>33.684000000000005</v>
          </cell>
          <cell r="AX2">
            <v>20.02</v>
          </cell>
          <cell r="AY2">
            <v>30.408000000000001</v>
          </cell>
          <cell r="AZ2">
            <v>0</v>
          </cell>
          <cell r="BA2">
            <v>27.72</v>
          </cell>
          <cell r="BB2">
            <v>0</v>
          </cell>
          <cell r="BC2">
            <v>30.8</v>
          </cell>
          <cell r="BD2">
            <v>115.21272</v>
          </cell>
          <cell r="BE2">
            <v>383.51087384615386</v>
          </cell>
          <cell r="BF2">
            <v>1209.888744044046</v>
          </cell>
          <cell r="BG2">
            <v>52.025215993893973</v>
          </cell>
          <cell r="BH2">
            <v>4.2999999999999997E-2</v>
          </cell>
          <cell r="BI2">
            <v>1261.9139600379399</v>
          </cell>
          <cell r="BJ2">
            <v>28.118327140417264</v>
          </cell>
          <cell r="BK2">
            <v>36405.097684378023</v>
          </cell>
          <cell r="BL2">
            <v>3407.5171432577831</v>
          </cell>
          <cell r="BM2">
            <v>436.8611722125363</v>
          </cell>
          <cell r="BN2">
            <v>3863.0086242102998</v>
          </cell>
          <cell r="BO2">
            <v>2383.3962390241236</v>
          </cell>
          <cell r="BP2">
            <v>0</v>
          </cell>
          <cell r="BQ2">
            <v>291.24078147502416</v>
          </cell>
          <cell r="BR2">
            <v>18.20254884218901</v>
          </cell>
          <cell r="BS2">
            <v>0</v>
          </cell>
          <cell r="BT2">
            <v>0</v>
          </cell>
          <cell r="BU2">
            <v>10400.226509021957</v>
          </cell>
          <cell r="BV2">
            <v>1456.2039073751209</v>
          </cell>
          <cell r="BW2">
            <v>1525.3735929754391</v>
          </cell>
          <cell r="BX2">
            <v>2520</v>
          </cell>
          <cell r="BY2">
            <v>612.91928078517162</v>
          </cell>
          <cell r="BZ2">
            <v>3.9E-2</v>
          </cell>
          <cell r="CA2">
            <v>1419.7988096907429</v>
          </cell>
          <cell r="CB2">
            <v>54339.619784226459</v>
          </cell>
          <cell r="CC2">
            <v>-1838.9445984000001</v>
          </cell>
          <cell r="CD2">
            <v>4472.6770888075907</v>
          </cell>
          <cell r="CE2">
            <v>56973.352274634046</v>
          </cell>
        </row>
        <row r="3">
          <cell r="A3">
            <v>42132</v>
          </cell>
          <cell r="B3">
            <v>45</v>
          </cell>
          <cell r="C3" t="str">
            <v>Fri</v>
          </cell>
          <cell r="D3">
            <v>119338.51977484878</v>
          </cell>
          <cell r="E3">
            <v>5074.9190839031862</v>
          </cell>
          <cell r="F3">
            <v>124413.43885875196</v>
          </cell>
          <cell r="G3">
            <v>73.084999999999994</v>
          </cell>
          <cell r="H3">
            <v>124486.52385875197</v>
          </cell>
          <cell r="I3">
            <v>1237.3553999999999</v>
          </cell>
          <cell r="J3">
            <v>1322.7419527531579</v>
          </cell>
          <cell r="K3">
            <v>93.986999999999995</v>
          </cell>
          <cell r="L3">
            <v>1322.7419527531579</v>
          </cell>
          <cell r="M3">
            <v>2097.0920000000001</v>
          </cell>
          <cell r="N3">
            <v>326.91722999999996</v>
          </cell>
          <cell r="O3">
            <v>0</v>
          </cell>
          <cell r="P3">
            <v>183.6</v>
          </cell>
          <cell r="Q3">
            <v>158</v>
          </cell>
          <cell r="R3">
            <v>11.3</v>
          </cell>
          <cell r="S3">
            <v>12</v>
          </cell>
          <cell r="T3">
            <v>12.75</v>
          </cell>
          <cell r="U3">
            <v>182.39452969931207</v>
          </cell>
          <cell r="V3">
            <v>70.52352547800723</v>
          </cell>
          <cell r="W3">
            <v>0.64018871516999298</v>
          </cell>
          <cell r="X3">
            <v>0</v>
          </cell>
          <cell r="Y3">
            <v>30.209760000000003</v>
          </cell>
          <cell r="Z3">
            <v>0</v>
          </cell>
          <cell r="AA3">
            <v>1.038</v>
          </cell>
          <cell r="AB3">
            <v>31.357730880000005</v>
          </cell>
          <cell r="AC3">
            <v>0</v>
          </cell>
          <cell r="AD3">
            <v>31.357730880000005</v>
          </cell>
          <cell r="AE3">
            <v>44.304497280000007</v>
          </cell>
          <cell r="AF3">
            <v>45.148365165023705</v>
          </cell>
          <cell r="AG3">
            <v>0</v>
          </cell>
          <cell r="AH3">
            <v>1623.9630842869203</v>
          </cell>
          <cell r="AI3">
            <v>141.21418124234071</v>
          </cell>
          <cell r="AJ3">
            <v>1765.1772655292609</v>
          </cell>
          <cell r="AK3">
            <v>0</v>
          </cell>
          <cell r="AL3">
            <v>682.11167880886956</v>
          </cell>
          <cell r="AM3">
            <v>649.99193777150754</v>
          </cell>
          <cell r="AN3">
            <v>32.119741037361933</v>
          </cell>
          <cell r="AO3">
            <v>109.50047787610617</v>
          </cell>
          <cell r="AP3">
            <v>118.06074606276314</v>
          </cell>
          <cell r="AQ3">
            <v>0</v>
          </cell>
          <cell r="AR3">
            <v>0</v>
          </cell>
          <cell r="AS3">
            <v>164.47780392156864</v>
          </cell>
          <cell r="AT3">
            <v>0</v>
          </cell>
          <cell r="AU3">
            <v>1155.9452350982417</v>
          </cell>
          <cell r="AV3">
            <v>175.78301282051282</v>
          </cell>
          <cell r="AW3">
            <v>47.1175</v>
          </cell>
          <cell r="AX3">
            <v>28.004166666666663</v>
          </cell>
          <cell r="AY3">
            <v>42.534999999999997</v>
          </cell>
          <cell r="AZ3">
            <v>0</v>
          </cell>
          <cell r="BA3">
            <v>38.774999999999999</v>
          </cell>
          <cell r="BB3">
            <v>0</v>
          </cell>
          <cell r="BC3">
            <v>43.083333333333336</v>
          </cell>
          <cell r="BD3">
            <v>161.16064999999998</v>
          </cell>
          <cell r="BE3">
            <v>536.4586628205127</v>
          </cell>
          <cell r="BF3">
            <v>1692.4038979187544</v>
          </cell>
          <cell r="BG3">
            <v>72.77336761050644</v>
          </cell>
          <cell r="BH3">
            <v>4.2999999999999997E-2</v>
          </cell>
          <cell r="BI3">
            <v>1765.1772655292609</v>
          </cell>
          <cell r="BJ3">
            <v>39.332183797607478</v>
          </cell>
          <cell r="BK3">
            <v>50923.797356124014</v>
          </cell>
          <cell r="BL3">
            <v>4766.467432533208</v>
          </cell>
          <cell r="BM3">
            <v>611.08556827348821</v>
          </cell>
          <cell r="BN3">
            <v>5403.6132541036923</v>
          </cell>
          <cell r="BO3">
            <v>3333.9173581587438</v>
          </cell>
          <cell r="BP3">
            <v>0</v>
          </cell>
          <cell r="BQ3">
            <v>407.3903788489921</v>
          </cell>
          <cell r="BR3">
            <v>25.461898678062006</v>
          </cell>
          <cell r="BS3">
            <v>0</v>
          </cell>
          <cell r="BT3">
            <v>0</v>
          </cell>
          <cell r="BU3">
            <v>14547.935890596187</v>
          </cell>
          <cell r="BV3">
            <v>2036.9518942449606</v>
          </cell>
          <cell r="BW3">
            <v>2133.7071092215961</v>
          </cell>
          <cell r="BX3">
            <v>3525</v>
          </cell>
          <cell r="BY3">
            <v>857.35732728878168</v>
          </cell>
          <cell r="BZ3">
            <v>3.9E-2</v>
          </cell>
          <cell r="CA3">
            <v>1986.0280968888364</v>
          </cell>
          <cell r="CB3">
            <v>76010.777674364377</v>
          </cell>
          <cell r="CC3">
            <v>-2572.3332179999998</v>
          </cell>
          <cell r="CD3">
            <v>6256.4233087487128</v>
          </cell>
          <cell r="CE3">
            <v>79694.867765113086</v>
          </cell>
        </row>
        <row r="4">
          <cell r="A4">
            <v>42133</v>
          </cell>
          <cell r="B4">
            <v>45</v>
          </cell>
          <cell r="C4" t="str">
            <v>Sat</v>
          </cell>
          <cell r="D4">
            <v>50782.348840361192</v>
          </cell>
          <cell r="E4">
            <v>2159.5400357034837</v>
          </cell>
          <cell r="F4">
            <v>52941.888876064673</v>
          </cell>
          <cell r="G4">
            <v>31.1</v>
          </cell>
          <cell r="H4">
            <v>52972.988876064672</v>
          </cell>
          <cell r="I4">
            <v>0</v>
          </cell>
          <cell r="J4">
            <v>986.45162578201609</v>
          </cell>
          <cell r="K4">
            <v>70.091999999999999</v>
          </cell>
          <cell r="L4">
            <v>986.45162578201609</v>
          </cell>
          <cell r="M4">
            <v>1100.268</v>
          </cell>
          <cell r="N4">
            <v>243.80268000000001</v>
          </cell>
          <cell r="O4">
            <v>0</v>
          </cell>
          <cell r="P4">
            <v>183.6</v>
          </cell>
          <cell r="Q4">
            <v>158</v>
          </cell>
          <cell r="R4">
            <v>11.3</v>
          </cell>
          <cell r="S4">
            <v>12</v>
          </cell>
          <cell r="T4">
            <v>12.75</v>
          </cell>
          <cell r="U4">
            <v>182.39452969931207</v>
          </cell>
          <cell r="V4">
            <v>70.52352547800723</v>
          </cell>
          <cell r="W4">
            <v>0.64018871516999298</v>
          </cell>
          <cell r="X4">
            <v>0</v>
          </cell>
          <cell r="Y4">
            <v>30.209760000000003</v>
          </cell>
          <cell r="Z4">
            <v>0</v>
          </cell>
          <cell r="AA4">
            <v>1.038</v>
          </cell>
          <cell r="AB4">
            <v>31.357730880000005</v>
          </cell>
          <cell r="AC4">
            <v>0</v>
          </cell>
          <cell r="AD4">
            <v>31.357730880000005</v>
          </cell>
          <cell r="AE4">
            <v>44.304497280000007</v>
          </cell>
          <cell r="AF4">
            <v>45.148365165023705</v>
          </cell>
          <cell r="AG4">
            <v>0</v>
          </cell>
          <cell r="AH4">
            <v>691.04812097315767</v>
          </cell>
          <cell r="AI4">
            <v>60.091140954187544</v>
          </cell>
          <cell r="AJ4">
            <v>751.13926192734516</v>
          </cell>
          <cell r="AK4">
            <v>0</v>
          </cell>
          <cell r="AL4">
            <v>290.26028885483811</v>
          </cell>
          <cell r="AM4">
            <v>276.59231394532242</v>
          </cell>
          <cell r="AN4">
            <v>13.667974909515719</v>
          </cell>
          <cell r="AO4">
            <v>0</v>
          </cell>
          <cell r="AP4">
            <v>88.045302148501335</v>
          </cell>
          <cell r="AQ4">
            <v>0</v>
          </cell>
          <cell r="AR4">
            <v>0</v>
          </cell>
          <cell r="AS4">
            <v>86.295529411764704</v>
          </cell>
          <cell r="AT4">
            <v>0</v>
          </cell>
          <cell r="AU4">
            <v>491.89158940350717</v>
          </cell>
          <cell r="AV4">
            <v>74.801282051282058</v>
          </cell>
          <cell r="AW4">
            <v>20.05</v>
          </cell>
          <cell r="AX4">
            <v>11.916666666666666</v>
          </cell>
          <cell r="AY4">
            <v>18.100000000000001</v>
          </cell>
          <cell r="AZ4">
            <v>0</v>
          </cell>
          <cell r="BA4">
            <v>16.5</v>
          </cell>
          <cell r="BB4">
            <v>0</v>
          </cell>
          <cell r="BC4">
            <v>18.333333333333336</v>
          </cell>
          <cell r="BD4">
            <v>68.578999999999994</v>
          </cell>
          <cell r="BE4">
            <v>228.28028205128203</v>
          </cell>
          <cell r="BF4">
            <v>720.1718714547892</v>
          </cell>
          <cell r="BG4">
            <v>30.967390472555934</v>
          </cell>
          <cell r="BH4">
            <v>4.2999999999999997E-2</v>
          </cell>
          <cell r="BI4">
            <v>751.13926192734516</v>
          </cell>
          <cell r="BJ4">
            <v>16.73709948834361</v>
          </cell>
          <cell r="BK4">
            <v>21669.701002605965</v>
          </cell>
          <cell r="BL4">
            <v>2028.2840138439185</v>
          </cell>
          <cell r="BM4">
            <v>260.0364120312716</v>
          </cell>
          <cell r="BN4">
            <v>2299.4098953632738</v>
          </cell>
          <cell r="BO4">
            <v>1418.6882375143593</v>
          </cell>
          <cell r="BP4">
            <v>0</v>
          </cell>
          <cell r="BQ4">
            <v>173.35760802084772</v>
          </cell>
          <cell r="BR4">
            <v>10.834850501302983</v>
          </cell>
          <cell r="BS4">
            <v>0</v>
          </cell>
          <cell r="BT4">
            <v>0</v>
          </cell>
          <cell r="BU4">
            <v>6190.6110172749741</v>
          </cell>
          <cell r="BV4">
            <v>866.78804010423869</v>
          </cell>
          <cell r="BW4">
            <v>907.96047200918986</v>
          </cell>
          <cell r="BX4">
            <v>1500</v>
          </cell>
          <cell r="BY4">
            <v>364.83290522926882</v>
          </cell>
          <cell r="BZ4">
            <v>3.9E-2</v>
          </cell>
          <cell r="CA4">
            <v>845.11833910163261</v>
          </cell>
          <cell r="CB4">
            <v>32345.011776325271</v>
          </cell>
          <cell r="CC4">
            <v>-1094.60988</v>
          </cell>
          <cell r="CD4">
            <v>2662.3077909568992</v>
          </cell>
          <cell r="CE4">
            <v>33912.709687282171</v>
          </cell>
        </row>
        <row r="5">
          <cell r="A5">
            <v>42134</v>
          </cell>
          <cell r="B5">
            <v>45</v>
          </cell>
          <cell r="C5" t="str">
            <v>Sun</v>
          </cell>
          <cell r="D5">
            <v>4062.5879072288949</v>
          </cell>
          <cell r="E5">
            <v>172.7632028562787</v>
          </cell>
          <cell r="F5">
            <v>4235.3511100851738</v>
          </cell>
          <cell r="G5">
            <v>2.488</v>
          </cell>
          <cell r="H5">
            <v>4237.8391100851732</v>
          </cell>
          <cell r="I5">
            <v>0</v>
          </cell>
          <cell r="J5">
            <v>567.95699666237283</v>
          </cell>
          <cell r="K5">
            <v>40.356000000000002</v>
          </cell>
          <cell r="L5">
            <v>567.95699666237283</v>
          </cell>
          <cell r="M5">
            <v>56.423999999999999</v>
          </cell>
          <cell r="N5">
            <v>140.37124</v>
          </cell>
          <cell r="O5">
            <v>0</v>
          </cell>
          <cell r="P5">
            <v>183.6</v>
          </cell>
          <cell r="Q5">
            <v>158</v>
          </cell>
          <cell r="R5">
            <v>11.3</v>
          </cell>
          <cell r="S5">
            <v>12</v>
          </cell>
          <cell r="T5">
            <v>12.75</v>
          </cell>
          <cell r="U5">
            <v>182.39452969931207</v>
          </cell>
          <cell r="V5">
            <v>70.52352547800723</v>
          </cell>
          <cell r="W5">
            <v>0.64018871516999298</v>
          </cell>
          <cell r="X5">
            <v>0</v>
          </cell>
          <cell r="Y5">
            <v>30.209760000000003</v>
          </cell>
          <cell r="Z5">
            <v>0</v>
          </cell>
          <cell r="AA5">
            <v>1.038</v>
          </cell>
          <cell r="AB5">
            <v>31.357730880000005</v>
          </cell>
          <cell r="AC5">
            <v>0</v>
          </cell>
          <cell r="AD5">
            <v>31.357730880000005</v>
          </cell>
          <cell r="AE5">
            <v>44.304497280000007</v>
          </cell>
          <cell r="AF5">
            <v>45.148365165023705</v>
          </cell>
          <cell r="AG5">
            <v>0</v>
          </cell>
          <cell r="AH5">
            <v>55.283849677852608</v>
          </cell>
          <cell r="AI5">
            <v>4.8072912763350031</v>
          </cell>
          <cell r="AJ5">
            <v>60.091140954187615</v>
          </cell>
          <cell r="AK5">
            <v>0</v>
          </cell>
          <cell r="AL5">
            <v>23.220823108387048</v>
          </cell>
          <cell r="AM5">
            <v>22.127385115625792</v>
          </cell>
          <cell r="AN5">
            <v>1.0934379927612574</v>
          </cell>
          <cell r="AO5">
            <v>0</v>
          </cell>
          <cell r="AP5">
            <v>50.692749721864402</v>
          </cell>
          <cell r="AQ5">
            <v>0</v>
          </cell>
          <cell r="AR5">
            <v>0</v>
          </cell>
          <cell r="AS5">
            <v>4.425411764705883</v>
          </cell>
          <cell r="AT5">
            <v>0</v>
          </cell>
          <cell r="AU5">
            <v>39.351327152280575</v>
          </cell>
          <cell r="AV5">
            <v>5.9841025641025647</v>
          </cell>
          <cell r="AW5">
            <v>1.6040000000000001</v>
          </cell>
          <cell r="AX5">
            <v>0.95333333333333325</v>
          </cell>
          <cell r="AY5">
            <v>1.448</v>
          </cell>
          <cell r="AZ5">
            <v>0</v>
          </cell>
          <cell r="BA5">
            <v>1.32</v>
          </cell>
          <cell r="BB5">
            <v>0</v>
          </cell>
          <cell r="BC5">
            <v>1.4666666666666668</v>
          </cell>
          <cell r="BD5">
            <v>5.4863200000000001</v>
          </cell>
          <cell r="BE5">
            <v>18.262422564102561</v>
          </cell>
          <cell r="BF5">
            <v>57.61374971638314</v>
          </cell>
          <cell r="BG5">
            <v>2.4773912378044747</v>
          </cell>
          <cell r="BH5">
            <v>4.2999999999999997E-2</v>
          </cell>
          <cell r="BI5">
            <v>60.091140954187615</v>
          </cell>
          <cell r="BJ5">
            <v>1.3389679590674888</v>
          </cell>
          <cell r="BK5">
            <v>1733.5760802084772</v>
          </cell>
          <cell r="BL5">
            <v>162.26272110751347</v>
          </cell>
          <cell r="BM5">
            <v>20.802912962501726</v>
          </cell>
          <cell r="BN5">
            <v>183.95279162906189</v>
          </cell>
          <cell r="BO5">
            <v>113.49505900114873</v>
          </cell>
          <cell r="BP5">
            <v>0</v>
          </cell>
          <cell r="BQ5">
            <v>13.868608641667818</v>
          </cell>
          <cell r="BR5">
            <v>0.8667880401042386</v>
          </cell>
          <cell r="BS5">
            <v>0</v>
          </cell>
          <cell r="BT5">
            <v>0</v>
          </cell>
          <cell r="BU5">
            <v>495.24888138199793</v>
          </cell>
          <cell r="BV5">
            <v>69.343043208339097</v>
          </cell>
          <cell r="BW5">
            <v>72.63683776073519</v>
          </cell>
          <cell r="BX5">
            <v>120</v>
          </cell>
          <cell r="BY5">
            <v>29.186632418341507</v>
          </cell>
          <cell r="BZ5">
            <v>3.9E-2</v>
          </cell>
          <cell r="CA5">
            <v>67.609467128130603</v>
          </cell>
          <cell r="CB5">
            <v>2587.6009421060216</v>
          </cell>
          <cell r="CC5">
            <v>-87.568790399999997</v>
          </cell>
          <cell r="CD5">
            <v>212.98462327655193</v>
          </cell>
          <cell r="CE5">
            <v>2713.0167749825737</v>
          </cell>
        </row>
        <row r="6">
          <cell r="A6">
            <v>42135</v>
          </cell>
          <cell r="B6">
            <v>46</v>
          </cell>
          <cell r="C6" t="str">
            <v>Mon</v>
          </cell>
          <cell r="D6">
            <v>84220.124153877652</v>
          </cell>
          <cell r="E6">
            <v>3136.1017302296868</v>
          </cell>
          <cell r="F6">
            <v>87356.225884107334</v>
          </cell>
          <cell r="G6">
            <v>2425.6750000000002</v>
          </cell>
          <cell r="H6">
            <v>89781.900884107337</v>
          </cell>
          <cell r="I6">
            <v>1435.8405</v>
          </cell>
          <cell r="J6">
            <v>997.11151166156731</v>
          </cell>
          <cell r="K6">
            <v>66.912000000000006</v>
          </cell>
          <cell r="L6">
            <v>997.11151166156731</v>
          </cell>
          <cell r="M6">
            <v>1517.856</v>
          </cell>
          <cell r="N6">
            <v>239.38720000000004</v>
          </cell>
          <cell r="O6">
            <v>0</v>
          </cell>
          <cell r="P6">
            <v>183.6</v>
          </cell>
          <cell r="Q6">
            <v>158</v>
          </cell>
          <cell r="R6">
            <v>11.3</v>
          </cell>
          <cell r="S6">
            <v>12</v>
          </cell>
          <cell r="T6">
            <v>12.75</v>
          </cell>
          <cell r="U6">
            <v>182.53822381990688</v>
          </cell>
          <cell r="V6">
            <v>72.56663230524623</v>
          </cell>
          <cell r="W6">
            <v>0.63198686713571794</v>
          </cell>
          <cell r="X6">
            <v>0</v>
          </cell>
          <cell r="Y6">
            <v>30.634520000000002</v>
          </cell>
          <cell r="Z6">
            <v>0</v>
          </cell>
          <cell r="AA6">
            <v>1.038</v>
          </cell>
          <cell r="AB6">
            <v>31.798631760000003</v>
          </cell>
          <cell r="AC6">
            <v>0</v>
          </cell>
          <cell r="AD6">
            <v>31.798631760000003</v>
          </cell>
          <cell r="AE6">
            <v>44.304497280000007</v>
          </cell>
          <cell r="AF6">
            <v>45.861158609182155</v>
          </cell>
          <cell r="AG6">
            <v>0</v>
          </cell>
          <cell r="AH6">
            <v>1138.2552309432058</v>
          </cell>
          <cell r="AI6">
            <v>98.978715734191724</v>
          </cell>
          <cell r="AJ6">
            <v>1237.2339466773976</v>
          </cell>
          <cell r="AK6">
            <v>0</v>
          </cell>
          <cell r="AL6">
            <v>478.5640182973043</v>
          </cell>
          <cell r="AM6">
            <v>458.71527316926824</v>
          </cell>
          <cell r="AN6">
            <v>19.848745128035993</v>
          </cell>
          <cell r="AO6">
            <v>127.0655309734513</v>
          </cell>
          <cell r="AP6">
            <v>88.668625971797269</v>
          </cell>
          <cell r="AQ6">
            <v>0</v>
          </cell>
          <cell r="AR6">
            <v>0</v>
          </cell>
          <cell r="AS6">
            <v>119.04752941176471</v>
          </cell>
          <cell r="AT6">
            <v>0</v>
          </cell>
          <cell r="AU6">
            <v>804.99814822402118</v>
          </cell>
          <cell r="AV6">
            <v>124.91814102564102</v>
          </cell>
          <cell r="AW6">
            <v>33.483499999999999</v>
          </cell>
          <cell r="AX6">
            <v>19.900833333333331</v>
          </cell>
          <cell r="AY6">
            <v>30.226999999999997</v>
          </cell>
          <cell r="AZ6">
            <v>0</v>
          </cell>
          <cell r="BA6">
            <v>27.555</v>
          </cell>
          <cell r="BB6">
            <v>0</v>
          </cell>
          <cell r="BC6">
            <v>30.616666666666664</v>
          </cell>
          <cell r="BD6">
            <v>114.52692999999998</v>
          </cell>
          <cell r="BE6">
            <v>381.22807102564093</v>
          </cell>
          <cell r="BF6">
            <v>1186.2262192496621</v>
          </cell>
          <cell r="BG6">
            <v>51.007727427735468</v>
          </cell>
          <cell r="BH6">
            <v>4.2999999999999997E-2</v>
          </cell>
          <cell r="BI6">
            <v>1237.2339466773976</v>
          </cell>
          <cell r="BJ6">
            <v>27.950956145533823</v>
          </cell>
          <cell r="BK6">
            <v>36194.958937656767</v>
          </cell>
          <cell r="BL6">
            <v>3387.848156564673</v>
          </cell>
          <cell r="BM6">
            <v>434.33950725188117</v>
          </cell>
          <cell r="BN6">
            <v>3840.7104340528999</v>
          </cell>
          <cell r="BO6">
            <v>2369.638717949716</v>
          </cell>
          <cell r="BP6">
            <v>0</v>
          </cell>
          <cell r="BQ6">
            <v>289.55967150125412</v>
          </cell>
          <cell r="BR6">
            <v>18.097479468828382</v>
          </cell>
          <cell r="BS6">
            <v>0</v>
          </cell>
          <cell r="BT6">
            <v>0</v>
          </cell>
          <cell r="BU6">
            <v>10340.193966789253</v>
          </cell>
          <cell r="BV6">
            <v>1447.7983575062706</v>
          </cell>
          <cell r="BW6">
            <v>1516.5687794878183</v>
          </cell>
          <cell r="BX6">
            <v>2505</v>
          </cell>
          <cell r="BY6">
            <v>609.38136720443811</v>
          </cell>
          <cell r="BZ6">
            <v>3.9E-2</v>
          </cell>
          <cell r="CA6">
            <v>1411.6033985686138</v>
          </cell>
          <cell r="CB6">
            <v>54025.504807213154</v>
          </cell>
          <cell r="CC6">
            <v>-1669.724784</v>
          </cell>
          <cell r="CD6">
            <v>4385.2022420233907</v>
          </cell>
          <cell r="CE6">
            <v>56740.982265236547</v>
          </cell>
        </row>
        <row r="7">
          <cell r="A7">
            <v>42136</v>
          </cell>
          <cell r="B7">
            <v>46</v>
          </cell>
          <cell r="C7" t="str">
            <v>Tue</v>
          </cell>
          <cell r="D7">
            <v>77159.754464331025</v>
          </cell>
          <cell r="E7">
            <v>2873.1949983541444</v>
          </cell>
          <cell r="F7">
            <v>80032.949462685181</v>
          </cell>
          <cell r="G7">
            <v>2222.3249999999998</v>
          </cell>
          <cell r="H7">
            <v>82255.274462685178</v>
          </cell>
          <cell r="I7">
            <v>1274.1467499999999</v>
          </cell>
          <cell r="J7">
            <v>1327.03811478488</v>
          </cell>
          <cell r="K7">
            <v>89.052000000000007</v>
          </cell>
          <cell r="L7">
            <v>1327.03811478488</v>
          </cell>
          <cell r="M7">
            <v>1452.672</v>
          </cell>
          <cell r="N7">
            <v>318.59620000000007</v>
          </cell>
          <cell r="O7">
            <v>0</v>
          </cell>
          <cell r="P7">
            <v>183.6</v>
          </cell>
          <cell r="Q7">
            <v>158</v>
          </cell>
          <cell r="R7">
            <v>11.3</v>
          </cell>
          <cell r="S7">
            <v>12</v>
          </cell>
          <cell r="T7">
            <v>12.75</v>
          </cell>
          <cell r="U7">
            <v>182.53822381990688</v>
          </cell>
          <cell r="V7">
            <v>72.56663230524623</v>
          </cell>
          <cell r="W7">
            <v>0.63198686713571794</v>
          </cell>
          <cell r="X7">
            <v>0</v>
          </cell>
          <cell r="Y7">
            <v>30.634520000000002</v>
          </cell>
          <cell r="Z7">
            <v>0</v>
          </cell>
          <cell r="AA7">
            <v>1.038</v>
          </cell>
          <cell r="AB7">
            <v>31.798631760000003</v>
          </cell>
          <cell r="AC7">
            <v>0</v>
          </cell>
          <cell r="AD7">
            <v>31.798631760000003</v>
          </cell>
          <cell r="AE7">
            <v>44.304497280000007</v>
          </cell>
          <cell r="AF7">
            <v>45.861158609182155</v>
          </cell>
          <cell r="AG7">
            <v>0</v>
          </cell>
          <cell r="AH7">
            <v>1042.8326367323982</v>
          </cell>
          <cell r="AI7">
            <v>90.681098846295413</v>
          </cell>
          <cell r="AJ7">
            <v>1133.5137355786937</v>
          </cell>
          <cell r="AK7">
            <v>0</v>
          </cell>
          <cell r="AL7">
            <v>438.44487903884766</v>
          </cell>
          <cell r="AM7">
            <v>420.2601005682518</v>
          </cell>
          <cell r="AN7">
            <v>18.184778470595852</v>
          </cell>
          <cell r="AO7">
            <v>112.75634955752209</v>
          </cell>
          <cell r="AP7">
            <v>118.00750956540666</v>
          </cell>
          <cell r="AQ7">
            <v>0</v>
          </cell>
          <cell r="AR7">
            <v>0</v>
          </cell>
          <cell r="AS7">
            <v>113.93505882352942</v>
          </cell>
          <cell r="AT7">
            <v>0</v>
          </cell>
          <cell r="AU7">
            <v>737.51327352260626</v>
          </cell>
          <cell r="AV7">
            <v>114.44596153846155</v>
          </cell>
          <cell r="AW7">
            <v>30.676500000000001</v>
          </cell>
          <cell r="AX7">
            <v>18.232500000000002</v>
          </cell>
          <cell r="AY7">
            <v>27.692999999999998</v>
          </cell>
          <cell r="AZ7">
            <v>0</v>
          </cell>
          <cell r="BA7">
            <v>25.245000000000001</v>
          </cell>
          <cell r="BB7">
            <v>0</v>
          </cell>
          <cell r="BC7">
            <v>28.05</v>
          </cell>
          <cell r="BD7">
            <v>104.92586999999999</v>
          </cell>
          <cell r="BE7">
            <v>349.26883153846148</v>
          </cell>
          <cell r="BF7">
            <v>1086.7821050610678</v>
          </cell>
          <cell r="BG7">
            <v>46.731630517625916</v>
          </cell>
          <cell r="BH7">
            <v>4.2999999999999997E-2</v>
          </cell>
          <cell r="BI7">
            <v>1133.5137355786937</v>
          </cell>
          <cell r="BJ7">
            <v>25.607762217165721</v>
          </cell>
          <cell r="BK7">
            <v>33160.651002763385</v>
          </cell>
          <cell r="BL7">
            <v>3103.8369338586531</v>
          </cell>
          <cell r="BM7">
            <v>397.92781203316065</v>
          </cell>
          <cell r="BN7">
            <v>3518.7347090424778</v>
          </cell>
          <cell r="BO7">
            <v>2170.9863703371652</v>
          </cell>
          <cell r="BP7">
            <v>0</v>
          </cell>
          <cell r="BQ7">
            <v>265.2852080221071</v>
          </cell>
          <cell r="BR7">
            <v>16.580325501381694</v>
          </cell>
          <cell r="BS7">
            <v>0</v>
          </cell>
          <cell r="BT7">
            <v>0</v>
          </cell>
          <cell r="BU7">
            <v>9473.3513587949456</v>
          </cell>
          <cell r="BV7">
            <v>1326.4260401105355</v>
          </cell>
          <cell r="BW7">
            <v>1389.4312770157858</v>
          </cell>
          <cell r="BX7">
            <v>2295</v>
          </cell>
          <cell r="BY7">
            <v>558.29550408550324</v>
          </cell>
          <cell r="BZ7">
            <v>3.9E-2</v>
          </cell>
          <cell r="CA7">
            <v>1293.2653891077719</v>
          </cell>
          <cell r="CB7">
            <v>49496.420571877927</v>
          </cell>
          <cell r="CC7">
            <v>-1529.7478560000002</v>
          </cell>
          <cell r="CD7">
            <v>4017.5804971831067</v>
          </cell>
          <cell r="CE7">
            <v>51984.253213061034</v>
          </cell>
        </row>
        <row r="8">
          <cell r="A8">
            <v>42137</v>
          </cell>
          <cell r="B8">
            <v>46</v>
          </cell>
          <cell r="C8" t="str">
            <v>Wed</v>
          </cell>
          <cell r="D8">
            <v>85228.748395241462</v>
          </cell>
          <cell r="E8">
            <v>3173.6598347833356</v>
          </cell>
          <cell r="F8">
            <v>88402.408230024797</v>
          </cell>
          <cell r="G8">
            <v>2454.7249999999999</v>
          </cell>
          <cell r="H8">
            <v>90857.133230024789</v>
          </cell>
          <cell r="I8">
            <v>1222.4047499999999</v>
          </cell>
          <cell r="J8">
            <v>1048.4334277029716</v>
          </cell>
          <cell r="K8">
            <v>70.356000000000009</v>
          </cell>
          <cell r="L8">
            <v>1048.4334277029716</v>
          </cell>
          <cell r="M8">
            <v>1564.4160000000002</v>
          </cell>
          <cell r="N8">
            <v>251.70860000000005</v>
          </cell>
          <cell r="O8">
            <v>0</v>
          </cell>
          <cell r="P8">
            <v>183.6</v>
          </cell>
          <cell r="Q8">
            <v>158</v>
          </cell>
          <cell r="R8">
            <v>11.3</v>
          </cell>
          <cell r="S8">
            <v>12</v>
          </cell>
          <cell r="T8">
            <v>12.75</v>
          </cell>
          <cell r="U8">
            <v>182.53822381990688</v>
          </cell>
          <cell r="V8">
            <v>72.56663230524623</v>
          </cell>
          <cell r="W8">
            <v>0.63198686713571794</v>
          </cell>
          <cell r="X8">
            <v>0</v>
          </cell>
          <cell r="Y8">
            <v>30.634520000000002</v>
          </cell>
          <cell r="Z8">
            <v>0</v>
          </cell>
          <cell r="AA8">
            <v>1.038</v>
          </cell>
          <cell r="AB8">
            <v>31.798631760000003</v>
          </cell>
          <cell r="AC8">
            <v>0</v>
          </cell>
          <cell r="AD8">
            <v>31.798631760000003</v>
          </cell>
          <cell r="AE8">
            <v>44.304497280000007</v>
          </cell>
          <cell r="AF8">
            <v>45.861158609182155</v>
          </cell>
          <cell r="AG8">
            <v>0</v>
          </cell>
          <cell r="AH8">
            <v>1151.8870301161785</v>
          </cell>
          <cell r="AI8">
            <v>100.16408957531976</v>
          </cell>
          <cell r="AJ8">
            <v>1252.0511196914981</v>
          </cell>
          <cell r="AK8">
            <v>0</v>
          </cell>
          <cell r="AL8">
            <v>484.29532390565521</v>
          </cell>
          <cell r="AM8">
            <v>464.20886925512775</v>
          </cell>
          <cell r="AN8">
            <v>20.086454650527443</v>
          </cell>
          <cell r="AO8">
            <v>108.17741150442474</v>
          </cell>
          <cell r="AP8">
            <v>93.23245230858096</v>
          </cell>
          <cell r="AQ8">
            <v>0</v>
          </cell>
          <cell r="AR8">
            <v>0</v>
          </cell>
          <cell r="AS8">
            <v>122.69929411764707</v>
          </cell>
          <cell r="AT8">
            <v>0</v>
          </cell>
          <cell r="AU8">
            <v>814.63884460993768</v>
          </cell>
          <cell r="AV8">
            <v>126.41416666666666</v>
          </cell>
          <cell r="AW8">
            <v>33.884499999999996</v>
          </cell>
          <cell r="AX8">
            <v>20.139166666666664</v>
          </cell>
          <cell r="AY8">
            <v>30.588999999999999</v>
          </cell>
          <cell r="AZ8">
            <v>0</v>
          </cell>
          <cell r="BA8">
            <v>27.885000000000002</v>
          </cell>
          <cell r="BB8">
            <v>0</v>
          </cell>
          <cell r="BC8">
            <v>30.983333333333331</v>
          </cell>
          <cell r="BD8">
            <v>115.89850999999999</v>
          </cell>
          <cell r="BE8">
            <v>385.79367666666661</v>
          </cell>
          <cell r="BF8">
            <v>1200.4325212766041</v>
          </cell>
          <cell r="BG8">
            <v>51.618598414893981</v>
          </cell>
          <cell r="BH8">
            <v>4.2999999999999997E-2</v>
          </cell>
          <cell r="BI8">
            <v>1252.0511196914981</v>
          </cell>
          <cell r="BJ8">
            <v>28.285698135300695</v>
          </cell>
          <cell r="BK8">
            <v>36628.43149978439</v>
          </cell>
          <cell r="BL8">
            <v>3428.4211883798189</v>
          </cell>
          <cell r="BM8">
            <v>439.54117799741272</v>
          </cell>
          <cell r="BN8">
            <v>3886.7069661972464</v>
          </cell>
          <cell r="BO8">
            <v>2398.0176247515092</v>
          </cell>
          <cell r="BP8">
            <v>0</v>
          </cell>
          <cell r="BQ8">
            <v>293.02745199827513</v>
          </cell>
          <cell r="BR8">
            <v>18.314215749892195</v>
          </cell>
          <cell r="BS8">
            <v>0</v>
          </cell>
          <cell r="BT8">
            <v>0</v>
          </cell>
          <cell r="BU8">
            <v>10464.028625074154</v>
          </cell>
          <cell r="BV8">
            <v>1465.1372599913757</v>
          </cell>
          <cell r="BW8">
            <v>1534.731279840966</v>
          </cell>
          <cell r="BX8">
            <v>2535</v>
          </cell>
          <cell r="BY8">
            <v>616.6793476500003</v>
          </cell>
          <cell r="BZ8">
            <v>3.9E-2</v>
          </cell>
          <cell r="CA8">
            <v>1428.5088284915912</v>
          </cell>
          <cell r="CB8">
            <v>54672.516840832475</v>
          </cell>
          <cell r="CC8">
            <v>-1689.7214879999999</v>
          </cell>
          <cell r="CD8">
            <v>4437.719634143431</v>
          </cell>
          <cell r="CE8">
            <v>57420.514986975904</v>
          </cell>
        </row>
        <row r="9">
          <cell r="A9">
            <v>42138</v>
          </cell>
          <cell r="B9">
            <v>46</v>
          </cell>
          <cell r="C9" t="str">
            <v>Thu</v>
          </cell>
          <cell r="D9">
            <v>84724.436274559572</v>
          </cell>
          <cell r="E9">
            <v>3154.8807825065119</v>
          </cell>
          <cell r="F9">
            <v>87879.317057066088</v>
          </cell>
          <cell r="G9">
            <v>2440.1999999999998</v>
          </cell>
          <cell r="H9">
            <v>90319.517057066085</v>
          </cell>
          <cell r="I9">
            <v>1377.63075</v>
          </cell>
          <cell r="J9">
            <v>1136.4138552025215</v>
          </cell>
          <cell r="K9">
            <v>76.260000000000005</v>
          </cell>
          <cell r="L9">
            <v>1136.4138552025215</v>
          </cell>
          <cell r="M9">
            <v>1555.1039999999998</v>
          </cell>
          <cell r="N9">
            <v>272.83100000000002</v>
          </cell>
          <cell r="O9">
            <v>0</v>
          </cell>
          <cell r="P9">
            <v>183.6</v>
          </cell>
          <cell r="Q9">
            <v>158</v>
          </cell>
          <cell r="R9">
            <v>11.3</v>
          </cell>
          <cell r="S9">
            <v>12</v>
          </cell>
          <cell r="T9">
            <v>12.75</v>
          </cell>
          <cell r="U9">
            <v>182.53822381990688</v>
          </cell>
          <cell r="V9">
            <v>72.56663230524623</v>
          </cell>
          <cell r="W9">
            <v>0.63198686713571794</v>
          </cell>
          <cell r="X9">
            <v>0</v>
          </cell>
          <cell r="Y9">
            <v>30.634520000000002</v>
          </cell>
          <cell r="Z9">
            <v>0</v>
          </cell>
          <cell r="AA9">
            <v>1.038</v>
          </cell>
          <cell r="AB9">
            <v>31.798631760000003</v>
          </cell>
          <cell r="AC9">
            <v>0</v>
          </cell>
          <cell r="AD9">
            <v>31.798631760000003</v>
          </cell>
          <cell r="AE9">
            <v>44.304497280000007</v>
          </cell>
          <cell r="AF9">
            <v>45.861158609182155</v>
          </cell>
          <cell r="AG9">
            <v>0</v>
          </cell>
          <cell r="AH9">
            <v>1145.0711305296923</v>
          </cell>
          <cell r="AI9">
            <v>99.571402654755758</v>
          </cell>
          <cell r="AJ9">
            <v>1244.6425331844482</v>
          </cell>
          <cell r="AK9">
            <v>0</v>
          </cell>
          <cell r="AL9">
            <v>481.42967110147981</v>
          </cell>
          <cell r="AM9">
            <v>461.46207121219811</v>
          </cell>
          <cell r="AN9">
            <v>19.967599889281722</v>
          </cell>
          <cell r="AO9">
            <v>121.91422566371678</v>
          </cell>
          <cell r="AP9">
            <v>101.05615460021012</v>
          </cell>
          <cell r="AQ9">
            <v>0</v>
          </cell>
          <cell r="AR9">
            <v>0</v>
          </cell>
          <cell r="AS9">
            <v>121.96894117647058</v>
          </cell>
          <cell r="AT9">
            <v>0</v>
          </cell>
          <cell r="AU9">
            <v>809.81849641697954</v>
          </cell>
          <cell r="AV9">
            <v>125.66615384615386</v>
          </cell>
          <cell r="AW9">
            <v>33.684000000000005</v>
          </cell>
          <cell r="AX9">
            <v>20.02</v>
          </cell>
          <cell r="AY9">
            <v>30.408000000000001</v>
          </cell>
          <cell r="AZ9">
            <v>0</v>
          </cell>
          <cell r="BA9">
            <v>27.72</v>
          </cell>
          <cell r="BB9">
            <v>0</v>
          </cell>
          <cell r="BC9">
            <v>30.8</v>
          </cell>
          <cell r="BD9">
            <v>115.21272</v>
          </cell>
          <cell r="BE9">
            <v>383.51087384615386</v>
          </cell>
          <cell r="BF9">
            <v>1193.3293702631333</v>
          </cell>
          <cell r="BG9">
            <v>51.313162921314735</v>
          </cell>
          <cell r="BH9">
            <v>4.2999999999999997E-2</v>
          </cell>
          <cell r="BI9">
            <v>1244.6425331844482</v>
          </cell>
          <cell r="BJ9">
            <v>28.118327140417264</v>
          </cell>
          <cell r="BK9">
            <v>36411.695218720582</v>
          </cell>
          <cell r="BL9">
            <v>3408.1346724722466</v>
          </cell>
          <cell r="BM9">
            <v>436.94034262464703</v>
          </cell>
          <cell r="BN9">
            <v>3863.7087001250738</v>
          </cell>
          <cell r="BO9">
            <v>2383.828171350613</v>
          </cell>
          <cell r="BP9">
            <v>0</v>
          </cell>
          <cell r="BQ9">
            <v>291.29356174976465</v>
          </cell>
          <cell r="BR9">
            <v>18.205847609360291</v>
          </cell>
          <cell r="BS9">
            <v>0</v>
          </cell>
          <cell r="BT9">
            <v>0</v>
          </cell>
          <cell r="BU9">
            <v>10402.111295931705</v>
          </cell>
          <cell r="BV9">
            <v>1456.4678087488232</v>
          </cell>
          <cell r="BW9">
            <v>1525.6500296643924</v>
          </cell>
          <cell r="BX9">
            <v>2520</v>
          </cell>
          <cell r="BY9">
            <v>613.03035742721931</v>
          </cell>
          <cell r="BZ9">
            <v>3.9E-2</v>
          </cell>
          <cell r="CA9">
            <v>1420.0561135301027</v>
          </cell>
          <cell r="CB9">
            <v>54349.010824022829</v>
          </cell>
          <cell r="CC9">
            <v>-1679.7231360000003</v>
          </cell>
          <cell r="CD9">
            <v>4411.4609380834117</v>
          </cell>
          <cell r="CE9">
            <v>57080.748626106237</v>
          </cell>
        </row>
        <row r="10">
          <cell r="A10">
            <v>42139</v>
          </cell>
          <cell r="B10">
            <v>46</v>
          </cell>
          <cell r="C10" t="str">
            <v>Fri</v>
          </cell>
          <cell r="D10">
            <v>118513.34836024701</v>
          </cell>
          <cell r="E10">
            <v>4413.0772850537514</v>
          </cell>
          <cell r="F10">
            <v>122926.42564530075</v>
          </cell>
          <cell r="G10">
            <v>3413.375</v>
          </cell>
          <cell r="H10">
            <v>126339.80064530075</v>
          </cell>
          <cell r="I10">
            <v>1157.7272499999999</v>
          </cell>
          <cell r="J10">
            <v>1297.7113056183632</v>
          </cell>
          <cell r="K10">
            <v>87.083999999999989</v>
          </cell>
          <cell r="L10">
            <v>1297.7113056183632</v>
          </cell>
          <cell r="M10">
            <v>2076.576</v>
          </cell>
          <cell r="N10">
            <v>311.55539999999996</v>
          </cell>
          <cell r="O10">
            <v>0</v>
          </cell>
          <cell r="P10">
            <v>183.6</v>
          </cell>
          <cell r="Q10">
            <v>158</v>
          </cell>
          <cell r="R10">
            <v>11.3</v>
          </cell>
          <cell r="S10">
            <v>12</v>
          </cell>
          <cell r="T10">
            <v>12.75</v>
          </cell>
          <cell r="U10">
            <v>182.53822381990688</v>
          </cell>
          <cell r="V10">
            <v>72.56663230524623</v>
          </cell>
          <cell r="W10">
            <v>0.63198686713571794</v>
          </cell>
          <cell r="X10">
            <v>0</v>
          </cell>
          <cell r="Y10">
            <v>30.634520000000002</v>
          </cell>
          <cell r="Z10">
            <v>0</v>
          </cell>
          <cell r="AA10">
            <v>1.038</v>
          </cell>
          <cell r="AB10">
            <v>31.798631760000003</v>
          </cell>
          <cell r="AC10">
            <v>0</v>
          </cell>
          <cell r="AD10">
            <v>31.798631760000003</v>
          </cell>
          <cell r="AE10">
            <v>44.304497280000007</v>
          </cell>
          <cell r="AF10">
            <v>45.861158609182155</v>
          </cell>
          <cell r="AG10">
            <v>0</v>
          </cell>
          <cell r="AH10">
            <v>1601.7364028242719</v>
          </cell>
          <cell r="AI10">
            <v>139.28142633254524</v>
          </cell>
          <cell r="AJ10">
            <v>1741.017829156817</v>
          </cell>
          <cell r="AK10">
            <v>0</v>
          </cell>
          <cell r="AL10">
            <v>673.42840898123654</v>
          </cell>
          <cell r="AM10">
            <v>645.49754008849129</v>
          </cell>
          <cell r="AN10">
            <v>27.930868892745259</v>
          </cell>
          <cell r="AO10">
            <v>102.45373893805306</v>
          </cell>
          <cell r="AP10">
            <v>115.39960880153025</v>
          </cell>
          <cell r="AQ10">
            <v>0</v>
          </cell>
          <cell r="AR10">
            <v>0</v>
          </cell>
          <cell r="AS10">
            <v>162.86870588235294</v>
          </cell>
          <cell r="AT10">
            <v>0</v>
          </cell>
          <cell r="AU10">
            <v>1132.7818253451796</v>
          </cell>
          <cell r="AV10">
            <v>175.78301282051282</v>
          </cell>
          <cell r="AW10">
            <v>47.1175</v>
          </cell>
          <cell r="AX10">
            <v>28.004166666666663</v>
          </cell>
          <cell r="AY10">
            <v>42.534999999999997</v>
          </cell>
          <cell r="AZ10">
            <v>0</v>
          </cell>
          <cell r="BA10">
            <v>38.774999999999999</v>
          </cell>
          <cell r="BB10">
            <v>0</v>
          </cell>
          <cell r="BC10">
            <v>43.083333333333336</v>
          </cell>
          <cell r="BD10">
            <v>161.16064999999998</v>
          </cell>
          <cell r="BE10">
            <v>536.4586628205127</v>
          </cell>
          <cell r="BF10">
            <v>1669.2404881656923</v>
          </cell>
          <cell r="BG10">
            <v>71.77734099112476</v>
          </cell>
          <cell r="BH10">
            <v>4.2999999999999997E-2</v>
          </cell>
          <cell r="BI10">
            <v>1741.017829156817</v>
          </cell>
          <cell r="BJ10">
            <v>39.332183797607478</v>
          </cell>
          <cell r="BK10">
            <v>50933.02604999605</v>
          </cell>
          <cell r="BL10">
            <v>4767.3312382796303</v>
          </cell>
          <cell r="BM10">
            <v>611.19631259995265</v>
          </cell>
          <cell r="BN10">
            <v>5404.5925269606678</v>
          </cell>
          <cell r="BO10">
            <v>3334.5215492106786</v>
          </cell>
          <cell r="BP10">
            <v>0</v>
          </cell>
          <cell r="BQ10">
            <v>407.46420839996836</v>
          </cell>
          <cell r="BR10">
            <v>25.466513024998022</v>
          </cell>
          <cell r="BS10">
            <v>0</v>
          </cell>
          <cell r="BT10">
            <v>0</v>
          </cell>
          <cell r="BU10">
            <v>14550.572348475896</v>
          </cell>
          <cell r="BV10">
            <v>2037.3210419998418</v>
          </cell>
          <cell r="BW10">
            <v>2134.0937914948345</v>
          </cell>
          <cell r="BX10">
            <v>3525</v>
          </cell>
          <cell r="BY10">
            <v>857.51270235355071</v>
          </cell>
          <cell r="BZ10">
            <v>3.9E-2</v>
          </cell>
          <cell r="CA10">
            <v>1986.3880159498458</v>
          </cell>
          <cell r="CB10">
            <v>76023.913950270013</v>
          </cell>
          <cell r="CC10">
            <v>-2349.6127200000001</v>
          </cell>
          <cell r="CD10">
            <v>6170.7935741047713</v>
          </cell>
          <cell r="CE10">
            <v>79845.094804374778</v>
          </cell>
        </row>
        <row r="11">
          <cell r="A11">
            <v>42140</v>
          </cell>
          <cell r="B11">
            <v>46</v>
          </cell>
          <cell r="C11" t="str">
            <v>Sat</v>
          </cell>
          <cell r="D11">
            <v>50431.212068190216</v>
          </cell>
          <cell r="E11">
            <v>1877.9052276824475</v>
          </cell>
          <cell r="F11">
            <v>52309.117295872667</v>
          </cell>
          <cell r="G11">
            <v>1452.5</v>
          </cell>
          <cell r="H11">
            <v>53761.617295872667</v>
          </cell>
          <cell r="I11">
            <v>0</v>
          </cell>
          <cell r="J11">
            <v>967.78470249505062</v>
          </cell>
          <cell r="K11">
            <v>64.944000000000003</v>
          </cell>
          <cell r="L11">
            <v>967.78470249505062</v>
          </cell>
          <cell r="M11">
            <v>1089.5039999999999</v>
          </cell>
          <cell r="N11">
            <v>232.34640000000002</v>
          </cell>
          <cell r="O11">
            <v>0</v>
          </cell>
          <cell r="P11">
            <v>183.6</v>
          </cell>
          <cell r="Q11">
            <v>158</v>
          </cell>
          <cell r="R11">
            <v>11.3</v>
          </cell>
          <cell r="S11">
            <v>12</v>
          </cell>
          <cell r="T11">
            <v>12.75</v>
          </cell>
          <cell r="U11">
            <v>182.53822381990688</v>
          </cell>
          <cell r="V11">
            <v>72.56663230524623</v>
          </cell>
          <cell r="W11">
            <v>0.63198686713571794</v>
          </cell>
          <cell r="X11">
            <v>0</v>
          </cell>
          <cell r="Y11">
            <v>30.634520000000002</v>
          </cell>
          <cell r="Z11">
            <v>0</v>
          </cell>
          <cell r="AA11">
            <v>1.038</v>
          </cell>
          <cell r="AB11">
            <v>31.798631760000003</v>
          </cell>
          <cell r="AC11">
            <v>0</v>
          </cell>
          <cell r="AD11">
            <v>31.798631760000003</v>
          </cell>
          <cell r="AE11">
            <v>44.304497280000007</v>
          </cell>
          <cell r="AF11">
            <v>45.861158609182155</v>
          </cell>
          <cell r="AG11">
            <v>0</v>
          </cell>
          <cell r="AH11">
            <v>681.58995864862641</v>
          </cell>
          <cell r="AI11">
            <v>59.268692056402237</v>
          </cell>
          <cell r="AJ11">
            <v>740.85865070502859</v>
          </cell>
          <cell r="AK11">
            <v>0</v>
          </cell>
          <cell r="AL11">
            <v>286.56528041754751</v>
          </cell>
          <cell r="AM11">
            <v>274.67980429297506</v>
          </cell>
          <cell r="AN11">
            <v>11.885476124572453</v>
          </cell>
          <cell r="AO11">
            <v>0</v>
          </cell>
          <cell r="AP11">
            <v>86.060725207920882</v>
          </cell>
          <cell r="AQ11">
            <v>0</v>
          </cell>
          <cell r="AR11">
            <v>0</v>
          </cell>
          <cell r="AS11">
            <v>85.451294117647052</v>
          </cell>
          <cell r="AT11">
            <v>0</v>
          </cell>
          <cell r="AU11">
            <v>482.03481929582114</v>
          </cell>
          <cell r="AV11">
            <v>74.801282051282058</v>
          </cell>
          <cell r="AW11">
            <v>20.05</v>
          </cell>
          <cell r="AX11">
            <v>11.916666666666666</v>
          </cell>
          <cell r="AY11">
            <v>18.100000000000001</v>
          </cell>
          <cell r="AZ11">
            <v>0</v>
          </cell>
          <cell r="BA11">
            <v>16.5</v>
          </cell>
          <cell r="BB11">
            <v>0</v>
          </cell>
          <cell r="BC11">
            <v>18.333333333333336</v>
          </cell>
          <cell r="BD11">
            <v>68.578999999999994</v>
          </cell>
          <cell r="BE11">
            <v>228.28028205128203</v>
          </cell>
          <cell r="BF11">
            <v>710.31510134710322</v>
          </cell>
          <cell r="BG11">
            <v>30.543549357925436</v>
          </cell>
          <cell r="BH11">
            <v>4.2999999999999997E-2</v>
          </cell>
          <cell r="BI11">
            <v>740.85865070502859</v>
          </cell>
          <cell r="BJ11">
            <v>16.73709948834361</v>
          </cell>
          <cell r="BK11">
            <v>21673.6281063813</v>
          </cell>
          <cell r="BL11">
            <v>2028.6515907572896</v>
          </cell>
          <cell r="BM11">
            <v>260.08353727657561</v>
          </cell>
          <cell r="BN11">
            <v>2299.826607217306</v>
          </cell>
          <cell r="BO11">
            <v>1418.9453400896507</v>
          </cell>
          <cell r="BP11">
            <v>0</v>
          </cell>
          <cell r="BQ11">
            <v>173.38902485105041</v>
          </cell>
          <cell r="BR11">
            <v>10.83681405319065</v>
          </cell>
          <cell r="BS11">
            <v>0</v>
          </cell>
          <cell r="BT11">
            <v>0</v>
          </cell>
          <cell r="BU11">
            <v>6191.7329142450626</v>
          </cell>
          <cell r="BV11">
            <v>866.94512425525193</v>
          </cell>
          <cell r="BW11">
            <v>908.12501765737636</v>
          </cell>
          <cell r="BX11">
            <v>1500</v>
          </cell>
          <cell r="BY11">
            <v>364.89902227810671</v>
          </cell>
          <cell r="BZ11">
            <v>3.9E-2</v>
          </cell>
          <cell r="CA11">
            <v>845.2714961488706</v>
          </cell>
          <cell r="CB11">
            <v>32350.601680965967</v>
          </cell>
          <cell r="CC11">
            <v>-999.8352000000001</v>
          </cell>
          <cell r="CD11">
            <v>2625.8696060020307</v>
          </cell>
          <cell r="CE11">
            <v>33976.636086967999</v>
          </cell>
        </row>
        <row r="12">
          <cell r="A12">
            <v>42141</v>
          </cell>
          <cell r="B12">
            <v>46</v>
          </cell>
          <cell r="C12" t="str">
            <v>Sun</v>
          </cell>
          <cell r="D12">
            <v>4034.4969654552174</v>
          </cell>
          <cell r="E12">
            <v>150.23241821459578</v>
          </cell>
          <cell r="F12">
            <v>4184.7293836698136</v>
          </cell>
          <cell r="G12">
            <v>116.2</v>
          </cell>
          <cell r="H12">
            <v>4300.9293836698134</v>
          </cell>
          <cell r="I12">
            <v>0</v>
          </cell>
          <cell r="J12">
            <v>557.20937416381696</v>
          </cell>
          <cell r="K12">
            <v>37.391999999999996</v>
          </cell>
          <cell r="L12">
            <v>557.20937416381696</v>
          </cell>
          <cell r="M12">
            <v>55.872</v>
          </cell>
          <cell r="N12">
            <v>133.77520000000001</v>
          </cell>
          <cell r="O12">
            <v>0</v>
          </cell>
          <cell r="P12">
            <v>183.6</v>
          </cell>
          <cell r="Q12">
            <v>158</v>
          </cell>
          <cell r="R12">
            <v>11.3</v>
          </cell>
          <cell r="S12">
            <v>12</v>
          </cell>
          <cell r="T12">
            <v>12.75</v>
          </cell>
          <cell r="U12">
            <v>182.53822381990688</v>
          </cell>
          <cell r="V12">
            <v>72.56663230524623</v>
          </cell>
          <cell r="W12">
            <v>0.63198686713571794</v>
          </cell>
          <cell r="X12">
            <v>0</v>
          </cell>
          <cell r="Y12">
            <v>30.634520000000002</v>
          </cell>
          <cell r="Z12">
            <v>0</v>
          </cell>
          <cell r="AA12">
            <v>1.038</v>
          </cell>
          <cell r="AB12">
            <v>31.798631760000003</v>
          </cell>
          <cell r="AC12">
            <v>0</v>
          </cell>
          <cell r="AD12">
            <v>31.798631760000003</v>
          </cell>
          <cell r="AE12">
            <v>44.304497280000007</v>
          </cell>
          <cell r="AF12">
            <v>45.861158609182155</v>
          </cell>
          <cell r="AG12">
            <v>0</v>
          </cell>
          <cell r="AH12">
            <v>54.527196691890111</v>
          </cell>
          <cell r="AI12">
            <v>4.7414953645121791</v>
          </cell>
          <cell r="AJ12">
            <v>59.268692056402287</v>
          </cell>
          <cell r="AK12">
            <v>0</v>
          </cell>
          <cell r="AL12">
            <v>22.9252224334038</v>
          </cell>
          <cell r="AM12">
            <v>21.974384343438004</v>
          </cell>
          <cell r="AN12">
            <v>0.95083808996579622</v>
          </cell>
          <cell r="AO12">
            <v>0</v>
          </cell>
          <cell r="AP12">
            <v>49.550114513651408</v>
          </cell>
          <cell r="AQ12">
            <v>0</v>
          </cell>
          <cell r="AR12">
            <v>0</v>
          </cell>
          <cell r="AS12">
            <v>4.3821176470588235</v>
          </cell>
          <cell r="AT12">
            <v>0</v>
          </cell>
          <cell r="AU12">
            <v>38.56278554366569</v>
          </cell>
          <cell r="AV12">
            <v>5.9841025641025647</v>
          </cell>
          <cell r="AW12">
            <v>1.6040000000000001</v>
          </cell>
          <cell r="AX12">
            <v>0.95333333333333325</v>
          </cell>
          <cell r="AY12">
            <v>1.448</v>
          </cell>
          <cell r="AZ12">
            <v>0</v>
          </cell>
          <cell r="BA12">
            <v>1.32</v>
          </cell>
          <cell r="BB12">
            <v>0</v>
          </cell>
          <cell r="BC12">
            <v>1.4666666666666668</v>
          </cell>
          <cell r="BD12">
            <v>5.4863200000000001</v>
          </cell>
          <cell r="BE12">
            <v>18.262422564102561</v>
          </cell>
          <cell r="BF12">
            <v>56.825208107768255</v>
          </cell>
          <cell r="BG12">
            <v>2.443483948634035</v>
          </cell>
          <cell r="BH12">
            <v>4.2999999999999997E-2</v>
          </cell>
          <cell r="BI12">
            <v>59.268692056402287</v>
          </cell>
          <cell r="BJ12">
            <v>1.3389679590674888</v>
          </cell>
          <cell r="BK12">
            <v>1733.8902485105039</v>
          </cell>
          <cell r="BL12">
            <v>162.29212726058316</v>
          </cell>
          <cell r="BM12">
            <v>20.806682982126048</v>
          </cell>
          <cell r="BN12">
            <v>183.98612857738445</v>
          </cell>
          <cell r="BO12">
            <v>113.51562720717205</v>
          </cell>
          <cell r="BP12">
            <v>0</v>
          </cell>
          <cell r="BQ12">
            <v>13.871121988084031</v>
          </cell>
          <cell r="BR12">
            <v>0.86694512425525194</v>
          </cell>
          <cell r="BS12">
            <v>0</v>
          </cell>
          <cell r="BT12">
            <v>0</v>
          </cell>
          <cell r="BU12">
            <v>495.33863313960501</v>
          </cell>
          <cell r="BV12">
            <v>69.355609940420152</v>
          </cell>
          <cell r="BW12">
            <v>72.650001412590115</v>
          </cell>
          <cell r="BX12">
            <v>120</v>
          </cell>
          <cell r="BY12">
            <v>29.191921782248539</v>
          </cell>
          <cell r="BZ12">
            <v>3.9E-2</v>
          </cell>
          <cell r="CA12">
            <v>67.621719691909647</v>
          </cell>
          <cell r="CB12">
            <v>2588.0481344772775</v>
          </cell>
          <cell r="CC12">
            <v>-79.986816000000005</v>
          </cell>
          <cell r="CD12">
            <v>210.06956848016245</v>
          </cell>
          <cell r="CE12">
            <v>2718.1308869574395</v>
          </cell>
        </row>
        <row r="13">
          <cell r="A13">
            <v>42142</v>
          </cell>
          <cell r="B13">
            <v>47</v>
          </cell>
          <cell r="C13" t="str">
            <v>Mon</v>
          </cell>
          <cell r="D13">
            <v>86046.041142805843</v>
          </cell>
          <cell r="E13">
            <v>3071.3989728359061</v>
          </cell>
          <cell r="F13">
            <v>89117.440115641759</v>
          </cell>
          <cell r="G13">
            <v>36.238999999999997</v>
          </cell>
          <cell r="H13">
            <v>89153.67911564176</v>
          </cell>
          <cell r="I13">
            <v>1523.2197000000001</v>
          </cell>
          <cell r="J13">
            <v>1070.9924272669227</v>
          </cell>
          <cell r="K13">
            <v>66.64</v>
          </cell>
          <cell r="L13">
            <v>1070.9924272669227</v>
          </cell>
          <cell r="M13">
            <v>1557.4649999999999</v>
          </cell>
          <cell r="N13">
            <v>278.42872</v>
          </cell>
          <cell r="O13">
            <v>0</v>
          </cell>
          <cell r="P13">
            <v>183.6</v>
          </cell>
          <cell r="Q13">
            <v>158</v>
          </cell>
          <cell r="R13">
            <v>11.3</v>
          </cell>
          <cell r="S13">
            <v>12</v>
          </cell>
          <cell r="T13">
            <v>12.75</v>
          </cell>
          <cell r="U13">
            <v>182.58044497077938</v>
          </cell>
          <cell r="V13">
            <v>70.509408405583955</v>
          </cell>
          <cell r="W13">
            <v>0.64692284328579375</v>
          </cell>
          <cell r="X13">
            <v>0</v>
          </cell>
          <cell r="Y13">
            <v>30.530919999999998</v>
          </cell>
          <cell r="Z13">
            <v>0</v>
          </cell>
          <cell r="AA13">
            <v>1.038</v>
          </cell>
          <cell r="AB13">
            <v>31.691094960000001</v>
          </cell>
          <cell r="AC13">
            <v>0</v>
          </cell>
          <cell r="AD13">
            <v>31.691094960000001</v>
          </cell>
          <cell r="AE13">
            <v>44.304497280000007</v>
          </cell>
          <cell r="AF13">
            <v>45.614146964139614</v>
          </cell>
          <cell r="AG13">
            <v>0</v>
          </cell>
          <cell r="AH13">
            <v>1163.2686564974042</v>
          </cell>
          <cell r="AI13">
            <v>101.15379621716551</v>
          </cell>
          <cell r="AJ13">
            <v>1264.4224527145695</v>
          </cell>
          <cell r="AK13">
            <v>0</v>
          </cell>
          <cell r="AL13">
            <v>488.09958881360126</v>
          </cell>
          <cell r="AM13">
            <v>468.66035480831073</v>
          </cell>
          <cell r="AN13">
            <v>19.439234005290544</v>
          </cell>
          <cell r="AO13">
            <v>134.79820353982299</v>
          </cell>
          <cell r="AP13">
            <v>94.80270227224355</v>
          </cell>
          <cell r="AQ13">
            <v>0</v>
          </cell>
          <cell r="AR13">
            <v>0</v>
          </cell>
          <cell r="AS13">
            <v>122.15411764705883</v>
          </cell>
          <cell r="AT13">
            <v>0</v>
          </cell>
          <cell r="AU13">
            <v>831.06574749264246</v>
          </cell>
          <cell r="AV13">
            <v>124.91814102564102</v>
          </cell>
          <cell r="AW13">
            <v>33.483499999999999</v>
          </cell>
          <cell r="AX13">
            <v>19.900833333333331</v>
          </cell>
          <cell r="AY13">
            <v>30.226999999999997</v>
          </cell>
          <cell r="AZ13">
            <v>0</v>
          </cell>
          <cell r="BA13">
            <v>27.555</v>
          </cell>
          <cell r="BB13">
            <v>0</v>
          </cell>
          <cell r="BC13">
            <v>30.616666666666664</v>
          </cell>
          <cell r="BD13">
            <v>114.52692999999998</v>
          </cell>
          <cell r="BE13">
            <v>381.22807102564093</v>
          </cell>
          <cell r="BF13">
            <v>1212.2938185182834</v>
          </cell>
          <cell r="BG13">
            <v>52.128634196286185</v>
          </cell>
          <cell r="BH13">
            <v>4.2999999999999997E-2</v>
          </cell>
          <cell r="BI13">
            <v>1264.4224527145695</v>
          </cell>
          <cell r="BJ13">
            <v>27.950956145533823</v>
          </cell>
          <cell r="BK13">
            <v>36865.257457050859</v>
          </cell>
          <cell r="BL13">
            <v>3450.5880979799604</v>
          </cell>
          <cell r="BM13">
            <v>442.38308948461037</v>
          </cell>
          <cell r="BN13">
            <v>3911.8369829682165</v>
          </cell>
          <cell r="BO13">
            <v>2413.5223241412982</v>
          </cell>
          <cell r="BP13">
            <v>0</v>
          </cell>
          <cell r="BQ13">
            <v>294.92205965640687</v>
          </cell>
          <cell r="BR13">
            <v>18.43262872852543</v>
          </cell>
          <cell r="BS13">
            <v>0</v>
          </cell>
          <cell r="BT13">
            <v>0</v>
          </cell>
          <cell r="BU13">
            <v>10531.68518295902</v>
          </cell>
          <cell r="BV13">
            <v>1474.6102982820344</v>
          </cell>
          <cell r="BW13">
            <v>1544.654287450431</v>
          </cell>
          <cell r="BX13">
            <v>2505</v>
          </cell>
          <cell r="BY13">
            <v>620.66656934783714</v>
          </cell>
          <cell r="BZ13">
            <v>3.9E-2</v>
          </cell>
          <cell r="CA13">
            <v>1437.7450408249833</v>
          </cell>
          <cell r="CB13">
            <v>54979.618835915164</v>
          </cell>
          <cell r="CC13">
            <v>-1785.6353423999999</v>
          </cell>
          <cell r="CD13">
            <v>4481.5680893650842</v>
          </cell>
          <cell r="CE13">
            <v>57675.551582880253</v>
          </cell>
        </row>
        <row r="14">
          <cell r="A14">
            <v>42143</v>
          </cell>
          <cell r="B14">
            <v>47</v>
          </cell>
          <cell r="C14" t="str">
            <v>Tue</v>
          </cell>
          <cell r="D14">
            <v>78832.60056795986</v>
          </cell>
          <cell r="E14">
            <v>2813.9164242149318</v>
          </cell>
          <cell r="F14">
            <v>81646.516992174787</v>
          </cell>
          <cell r="G14">
            <v>33.201000000000001</v>
          </cell>
          <cell r="H14">
            <v>81679.717992174788</v>
          </cell>
          <cell r="I14">
            <v>1351.68595</v>
          </cell>
          <cell r="J14">
            <v>1425.364921583184</v>
          </cell>
          <cell r="K14">
            <v>88.69</v>
          </cell>
          <cell r="L14">
            <v>1425.364921583184</v>
          </cell>
          <cell r="M14">
            <v>1490.58</v>
          </cell>
          <cell r="N14">
            <v>370.55587000000003</v>
          </cell>
          <cell r="O14">
            <v>0</v>
          </cell>
          <cell r="P14">
            <v>183.6</v>
          </cell>
          <cell r="Q14">
            <v>158</v>
          </cell>
          <cell r="R14">
            <v>11.3</v>
          </cell>
          <cell r="S14">
            <v>12</v>
          </cell>
          <cell r="T14">
            <v>12.75</v>
          </cell>
          <cell r="U14">
            <v>182.58044497077938</v>
          </cell>
          <cell r="V14">
            <v>70.509408405583955</v>
          </cell>
          <cell r="W14">
            <v>0.64692284328579375</v>
          </cell>
          <cell r="X14">
            <v>0</v>
          </cell>
          <cell r="Y14">
            <v>30.530919999999998</v>
          </cell>
          <cell r="Z14">
            <v>0</v>
          </cell>
          <cell r="AA14">
            <v>1.038</v>
          </cell>
          <cell r="AB14">
            <v>31.691094960000001</v>
          </cell>
          <cell r="AC14">
            <v>0</v>
          </cell>
          <cell r="AD14">
            <v>31.691094960000001</v>
          </cell>
          <cell r="AE14">
            <v>44.304497280000007</v>
          </cell>
          <cell r="AF14">
            <v>45.614146964139614</v>
          </cell>
          <cell r="AG14">
            <v>0</v>
          </cell>
          <cell r="AH14">
            <v>1065.7491284078014</v>
          </cell>
          <cell r="AI14">
            <v>92.673837252852238</v>
          </cell>
          <cell r="AJ14">
            <v>1158.4229656606537</v>
          </cell>
          <cell r="AK14">
            <v>0</v>
          </cell>
          <cell r="AL14">
            <v>447.18106041006581</v>
          </cell>
          <cell r="AM14">
            <v>429.37146278845239</v>
          </cell>
          <cell r="AN14">
            <v>17.809597621613491</v>
          </cell>
          <cell r="AO14">
            <v>119.61822566371679</v>
          </cell>
          <cell r="AP14">
            <v>126.17124346526532</v>
          </cell>
          <cell r="AQ14">
            <v>0</v>
          </cell>
          <cell r="AR14">
            <v>0</v>
          </cell>
          <cell r="AS14">
            <v>116.90823529411765</v>
          </cell>
          <cell r="AT14">
            <v>0</v>
          </cell>
          <cell r="AU14">
            <v>761.3955650681097</v>
          </cell>
          <cell r="AV14">
            <v>114.44596153846155</v>
          </cell>
          <cell r="AW14">
            <v>30.676500000000001</v>
          </cell>
          <cell r="AX14">
            <v>18.232500000000002</v>
          </cell>
          <cell r="AY14">
            <v>27.692999999999998</v>
          </cell>
          <cell r="AZ14">
            <v>0</v>
          </cell>
          <cell r="BA14">
            <v>25.245000000000001</v>
          </cell>
          <cell r="BB14">
            <v>0</v>
          </cell>
          <cell r="BC14">
            <v>28.05</v>
          </cell>
          <cell r="BD14">
            <v>104.92586999999999</v>
          </cell>
          <cell r="BE14">
            <v>349.26883153846148</v>
          </cell>
          <cell r="BF14">
            <v>1110.6643966065712</v>
          </cell>
          <cell r="BG14">
            <v>47.758569054082557</v>
          </cell>
          <cell r="BH14">
            <v>4.2999999999999997E-2</v>
          </cell>
          <cell r="BI14">
            <v>1158.4229656606537</v>
          </cell>
          <cell r="BJ14">
            <v>25.607762217165721</v>
          </cell>
          <cell r="BK14">
            <v>33774.756831908875</v>
          </cell>
          <cell r="BL14">
            <v>3161.3172394666703</v>
          </cell>
          <cell r="BM14">
            <v>405.29708198290655</v>
          </cell>
          <cell r="BN14">
            <v>3583.8985532583065</v>
          </cell>
          <cell r="BO14">
            <v>2211.1911113390343</v>
          </cell>
          <cell r="BP14">
            <v>0</v>
          </cell>
          <cell r="BQ14">
            <v>270.19805465527099</v>
          </cell>
          <cell r="BR14">
            <v>16.887378415954437</v>
          </cell>
          <cell r="BS14">
            <v>0</v>
          </cell>
          <cell r="BT14">
            <v>0</v>
          </cell>
          <cell r="BU14">
            <v>9648.789419118144</v>
          </cell>
          <cell r="BV14">
            <v>1350.9902732763549</v>
          </cell>
          <cell r="BW14">
            <v>1415.1623112569819</v>
          </cell>
          <cell r="BX14">
            <v>2295</v>
          </cell>
          <cell r="BY14">
            <v>568.63464137855738</v>
          </cell>
          <cell r="BZ14">
            <v>3.9E-2</v>
          </cell>
          <cell r="CA14">
            <v>1317.2155164444459</v>
          </cell>
          <cell r="CB14">
            <v>50370.54899338336</v>
          </cell>
          <cell r="CC14">
            <v>-1635.9413615999999</v>
          </cell>
          <cell r="CD14">
            <v>4105.8677704961556</v>
          </cell>
          <cell r="CE14">
            <v>52840.475402279517</v>
          </cell>
        </row>
        <row r="15">
          <cell r="A15">
            <v>42144</v>
          </cell>
          <cell r="B15">
            <v>47</v>
          </cell>
          <cell r="C15" t="str">
            <v>Wed</v>
          </cell>
          <cell r="D15">
            <v>87076.532653498129</v>
          </cell>
          <cell r="E15">
            <v>3108.1821940674736</v>
          </cell>
          <cell r="F15">
            <v>90184.714847565614</v>
          </cell>
          <cell r="G15">
            <v>36.672999999999995</v>
          </cell>
          <cell r="H15">
            <v>90221.387847565609</v>
          </cell>
          <cell r="I15">
            <v>1296.7951499999999</v>
          </cell>
          <cell r="J15">
            <v>1126.1170374938968</v>
          </cell>
          <cell r="K15">
            <v>70.069999999999993</v>
          </cell>
          <cell r="L15">
            <v>1126.1170374938968</v>
          </cell>
          <cell r="M15">
            <v>1605.24</v>
          </cell>
          <cell r="N15">
            <v>292.75961000000001</v>
          </cell>
          <cell r="O15">
            <v>0</v>
          </cell>
          <cell r="P15">
            <v>183.6</v>
          </cell>
          <cell r="Q15">
            <v>158</v>
          </cell>
          <cell r="R15">
            <v>11.3</v>
          </cell>
          <cell r="S15">
            <v>12</v>
          </cell>
          <cell r="T15">
            <v>12.75</v>
          </cell>
          <cell r="U15">
            <v>182.58044497077938</v>
          </cell>
          <cell r="V15">
            <v>70.509408405583955</v>
          </cell>
          <cell r="W15">
            <v>0.64692284328579375</v>
          </cell>
          <cell r="X15">
            <v>0</v>
          </cell>
          <cell r="Y15">
            <v>30.530919999999998</v>
          </cell>
          <cell r="Z15">
            <v>0</v>
          </cell>
          <cell r="AA15">
            <v>1.038</v>
          </cell>
          <cell r="AB15">
            <v>31.691094960000001</v>
          </cell>
          <cell r="AC15">
            <v>0</v>
          </cell>
          <cell r="AD15">
            <v>31.691094960000001</v>
          </cell>
          <cell r="AE15">
            <v>44.304497280000007</v>
          </cell>
          <cell r="AF15">
            <v>45.614146964139614</v>
          </cell>
          <cell r="AG15">
            <v>0</v>
          </cell>
          <cell r="AH15">
            <v>1177.2000176530616</v>
          </cell>
          <cell r="AI15">
            <v>102.36521892635312</v>
          </cell>
          <cell r="AJ15">
            <v>1279.5652365794149</v>
          </cell>
          <cell r="AK15">
            <v>0</v>
          </cell>
          <cell r="AL15">
            <v>493.94509287124913</v>
          </cell>
          <cell r="AM15">
            <v>474.27305366829052</v>
          </cell>
          <cell r="AN15">
            <v>19.672039202958693</v>
          </cell>
          <cell r="AO15">
            <v>114.76063274336281</v>
          </cell>
          <cell r="AP15">
            <v>99.682253124491382</v>
          </cell>
          <cell r="AQ15">
            <v>0</v>
          </cell>
          <cell r="AR15">
            <v>0</v>
          </cell>
          <cell r="AS15">
            <v>125.90117647058824</v>
          </cell>
          <cell r="AT15">
            <v>0</v>
          </cell>
          <cell r="AU15">
            <v>841.01863069614717</v>
          </cell>
          <cell r="AV15">
            <v>126.41416666666666</v>
          </cell>
          <cell r="AW15">
            <v>33.884499999999996</v>
          </cell>
          <cell r="AX15">
            <v>20.139166666666664</v>
          </cell>
          <cell r="AY15">
            <v>30.588999999999999</v>
          </cell>
          <cell r="AZ15">
            <v>0</v>
          </cell>
          <cell r="BA15">
            <v>27.885000000000002</v>
          </cell>
          <cell r="BB15">
            <v>0</v>
          </cell>
          <cell r="BC15">
            <v>30.983333333333331</v>
          </cell>
          <cell r="BD15">
            <v>115.89850999999999</v>
          </cell>
          <cell r="BE15">
            <v>385.79367666666661</v>
          </cell>
          <cell r="BF15">
            <v>1226.8123073628137</v>
          </cell>
          <cell r="BG15">
            <v>52.75292921660099</v>
          </cell>
          <cell r="BH15">
            <v>4.2999999999999997E-2</v>
          </cell>
          <cell r="BI15">
            <v>1279.5652365794149</v>
          </cell>
          <cell r="BJ15">
            <v>28.285698135300695</v>
          </cell>
          <cell r="BK15">
            <v>37306.757546356857</v>
          </cell>
          <cell r="BL15">
            <v>3491.9125063390015</v>
          </cell>
          <cell r="BM15">
            <v>447.68109055628236</v>
          </cell>
          <cell r="BN15">
            <v>3958.6853300696321</v>
          </cell>
          <cell r="BO15">
            <v>2442.4267831130505</v>
          </cell>
          <cell r="BP15">
            <v>0</v>
          </cell>
          <cell r="BQ15">
            <v>298.45406037085485</v>
          </cell>
          <cell r="BR15">
            <v>18.653378773178428</v>
          </cell>
          <cell r="BS15">
            <v>0</v>
          </cell>
          <cell r="BT15">
            <v>0</v>
          </cell>
          <cell r="BU15">
            <v>10657.813149222002</v>
          </cell>
          <cell r="BV15">
            <v>1492.2703018542743</v>
          </cell>
          <cell r="BW15">
            <v>1563.1531411923525</v>
          </cell>
          <cell r="BX15">
            <v>2535</v>
          </cell>
          <cell r="BY15">
            <v>628.09970191487707</v>
          </cell>
          <cell r="BZ15">
            <v>3.9E-2</v>
          </cell>
          <cell r="CA15">
            <v>1454.9635443079173</v>
          </cell>
          <cell r="CB15">
            <v>55638.057384848282</v>
          </cell>
          <cell r="CC15">
            <v>-1807.0201967999999</v>
          </cell>
          <cell r="CD15">
            <v>4535.2395634892173</v>
          </cell>
          <cell r="CE15">
            <v>58366.276751537502</v>
          </cell>
        </row>
        <row r="16">
          <cell r="A16">
            <v>42145</v>
          </cell>
          <cell r="B16">
            <v>47</v>
          </cell>
          <cell r="C16" t="str">
            <v>Thu</v>
          </cell>
          <cell r="D16">
            <v>86561.286898152001</v>
          </cell>
          <cell r="E16">
            <v>3089.7905834516901</v>
          </cell>
          <cell r="F16">
            <v>89651.077481603701</v>
          </cell>
          <cell r="G16">
            <v>36.456000000000003</v>
          </cell>
          <cell r="H16">
            <v>89687.533481603707</v>
          </cell>
          <cell r="I16">
            <v>1461.4675500000001</v>
          </cell>
          <cell r="J16">
            <v>1220.6163693115661</v>
          </cell>
          <cell r="K16">
            <v>75.95</v>
          </cell>
          <cell r="L16">
            <v>1220.6163693115661</v>
          </cell>
          <cell r="M16">
            <v>1595.6849999999999</v>
          </cell>
          <cell r="N16">
            <v>317.32684999999998</v>
          </cell>
          <cell r="O16">
            <v>0</v>
          </cell>
          <cell r="P16">
            <v>183.6</v>
          </cell>
          <cell r="Q16">
            <v>158</v>
          </cell>
          <cell r="R16">
            <v>11.3</v>
          </cell>
          <cell r="S16">
            <v>12</v>
          </cell>
          <cell r="T16">
            <v>12.75</v>
          </cell>
          <cell r="U16">
            <v>182.58044497077938</v>
          </cell>
          <cell r="V16">
            <v>70.509408405583955</v>
          </cell>
          <cell r="W16">
            <v>0.64692284328579375</v>
          </cell>
          <cell r="X16">
            <v>0</v>
          </cell>
          <cell r="Y16">
            <v>30.530919999999998</v>
          </cell>
          <cell r="Z16">
            <v>0</v>
          </cell>
          <cell r="AA16">
            <v>1.038</v>
          </cell>
          <cell r="AB16">
            <v>31.691094960000001</v>
          </cell>
          <cell r="AC16">
            <v>0</v>
          </cell>
          <cell r="AD16">
            <v>31.691094960000001</v>
          </cell>
          <cell r="AE16">
            <v>44.304497280000007</v>
          </cell>
          <cell r="AF16">
            <v>45.614146964139614</v>
          </cell>
          <cell r="AG16">
            <v>0</v>
          </cell>
          <cell r="AH16">
            <v>1170.234337075233</v>
          </cell>
          <cell r="AI16">
            <v>101.75950757175933</v>
          </cell>
          <cell r="AJ16">
            <v>1271.9938446469923</v>
          </cell>
          <cell r="AK16">
            <v>0</v>
          </cell>
          <cell r="AL16">
            <v>491.02234084242525</v>
          </cell>
          <cell r="AM16">
            <v>471.46670423830068</v>
          </cell>
          <cell r="AN16">
            <v>19.555636604124622</v>
          </cell>
          <cell r="AO16">
            <v>129.33341150442476</v>
          </cell>
          <cell r="AP16">
            <v>108.04719744263051</v>
          </cell>
          <cell r="AQ16">
            <v>0</v>
          </cell>
          <cell r="AR16">
            <v>0</v>
          </cell>
          <cell r="AS16">
            <v>125.15176470588233</v>
          </cell>
          <cell r="AT16">
            <v>0</v>
          </cell>
          <cell r="AU16">
            <v>836.04218909439498</v>
          </cell>
          <cell r="AV16">
            <v>125.66615384615386</v>
          </cell>
          <cell r="AW16">
            <v>33.684000000000005</v>
          </cell>
          <cell r="AX16">
            <v>20.02</v>
          </cell>
          <cell r="AY16">
            <v>30.408000000000001</v>
          </cell>
          <cell r="AZ16">
            <v>0</v>
          </cell>
          <cell r="BA16">
            <v>27.72</v>
          </cell>
          <cell r="BB16">
            <v>0</v>
          </cell>
          <cell r="BC16">
            <v>30.8</v>
          </cell>
          <cell r="BD16">
            <v>115.21272</v>
          </cell>
          <cell r="BE16">
            <v>383.51087384615386</v>
          </cell>
          <cell r="BF16">
            <v>1219.5530629405489</v>
          </cell>
          <cell r="BG16">
            <v>52.440781706443595</v>
          </cell>
          <cell r="BH16">
            <v>4.2999999999999997E-2</v>
          </cell>
          <cell r="BI16">
            <v>1271.9938446469923</v>
          </cell>
          <cell r="BJ16">
            <v>28.118327140417264</v>
          </cell>
          <cell r="BK16">
            <v>37086.007501703862</v>
          </cell>
          <cell r="BL16">
            <v>3471.2503021594816</v>
          </cell>
          <cell r="BM16">
            <v>445.03209002044639</v>
          </cell>
          <cell r="BN16">
            <v>3935.261156518925</v>
          </cell>
          <cell r="BO16">
            <v>2427.9745536271748</v>
          </cell>
          <cell r="BP16">
            <v>0</v>
          </cell>
          <cell r="BQ16">
            <v>296.68806001363089</v>
          </cell>
          <cell r="BR16">
            <v>18.543003750851931</v>
          </cell>
          <cell r="BS16">
            <v>0</v>
          </cell>
          <cell r="BT16">
            <v>0</v>
          </cell>
          <cell r="BU16">
            <v>10594.749166090513</v>
          </cell>
          <cell r="BV16">
            <v>1483.4403000681546</v>
          </cell>
          <cell r="BW16">
            <v>1553.903714321392</v>
          </cell>
          <cell r="BX16">
            <v>2520</v>
          </cell>
          <cell r="BY16">
            <v>624.38313563135728</v>
          </cell>
          <cell r="BZ16">
            <v>3.9E-2</v>
          </cell>
          <cell r="CA16">
            <v>1446.3542925664506</v>
          </cell>
          <cell r="CB16">
            <v>55308.83811038173</v>
          </cell>
          <cell r="CC16">
            <v>-1796.3277696000002</v>
          </cell>
          <cell r="CD16">
            <v>4508.4038264271512</v>
          </cell>
          <cell r="CE16">
            <v>58020.914167208888</v>
          </cell>
        </row>
        <row r="17">
          <cell r="A17">
            <v>42146</v>
          </cell>
          <cell r="B17">
            <v>47</v>
          </cell>
          <cell r="C17" t="str">
            <v>Fri</v>
          </cell>
          <cell r="D17">
            <v>121082.75250634356</v>
          </cell>
          <cell r="E17">
            <v>4322.0284947092086</v>
          </cell>
          <cell r="F17">
            <v>125404.78100105278</v>
          </cell>
          <cell r="G17">
            <v>50.994999999999997</v>
          </cell>
          <cell r="H17">
            <v>125455.77600105279</v>
          </cell>
          <cell r="I17">
            <v>1228.18165</v>
          </cell>
          <cell r="J17">
            <v>1393.8651443106271</v>
          </cell>
          <cell r="K17">
            <v>86.73</v>
          </cell>
          <cell r="L17">
            <v>1393.8651443106271</v>
          </cell>
          <cell r="M17">
            <v>2130.7649999999999</v>
          </cell>
          <cell r="N17">
            <v>362.36678999999998</v>
          </cell>
          <cell r="O17">
            <v>0</v>
          </cell>
          <cell r="P17">
            <v>183.6</v>
          </cell>
          <cell r="Q17">
            <v>158</v>
          </cell>
          <cell r="R17">
            <v>11.3</v>
          </cell>
          <cell r="S17">
            <v>12</v>
          </cell>
          <cell r="T17">
            <v>12.75</v>
          </cell>
          <cell r="U17">
            <v>182.58044497077938</v>
          </cell>
          <cell r="V17">
            <v>70.509408405583955</v>
          </cell>
          <cell r="W17">
            <v>0.64692284328579375</v>
          </cell>
          <cell r="X17">
            <v>0</v>
          </cell>
          <cell r="Y17">
            <v>30.530919999999998</v>
          </cell>
          <cell r="Z17">
            <v>0</v>
          </cell>
          <cell r="AA17">
            <v>1.038</v>
          </cell>
          <cell r="AB17">
            <v>31.691094960000001</v>
          </cell>
          <cell r="AC17">
            <v>0</v>
          </cell>
          <cell r="AD17">
            <v>31.691094960000001</v>
          </cell>
          <cell r="AE17">
            <v>44.304497280000007</v>
          </cell>
          <cell r="AF17">
            <v>45.614146964139614</v>
          </cell>
          <cell r="AG17">
            <v>0</v>
          </cell>
          <cell r="AH17">
            <v>1636.9349357897604</v>
          </cell>
          <cell r="AI17">
            <v>142.34216832954428</v>
          </cell>
          <cell r="AJ17">
            <v>1779.2771041193046</v>
          </cell>
          <cell r="AK17">
            <v>0</v>
          </cell>
          <cell r="AL17">
            <v>686.84672677363051</v>
          </cell>
          <cell r="AM17">
            <v>659.49211604762286</v>
          </cell>
          <cell r="AN17">
            <v>27.354610726007653</v>
          </cell>
          <cell r="AO17">
            <v>108.68864159292033</v>
          </cell>
          <cell r="AP17">
            <v>123.38292869255226</v>
          </cell>
          <cell r="AQ17">
            <v>0</v>
          </cell>
          <cell r="AR17">
            <v>0</v>
          </cell>
          <cell r="AS17">
            <v>167.11882352941177</v>
          </cell>
          <cell r="AT17">
            <v>0</v>
          </cell>
          <cell r="AU17">
            <v>1169.4637764118024</v>
          </cell>
          <cell r="AV17">
            <v>175.78301282051282</v>
          </cell>
          <cell r="AW17">
            <v>47.1175</v>
          </cell>
          <cell r="AX17">
            <v>28.004166666666663</v>
          </cell>
          <cell r="AY17">
            <v>42.534999999999997</v>
          </cell>
          <cell r="AZ17">
            <v>0</v>
          </cell>
          <cell r="BA17">
            <v>38.774999999999999</v>
          </cell>
          <cell r="BB17">
            <v>0</v>
          </cell>
          <cell r="BC17">
            <v>43.083333333333336</v>
          </cell>
          <cell r="BD17">
            <v>161.16064999999998</v>
          </cell>
          <cell r="BE17">
            <v>536.4586628205127</v>
          </cell>
          <cell r="BF17">
            <v>1705.9224392323151</v>
          </cell>
          <cell r="BG17">
            <v>73.354664886989539</v>
          </cell>
          <cell r="BH17">
            <v>4.2999999999999997E-2</v>
          </cell>
          <cell r="BI17">
            <v>1779.2771041193046</v>
          </cell>
          <cell r="BJ17">
            <v>39.332183797607478</v>
          </cell>
          <cell r="BK17">
            <v>51876.2604934548</v>
          </cell>
          <cell r="BL17">
            <v>4855.6179821873693</v>
          </cell>
          <cell r="BM17">
            <v>622.51512592145775</v>
          </cell>
          <cell r="BN17">
            <v>5504.6807844163523</v>
          </cell>
          <cell r="BO17">
            <v>3396.2739291808693</v>
          </cell>
          <cell r="BP17">
            <v>0</v>
          </cell>
          <cell r="BQ17">
            <v>415.01008394763841</v>
          </cell>
          <cell r="BR17">
            <v>25.9381302467274</v>
          </cell>
          <cell r="BS17">
            <v>0</v>
          </cell>
          <cell r="BT17">
            <v>0</v>
          </cell>
          <cell r="BU17">
            <v>14820.036035900417</v>
          </cell>
          <cell r="BV17">
            <v>2075.050419738192</v>
          </cell>
          <cell r="BW17">
            <v>2173.6153146757565</v>
          </cell>
          <cell r="BX17">
            <v>3525</v>
          </cell>
          <cell r="BY17">
            <v>873.39307662719602</v>
          </cell>
          <cell r="BZ17">
            <v>3.9E-2</v>
          </cell>
          <cell r="CA17">
            <v>2023.1741592447372</v>
          </cell>
          <cell r="CB17">
            <v>77366.529499641096</v>
          </cell>
          <cell r="CC17">
            <v>-2512.7203919999997</v>
          </cell>
          <cell r="CD17">
            <v>6306.3982095855981</v>
          </cell>
          <cell r="CE17">
            <v>81160.207317226712</v>
          </cell>
        </row>
        <row r="18">
          <cell r="A18">
            <v>42147</v>
          </cell>
          <cell r="B18">
            <v>47</v>
          </cell>
          <cell r="C18" t="str">
            <v>Sat</v>
          </cell>
          <cell r="D18">
            <v>51524.575534614291</v>
          </cell>
          <cell r="E18">
            <v>1839.161061578387</v>
          </cell>
          <cell r="F18">
            <v>53363.736596192677</v>
          </cell>
          <cell r="G18">
            <v>21.7</v>
          </cell>
          <cell r="H18">
            <v>53385.436596192681</v>
          </cell>
          <cell r="I18">
            <v>0</v>
          </cell>
          <cell r="J18">
            <v>1039.492649994366</v>
          </cell>
          <cell r="K18">
            <v>64.680000000000007</v>
          </cell>
          <cell r="L18">
            <v>1039.492649994366</v>
          </cell>
          <cell r="M18">
            <v>1117.9349999999999</v>
          </cell>
          <cell r="N18">
            <v>270.23964000000001</v>
          </cell>
          <cell r="O18">
            <v>0</v>
          </cell>
          <cell r="P18">
            <v>183.6</v>
          </cell>
          <cell r="Q18">
            <v>158</v>
          </cell>
          <cell r="R18">
            <v>11.3</v>
          </cell>
          <cell r="S18">
            <v>12</v>
          </cell>
          <cell r="T18">
            <v>12.75</v>
          </cell>
          <cell r="U18">
            <v>182.58044497077938</v>
          </cell>
          <cell r="V18">
            <v>70.509408405583955</v>
          </cell>
          <cell r="W18">
            <v>0.64692284328579375</v>
          </cell>
          <cell r="X18">
            <v>0</v>
          </cell>
          <cell r="Y18">
            <v>30.530919999999998</v>
          </cell>
          <cell r="Z18">
            <v>0</v>
          </cell>
          <cell r="AA18">
            <v>1.038</v>
          </cell>
          <cell r="AB18">
            <v>31.691094960000001</v>
          </cell>
          <cell r="AC18">
            <v>0</v>
          </cell>
          <cell r="AD18">
            <v>31.691094960000001</v>
          </cell>
          <cell r="AE18">
            <v>44.304497280000007</v>
          </cell>
          <cell r="AF18">
            <v>45.614146964139614</v>
          </cell>
          <cell r="AG18">
            <v>0</v>
          </cell>
          <cell r="AH18">
            <v>696.56805778287685</v>
          </cell>
          <cell r="AI18">
            <v>60.57113545938055</v>
          </cell>
          <cell r="AJ18">
            <v>757.13919324225742</v>
          </cell>
          <cell r="AK18">
            <v>0</v>
          </cell>
          <cell r="AL18">
            <v>292.275202882396</v>
          </cell>
          <cell r="AM18">
            <v>280.63494299898849</v>
          </cell>
          <cell r="AN18">
            <v>11.640259883407513</v>
          </cell>
          <cell r="AO18">
            <v>0</v>
          </cell>
          <cell r="AP18">
            <v>92.0143874995305</v>
          </cell>
          <cell r="AQ18">
            <v>0</v>
          </cell>
          <cell r="AR18">
            <v>0</v>
          </cell>
          <cell r="AS18">
            <v>87.681176470588227</v>
          </cell>
          <cell r="AT18">
            <v>0</v>
          </cell>
          <cell r="AU18">
            <v>497.64416017523513</v>
          </cell>
          <cell r="AV18">
            <v>74.801282051282058</v>
          </cell>
          <cell r="AW18">
            <v>20.05</v>
          </cell>
          <cell r="AX18">
            <v>11.916666666666666</v>
          </cell>
          <cell r="AY18">
            <v>18.100000000000001</v>
          </cell>
          <cell r="AZ18">
            <v>0</v>
          </cell>
          <cell r="BA18">
            <v>16.5</v>
          </cell>
          <cell r="BB18">
            <v>0</v>
          </cell>
          <cell r="BC18">
            <v>18.333333333333336</v>
          </cell>
          <cell r="BD18">
            <v>68.578999999999994</v>
          </cell>
          <cell r="BE18">
            <v>228.28028205128203</v>
          </cell>
          <cell r="BF18">
            <v>725.92444222651716</v>
          </cell>
          <cell r="BG18">
            <v>31.214751015740234</v>
          </cell>
          <cell r="BH18">
            <v>4.2999999999999997E-2</v>
          </cell>
          <cell r="BI18">
            <v>757.13919324225742</v>
          </cell>
          <cell r="BJ18">
            <v>16.73709948834361</v>
          </cell>
          <cell r="BK18">
            <v>22075.00446529992</v>
          </cell>
          <cell r="BL18">
            <v>2066.2204179520722</v>
          </cell>
          <cell r="BM18">
            <v>264.90005358359906</v>
          </cell>
          <cell r="BN18">
            <v>2342.4173550707887</v>
          </cell>
          <cell r="BO18">
            <v>1445.2229485876042</v>
          </cell>
          <cell r="BP18">
            <v>0</v>
          </cell>
          <cell r="BQ18">
            <v>176.60003572239935</v>
          </cell>
          <cell r="BR18">
            <v>11.03750223264996</v>
          </cell>
          <cell r="BS18">
            <v>0</v>
          </cell>
          <cell r="BT18">
            <v>0</v>
          </cell>
          <cell r="BU18">
            <v>6306.398313149115</v>
          </cell>
          <cell r="BV18">
            <v>883.00017861199672</v>
          </cell>
          <cell r="BW18">
            <v>924.94268709606661</v>
          </cell>
          <cell r="BX18">
            <v>1500</v>
          </cell>
          <cell r="BY18">
            <v>371.65662835199834</v>
          </cell>
          <cell r="BZ18">
            <v>3.9E-2</v>
          </cell>
          <cell r="CA18">
            <v>860.9251741466968</v>
          </cell>
          <cell r="CB18">
            <v>32921.927446655791</v>
          </cell>
          <cell r="CC18">
            <v>-1069.24272</v>
          </cell>
          <cell r="CD18">
            <v>2683.5737062066378</v>
          </cell>
          <cell r="CE18">
            <v>34536.258432862429</v>
          </cell>
        </row>
        <row r="19">
          <cell r="A19">
            <v>42148</v>
          </cell>
          <cell r="B19">
            <v>47</v>
          </cell>
          <cell r="C19" t="str">
            <v>Sun</v>
          </cell>
          <cell r="D19">
            <v>4121.9660427691433</v>
          </cell>
          <cell r="E19">
            <v>147.13288492627095</v>
          </cell>
          <cell r="F19">
            <v>4269.0989276954142</v>
          </cell>
          <cell r="G19">
            <v>1.736</v>
          </cell>
          <cell r="H19">
            <v>4270.8349276954141</v>
          </cell>
          <cell r="I19">
            <v>0</v>
          </cell>
          <cell r="J19">
            <v>598.49576817857439</v>
          </cell>
          <cell r="K19">
            <v>37.24</v>
          </cell>
          <cell r="L19">
            <v>598.49576817857439</v>
          </cell>
          <cell r="M19">
            <v>57.33</v>
          </cell>
          <cell r="N19">
            <v>155.59252000000001</v>
          </cell>
          <cell r="O19">
            <v>0</v>
          </cell>
          <cell r="P19">
            <v>183.6</v>
          </cell>
          <cell r="Q19">
            <v>158</v>
          </cell>
          <cell r="R19">
            <v>11.3</v>
          </cell>
          <cell r="S19">
            <v>12</v>
          </cell>
          <cell r="T19">
            <v>12.75</v>
          </cell>
          <cell r="U19">
            <v>182.58044497077938</v>
          </cell>
          <cell r="V19">
            <v>70.509408405583955</v>
          </cell>
          <cell r="W19">
            <v>0.64692284328579375</v>
          </cell>
          <cell r="X19">
            <v>0</v>
          </cell>
          <cell r="Y19">
            <v>30.530919999999998</v>
          </cell>
          <cell r="Z19">
            <v>0</v>
          </cell>
          <cell r="AA19">
            <v>1.038</v>
          </cell>
          <cell r="AB19">
            <v>31.691094960000001</v>
          </cell>
          <cell r="AC19">
            <v>0</v>
          </cell>
          <cell r="AD19">
            <v>31.691094960000001</v>
          </cell>
          <cell r="AE19">
            <v>44.304497280000007</v>
          </cell>
          <cell r="AF19">
            <v>45.614146964139614</v>
          </cell>
          <cell r="AG19">
            <v>0</v>
          </cell>
          <cell r="AH19">
            <v>55.725444622630143</v>
          </cell>
          <cell r="AI19">
            <v>4.8456908367504443</v>
          </cell>
          <cell r="AJ19">
            <v>60.571135459380592</v>
          </cell>
          <cell r="AK19">
            <v>0</v>
          </cell>
          <cell r="AL19">
            <v>23.382016230591677</v>
          </cell>
          <cell r="AM19">
            <v>22.45079543991908</v>
          </cell>
          <cell r="AN19">
            <v>0.931220790672601</v>
          </cell>
          <cell r="AO19">
            <v>0</v>
          </cell>
          <cell r="AP19">
            <v>52.977980681547862</v>
          </cell>
          <cell r="AQ19">
            <v>0</v>
          </cell>
          <cell r="AR19">
            <v>0</v>
          </cell>
          <cell r="AS19">
            <v>4.4964705882352938</v>
          </cell>
          <cell r="AT19">
            <v>0</v>
          </cell>
          <cell r="AU19">
            <v>39.811532814018804</v>
          </cell>
          <cell r="AV19">
            <v>5.9841025641025647</v>
          </cell>
          <cell r="AW19">
            <v>1.6040000000000001</v>
          </cell>
          <cell r="AX19">
            <v>0.95333333333333325</v>
          </cell>
          <cell r="AY19">
            <v>1.448</v>
          </cell>
          <cell r="AZ19">
            <v>0</v>
          </cell>
          <cell r="BA19">
            <v>1.32</v>
          </cell>
          <cell r="BB19">
            <v>0</v>
          </cell>
          <cell r="BC19">
            <v>1.4666666666666668</v>
          </cell>
          <cell r="BD19">
            <v>5.4863200000000001</v>
          </cell>
          <cell r="BE19">
            <v>18.262422564102561</v>
          </cell>
          <cell r="BF19">
            <v>58.073955378121369</v>
          </cell>
          <cell r="BG19">
            <v>2.4971800812592186</v>
          </cell>
          <cell r="BH19">
            <v>4.2999999999999997E-2</v>
          </cell>
          <cell r="BI19">
            <v>60.571135459380592</v>
          </cell>
          <cell r="BJ19">
            <v>1.3389679590674888</v>
          </cell>
          <cell r="BK19">
            <v>1766.0003572239934</v>
          </cell>
          <cell r="BL19">
            <v>165.2976334361658</v>
          </cell>
          <cell r="BM19">
            <v>21.192004286687922</v>
          </cell>
          <cell r="BN19">
            <v>187.39338840566307</v>
          </cell>
          <cell r="BO19">
            <v>115.61783588700833</v>
          </cell>
          <cell r="BP19">
            <v>0</v>
          </cell>
          <cell r="BQ19">
            <v>14.128002857791948</v>
          </cell>
          <cell r="BR19">
            <v>0.88300017861199676</v>
          </cell>
          <cell r="BS19">
            <v>0</v>
          </cell>
          <cell r="BT19">
            <v>0</v>
          </cell>
          <cell r="BU19">
            <v>504.51186505192914</v>
          </cell>
          <cell r="BV19">
            <v>70.640014288959733</v>
          </cell>
          <cell r="BW19">
            <v>73.995414967685335</v>
          </cell>
          <cell r="BX19">
            <v>120</v>
          </cell>
          <cell r="BY19">
            <v>29.732530268159866</v>
          </cell>
          <cell r="BZ19">
            <v>3.9E-2</v>
          </cell>
          <cell r="CA19">
            <v>68.874013931735746</v>
          </cell>
          <cell r="CB19">
            <v>2633.7541957324634</v>
          </cell>
          <cell r="CC19">
            <v>-85.539417600000007</v>
          </cell>
          <cell r="CD19">
            <v>214.685896496531</v>
          </cell>
          <cell r="CE19">
            <v>2762.9006746289947</v>
          </cell>
        </row>
        <row r="20">
          <cell r="A20">
            <v>42149</v>
          </cell>
          <cell r="B20">
            <v>48</v>
          </cell>
          <cell r="C20" t="str">
            <v>Mon</v>
          </cell>
          <cell r="D20">
            <v>84599.506365930734</v>
          </cell>
          <cell r="E20">
            <v>2756.719518176606</v>
          </cell>
          <cell r="F20">
            <v>87356.225884107334</v>
          </cell>
          <cell r="G20">
            <v>167.82665</v>
          </cell>
          <cell r="H20">
            <v>87524.052534107337</v>
          </cell>
          <cell r="I20">
            <v>1635.8154490344782</v>
          </cell>
          <cell r="J20">
            <v>810.87469495975097</v>
          </cell>
          <cell r="K20">
            <v>43.656000000000006</v>
          </cell>
          <cell r="L20">
            <v>810.87469495975097</v>
          </cell>
          <cell r="M20">
            <v>1655.9170000000001</v>
          </cell>
          <cell r="N20">
            <v>261.35664000000003</v>
          </cell>
          <cell r="O20">
            <v>0</v>
          </cell>
          <cell r="P20">
            <v>183.6</v>
          </cell>
          <cell r="Q20">
            <v>158</v>
          </cell>
          <cell r="R20">
            <v>11.3</v>
          </cell>
          <cell r="S20">
            <v>12</v>
          </cell>
          <cell r="T20">
            <v>12.75</v>
          </cell>
          <cell r="U20">
            <v>182.66601617705749</v>
          </cell>
          <cell r="V20">
            <v>66.388412643515807</v>
          </cell>
          <cell r="W20">
            <v>0.77741220145809886</v>
          </cell>
          <cell r="X20">
            <v>0</v>
          </cell>
          <cell r="Y20">
            <v>30.17868</v>
          </cell>
          <cell r="Z20">
            <v>0</v>
          </cell>
          <cell r="AA20">
            <v>1.038</v>
          </cell>
          <cell r="AB20">
            <v>31.32546984</v>
          </cell>
          <cell r="AC20">
            <v>5</v>
          </cell>
          <cell r="AD20">
            <v>36.325469839999997</v>
          </cell>
          <cell r="AE20">
            <v>44.304497280000007</v>
          </cell>
          <cell r="AF20">
            <v>51.61116202450431</v>
          </cell>
          <cell r="AG20">
            <v>0</v>
          </cell>
          <cell r="AH20">
            <v>1212.8943158161712</v>
          </cell>
          <cell r="AI20">
            <v>105.46907094053654</v>
          </cell>
          <cell r="AJ20">
            <v>1318.3633867567078</v>
          </cell>
          <cell r="AK20">
            <v>0</v>
          </cell>
          <cell r="AL20">
            <v>478.22921697396237</v>
          </cell>
          <cell r="AM20">
            <v>460.78162508676866</v>
          </cell>
          <cell r="AN20">
            <v>17.44759188719371</v>
          </cell>
          <cell r="AO20">
            <v>144.76242911809541</v>
          </cell>
          <cell r="AP20">
            <v>71.210891246645915</v>
          </cell>
          <cell r="AQ20">
            <v>0</v>
          </cell>
          <cell r="AR20">
            <v>0</v>
          </cell>
          <cell r="AS20">
            <v>129.87584313725489</v>
          </cell>
          <cell r="AT20">
            <v>0</v>
          </cell>
          <cell r="AU20">
            <v>807.63284628663894</v>
          </cell>
          <cell r="AV20">
            <v>124.91814102564102</v>
          </cell>
          <cell r="AW20">
            <v>33.483499999999999</v>
          </cell>
          <cell r="AX20">
            <v>19.900833333333331</v>
          </cell>
          <cell r="AY20">
            <v>30.226999999999997</v>
          </cell>
          <cell r="AZ20">
            <v>75.150000000000006</v>
          </cell>
          <cell r="BA20">
            <v>27.555</v>
          </cell>
          <cell r="BB20">
            <v>0</v>
          </cell>
          <cell r="BC20">
            <v>30.616666666666664</v>
          </cell>
          <cell r="BD20">
            <v>114.52692999999998</v>
          </cell>
          <cell r="BE20">
            <v>456.37807102564096</v>
          </cell>
          <cell r="BF20">
            <v>1264.0109173122798</v>
          </cell>
          <cell r="BG20">
            <v>54.352469444428024</v>
          </cell>
          <cell r="BH20">
            <v>4.2999999999999997E-2</v>
          </cell>
          <cell r="BI20">
            <v>1318.3633867567078</v>
          </cell>
          <cell r="BJ20">
            <v>27.950956145533823</v>
          </cell>
          <cell r="BK20">
            <v>44058.955888287761</v>
          </cell>
          <cell r="BL20">
            <v>4123.9182711437343</v>
          </cell>
          <cell r="BM20">
            <v>528.70747065945307</v>
          </cell>
          <cell r="BN20">
            <v>4675.172912479019</v>
          </cell>
          <cell r="BO20">
            <v>2884.4847683113394</v>
          </cell>
          <cell r="BP20">
            <v>0</v>
          </cell>
          <cell r="BQ20">
            <v>352.4716471063021</v>
          </cell>
          <cell r="BR20">
            <v>22.029477944143881</v>
          </cell>
          <cell r="BS20">
            <v>0</v>
          </cell>
          <cell r="BT20">
            <v>0</v>
          </cell>
          <cell r="BU20">
            <v>12586.784547643991</v>
          </cell>
          <cell r="BV20">
            <v>1762.3582355315104</v>
          </cell>
          <cell r="BW20">
            <v>1846.0702517192572</v>
          </cell>
          <cell r="BX20">
            <v>2505</v>
          </cell>
          <cell r="BY20">
            <v>741.78028003982013</v>
          </cell>
          <cell r="BZ20">
            <v>3.9E-2</v>
          </cell>
          <cell r="CA20">
            <v>1718.2992796432227</v>
          </cell>
          <cell r="CB20">
            <v>65219.248482865558</v>
          </cell>
          <cell r="CC20">
            <v>-1849.7362884000001</v>
          </cell>
          <cell r="CD20">
            <v>4672.7541666091283</v>
          </cell>
          <cell r="CE20">
            <v>68042.266361074682</v>
          </cell>
        </row>
        <row r="21">
          <cell r="A21">
            <v>42150</v>
          </cell>
          <cell r="B21">
            <v>48</v>
          </cell>
          <cell r="C21" t="str">
            <v>Tue</v>
          </cell>
          <cell r="D21">
            <v>77507.332179565288</v>
          </cell>
          <cell r="E21">
            <v>2525.6172831198846</v>
          </cell>
          <cell r="F21">
            <v>80032.949462685181</v>
          </cell>
          <cell r="G21">
            <v>153.75735</v>
          </cell>
          <cell r="H21">
            <v>80186.706812685181</v>
          </cell>
          <cell r="I21">
            <v>1451.6019975666316</v>
          </cell>
          <cell r="J21">
            <v>1079.1788219684922</v>
          </cell>
          <cell r="K21">
            <v>58.101000000000006</v>
          </cell>
          <cell r="L21">
            <v>1079.1788219684922</v>
          </cell>
          <cell r="M21">
            <v>1584.8040000000001</v>
          </cell>
          <cell r="N21">
            <v>347.83494000000002</v>
          </cell>
          <cell r="O21">
            <v>0</v>
          </cell>
          <cell r="P21">
            <v>183.6</v>
          </cell>
          <cell r="Q21">
            <v>158</v>
          </cell>
          <cell r="R21">
            <v>11.3</v>
          </cell>
          <cell r="S21">
            <v>12</v>
          </cell>
          <cell r="T21">
            <v>12.75</v>
          </cell>
          <cell r="U21">
            <v>182.66601617705749</v>
          </cell>
          <cell r="V21">
            <v>66.388412643515807</v>
          </cell>
          <cell r="W21">
            <v>0.77741220145809886</v>
          </cell>
          <cell r="X21">
            <v>0</v>
          </cell>
          <cell r="Y21">
            <v>30.17868</v>
          </cell>
          <cell r="Z21">
            <v>0</v>
          </cell>
          <cell r="AA21">
            <v>1.038</v>
          </cell>
          <cell r="AB21">
            <v>31.32546984</v>
          </cell>
          <cell r="AC21">
            <v>5</v>
          </cell>
          <cell r="AD21">
            <v>36.325469839999997</v>
          </cell>
          <cell r="AE21">
            <v>44.304497280000007</v>
          </cell>
          <cell r="AF21">
            <v>51.61116202450431</v>
          </cell>
          <cell r="AG21">
            <v>0</v>
          </cell>
          <cell r="AH21">
            <v>1111.2145528136182</v>
          </cell>
          <cell r="AI21">
            <v>96.627352418575398</v>
          </cell>
          <cell r="AJ21">
            <v>1207.8419052321935</v>
          </cell>
          <cell r="AK21">
            <v>0</v>
          </cell>
          <cell r="AL21">
            <v>438.13814489231288</v>
          </cell>
          <cell r="AM21">
            <v>422.15322537889591</v>
          </cell>
          <cell r="AN21">
            <v>15.984919513416992</v>
          </cell>
          <cell r="AO21">
            <v>128.46035376695852</v>
          </cell>
          <cell r="AP21">
            <v>94.773318497374348</v>
          </cell>
          <cell r="AQ21">
            <v>0</v>
          </cell>
          <cell r="AR21">
            <v>0</v>
          </cell>
          <cell r="AS21">
            <v>124.29835294117646</v>
          </cell>
          <cell r="AT21">
            <v>0</v>
          </cell>
          <cell r="AU21">
            <v>739.9270986937471</v>
          </cell>
          <cell r="AV21">
            <v>114.44596153846155</v>
          </cell>
          <cell r="AW21">
            <v>30.676500000000001</v>
          </cell>
          <cell r="AX21">
            <v>18.232500000000002</v>
          </cell>
          <cell r="AY21">
            <v>27.692999999999998</v>
          </cell>
          <cell r="AZ21">
            <v>68.849999999999994</v>
          </cell>
          <cell r="BA21">
            <v>25.245000000000001</v>
          </cell>
          <cell r="BB21">
            <v>0</v>
          </cell>
          <cell r="BC21">
            <v>28.05</v>
          </cell>
          <cell r="BD21">
            <v>104.92586999999999</v>
          </cell>
          <cell r="BE21">
            <v>418.11883153846151</v>
          </cell>
          <cell r="BF21">
            <v>1158.0459302322085</v>
          </cell>
          <cell r="BG21">
            <v>49.795974999984963</v>
          </cell>
          <cell r="BH21">
            <v>4.2999999999999997E-2</v>
          </cell>
          <cell r="BI21">
            <v>1207.8419052321935</v>
          </cell>
          <cell r="BJ21">
            <v>25.607762217165721</v>
          </cell>
          <cell r="BK21">
            <v>40365.390724000164</v>
          </cell>
          <cell r="BL21">
            <v>3778.2005717664151</v>
          </cell>
          <cell r="BM21">
            <v>484.38468868800197</v>
          </cell>
          <cell r="BN21">
            <v>4283.2422491574243</v>
          </cell>
          <cell r="BO21">
            <v>2642.671673961886</v>
          </cell>
          <cell r="BP21">
            <v>0</v>
          </cell>
          <cell r="BQ21">
            <v>322.92312579200137</v>
          </cell>
          <cell r="BR21">
            <v>20.182695362000086</v>
          </cell>
          <cell r="BS21">
            <v>0</v>
          </cell>
          <cell r="BT21">
            <v>0</v>
          </cell>
          <cell r="BU21">
            <v>11531.605004727729</v>
          </cell>
          <cell r="BV21">
            <v>1614.6156289600067</v>
          </cell>
          <cell r="BW21">
            <v>1691.3098713356069</v>
          </cell>
          <cell r="BX21">
            <v>2295</v>
          </cell>
          <cell r="BY21">
            <v>679.59510686282931</v>
          </cell>
          <cell r="BZ21">
            <v>3.9E-2</v>
          </cell>
          <cell r="CA21">
            <v>1574.2502382360065</v>
          </cell>
          <cell r="CB21">
            <v>59751.766574122339</v>
          </cell>
          <cell r="CC21">
            <v>-1694.6685756000002</v>
          </cell>
          <cell r="CD21">
            <v>4281.026272402376</v>
          </cell>
          <cell r="CE21">
            <v>62338.124270924716</v>
          </cell>
        </row>
        <row r="22">
          <cell r="A22">
            <v>42151</v>
          </cell>
          <cell r="B22">
            <v>48</v>
          </cell>
          <cell r="C22" t="str">
            <v>Wed</v>
          </cell>
          <cell r="D22">
            <v>85612.674106840088</v>
          </cell>
          <cell r="E22">
            <v>2789.734123184709</v>
          </cell>
          <cell r="F22">
            <v>88402.408230024797</v>
          </cell>
          <cell r="G22">
            <v>169.83654999999999</v>
          </cell>
          <cell r="H22">
            <v>88572.24478002479</v>
          </cell>
          <cell r="I22">
            <v>1392.6536930969205</v>
          </cell>
          <cell r="J22">
            <v>852.61089249444399</v>
          </cell>
          <cell r="K22">
            <v>45.903000000000006</v>
          </cell>
          <cell r="L22">
            <v>852.61089249444399</v>
          </cell>
          <cell r="M22">
            <v>1706.7120000000002</v>
          </cell>
          <cell r="N22">
            <v>274.80882000000003</v>
          </cell>
          <cell r="O22">
            <v>0</v>
          </cell>
          <cell r="P22">
            <v>183.6</v>
          </cell>
          <cell r="Q22">
            <v>158</v>
          </cell>
          <cell r="R22">
            <v>11.3</v>
          </cell>
          <cell r="S22">
            <v>12</v>
          </cell>
          <cell r="T22">
            <v>12.75</v>
          </cell>
          <cell r="U22">
            <v>182.66601617705749</v>
          </cell>
          <cell r="V22">
            <v>66.388412643515807</v>
          </cell>
          <cell r="W22">
            <v>0.77741220145809886</v>
          </cell>
          <cell r="X22">
            <v>0</v>
          </cell>
          <cell r="Y22">
            <v>30.17868</v>
          </cell>
          <cell r="Z22">
            <v>0</v>
          </cell>
          <cell r="AA22">
            <v>1.038</v>
          </cell>
          <cell r="AB22">
            <v>31.32546984</v>
          </cell>
          <cell r="AC22">
            <v>5</v>
          </cell>
          <cell r="AD22">
            <v>36.325469839999997</v>
          </cell>
          <cell r="AE22">
            <v>44.304497280000007</v>
          </cell>
          <cell r="AF22">
            <v>51.61116202450431</v>
          </cell>
          <cell r="AG22">
            <v>0</v>
          </cell>
          <cell r="AH22">
            <v>1227.4199962451075</v>
          </cell>
          <cell r="AI22">
            <v>106.73217358653099</v>
          </cell>
          <cell r="AJ22">
            <v>1334.1521698316385</v>
          </cell>
          <cell r="AK22">
            <v>0</v>
          </cell>
          <cell r="AL22">
            <v>483.9565129856266</v>
          </cell>
          <cell r="AM22">
            <v>466.29996790217911</v>
          </cell>
          <cell r="AN22">
            <v>17.656545083447526</v>
          </cell>
          <cell r="AO22">
            <v>123.24368965459472</v>
          </cell>
          <cell r="AP22">
            <v>74.876157707870348</v>
          </cell>
          <cell r="AQ22">
            <v>0</v>
          </cell>
          <cell r="AR22">
            <v>0</v>
          </cell>
          <cell r="AS22">
            <v>133.85976470588236</v>
          </cell>
          <cell r="AT22">
            <v>0</v>
          </cell>
          <cell r="AU22">
            <v>817.30509594276634</v>
          </cell>
          <cell r="AV22">
            <v>126.41416666666666</v>
          </cell>
          <cell r="AW22">
            <v>33.884499999999996</v>
          </cell>
          <cell r="AX22">
            <v>20.139166666666664</v>
          </cell>
          <cell r="AY22">
            <v>30.588999999999999</v>
          </cell>
          <cell r="AZ22">
            <v>76.05</v>
          </cell>
          <cell r="BA22">
            <v>27.885000000000002</v>
          </cell>
          <cell r="BB22">
            <v>0</v>
          </cell>
          <cell r="BC22">
            <v>30.983333333333331</v>
          </cell>
          <cell r="BD22">
            <v>115.89850999999999</v>
          </cell>
          <cell r="BE22">
            <v>461.84367666666657</v>
          </cell>
          <cell r="BF22">
            <v>1279.1487726094329</v>
          </cell>
          <cell r="BG22">
            <v>55.003397222205606</v>
          </cell>
          <cell r="BH22">
            <v>4.2999999999999997E-2</v>
          </cell>
          <cell r="BI22">
            <v>1334.1521698316385</v>
          </cell>
          <cell r="BJ22">
            <v>28.285698135300695</v>
          </cell>
          <cell r="BK22">
            <v>44586.60805461456</v>
          </cell>
          <cell r="BL22">
            <v>4173.3065139119226</v>
          </cell>
          <cell r="BM22">
            <v>535.03929665537476</v>
          </cell>
          <cell r="BN22">
            <v>4731.1630072392463</v>
          </cell>
          <cell r="BO22">
            <v>2919.0294960755468</v>
          </cell>
          <cell r="BP22">
            <v>0</v>
          </cell>
          <cell r="BQ22">
            <v>356.69286443691652</v>
          </cell>
          <cell r="BR22">
            <v>22.293304027307283</v>
          </cell>
          <cell r="BS22">
            <v>0</v>
          </cell>
          <cell r="BT22">
            <v>0</v>
          </cell>
          <cell r="BU22">
            <v>12737.524482346314</v>
          </cell>
          <cell r="BV22">
            <v>1783.4643221845824</v>
          </cell>
          <cell r="BW22">
            <v>1868.1788774883501</v>
          </cell>
          <cell r="BX22">
            <v>2535</v>
          </cell>
          <cell r="BY22">
            <v>750.66387620796172</v>
          </cell>
          <cell r="BZ22">
            <v>3.9E-2</v>
          </cell>
          <cell r="CA22">
            <v>1738.8777141299679</v>
          </cell>
          <cell r="CB22">
            <v>66000.317326971737</v>
          </cell>
          <cell r="CC22">
            <v>-1871.8888188000001</v>
          </cell>
          <cell r="CD22">
            <v>4728.7152943529509</v>
          </cell>
          <cell r="CE22">
            <v>68857.143802524675</v>
          </cell>
        </row>
        <row r="23">
          <cell r="A23">
            <v>42152</v>
          </cell>
          <cell r="B23">
            <v>48</v>
          </cell>
          <cell r="C23" t="str">
            <v>Thu</v>
          </cell>
          <cell r="D23">
            <v>85106.090236385426</v>
          </cell>
          <cell r="E23">
            <v>2773.226820680658</v>
          </cell>
          <cell r="F23">
            <v>87879.317057066088</v>
          </cell>
          <cell r="G23">
            <v>168.83160000000001</v>
          </cell>
          <cell r="H23">
            <v>88048.148657066078</v>
          </cell>
          <cell r="I23">
            <v>1569.4986065060534</v>
          </cell>
          <cell r="J23">
            <v>924.15865969677486</v>
          </cell>
          <cell r="K23">
            <v>49.755000000000003</v>
          </cell>
          <cell r="L23">
            <v>924.15865969677486</v>
          </cell>
          <cell r="M23">
            <v>1696.5529999999999</v>
          </cell>
          <cell r="N23">
            <v>297.86970000000002</v>
          </cell>
          <cell r="O23">
            <v>0</v>
          </cell>
          <cell r="P23">
            <v>183.6</v>
          </cell>
          <cell r="Q23">
            <v>158</v>
          </cell>
          <cell r="R23">
            <v>11.3</v>
          </cell>
          <cell r="S23">
            <v>12</v>
          </cell>
          <cell r="T23">
            <v>12.75</v>
          </cell>
          <cell r="U23">
            <v>182.66601617705749</v>
          </cell>
          <cell r="V23">
            <v>66.388412643515807</v>
          </cell>
          <cell r="W23">
            <v>0.77741220145809886</v>
          </cell>
          <cell r="X23">
            <v>0</v>
          </cell>
          <cell r="Y23">
            <v>30.17868</v>
          </cell>
          <cell r="Z23">
            <v>0</v>
          </cell>
          <cell r="AA23">
            <v>1.038</v>
          </cell>
          <cell r="AB23">
            <v>31.32546984</v>
          </cell>
          <cell r="AC23">
            <v>5</v>
          </cell>
          <cell r="AD23">
            <v>36.325469839999997</v>
          </cell>
          <cell r="AE23">
            <v>44.304497280000007</v>
          </cell>
          <cell r="AF23">
            <v>51.61116202450431</v>
          </cell>
          <cell r="AG23">
            <v>0</v>
          </cell>
          <cell r="AH23">
            <v>1220.1571560306395</v>
          </cell>
          <cell r="AI23">
            <v>106.10062226353378</v>
          </cell>
          <cell r="AJ23">
            <v>1326.2577782941732</v>
          </cell>
          <cell r="AK23">
            <v>0</v>
          </cell>
          <cell r="AL23">
            <v>481.09286497979457</v>
          </cell>
          <cell r="AM23">
            <v>463.54079649447397</v>
          </cell>
          <cell r="AN23">
            <v>17.552068485320618</v>
          </cell>
          <cell r="AO23">
            <v>138.89368199168612</v>
          </cell>
          <cell r="AP23">
            <v>81.159471641397914</v>
          </cell>
          <cell r="AQ23">
            <v>0</v>
          </cell>
          <cell r="AR23">
            <v>0</v>
          </cell>
          <cell r="AS23">
            <v>133.06298039215685</v>
          </cell>
          <cell r="AT23">
            <v>0</v>
          </cell>
          <cell r="AU23">
            <v>812.46897111470275</v>
          </cell>
          <cell r="AV23">
            <v>125.66615384615386</v>
          </cell>
          <cell r="AW23">
            <v>33.684000000000005</v>
          </cell>
          <cell r="AX23">
            <v>20.02</v>
          </cell>
          <cell r="AY23">
            <v>30.408000000000001</v>
          </cell>
          <cell r="AZ23">
            <v>75.599999999999994</v>
          </cell>
          <cell r="BA23">
            <v>27.72</v>
          </cell>
          <cell r="BB23">
            <v>0</v>
          </cell>
          <cell r="BC23">
            <v>30.8</v>
          </cell>
          <cell r="BD23">
            <v>115.21272</v>
          </cell>
          <cell r="BE23">
            <v>459.11087384615382</v>
          </cell>
          <cell r="BF23">
            <v>1271.5798449608565</v>
          </cell>
          <cell r="BG23">
            <v>54.67793333331683</v>
          </cell>
          <cell r="BH23">
            <v>4.2999999999999997E-2</v>
          </cell>
          <cell r="BI23">
            <v>1326.2577782941732</v>
          </cell>
          <cell r="BJ23">
            <v>28.118327140417264</v>
          </cell>
          <cell r="BK23">
            <v>44322.781971451164</v>
          </cell>
          <cell r="BL23">
            <v>4148.6123925278289</v>
          </cell>
          <cell r="BM23">
            <v>531.87338365741402</v>
          </cell>
          <cell r="BN23">
            <v>4703.1679598591336</v>
          </cell>
          <cell r="BO23">
            <v>2901.7571321934433</v>
          </cell>
          <cell r="BP23">
            <v>0</v>
          </cell>
          <cell r="BQ23">
            <v>354.58225577160937</v>
          </cell>
          <cell r="BR23">
            <v>22.161390985725586</v>
          </cell>
          <cell r="BS23">
            <v>0</v>
          </cell>
          <cell r="BT23">
            <v>0</v>
          </cell>
          <cell r="BU23">
            <v>12662.154514995154</v>
          </cell>
          <cell r="BV23">
            <v>1772.9112788580467</v>
          </cell>
          <cell r="BW23">
            <v>1857.1245646038039</v>
          </cell>
          <cell r="BX23">
            <v>2520</v>
          </cell>
          <cell r="BY23">
            <v>746.22207812389104</v>
          </cell>
          <cell r="BZ23">
            <v>3.9E-2</v>
          </cell>
          <cell r="CA23">
            <v>1728.5884968865955</v>
          </cell>
          <cell r="CB23">
            <v>65609.782904918655</v>
          </cell>
          <cell r="CC23">
            <v>-1860.8125536000005</v>
          </cell>
          <cell r="CD23">
            <v>4700.7347304810401</v>
          </cell>
          <cell r="CE23">
            <v>68449.705081799693</v>
          </cell>
        </row>
        <row r="24">
          <cell r="A24">
            <v>42153</v>
          </cell>
          <cell r="B24">
            <v>48</v>
          </cell>
          <cell r="C24" t="str">
            <v>Fri</v>
          </cell>
          <cell r="D24">
            <v>119047.20955684864</v>
          </cell>
          <cell r="E24">
            <v>3879.2160884521104</v>
          </cell>
          <cell r="F24">
            <v>122926.42564530075</v>
          </cell>
          <cell r="G24">
            <v>236.16325000000001</v>
          </cell>
          <cell r="H24">
            <v>123162.58889530075</v>
          </cell>
          <cell r="I24">
            <v>1318.968312509782</v>
          </cell>
          <cell r="J24">
            <v>1055.3295662343817</v>
          </cell>
          <cell r="K24">
            <v>56.817</v>
          </cell>
          <cell r="L24">
            <v>1055.3295662343817</v>
          </cell>
          <cell r="M24">
            <v>2265.4569999999999</v>
          </cell>
          <cell r="N24">
            <v>340.14797999999996</v>
          </cell>
          <cell r="O24">
            <v>0</v>
          </cell>
          <cell r="P24">
            <v>183.6</v>
          </cell>
          <cell r="Q24">
            <v>158</v>
          </cell>
          <cell r="R24">
            <v>11.3</v>
          </cell>
          <cell r="S24">
            <v>12</v>
          </cell>
          <cell r="T24">
            <v>12.75</v>
          </cell>
          <cell r="U24">
            <v>182.66601617705749</v>
          </cell>
          <cell r="V24">
            <v>66.388412643515807</v>
          </cell>
          <cell r="W24">
            <v>0.77741220145809886</v>
          </cell>
          <cell r="X24">
            <v>0</v>
          </cell>
          <cell r="Y24">
            <v>30.17868</v>
          </cell>
          <cell r="Z24">
            <v>0</v>
          </cell>
          <cell r="AA24">
            <v>1.038</v>
          </cell>
          <cell r="AB24">
            <v>31.32546984</v>
          </cell>
          <cell r="AC24">
            <v>5</v>
          </cell>
          <cell r="AD24">
            <v>36.325469839999997</v>
          </cell>
          <cell r="AE24">
            <v>44.304497280000007</v>
          </cell>
          <cell r="AF24">
            <v>51.61116202450431</v>
          </cell>
          <cell r="AG24">
            <v>0</v>
          </cell>
          <cell r="AH24">
            <v>1706.7674504000015</v>
          </cell>
          <cell r="AI24">
            <v>148.41456090434784</v>
          </cell>
          <cell r="AJ24">
            <v>1855.1820113043493</v>
          </cell>
          <cell r="AK24">
            <v>0</v>
          </cell>
          <cell r="AL24">
            <v>672.95728137054584</v>
          </cell>
          <cell r="AM24">
            <v>648.40528081072239</v>
          </cell>
          <cell r="AN24">
            <v>24.552000559823483</v>
          </cell>
          <cell r="AO24">
            <v>116.72285951413998</v>
          </cell>
          <cell r="AP24">
            <v>92.678880519531802</v>
          </cell>
          <cell r="AQ24">
            <v>0</v>
          </cell>
          <cell r="AR24">
            <v>0</v>
          </cell>
          <cell r="AS24">
            <v>177.68290196078431</v>
          </cell>
          <cell r="AT24">
            <v>0</v>
          </cell>
          <cell r="AU24">
            <v>1136.4893345949708</v>
          </cell>
          <cell r="AV24">
            <v>175.78301282051282</v>
          </cell>
          <cell r="AW24">
            <v>47.1175</v>
          </cell>
          <cell r="AX24">
            <v>28.004166666666663</v>
          </cell>
          <cell r="AY24">
            <v>42.534999999999997</v>
          </cell>
          <cell r="AZ24">
            <v>105.75</v>
          </cell>
          <cell r="BA24">
            <v>38.774999999999999</v>
          </cell>
          <cell r="BB24">
            <v>0</v>
          </cell>
          <cell r="BC24">
            <v>43.083333333333336</v>
          </cell>
          <cell r="BD24">
            <v>161.16064999999998</v>
          </cell>
          <cell r="BE24">
            <v>642.2086628205127</v>
          </cell>
          <cell r="BF24">
            <v>1778.6979974154838</v>
          </cell>
          <cell r="BG24">
            <v>76.484013888865789</v>
          </cell>
          <cell r="BH24">
            <v>4.2999999999999997E-2</v>
          </cell>
          <cell r="BI24">
            <v>1855.1820113043493</v>
          </cell>
          <cell r="BJ24">
            <v>39.332183797607478</v>
          </cell>
          <cell r="BK24">
            <v>61999.129543398943</v>
          </cell>
          <cell r="BL24">
            <v>5803.1185252621408</v>
          </cell>
          <cell r="BM24">
            <v>743.98955452078735</v>
          </cell>
          <cell r="BN24">
            <v>6578.8361343267634</v>
          </cell>
          <cell r="BO24">
            <v>4059.0055122943995</v>
          </cell>
          <cell r="BP24">
            <v>0</v>
          </cell>
          <cell r="BQ24">
            <v>495.99303634719161</v>
          </cell>
          <cell r="BR24">
            <v>30.999564771699475</v>
          </cell>
          <cell r="BS24">
            <v>0</v>
          </cell>
          <cell r="BT24">
            <v>0</v>
          </cell>
          <cell r="BU24">
            <v>17711.942327522982</v>
          </cell>
          <cell r="BV24">
            <v>2479.9651817359577</v>
          </cell>
          <cell r="BW24">
            <v>2597.7635278684156</v>
          </cell>
          <cell r="BX24">
            <v>3525</v>
          </cell>
          <cell r="BY24">
            <v>1043.8225497566332</v>
          </cell>
          <cell r="BZ24">
            <v>3.9E-2</v>
          </cell>
          <cell r="CA24">
            <v>2417.9660521925589</v>
          </cell>
          <cell r="CB24">
            <v>91775.589182475494</v>
          </cell>
          <cell r="CC24">
            <v>-2602.9223220000003</v>
          </cell>
          <cell r="CD24">
            <v>6575.432509899073</v>
          </cell>
          <cell r="CE24">
            <v>95748.099370374563</v>
          </cell>
        </row>
        <row r="25">
          <cell r="A25">
            <v>42154</v>
          </cell>
          <cell r="B25">
            <v>48</v>
          </cell>
          <cell r="C25" t="str">
            <v>Sat</v>
          </cell>
          <cell r="D25">
            <v>50658.387045467513</v>
          </cell>
          <cell r="E25">
            <v>1650.7302504051536</v>
          </cell>
          <cell r="F25">
            <v>52309.117295872667</v>
          </cell>
          <cell r="G25">
            <v>100.495</v>
          </cell>
          <cell r="H25">
            <v>52409.61229587267</v>
          </cell>
          <cell r="I25">
            <v>0</v>
          </cell>
          <cell r="J25">
            <v>787.02543922564064</v>
          </cell>
          <cell r="K25">
            <v>42.372</v>
          </cell>
          <cell r="L25">
            <v>787.02543922564064</v>
          </cell>
          <cell r="M25">
            <v>1188.6029999999998</v>
          </cell>
          <cell r="N25">
            <v>253.66968</v>
          </cell>
          <cell r="O25">
            <v>0</v>
          </cell>
          <cell r="P25">
            <v>183.6</v>
          </cell>
          <cell r="Q25">
            <v>158</v>
          </cell>
          <cell r="R25">
            <v>11.3</v>
          </cell>
          <cell r="S25">
            <v>12</v>
          </cell>
          <cell r="T25">
            <v>12.75</v>
          </cell>
          <cell r="U25">
            <v>182.66601617705749</v>
          </cell>
          <cell r="V25">
            <v>66.388412643515807</v>
          </cell>
          <cell r="W25">
            <v>0.77741220145809886</v>
          </cell>
          <cell r="X25">
            <v>0</v>
          </cell>
          <cell r="Y25">
            <v>30.17868</v>
          </cell>
          <cell r="Z25">
            <v>0</v>
          </cell>
          <cell r="AA25">
            <v>1.038</v>
          </cell>
          <cell r="AB25">
            <v>31.32546984</v>
          </cell>
          <cell r="AC25">
            <v>5</v>
          </cell>
          <cell r="AD25">
            <v>36.325469839999997</v>
          </cell>
          <cell r="AE25">
            <v>44.304497280000007</v>
          </cell>
          <cell r="AF25">
            <v>51.61116202450431</v>
          </cell>
          <cell r="AG25">
            <v>0</v>
          </cell>
          <cell r="AH25">
            <v>726.28402144680922</v>
          </cell>
          <cell r="AI25">
            <v>63.155132299722482</v>
          </cell>
          <cell r="AJ25">
            <v>789.4391537465317</v>
          </cell>
          <cell r="AK25">
            <v>0</v>
          </cell>
          <cell r="AL25">
            <v>286.36480058321104</v>
          </cell>
          <cell r="AM25">
            <v>275.91714077052023</v>
          </cell>
          <cell r="AN25">
            <v>10.447659812690844</v>
          </cell>
          <cell r="AO25">
            <v>0</v>
          </cell>
          <cell r="AP25">
            <v>69.116453268803383</v>
          </cell>
          <cell r="AQ25">
            <v>0</v>
          </cell>
          <cell r="AR25">
            <v>0</v>
          </cell>
          <cell r="AS25">
            <v>93.223764705882346</v>
          </cell>
          <cell r="AT25">
            <v>0</v>
          </cell>
          <cell r="AU25">
            <v>483.61248280637068</v>
          </cell>
          <cell r="AV25">
            <v>74.801282051282058</v>
          </cell>
          <cell r="AW25">
            <v>20.05</v>
          </cell>
          <cell r="AX25">
            <v>11.916666666666666</v>
          </cell>
          <cell r="AY25">
            <v>18.100000000000001</v>
          </cell>
          <cell r="AZ25">
            <v>45</v>
          </cell>
          <cell r="BA25">
            <v>16.5</v>
          </cell>
          <cell r="BB25">
            <v>0</v>
          </cell>
          <cell r="BC25">
            <v>18.333333333333336</v>
          </cell>
          <cell r="BD25">
            <v>68.578999999999994</v>
          </cell>
          <cell r="BE25">
            <v>273.28028205128203</v>
          </cell>
          <cell r="BF25">
            <v>756.89276485765276</v>
          </cell>
          <cell r="BG25">
            <v>32.546388888879065</v>
          </cell>
          <cell r="BH25">
            <v>4.2999999999999997E-2</v>
          </cell>
          <cell r="BI25">
            <v>789.4391537465317</v>
          </cell>
          <cell r="BJ25">
            <v>16.73709948834361</v>
          </cell>
          <cell r="BK25">
            <v>26382.608316339978</v>
          </cell>
          <cell r="BL25">
            <v>2469.4121384094219</v>
          </cell>
          <cell r="BM25">
            <v>316.59129979607974</v>
          </cell>
          <cell r="BN25">
            <v>2799.5047380113888</v>
          </cell>
          <cell r="BO25">
            <v>1727.236388210383</v>
          </cell>
          <cell r="BP25">
            <v>0</v>
          </cell>
          <cell r="BQ25">
            <v>211.06086653071986</v>
          </cell>
          <cell r="BR25">
            <v>13.191304158169991</v>
          </cell>
          <cell r="BS25">
            <v>0</v>
          </cell>
          <cell r="BT25">
            <v>0</v>
          </cell>
          <cell r="BU25">
            <v>7536.9967351161631</v>
          </cell>
          <cell r="BV25">
            <v>1055.3043326535992</v>
          </cell>
          <cell r="BW25">
            <v>1105.431288454645</v>
          </cell>
          <cell r="BX25">
            <v>1500</v>
          </cell>
          <cell r="BY25">
            <v>444.17980840707799</v>
          </cell>
          <cell r="BZ25">
            <v>3.9E-2</v>
          </cell>
          <cell r="CA25">
            <v>1028.9217243372593</v>
          </cell>
          <cell r="CB25">
            <v>39053.442205308726</v>
          </cell>
          <cell r="CC25">
            <v>-1107.6265200000003</v>
          </cell>
          <cell r="CD25">
            <v>2798.0563871910954</v>
          </cell>
          <cell r="CE25">
            <v>40743.87207249982</v>
          </cell>
        </row>
        <row r="26">
          <cell r="A26">
            <v>42155</v>
          </cell>
          <cell r="B26">
            <v>48</v>
          </cell>
          <cell r="C26" t="str">
            <v>Sun</v>
          </cell>
          <cell r="D26">
            <v>4052.6709636374007</v>
          </cell>
          <cell r="E26">
            <v>132.05842003241227</v>
          </cell>
          <cell r="F26">
            <v>4184.7293836698136</v>
          </cell>
          <cell r="G26">
            <v>8.0396000000000001</v>
          </cell>
          <cell r="H26">
            <v>4192.7689836698137</v>
          </cell>
          <cell r="I26">
            <v>0</v>
          </cell>
          <cell r="J26">
            <v>453.13585894809609</v>
          </cell>
          <cell r="K26">
            <v>24.396000000000001</v>
          </cell>
          <cell r="L26">
            <v>453.13585894809609</v>
          </cell>
          <cell r="M26">
            <v>60.954000000000001</v>
          </cell>
          <cell r="N26">
            <v>146.05223999999998</v>
          </cell>
          <cell r="O26">
            <v>0</v>
          </cell>
          <cell r="P26">
            <v>183.6</v>
          </cell>
          <cell r="Q26">
            <v>158</v>
          </cell>
          <cell r="R26">
            <v>11.3</v>
          </cell>
          <cell r="S26">
            <v>12</v>
          </cell>
          <cell r="T26">
            <v>12.75</v>
          </cell>
          <cell r="U26">
            <v>182.66601617705749</v>
          </cell>
          <cell r="V26">
            <v>66.388412643515807</v>
          </cell>
          <cell r="W26">
            <v>0.77741220145809886</v>
          </cell>
          <cell r="X26">
            <v>0</v>
          </cell>
          <cell r="Y26">
            <v>30.17868</v>
          </cell>
          <cell r="Z26">
            <v>0</v>
          </cell>
          <cell r="AA26">
            <v>1.038</v>
          </cell>
          <cell r="AB26">
            <v>31.32546984</v>
          </cell>
          <cell r="AC26">
            <v>5</v>
          </cell>
          <cell r="AD26">
            <v>36.325469839999997</v>
          </cell>
          <cell r="AE26">
            <v>44.304497280000007</v>
          </cell>
          <cell r="AF26">
            <v>51.61116202450431</v>
          </cell>
          <cell r="AG26">
            <v>0</v>
          </cell>
          <cell r="AH26">
            <v>58.102721715744735</v>
          </cell>
          <cell r="AI26">
            <v>5.0524105839777986</v>
          </cell>
          <cell r="AJ26">
            <v>63.155132299722538</v>
          </cell>
          <cell r="AK26">
            <v>0</v>
          </cell>
          <cell r="AL26">
            <v>22.909184046656883</v>
          </cell>
          <cell r="AM26">
            <v>22.073371261641615</v>
          </cell>
          <cell r="AN26">
            <v>0.83581278501526757</v>
          </cell>
          <cell r="AO26">
            <v>0</v>
          </cell>
          <cell r="AP26">
            <v>39.794321579008006</v>
          </cell>
          <cell r="AQ26">
            <v>0</v>
          </cell>
          <cell r="AR26">
            <v>0</v>
          </cell>
          <cell r="AS26">
            <v>4.7807058823529411</v>
          </cell>
          <cell r="AT26">
            <v>0</v>
          </cell>
          <cell r="AU26">
            <v>38.688998624509651</v>
          </cell>
          <cell r="AV26">
            <v>5.9841025641025647</v>
          </cell>
          <cell r="AW26">
            <v>1.6040000000000001</v>
          </cell>
          <cell r="AX26">
            <v>0.95333333333333325</v>
          </cell>
          <cell r="AY26">
            <v>1.448</v>
          </cell>
          <cell r="AZ26">
            <v>3.6</v>
          </cell>
          <cell r="BA26">
            <v>1.32</v>
          </cell>
          <cell r="BB26">
            <v>0</v>
          </cell>
          <cell r="BC26">
            <v>1.4666666666666668</v>
          </cell>
          <cell r="BD26">
            <v>5.4863200000000001</v>
          </cell>
          <cell r="BE26">
            <v>21.862422564102562</v>
          </cell>
          <cell r="BF26">
            <v>60.551421188612217</v>
          </cell>
          <cell r="BG26">
            <v>2.603711111110325</v>
          </cell>
          <cell r="BH26">
            <v>4.2999999999999997E-2</v>
          </cell>
          <cell r="BI26">
            <v>63.155132299722538</v>
          </cell>
          <cell r="BJ26">
            <v>1.3389679590674888</v>
          </cell>
          <cell r="BK26">
            <v>2110.6086653071984</v>
          </cell>
          <cell r="BL26">
            <v>197.55297107275376</v>
          </cell>
          <cell r="BM26">
            <v>25.327303983686381</v>
          </cell>
          <cell r="BN26">
            <v>223.96037904091111</v>
          </cell>
          <cell r="BO26">
            <v>138.17891105683063</v>
          </cell>
          <cell r="BP26">
            <v>0</v>
          </cell>
          <cell r="BQ26">
            <v>16.884869322457586</v>
          </cell>
          <cell r="BR26">
            <v>1.0553043326535991</v>
          </cell>
          <cell r="BS26">
            <v>0</v>
          </cell>
          <cell r="BT26">
            <v>0</v>
          </cell>
          <cell r="BU26">
            <v>602.95973880929307</v>
          </cell>
          <cell r="BV26">
            <v>84.424346612287934</v>
          </cell>
          <cell r="BW26">
            <v>88.434503076371612</v>
          </cell>
          <cell r="BX26">
            <v>120</v>
          </cell>
          <cell r="BY26">
            <v>35.53438467256624</v>
          </cell>
          <cell r="BZ26">
            <v>3.9E-2</v>
          </cell>
          <cell r="CA26">
            <v>82.313737946980737</v>
          </cell>
          <cell r="CB26">
            <v>3124.2753764246977</v>
          </cell>
          <cell r="CC26">
            <v>-88.610121600000014</v>
          </cell>
          <cell r="CD26">
            <v>223.84451097528762</v>
          </cell>
          <cell r="CE26">
            <v>3259.5097657999854</v>
          </cell>
        </row>
        <row r="27">
          <cell r="A27">
            <v>42156</v>
          </cell>
          <cell r="B27">
            <v>49</v>
          </cell>
          <cell r="C27" t="str">
            <v>Mon</v>
          </cell>
          <cell r="D27">
            <v>91225.687557017271</v>
          </cell>
          <cell r="E27">
            <v>2994.0254818574563</v>
          </cell>
          <cell r="F27">
            <v>94219.713038874732</v>
          </cell>
          <cell r="G27">
            <v>88.51</v>
          </cell>
          <cell r="H27">
            <v>94308.223038874727</v>
          </cell>
          <cell r="I27">
            <v>1739.2315124446325</v>
          </cell>
          <cell r="J27">
            <v>873.75577385720703</v>
          </cell>
          <cell r="K27">
            <v>46.512</v>
          </cell>
          <cell r="L27">
            <v>873.75577385720703</v>
          </cell>
          <cell r="M27">
            <v>1760.5630000000001</v>
          </cell>
          <cell r="N27">
            <v>268.43816000000004</v>
          </cell>
          <cell r="O27">
            <v>0</v>
          </cell>
          <cell r="P27">
            <v>181.56</v>
          </cell>
          <cell r="Q27">
            <v>158</v>
          </cell>
          <cell r="R27">
            <v>11.3</v>
          </cell>
          <cell r="S27">
            <v>12</v>
          </cell>
          <cell r="T27">
            <v>12.75</v>
          </cell>
          <cell r="U27">
            <v>180.7037529533421</v>
          </cell>
          <cell r="V27">
            <v>71.476323792151334</v>
          </cell>
          <cell r="W27">
            <v>0.64318817523755811</v>
          </cell>
          <cell r="X27">
            <v>0</v>
          </cell>
          <cell r="Y27">
            <v>30.893520000000002</v>
          </cell>
          <cell r="Z27">
            <v>0</v>
          </cell>
          <cell r="AA27">
            <v>1.038</v>
          </cell>
          <cell r="AB27">
            <v>32.067473760000006</v>
          </cell>
          <cell r="AC27">
            <v>0</v>
          </cell>
          <cell r="AD27">
            <v>32.067473760000006</v>
          </cell>
          <cell r="AE27">
            <v>44.304497280000007</v>
          </cell>
          <cell r="AF27">
            <v>45.972726272562682</v>
          </cell>
          <cell r="AG27">
            <v>0</v>
          </cell>
          <cell r="AH27">
            <v>1213.8783948663581</v>
          </cell>
          <cell r="AI27">
            <v>105.55464303185718</v>
          </cell>
          <cell r="AJ27">
            <v>1319.4330378982152</v>
          </cell>
          <cell r="AK27">
            <v>0</v>
          </cell>
          <cell r="AL27">
            <v>521.40429569939454</v>
          </cell>
          <cell r="AM27">
            <v>502.45476733320811</v>
          </cell>
          <cell r="AN27">
            <v>18.949528366186431</v>
          </cell>
          <cell r="AO27">
            <v>153.91429313669315</v>
          </cell>
          <cell r="AP27">
            <v>76.688981154767262</v>
          </cell>
          <cell r="AQ27">
            <v>0</v>
          </cell>
          <cell r="AR27">
            <v>0</v>
          </cell>
          <cell r="AS27">
            <v>138.0833725490196</v>
          </cell>
          <cell r="AT27">
            <v>0</v>
          </cell>
          <cell r="AU27">
            <v>872.82814867542834</v>
          </cell>
          <cell r="AV27">
            <v>124.91814102564102</v>
          </cell>
          <cell r="AW27">
            <v>44.463749999999997</v>
          </cell>
          <cell r="AX27">
            <v>19.900833333333331</v>
          </cell>
          <cell r="AY27">
            <v>30.226999999999997</v>
          </cell>
          <cell r="AZ27">
            <v>0</v>
          </cell>
          <cell r="BA27">
            <v>27.555</v>
          </cell>
          <cell r="BB27">
            <v>0</v>
          </cell>
          <cell r="BC27">
            <v>30.616666666666664</v>
          </cell>
          <cell r="BD27">
            <v>114.52692999999998</v>
          </cell>
          <cell r="BE27">
            <v>392.20832102564094</v>
          </cell>
          <cell r="BF27">
            <v>1265.0364697010693</v>
          </cell>
          <cell r="BG27">
            <v>54.396568197145982</v>
          </cell>
          <cell r="BH27">
            <v>4.2999999999999997E-2</v>
          </cell>
          <cell r="BI27">
            <v>1319.4330378982152</v>
          </cell>
          <cell r="BJ27">
            <v>27.869108543350706</v>
          </cell>
          <cell r="BK27">
            <v>38926.013575207864</v>
          </cell>
          <cell r="BL27">
            <v>3643.4748706394562</v>
          </cell>
          <cell r="BM27">
            <v>467.11216290249439</v>
          </cell>
          <cell r="BN27">
            <v>4130.5074209890627</v>
          </cell>
          <cell r="BO27">
            <v>2548.4374512518898</v>
          </cell>
          <cell r="BP27">
            <v>0</v>
          </cell>
          <cell r="BQ27">
            <v>311.40810860166289</v>
          </cell>
          <cell r="BR27">
            <v>19.463006787603931</v>
          </cell>
          <cell r="BS27">
            <v>0</v>
          </cell>
          <cell r="BT27">
            <v>0</v>
          </cell>
          <cell r="BU27">
            <v>11120.403021172171</v>
          </cell>
          <cell r="BV27">
            <v>1557.0405430083147</v>
          </cell>
          <cell r="BW27">
            <v>1630.9999688012094</v>
          </cell>
          <cell r="BX27">
            <v>2505</v>
          </cell>
          <cell r="BY27">
            <v>655.36163235151207</v>
          </cell>
          <cell r="BZ27">
            <v>3.9E-2</v>
          </cell>
          <cell r="CA27">
            <v>1518.1145294331066</v>
          </cell>
          <cell r="CB27">
            <v>57912.933269974186</v>
          </cell>
          <cell r="CC27">
            <v>-1931.5447787999999</v>
          </cell>
          <cell r="CD27">
            <v>4676.5453950962883</v>
          </cell>
          <cell r="CE27">
            <v>60657.933886270468</v>
          </cell>
        </row>
        <row r="28">
          <cell r="A28">
            <v>42157</v>
          </cell>
          <cell r="B28">
            <v>49</v>
          </cell>
          <cell r="C28" t="str">
            <v>Tue</v>
          </cell>
          <cell r="D28">
            <v>83578.025127087691</v>
          </cell>
          <cell r="E28">
            <v>2743.0293336777895</v>
          </cell>
          <cell r="F28">
            <v>86321.054460765474</v>
          </cell>
          <cell r="G28">
            <v>81.09</v>
          </cell>
          <cell r="H28">
            <v>86402.14446076547</v>
          </cell>
          <cell r="I28">
            <v>1543.3721078900567</v>
          </cell>
          <cell r="J28">
            <v>1162.8661402070184</v>
          </cell>
          <cell r="K28">
            <v>61.902000000000008</v>
          </cell>
          <cell r="L28">
            <v>1162.8661402070184</v>
          </cell>
          <cell r="M28">
            <v>1684.9559999999999</v>
          </cell>
          <cell r="N28">
            <v>357.25961000000001</v>
          </cell>
          <cell r="O28">
            <v>0</v>
          </cell>
          <cell r="P28">
            <v>181.56</v>
          </cell>
          <cell r="Q28">
            <v>158</v>
          </cell>
          <cell r="R28">
            <v>11.3</v>
          </cell>
          <cell r="S28">
            <v>12</v>
          </cell>
          <cell r="T28">
            <v>12.75</v>
          </cell>
          <cell r="U28">
            <v>180.7037529533421</v>
          </cell>
          <cell r="V28">
            <v>71.476323792151334</v>
          </cell>
          <cell r="W28">
            <v>0.64318817523755811</v>
          </cell>
          <cell r="X28">
            <v>0</v>
          </cell>
          <cell r="Y28">
            <v>30.893520000000002</v>
          </cell>
          <cell r="Z28">
            <v>0</v>
          </cell>
          <cell r="AA28">
            <v>1.038</v>
          </cell>
          <cell r="AB28">
            <v>32.067473760000006</v>
          </cell>
          <cell r="AC28">
            <v>0</v>
          </cell>
          <cell r="AD28">
            <v>32.067473760000006</v>
          </cell>
          <cell r="AE28">
            <v>44.304497280000007</v>
          </cell>
          <cell r="AF28">
            <v>45.972726272562682</v>
          </cell>
          <cell r="AG28">
            <v>0</v>
          </cell>
          <cell r="AH28">
            <v>1112.1161342188791</v>
          </cell>
          <cell r="AI28">
            <v>96.705750801641628</v>
          </cell>
          <cell r="AJ28">
            <v>1208.8218850205208</v>
          </cell>
          <cell r="AK28">
            <v>0</v>
          </cell>
          <cell r="AL28">
            <v>477.6937559401639</v>
          </cell>
          <cell r="AM28">
            <v>460.33281079030445</v>
          </cell>
          <cell r="AN28">
            <v>17.360945149859429</v>
          </cell>
          <cell r="AO28">
            <v>136.5816024681466</v>
          </cell>
          <cell r="AP28">
            <v>102.0640116839182</v>
          </cell>
          <cell r="AQ28">
            <v>0</v>
          </cell>
          <cell r="AR28">
            <v>0</v>
          </cell>
          <cell r="AS28">
            <v>132.15341176470588</v>
          </cell>
          <cell r="AT28">
            <v>0</v>
          </cell>
          <cell r="AU28">
            <v>799.65692663078175</v>
          </cell>
          <cell r="AV28">
            <v>114.44596153846155</v>
          </cell>
          <cell r="AW28">
            <v>40.736249999999998</v>
          </cell>
          <cell r="AX28">
            <v>18.232500000000002</v>
          </cell>
          <cell r="AY28">
            <v>27.692999999999998</v>
          </cell>
          <cell r="AZ28">
            <v>0</v>
          </cell>
          <cell r="BA28">
            <v>25.245000000000001</v>
          </cell>
          <cell r="BB28">
            <v>0</v>
          </cell>
          <cell r="BC28">
            <v>28.05</v>
          </cell>
          <cell r="BD28">
            <v>104.92586999999999</v>
          </cell>
          <cell r="BE28">
            <v>359.32858153846149</v>
          </cell>
          <cell r="BF28">
            <v>1158.9855081692433</v>
          </cell>
          <cell r="BG28">
            <v>49.836376851277457</v>
          </cell>
          <cell r="BH28">
            <v>4.2999999999999997E-2</v>
          </cell>
          <cell r="BI28">
            <v>1208.8218850205208</v>
          </cell>
          <cell r="BJ28">
            <v>25.532776090614721</v>
          </cell>
          <cell r="BK28">
            <v>35662.754952136551</v>
          </cell>
          <cell r="BL28">
            <v>3338.0338635199814</v>
          </cell>
          <cell r="BM28">
            <v>427.95305942563863</v>
          </cell>
          <cell r="BN28">
            <v>3784.2373377923755</v>
          </cell>
          <cell r="BO28">
            <v>2334.7959882726896</v>
          </cell>
          <cell r="BP28">
            <v>0</v>
          </cell>
          <cell r="BQ28">
            <v>285.30203961709242</v>
          </cell>
          <cell r="BR28">
            <v>17.831377476068276</v>
          </cell>
          <cell r="BS28">
            <v>0</v>
          </cell>
          <cell r="BT28">
            <v>0</v>
          </cell>
          <cell r="BU28">
            <v>10188.153666103846</v>
          </cell>
          <cell r="BV28">
            <v>1426.510198085462</v>
          </cell>
          <cell r="BW28">
            <v>1494.2694324945214</v>
          </cell>
          <cell r="BX28">
            <v>2295</v>
          </cell>
          <cell r="BY28">
            <v>600.4211362262356</v>
          </cell>
          <cell r="BZ28">
            <v>3.9E-2</v>
          </cell>
          <cell r="CA28">
            <v>1390.8474431333252</v>
          </cell>
          <cell r="CB28">
            <v>53057.956828179944</v>
          </cell>
          <cell r="CC28">
            <v>-1769.6188692000001</v>
          </cell>
          <cell r="CD28">
            <v>4284.49967335169</v>
          </cell>
          <cell r="CE28">
            <v>55572.837632331633</v>
          </cell>
        </row>
        <row r="29">
          <cell r="A29">
            <v>42158</v>
          </cell>
          <cell r="B29">
            <v>49</v>
          </cell>
          <cell r="C29" t="str">
            <v>Wed</v>
          </cell>
          <cell r="D29">
            <v>92318.210761292925</v>
          </cell>
          <cell r="E29">
            <v>3029.8820744545515</v>
          </cell>
          <cell r="F29">
            <v>95348.092835747477</v>
          </cell>
          <cell r="G29">
            <v>89.57</v>
          </cell>
          <cell r="H29">
            <v>95437.662835747484</v>
          </cell>
          <cell r="I29">
            <v>1480.6970984325924</v>
          </cell>
          <cell r="J29">
            <v>918.72849751162221</v>
          </cell>
          <cell r="K29">
            <v>48.906000000000006</v>
          </cell>
          <cell r="L29">
            <v>918.72849751162221</v>
          </cell>
          <cell r="M29">
            <v>1814.5680000000002</v>
          </cell>
          <cell r="N29">
            <v>282.25483000000003</v>
          </cell>
          <cell r="O29">
            <v>0</v>
          </cell>
          <cell r="P29">
            <v>181.56</v>
          </cell>
          <cell r="Q29">
            <v>158</v>
          </cell>
          <cell r="R29">
            <v>11.3</v>
          </cell>
          <cell r="S29">
            <v>12</v>
          </cell>
          <cell r="T29">
            <v>12.75</v>
          </cell>
          <cell r="U29">
            <v>180.7037529533421</v>
          </cell>
          <cell r="V29">
            <v>71.476323792151334</v>
          </cell>
          <cell r="W29">
            <v>0.64318817523755811</v>
          </cell>
          <cell r="X29">
            <v>0</v>
          </cell>
          <cell r="Y29">
            <v>30.893520000000002</v>
          </cell>
          <cell r="Z29">
            <v>0</v>
          </cell>
          <cell r="AA29">
            <v>1.038</v>
          </cell>
          <cell r="AB29">
            <v>32.067473760000006</v>
          </cell>
          <cell r="AC29">
            <v>0</v>
          </cell>
          <cell r="AD29">
            <v>32.067473760000006</v>
          </cell>
          <cell r="AE29">
            <v>44.304497280000007</v>
          </cell>
          <cell r="AF29">
            <v>45.972726272562682</v>
          </cell>
          <cell r="AG29">
            <v>0</v>
          </cell>
          <cell r="AH29">
            <v>1228.4158606731407</v>
          </cell>
          <cell r="AI29">
            <v>106.81877049331655</v>
          </cell>
          <cell r="AJ29">
            <v>1335.2346311664573</v>
          </cell>
          <cell r="AK29">
            <v>0</v>
          </cell>
          <cell r="AL29">
            <v>527.64865852214177</v>
          </cell>
          <cell r="AM29">
            <v>508.47218969648009</v>
          </cell>
          <cell r="AN29">
            <v>19.176468825661718</v>
          </cell>
          <cell r="AO29">
            <v>131.0351414542117</v>
          </cell>
          <cell r="AP29">
            <v>80.636208125968523</v>
          </cell>
          <cell r="AQ29">
            <v>0</v>
          </cell>
          <cell r="AR29">
            <v>0</v>
          </cell>
          <cell r="AS29">
            <v>142.31905882352942</v>
          </cell>
          <cell r="AT29">
            <v>0</v>
          </cell>
          <cell r="AU29">
            <v>883.28118039609217</v>
          </cell>
          <cell r="AV29">
            <v>126.41416666666666</v>
          </cell>
          <cell r="AW29">
            <v>44.996250000000003</v>
          </cell>
          <cell r="AX29">
            <v>20.139166666666664</v>
          </cell>
          <cell r="AY29">
            <v>30.588999999999999</v>
          </cell>
          <cell r="AZ29">
            <v>0</v>
          </cell>
          <cell r="BA29">
            <v>27.885000000000002</v>
          </cell>
          <cell r="BB29">
            <v>0</v>
          </cell>
          <cell r="BC29">
            <v>30.983333333333331</v>
          </cell>
          <cell r="BD29">
            <v>115.89850999999999</v>
          </cell>
          <cell r="BE29">
            <v>396.90542666666659</v>
          </cell>
          <cell r="BF29">
            <v>1280.1866070627589</v>
          </cell>
          <cell r="BG29">
            <v>55.048024103698623</v>
          </cell>
          <cell r="BH29">
            <v>4.2999999999999997E-2</v>
          </cell>
          <cell r="BI29">
            <v>1335.2346311664573</v>
          </cell>
          <cell r="BJ29">
            <v>28.20287032231299</v>
          </cell>
          <cell r="BK29">
            <v>39392.193378503769</v>
          </cell>
          <cell r="BL29">
            <v>3687.1093002279531</v>
          </cell>
          <cell r="BM29">
            <v>472.70632054204526</v>
          </cell>
          <cell r="BN29">
            <v>4179.9745757314467</v>
          </cell>
          <cell r="BO29">
            <v>2578.9576602489187</v>
          </cell>
          <cell r="BP29">
            <v>0</v>
          </cell>
          <cell r="BQ29">
            <v>315.13754702803016</v>
          </cell>
          <cell r="BR29">
            <v>19.696096689251885</v>
          </cell>
          <cell r="BS29">
            <v>0</v>
          </cell>
          <cell r="BT29">
            <v>0</v>
          </cell>
          <cell r="BU29">
            <v>11253.581500467646</v>
          </cell>
          <cell r="BV29">
            <v>1575.6877351401508</v>
          </cell>
          <cell r="BW29">
            <v>1650.5329025593078</v>
          </cell>
          <cell r="BX29">
            <v>2535</v>
          </cell>
          <cell r="BY29">
            <v>663.21027465512293</v>
          </cell>
          <cell r="BZ29">
            <v>3.9E-2</v>
          </cell>
          <cell r="CA29">
            <v>1536.2955417616467</v>
          </cell>
          <cell r="CB29">
            <v>58606.501333087646</v>
          </cell>
          <cell r="CC29">
            <v>-1954.6770515999999</v>
          </cell>
          <cell r="CD29">
            <v>4732.5519267740883</v>
          </cell>
          <cell r="CE29">
            <v>61384.376208261732</v>
          </cell>
        </row>
        <row r="30">
          <cell r="A30">
            <v>42159</v>
          </cell>
          <cell r="B30">
            <v>49</v>
          </cell>
          <cell r="C30" t="str">
            <v>Thu</v>
          </cell>
          <cell r="D30">
            <v>91771.949159155105</v>
          </cell>
          <cell r="E30">
            <v>3011.9537781560043</v>
          </cell>
          <cell r="F30">
            <v>94783.902937311112</v>
          </cell>
          <cell r="G30">
            <v>89.04</v>
          </cell>
          <cell r="H30">
            <v>94872.94293731112</v>
          </cell>
          <cell r="I30">
            <v>1668.7221268049852</v>
          </cell>
          <cell r="J30">
            <v>995.82459520490511</v>
          </cell>
          <cell r="K30">
            <v>53.01</v>
          </cell>
          <cell r="L30">
            <v>995.82459520490511</v>
          </cell>
          <cell r="M30">
            <v>1803.7669999999998</v>
          </cell>
          <cell r="N30">
            <v>305.94054999999997</v>
          </cell>
          <cell r="O30">
            <v>0</v>
          </cell>
          <cell r="P30">
            <v>181.56</v>
          </cell>
          <cell r="Q30">
            <v>158</v>
          </cell>
          <cell r="R30">
            <v>11.3</v>
          </cell>
          <cell r="S30">
            <v>12</v>
          </cell>
          <cell r="T30">
            <v>12.75</v>
          </cell>
          <cell r="U30">
            <v>180.7037529533421</v>
          </cell>
          <cell r="V30">
            <v>71.476323792151334</v>
          </cell>
          <cell r="W30">
            <v>0.64318817523755811</v>
          </cell>
          <cell r="X30">
            <v>0</v>
          </cell>
          <cell r="Y30">
            <v>30.893520000000002</v>
          </cell>
          <cell r="Z30">
            <v>0</v>
          </cell>
          <cell r="AA30">
            <v>1.038</v>
          </cell>
          <cell r="AB30">
            <v>32.067473760000006</v>
          </cell>
          <cell r="AC30">
            <v>0</v>
          </cell>
          <cell r="AD30">
            <v>32.067473760000006</v>
          </cell>
          <cell r="AE30">
            <v>44.304497280000007</v>
          </cell>
          <cell r="AF30">
            <v>45.972726272562682</v>
          </cell>
          <cell r="AG30">
            <v>0</v>
          </cell>
          <cell r="AH30">
            <v>1221.1471277697497</v>
          </cell>
          <cell r="AI30">
            <v>106.18670676258688</v>
          </cell>
          <cell r="AJ30">
            <v>1327.3338345323366</v>
          </cell>
          <cell r="AK30">
            <v>0</v>
          </cell>
          <cell r="AL30">
            <v>524.52647711076827</v>
          </cell>
          <cell r="AM30">
            <v>505.46347851484416</v>
          </cell>
          <cell r="AN30">
            <v>19.062998595924078</v>
          </cell>
          <cell r="AO30">
            <v>147.67452449601637</v>
          </cell>
          <cell r="AP30">
            <v>87.402882933742092</v>
          </cell>
          <cell r="AQ30">
            <v>0</v>
          </cell>
          <cell r="AR30">
            <v>0</v>
          </cell>
          <cell r="AS30">
            <v>141.47192156862744</v>
          </cell>
          <cell r="AT30">
            <v>0</v>
          </cell>
          <cell r="AU30">
            <v>878.05466453576037</v>
          </cell>
          <cell r="AV30">
            <v>125.66615384615386</v>
          </cell>
          <cell r="AW30">
            <v>44.73</v>
          </cell>
          <cell r="AX30">
            <v>20.02</v>
          </cell>
          <cell r="AY30">
            <v>30.408000000000001</v>
          </cell>
          <cell r="AZ30">
            <v>0</v>
          </cell>
          <cell r="BA30">
            <v>27.72</v>
          </cell>
          <cell r="BB30">
            <v>0</v>
          </cell>
          <cell r="BC30">
            <v>30.8</v>
          </cell>
          <cell r="BD30">
            <v>115.21272</v>
          </cell>
          <cell r="BE30">
            <v>394.55687384615385</v>
          </cell>
          <cell r="BF30">
            <v>1272.6115383819142</v>
          </cell>
          <cell r="BG30">
            <v>54.722296150422309</v>
          </cell>
          <cell r="BH30">
            <v>4.2999999999999997E-2</v>
          </cell>
          <cell r="BI30">
            <v>1327.3338345323366</v>
          </cell>
          <cell r="BJ30">
            <v>28.035989432831851</v>
          </cell>
          <cell r="BK30">
            <v>39159.103476855824</v>
          </cell>
          <cell r="BL30">
            <v>3665.2920854337053</v>
          </cell>
          <cell r="BM30">
            <v>469.90924172226988</v>
          </cell>
          <cell r="BN30">
            <v>4155.2409983602556</v>
          </cell>
          <cell r="BO30">
            <v>2563.6975557504047</v>
          </cell>
          <cell r="BP30">
            <v>0</v>
          </cell>
          <cell r="BQ30">
            <v>313.27282781484655</v>
          </cell>
          <cell r="BR30">
            <v>19.579551738427909</v>
          </cell>
          <cell r="BS30">
            <v>0</v>
          </cell>
          <cell r="BT30">
            <v>0</v>
          </cell>
          <cell r="BU30">
            <v>11186.99226081991</v>
          </cell>
          <cell r="BV30">
            <v>1566.364139074233</v>
          </cell>
          <cell r="BW30">
            <v>1640.7664356802588</v>
          </cell>
          <cell r="BX30">
            <v>2520</v>
          </cell>
          <cell r="BY30">
            <v>659.28595350331761</v>
          </cell>
          <cell r="BZ30">
            <v>3.9E-2</v>
          </cell>
          <cell r="CA30">
            <v>1527.205035597377</v>
          </cell>
          <cell r="CB30">
            <v>58259.717301530924</v>
          </cell>
          <cell r="CC30">
            <v>-1943.1109152000004</v>
          </cell>
          <cell r="CD30">
            <v>4704.5486609351892</v>
          </cell>
          <cell r="CE30">
            <v>61021.155047266111</v>
          </cell>
        </row>
        <row r="31">
          <cell r="A31">
            <v>42160</v>
          </cell>
          <cell r="B31">
            <v>49</v>
          </cell>
          <cell r="C31" t="str">
            <v>Fri</v>
          </cell>
          <cell r="D31">
            <v>128371.47650238957</v>
          </cell>
          <cell r="E31">
            <v>4213.1496301586958</v>
          </cell>
          <cell r="F31">
            <v>132584.62613254826</v>
          </cell>
          <cell r="G31">
            <v>124.55</v>
          </cell>
          <cell r="H31">
            <v>132709.17613254828</v>
          </cell>
          <cell r="I31">
            <v>1402.3533366107622</v>
          </cell>
          <cell r="J31">
            <v>1137.1674409759237</v>
          </cell>
          <cell r="K31">
            <v>60.533999999999999</v>
          </cell>
          <cell r="L31">
            <v>1137.1674409759237</v>
          </cell>
          <cell r="M31">
            <v>2408.623</v>
          </cell>
          <cell r="N31">
            <v>349.36436999999995</v>
          </cell>
          <cell r="O31">
            <v>0</v>
          </cell>
          <cell r="P31">
            <v>181.56</v>
          </cell>
          <cell r="Q31">
            <v>158</v>
          </cell>
          <cell r="R31">
            <v>11.3</v>
          </cell>
          <cell r="S31">
            <v>12</v>
          </cell>
          <cell r="T31">
            <v>12.75</v>
          </cell>
          <cell r="U31">
            <v>180.7037529533421</v>
          </cell>
          <cell r="V31">
            <v>71.476323792151334</v>
          </cell>
          <cell r="W31">
            <v>0.64318817523755811</v>
          </cell>
          <cell r="X31">
            <v>0</v>
          </cell>
          <cell r="Y31">
            <v>30.893520000000002</v>
          </cell>
          <cell r="Z31">
            <v>0</v>
          </cell>
          <cell r="AA31">
            <v>1.038</v>
          </cell>
          <cell r="AB31">
            <v>32.067473760000006</v>
          </cell>
          <cell r="AC31">
            <v>0</v>
          </cell>
          <cell r="AD31">
            <v>32.067473760000006</v>
          </cell>
          <cell r="AE31">
            <v>44.304497280000007</v>
          </cell>
          <cell r="AF31">
            <v>45.972726272562682</v>
          </cell>
          <cell r="AG31">
            <v>0</v>
          </cell>
          <cell r="AH31">
            <v>1708.1522322969711</v>
          </cell>
          <cell r="AI31">
            <v>148.53497672147569</v>
          </cell>
          <cell r="AJ31">
            <v>1856.6872090184468</v>
          </cell>
          <cell r="AK31">
            <v>0</v>
          </cell>
          <cell r="AL31">
            <v>733.71263167280074</v>
          </cell>
          <cell r="AM31">
            <v>707.04712768445461</v>
          </cell>
          <cell r="AN31">
            <v>26.665503988346178</v>
          </cell>
          <cell r="AO31">
            <v>124.10206518679311</v>
          </cell>
          <cell r="AP31">
            <v>99.80845341466032</v>
          </cell>
          <cell r="AQ31">
            <v>0</v>
          </cell>
          <cell r="AR31">
            <v>0</v>
          </cell>
          <cell r="AS31">
            <v>188.91160784313726</v>
          </cell>
          <cell r="AT31">
            <v>0</v>
          </cell>
          <cell r="AU31">
            <v>1228.2312271779981</v>
          </cell>
          <cell r="AV31">
            <v>175.78301282051282</v>
          </cell>
          <cell r="AW31">
            <v>62.568750000000001</v>
          </cell>
          <cell r="AX31">
            <v>28.004166666666663</v>
          </cell>
          <cell r="AY31">
            <v>42.534999999999997</v>
          </cell>
          <cell r="AZ31">
            <v>0</v>
          </cell>
          <cell r="BA31">
            <v>38.774999999999999</v>
          </cell>
          <cell r="BB31">
            <v>0</v>
          </cell>
          <cell r="BC31">
            <v>43.083333333333336</v>
          </cell>
          <cell r="BD31">
            <v>161.16064999999998</v>
          </cell>
          <cell r="BE31">
            <v>551.90991282051277</v>
          </cell>
          <cell r="BF31">
            <v>1780.1411399985109</v>
          </cell>
          <cell r="BG31">
            <v>76.546069019935956</v>
          </cell>
          <cell r="BH31">
            <v>4.2999999999999997E-2</v>
          </cell>
          <cell r="BI31">
            <v>1856.6872090184468</v>
          </cell>
          <cell r="BJ31">
            <v>39.217009028068361</v>
          </cell>
          <cell r="BK31">
            <v>54776.126887268554</v>
          </cell>
          <cell r="BL31">
            <v>5127.0454766483372</v>
          </cell>
          <cell r="BM31">
            <v>657.31352264722273</v>
          </cell>
          <cell r="BN31">
            <v>5812.3906822301187</v>
          </cell>
          <cell r="BO31">
            <v>3586.1245571508634</v>
          </cell>
          <cell r="BP31">
            <v>0</v>
          </cell>
          <cell r="BQ31">
            <v>438.20901509814843</v>
          </cell>
          <cell r="BR31">
            <v>27.388063443634277</v>
          </cell>
          <cell r="BS31">
            <v>0</v>
          </cell>
          <cell r="BT31">
            <v>0</v>
          </cell>
          <cell r="BU31">
            <v>15648.471317218326</v>
          </cell>
          <cell r="BV31">
            <v>2191.0450754907424</v>
          </cell>
          <cell r="BW31">
            <v>2295.1197165765525</v>
          </cell>
          <cell r="BX31">
            <v>3525</v>
          </cell>
          <cell r="BY31">
            <v>922.21547067428344</v>
          </cell>
          <cell r="BZ31">
            <v>3.9E-2</v>
          </cell>
          <cell r="CA31">
            <v>2136.2689486034733</v>
          </cell>
          <cell r="CB31">
            <v>81494.247415831938</v>
          </cell>
          <cell r="CC31">
            <v>-2718.042054</v>
          </cell>
          <cell r="CD31">
            <v>6580.7674721414842</v>
          </cell>
          <cell r="CE31">
            <v>85356.972833973414</v>
          </cell>
        </row>
        <row r="32">
          <cell r="A32">
            <v>42161</v>
          </cell>
          <cell r="B32">
            <v>49</v>
          </cell>
          <cell r="C32" t="str">
            <v>Sat</v>
          </cell>
          <cell r="D32">
            <v>54626.160213782801</v>
          </cell>
          <cell r="E32">
            <v>1792.8296298547646</v>
          </cell>
          <cell r="F32">
            <v>56418.989843637566</v>
          </cell>
          <cell r="G32">
            <v>53</v>
          </cell>
          <cell r="H32">
            <v>56471.989843637566</v>
          </cell>
          <cell r="I32">
            <v>0</v>
          </cell>
          <cell r="J32">
            <v>848.05707462611269</v>
          </cell>
          <cell r="K32">
            <v>45.144000000000005</v>
          </cell>
          <cell r="L32">
            <v>848.05707462611269</v>
          </cell>
          <cell r="M32">
            <v>1263.7169999999999</v>
          </cell>
          <cell r="N32">
            <v>260.54291999999998</v>
          </cell>
          <cell r="O32">
            <v>0</v>
          </cell>
          <cell r="P32">
            <v>181.56</v>
          </cell>
          <cell r="Q32">
            <v>158</v>
          </cell>
          <cell r="R32">
            <v>11.3</v>
          </cell>
          <cell r="S32">
            <v>12</v>
          </cell>
          <cell r="T32">
            <v>12.75</v>
          </cell>
          <cell r="U32">
            <v>180.7037529533421</v>
          </cell>
          <cell r="V32">
            <v>71.476323792151334</v>
          </cell>
          <cell r="W32">
            <v>0.64318817523755811</v>
          </cell>
          <cell r="X32">
            <v>0</v>
          </cell>
          <cell r="Y32">
            <v>30.893520000000002</v>
          </cell>
          <cell r="Z32">
            <v>0</v>
          </cell>
          <cell r="AA32">
            <v>1.038</v>
          </cell>
          <cell r="AB32">
            <v>32.067473760000006</v>
          </cell>
          <cell r="AC32">
            <v>0</v>
          </cell>
          <cell r="AD32">
            <v>32.067473760000006</v>
          </cell>
          <cell r="AE32">
            <v>44.304497280000007</v>
          </cell>
          <cell r="AF32">
            <v>45.972726272562682</v>
          </cell>
          <cell r="AG32">
            <v>0</v>
          </cell>
          <cell r="AH32">
            <v>726.8732903391367</v>
          </cell>
          <cell r="AI32">
            <v>63.206373072968383</v>
          </cell>
          <cell r="AJ32">
            <v>790.07966341210511</v>
          </cell>
          <cell r="AK32">
            <v>0</v>
          </cell>
          <cell r="AL32">
            <v>312.21814113736207</v>
          </cell>
          <cell r="AM32">
            <v>300.87111816359771</v>
          </cell>
          <cell r="AN32">
            <v>11.347022973764332</v>
          </cell>
          <cell r="AO32">
            <v>0</v>
          </cell>
          <cell r="AP32">
            <v>74.433422885509401</v>
          </cell>
          <cell r="AQ32">
            <v>0</v>
          </cell>
          <cell r="AR32">
            <v>0</v>
          </cell>
          <cell r="AS32">
            <v>99.115058823529409</v>
          </cell>
          <cell r="AT32">
            <v>0</v>
          </cell>
          <cell r="AU32">
            <v>522.65158603319071</v>
          </cell>
          <cell r="AV32">
            <v>74.801282051282058</v>
          </cell>
          <cell r="AW32">
            <v>26.625</v>
          </cell>
          <cell r="AX32">
            <v>11.916666666666666</v>
          </cell>
          <cell r="AY32">
            <v>18.100000000000001</v>
          </cell>
          <cell r="AZ32">
            <v>0</v>
          </cell>
          <cell r="BA32">
            <v>16.5</v>
          </cell>
          <cell r="BB32">
            <v>0</v>
          </cell>
          <cell r="BC32">
            <v>18.333333333333336</v>
          </cell>
          <cell r="BD32">
            <v>68.578999999999994</v>
          </cell>
          <cell r="BE32">
            <v>234.85528205128205</v>
          </cell>
          <cell r="BF32">
            <v>757.50686808447279</v>
          </cell>
          <cell r="BG32">
            <v>32.572795327632328</v>
          </cell>
          <cell r="BH32">
            <v>4.2999999999999997E-2</v>
          </cell>
          <cell r="BI32">
            <v>790.07966341210511</v>
          </cell>
          <cell r="BJ32">
            <v>16.688088948114196</v>
          </cell>
          <cell r="BK32">
            <v>23308.990164795134</v>
          </cell>
          <cell r="BL32">
            <v>2181.7214794248243</v>
          </cell>
          <cell r="BM32">
            <v>279.7078819775416</v>
          </cell>
          <cell r="BN32">
            <v>2473.3577371192</v>
          </cell>
          <cell r="BO32">
            <v>1526.0104498514313</v>
          </cell>
          <cell r="BP32">
            <v>0</v>
          </cell>
          <cell r="BQ32">
            <v>186.47192131836107</v>
          </cell>
          <cell r="BR32">
            <v>11.654495082397567</v>
          </cell>
          <cell r="BS32">
            <v>0</v>
          </cell>
          <cell r="BT32">
            <v>0</v>
          </cell>
          <cell r="BU32">
            <v>6658.9239647737559</v>
          </cell>
          <cell r="BV32">
            <v>932.35960659180535</v>
          </cell>
          <cell r="BW32">
            <v>976.64668790491601</v>
          </cell>
          <cell r="BX32">
            <v>1500</v>
          </cell>
          <cell r="BY32">
            <v>392.43211518054619</v>
          </cell>
          <cell r="BZ32">
            <v>3.9E-2</v>
          </cell>
          <cell r="CA32">
            <v>909.05061642701003</v>
          </cell>
          <cell r="CB32">
            <v>34678.403155673172</v>
          </cell>
          <cell r="CC32">
            <v>-1156.6136400000003</v>
          </cell>
          <cell r="CD32">
            <v>2800.3265838899933</v>
          </cell>
          <cell r="CE32">
            <v>36322.116099563158</v>
          </cell>
        </row>
        <row r="33">
          <cell r="A33">
            <v>42162</v>
          </cell>
          <cell r="B33">
            <v>49</v>
          </cell>
          <cell r="C33" t="str">
            <v>Sun</v>
          </cell>
          <cell r="D33">
            <v>4370.0928171026244</v>
          </cell>
          <cell r="E33">
            <v>143.42637038838114</v>
          </cell>
          <cell r="F33">
            <v>4513.5191874910051</v>
          </cell>
          <cell r="G33">
            <v>4.24</v>
          </cell>
          <cell r="H33">
            <v>4517.7591874910058</v>
          </cell>
          <cell r="I33">
            <v>0</v>
          </cell>
          <cell r="J33">
            <v>488.27528539079213</v>
          </cell>
          <cell r="K33">
            <v>25.992000000000001</v>
          </cell>
          <cell r="L33">
            <v>488.27528539079213</v>
          </cell>
          <cell r="M33">
            <v>64.805999999999997</v>
          </cell>
          <cell r="N33">
            <v>150.00955999999999</v>
          </cell>
          <cell r="O33">
            <v>0</v>
          </cell>
          <cell r="P33">
            <v>181.56</v>
          </cell>
          <cell r="Q33">
            <v>158</v>
          </cell>
          <cell r="R33">
            <v>11.3</v>
          </cell>
          <cell r="S33">
            <v>12</v>
          </cell>
          <cell r="T33">
            <v>12.75</v>
          </cell>
          <cell r="U33">
            <v>180.7037529533421</v>
          </cell>
          <cell r="V33">
            <v>71.476323792151334</v>
          </cell>
          <cell r="W33">
            <v>0.64318817523755811</v>
          </cell>
          <cell r="X33">
            <v>0</v>
          </cell>
          <cell r="Y33">
            <v>30.893520000000002</v>
          </cell>
          <cell r="Z33">
            <v>0</v>
          </cell>
          <cell r="AA33">
            <v>1.038</v>
          </cell>
          <cell r="AB33">
            <v>32.067473760000006</v>
          </cell>
          <cell r="AC33">
            <v>0</v>
          </cell>
          <cell r="AD33">
            <v>32.067473760000006</v>
          </cell>
          <cell r="AE33">
            <v>44.304497280000007</v>
          </cell>
          <cell r="AF33">
            <v>45.972726272562682</v>
          </cell>
          <cell r="AG33">
            <v>0</v>
          </cell>
          <cell r="AH33">
            <v>58.149863227130936</v>
          </cell>
          <cell r="AI33">
            <v>5.0565098458374704</v>
          </cell>
          <cell r="AJ33">
            <v>63.206373072968404</v>
          </cell>
          <cell r="AK33">
            <v>0</v>
          </cell>
          <cell r="AL33">
            <v>24.977451290988963</v>
          </cell>
          <cell r="AM33">
            <v>24.069689453087818</v>
          </cell>
          <cell r="AN33">
            <v>0.90776183790114662</v>
          </cell>
          <cell r="AO33">
            <v>0</v>
          </cell>
          <cell r="AP33">
            <v>42.855607115899346</v>
          </cell>
          <cell r="AQ33">
            <v>0</v>
          </cell>
          <cell r="AR33">
            <v>0</v>
          </cell>
          <cell r="AS33">
            <v>5.0828235294117645</v>
          </cell>
          <cell r="AT33">
            <v>0</v>
          </cell>
          <cell r="AU33">
            <v>41.812126882655257</v>
          </cell>
          <cell r="AV33">
            <v>5.9841025641025647</v>
          </cell>
          <cell r="AW33">
            <v>2.13</v>
          </cell>
          <cell r="AX33">
            <v>0.95333333333333325</v>
          </cell>
          <cell r="AY33">
            <v>1.448</v>
          </cell>
          <cell r="AZ33">
            <v>0</v>
          </cell>
          <cell r="BA33">
            <v>1.32</v>
          </cell>
          <cell r="BB33">
            <v>0</v>
          </cell>
          <cell r="BC33">
            <v>1.4666666666666668</v>
          </cell>
          <cell r="BD33">
            <v>5.4863200000000001</v>
          </cell>
          <cell r="BE33">
            <v>18.788422564102564</v>
          </cell>
          <cell r="BF33">
            <v>60.600549446757817</v>
          </cell>
          <cell r="BG33">
            <v>2.6058236262105861</v>
          </cell>
          <cell r="BH33">
            <v>4.2999999999999997E-2</v>
          </cell>
          <cell r="BI33">
            <v>63.206373072968404</v>
          </cell>
          <cell r="BJ33">
            <v>1.3350471158491357</v>
          </cell>
          <cell r="BK33">
            <v>1864.7192131836105</v>
          </cell>
          <cell r="BL33">
            <v>174.53771835398595</v>
          </cell>
          <cell r="BM33">
            <v>22.376630558203328</v>
          </cell>
          <cell r="BN33">
            <v>197.86861896953599</v>
          </cell>
          <cell r="BO33">
            <v>122.0808359881145</v>
          </cell>
          <cell r="BP33">
            <v>0</v>
          </cell>
          <cell r="BQ33">
            <v>14.917753705468884</v>
          </cell>
          <cell r="BR33">
            <v>0.93235960659180528</v>
          </cell>
          <cell r="BS33">
            <v>0</v>
          </cell>
          <cell r="BT33">
            <v>0</v>
          </cell>
          <cell r="BU33">
            <v>532.71391718190046</v>
          </cell>
          <cell r="BV33">
            <v>74.588768527344428</v>
          </cell>
          <cell r="BW33">
            <v>78.13173503239328</v>
          </cell>
          <cell r="BX33">
            <v>120</v>
          </cell>
          <cell r="BY33">
            <v>31.394569214443695</v>
          </cell>
          <cell r="BZ33">
            <v>3.9E-2</v>
          </cell>
          <cell r="CA33">
            <v>72.724049314160808</v>
          </cell>
          <cell r="CB33">
            <v>2774.2722524538535</v>
          </cell>
          <cell r="CC33">
            <v>-92.529091200000011</v>
          </cell>
          <cell r="CD33">
            <v>224.02612671119948</v>
          </cell>
          <cell r="CE33">
            <v>2905.7692879650526</v>
          </cell>
        </row>
        <row r="34">
          <cell r="A34">
            <v>42163</v>
          </cell>
          <cell r="B34">
            <v>50</v>
          </cell>
          <cell r="C34" t="str">
            <v>Mon</v>
          </cell>
          <cell r="D34">
            <v>88483.24335539095</v>
          </cell>
          <cell r="E34">
            <v>2848.5091305680876</v>
          </cell>
          <cell r="F34">
            <v>91331.752485959034</v>
          </cell>
          <cell r="G34">
            <v>90.18</v>
          </cell>
          <cell r="H34">
            <v>91421.932485959027</v>
          </cell>
          <cell r="I34">
            <v>1739.2315124446325</v>
          </cell>
          <cell r="J34">
            <v>846.52741616800938</v>
          </cell>
          <cell r="K34">
            <v>46.512</v>
          </cell>
          <cell r="L34">
            <v>846.52741616800938</v>
          </cell>
          <cell r="M34">
            <v>1760.5630000000001</v>
          </cell>
          <cell r="N34">
            <v>265.1728</v>
          </cell>
          <cell r="O34">
            <v>0</v>
          </cell>
          <cell r="P34">
            <v>180.54</v>
          </cell>
          <cell r="Q34">
            <v>158</v>
          </cell>
          <cell r="R34">
            <v>11.3</v>
          </cell>
          <cell r="S34">
            <v>12</v>
          </cell>
          <cell r="T34">
            <v>12.75</v>
          </cell>
          <cell r="U34">
            <v>179.7402798053314</v>
          </cell>
          <cell r="V34">
            <v>71.111202552435032</v>
          </cell>
          <cell r="W34">
            <v>0.84560573314950138</v>
          </cell>
          <cell r="X34">
            <v>0</v>
          </cell>
          <cell r="Y34">
            <v>36.467200000000005</v>
          </cell>
          <cell r="Z34">
            <v>0</v>
          </cell>
          <cell r="AA34">
            <v>1.038</v>
          </cell>
          <cell r="AB34">
            <v>37.852953600000006</v>
          </cell>
          <cell r="AC34">
            <v>5</v>
          </cell>
          <cell r="AD34">
            <v>42.852953600000006</v>
          </cell>
          <cell r="AE34">
            <v>44.304497280000007</v>
          </cell>
          <cell r="AF34">
            <v>60.132040569494528</v>
          </cell>
          <cell r="AG34">
            <v>0</v>
          </cell>
          <cell r="AH34">
            <v>1182.7697306210471</v>
          </cell>
          <cell r="AI34">
            <v>102.84954179313452</v>
          </cell>
          <cell r="AJ34">
            <v>1285.6192724141818</v>
          </cell>
          <cell r="AK34">
            <v>0</v>
          </cell>
          <cell r="AL34">
            <v>508.13180320447003</v>
          </cell>
          <cell r="AM34">
            <v>490.10326440340617</v>
          </cell>
          <cell r="AN34">
            <v>18.028538801063846</v>
          </cell>
          <cell r="AO34">
            <v>153.91429313669315</v>
          </cell>
          <cell r="AP34">
            <v>74.419951347334106</v>
          </cell>
          <cell r="AQ34">
            <v>0</v>
          </cell>
          <cell r="AR34">
            <v>0</v>
          </cell>
          <cell r="AS34">
            <v>138.0833725490196</v>
          </cell>
          <cell r="AT34">
            <v>0</v>
          </cell>
          <cell r="AU34">
            <v>856.76942104931754</v>
          </cell>
          <cell r="AV34">
            <v>124.91814102564102</v>
          </cell>
          <cell r="AW34">
            <v>44.463749999999997</v>
          </cell>
          <cell r="AX34">
            <v>19.900833333333331</v>
          </cell>
          <cell r="AY34">
            <v>30.226999999999997</v>
          </cell>
          <cell r="AZ34">
            <v>0</v>
          </cell>
          <cell r="BA34">
            <v>27.555</v>
          </cell>
          <cell r="BB34">
            <v>0</v>
          </cell>
          <cell r="BC34">
            <v>30.616666666666664</v>
          </cell>
          <cell r="BD34">
            <v>98.165939999999978</v>
          </cell>
          <cell r="BE34">
            <v>375.84733102564098</v>
          </cell>
          <cell r="BF34">
            <v>1232.6167520749584</v>
          </cell>
          <cell r="BG34">
            <v>53.00252033922321</v>
          </cell>
          <cell r="BH34">
            <v>4.2999999999999997E-2</v>
          </cell>
          <cell r="BI34">
            <v>1285.6192724141818</v>
          </cell>
          <cell r="BJ34">
            <v>27.869108543350706</v>
          </cell>
          <cell r="BK34">
            <v>50685.17638578824</v>
          </cell>
          <cell r="BL34">
            <v>4744.1325097097788</v>
          </cell>
          <cell r="BM34">
            <v>608.22211662945892</v>
          </cell>
          <cell r="BN34">
            <v>5378.2927653546649</v>
          </cell>
          <cell r="BO34">
            <v>3318.2951415070738</v>
          </cell>
          <cell r="BP34">
            <v>0</v>
          </cell>
          <cell r="BQ34">
            <v>405.48141108630597</v>
          </cell>
          <cell r="BR34">
            <v>25.342588192894123</v>
          </cell>
          <cell r="BS34">
            <v>0</v>
          </cell>
          <cell r="BT34">
            <v>0</v>
          </cell>
          <cell r="BU34">
            <v>14479.766532480178</v>
          </cell>
          <cell r="BV34">
            <v>2027.4070554315297</v>
          </cell>
          <cell r="BW34">
            <v>2123.7088905645273</v>
          </cell>
          <cell r="BX34">
            <v>2505</v>
          </cell>
          <cell r="BY34">
            <v>853.33988460022033</v>
          </cell>
          <cell r="BZ34">
            <v>3.9E-2</v>
          </cell>
          <cell r="CA34">
            <v>1976.7218790457412</v>
          </cell>
          <cell r="CB34">
            <v>74651.120627910437</v>
          </cell>
          <cell r="CC34">
            <v>-1900.9076267999997</v>
          </cell>
          <cell r="CD34">
            <v>4556.6972446231748</v>
          </cell>
          <cell r="CE34">
            <v>77306.910245733612</v>
          </cell>
        </row>
        <row r="35">
          <cell r="A35">
            <v>42164</v>
          </cell>
          <cell r="B35">
            <v>50</v>
          </cell>
          <cell r="C35" t="str">
            <v>Tue</v>
          </cell>
          <cell r="D35">
            <v>81065.486427394106</v>
          </cell>
          <cell r="E35">
            <v>2609.7119579456134</v>
          </cell>
          <cell r="F35">
            <v>83675.198385339725</v>
          </cell>
          <cell r="G35">
            <v>82.62</v>
          </cell>
          <cell r="H35">
            <v>83757.81838533972</v>
          </cell>
          <cell r="I35">
            <v>1543.3721078900567</v>
          </cell>
          <cell r="J35">
            <v>1126.6283994588948</v>
          </cell>
          <cell r="K35">
            <v>61.902000000000008</v>
          </cell>
          <cell r="L35">
            <v>1126.6283994588948</v>
          </cell>
          <cell r="M35">
            <v>1684.9559999999999</v>
          </cell>
          <cell r="N35">
            <v>352.91380000000004</v>
          </cell>
          <cell r="O35">
            <v>0</v>
          </cell>
          <cell r="P35">
            <v>180.54</v>
          </cell>
          <cell r="Q35">
            <v>158</v>
          </cell>
          <cell r="R35">
            <v>11.3</v>
          </cell>
          <cell r="S35">
            <v>12</v>
          </cell>
          <cell r="T35">
            <v>12.75</v>
          </cell>
          <cell r="U35">
            <v>179.7402798053314</v>
          </cell>
          <cell r="V35">
            <v>71.111202552435032</v>
          </cell>
          <cell r="W35">
            <v>0.84560573314950138</v>
          </cell>
          <cell r="X35">
            <v>0</v>
          </cell>
          <cell r="Y35">
            <v>36.467200000000005</v>
          </cell>
          <cell r="Z35">
            <v>0</v>
          </cell>
          <cell r="AA35">
            <v>1.038</v>
          </cell>
          <cell r="AB35">
            <v>37.852953600000006</v>
          </cell>
          <cell r="AC35">
            <v>5</v>
          </cell>
          <cell r="AD35">
            <v>42.852953600000006</v>
          </cell>
          <cell r="AE35">
            <v>44.304497280000007</v>
          </cell>
          <cell r="AF35">
            <v>60.132040569494528</v>
          </cell>
          <cell r="AG35">
            <v>0</v>
          </cell>
          <cell r="AH35">
            <v>1083.615381946229</v>
          </cell>
          <cell r="AI35">
            <v>94.227424517063369</v>
          </cell>
          <cell r="AJ35">
            <v>1177.8428064632924</v>
          </cell>
          <cell r="AK35">
            <v>0</v>
          </cell>
          <cell r="AL35">
            <v>465.53392748673008</v>
          </cell>
          <cell r="AM35">
            <v>449.01676319593503</v>
          </cell>
          <cell r="AN35">
            <v>16.517164290795023</v>
          </cell>
          <cell r="AO35">
            <v>136.5816024681466</v>
          </cell>
          <cell r="AP35">
            <v>99.044199954907896</v>
          </cell>
          <cell r="AQ35">
            <v>0</v>
          </cell>
          <cell r="AR35">
            <v>0</v>
          </cell>
          <cell r="AS35">
            <v>132.15341176470588</v>
          </cell>
          <cell r="AT35">
            <v>0</v>
          </cell>
          <cell r="AU35">
            <v>784.94443964398567</v>
          </cell>
          <cell r="AV35">
            <v>114.44596153846155</v>
          </cell>
          <cell r="AW35">
            <v>40.736249999999998</v>
          </cell>
          <cell r="AX35">
            <v>18.232500000000002</v>
          </cell>
          <cell r="AY35">
            <v>27.692999999999998</v>
          </cell>
          <cell r="AZ35">
            <v>0</v>
          </cell>
          <cell r="BA35">
            <v>25.245000000000001</v>
          </cell>
          <cell r="BB35">
            <v>0</v>
          </cell>
          <cell r="BC35">
            <v>28.05</v>
          </cell>
          <cell r="BD35">
            <v>89.936459999999983</v>
          </cell>
          <cell r="BE35">
            <v>344.33917153846153</v>
          </cell>
          <cell r="BF35">
            <v>1129.283611182447</v>
          </cell>
          <cell r="BG35">
            <v>48.559195280845223</v>
          </cell>
          <cell r="BH35">
            <v>4.2999999999999997E-2</v>
          </cell>
          <cell r="BI35">
            <v>1177.8428064632924</v>
          </cell>
          <cell r="BJ35">
            <v>25.532776090614721</v>
          </cell>
          <cell r="BK35">
            <v>46436.119682788034</v>
          </cell>
          <cell r="BL35">
            <v>4346.4208023089595</v>
          </cell>
          <cell r="BM35">
            <v>557.23343619345644</v>
          </cell>
          <cell r="BN35">
            <v>4927.4179227500827</v>
          </cell>
          <cell r="BO35">
            <v>3040.1147104825286</v>
          </cell>
          <cell r="BP35">
            <v>0</v>
          </cell>
          <cell r="BQ35">
            <v>371.48895746230426</v>
          </cell>
          <cell r="BR35">
            <v>23.218059841394016</v>
          </cell>
          <cell r="BS35">
            <v>0</v>
          </cell>
          <cell r="BT35">
            <v>0</v>
          </cell>
          <cell r="BU35">
            <v>13265.893889038727</v>
          </cell>
          <cell r="BV35">
            <v>1857.4447873115214</v>
          </cell>
          <cell r="BW35">
            <v>1945.6734147088187</v>
          </cell>
          <cell r="BX35">
            <v>2295</v>
          </cell>
          <cell r="BY35">
            <v>781.80240924451334</v>
          </cell>
          <cell r="BZ35">
            <v>3.9E-2</v>
          </cell>
          <cell r="CA35">
            <v>1811.0086676287331</v>
          </cell>
          <cell r="CB35">
            <v>68392.942850720341</v>
          </cell>
          <cell r="CC35">
            <v>-1741.5501011999997</v>
          </cell>
          <cell r="CD35">
            <v>4174.6986732176401</v>
          </cell>
          <cell r="CE35">
            <v>70826.091422737984</v>
          </cell>
        </row>
        <row r="36">
          <cell r="A36">
            <v>42165</v>
          </cell>
          <cell r="B36">
            <v>50</v>
          </cell>
          <cell r="C36" t="str">
            <v>Wed</v>
          </cell>
          <cell r="D36">
            <v>89542.922916533353</v>
          </cell>
          <cell r="E36">
            <v>2882.6230123712985</v>
          </cell>
          <cell r="F36">
            <v>92425.545928904656</v>
          </cell>
          <cell r="G36">
            <v>91.26</v>
          </cell>
          <cell r="H36">
            <v>92516.805928904651</v>
          </cell>
          <cell r="I36">
            <v>1480.6970984325924</v>
          </cell>
          <cell r="J36">
            <v>890.09868023548051</v>
          </cell>
          <cell r="K36">
            <v>48.906000000000006</v>
          </cell>
          <cell r="L36">
            <v>890.09868023548051</v>
          </cell>
          <cell r="M36">
            <v>1814.5680000000002</v>
          </cell>
          <cell r="N36">
            <v>278.82140000000004</v>
          </cell>
          <cell r="O36">
            <v>0</v>
          </cell>
          <cell r="P36">
            <v>180.54</v>
          </cell>
          <cell r="Q36">
            <v>158</v>
          </cell>
          <cell r="R36">
            <v>11.3</v>
          </cell>
          <cell r="S36">
            <v>12</v>
          </cell>
          <cell r="T36">
            <v>12.75</v>
          </cell>
          <cell r="U36">
            <v>179.7402798053314</v>
          </cell>
          <cell r="V36">
            <v>71.111202552435032</v>
          </cell>
          <cell r="W36">
            <v>0.84560573314950138</v>
          </cell>
          <cell r="X36">
            <v>0</v>
          </cell>
          <cell r="Y36">
            <v>36.467200000000005</v>
          </cell>
          <cell r="Z36">
            <v>0</v>
          </cell>
          <cell r="AA36">
            <v>1.038</v>
          </cell>
          <cell r="AB36">
            <v>37.852953600000006</v>
          </cell>
          <cell r="AC36">
            <v>5</v>
          </cell>
          <cell r="AD36">
            <v>42.852953600000006</v>
          </cell>
          <cell r="AE36">
            <v>44.304497280000007</v>
          </cell>
          <cell r="AF36">
            <v>60.132040569494528</v>
          </cell>
          <cell r="AG36">
            <v>0</v>
          </cell>
          <cell r="AH36">
            <v>1196.9346375745927</v>
          </cell>
          <cell r="AI36">
            <v>104.08127283257325</v>
          </cell>
          <cell r="AJ36">
            <v>1301.0159104071658</v>
          </cell>
          <cell r="AK36">
            <v>0</v>
          </cell>
          <cell r="AL36">
            <v>514.21721402129003</v>
          </cell>
          <cell r="AM36">
            <v>495.97276457590203</v>
          </cell>
          <cell r="AN36">
            <v>18.244449445387964</v>
          </cell>
          <cell r="AO36">
            <v>131.0351414542117</v>
          </cell>
          <cell r="AP36">
            <v>78.250390019623367</v>
          </cell>
          <cell r="AQ36">
            <v>0</v>
          </cell>
          <cell r="AR36">
            <v>0</v>
          </cell>
          <cell r="AS36">
            <v>142.31905882352942</v>
          </cell>
          <cell r="AT36">
            <v>0</v>
          </cell>
          <cell r="AU36">
            <v>867.03013267865072</v>
          </cell>
          <cell r="AV36">
            <v>126.41416666666666</v>
          </cell>
          <cell r="AW36">
            <v>44.996250000000003</v>
          </cell>
          <cell r="AX36">
            <v>20.139166666666664</v>
          </cell>
          <cell r="AY36">
            <v>30.588999999999999</v>
          </cell>
          <cell r="AZ36">
            <v>0</v>
          </cell>
          <cell r="BA36">
            <v>27.885000000000002</v>
          </cell>
          <cell r="BB36">
            <v>0</v>
          </cell>
          <cell r="BC36">
            <v>30.983333333333331</v>
          </cell>
          <cell r="BD36">
            <v>99.341579999999979</v>
          </cell>
          <cell r="BE36">
            <v>380.34849666666662</v>
          </cell>
          <cell r="BF36">
            <v>1247.3786293453172</v>
          </cell>
          <cell r="BG36">
            <v>53.63728106184864</v>
          </cell>
          <cell r="BH36">
            <v>4.2999999999999997E-2</v>
          </cell>
          <cell r="BI36">
            <v>1301.0159104071658</v>
          </cell>
          <cell r="BJ36">
            <v>28.20287032231299</v>
          </cell>
          <cell r="BK36">
            <v>51292.184486216844</v>
          </cell>
          <cell r="BL36">
            <v>4800.948467909896</v>
          </cell>
          <cell r="BM36">
            <v>615.50621383460214</v>
          </cell>
          <cell r="BN36">
            <v>5442.7034571553195</v>
          </cell>
          <cell r="BO36">
            <v>3358.0352030820086</v>
          </cell>
          <cell r="BP36">
            <v>0</v>
          </cell>
          <cell r="BQ36">
            <v>410.33747588973478</v>
          </cell>
          <cell r="BR36">
            <v>25.646092243108424</v>
          </cell>
          <cell r="BS36">
            <v>0</v>
          </cell>
          <cell r="BT36">
            <v>0</v>
          </cell>
          <cell r="BU36">
            <v>14653.176910114671</v>
          </cell>
          <cell r="BV36">
            <v>2051.6873794486737</v>
          </cell>
          <cell r="BW36">
            <v>2149.1425299724856</v>
          </cell>
          <cell r="BX36">
            <v>2535</v>
          </cell>
          <cell r="BY36">
            <v>863.55952393675</v>
          </cell>
          <cell r="BZ36">
            <v>3.9E-2</v>
          </cell>
          <cell r="CA36">
            <v>2000.3951949624568</v>
          </cell>
          <cell r="CB36">
            <v>75545.146024651869</v>
          </cell>
          <cell r="CC36">
            <v>-1923.6729875999997</v>
          </cell>
          <cell r="CD36">
            <v>4611.2684691096802</v>
          </cell>
          <cell r="CE36">
            <v>78232.741506161561</v>
          </cell>
        </row>
        <row r="37">
          <cell r="A37">
            <v>42166</v>
          </cell>
          <cell r="B37">
            <v>50</v>
          </cell>
          <cell r="C37" t="str">
            <v>Thu</v>
          </cell>
          <cell r="D37">
            <v>89013.083135962166</v>
          </cell>
          <cell r="E37">
            <v>2865.5660714696937</v>
          </cell>
          <cell r="F37">
            <v>91878.649207431852</v>
          </cell>
          <cell r="G37">
            <v>90.72</v>
          </cell>
          <cell r="H37">
            <v>91969.369207431853</v>
          </cell>
          <cell r="I37">
            <v>1668.7221268049852</v>
          </cell>
          <cell r="J37">
            <v>964.79227577971653</v>
          </cell>
          <cell r="K37">
            <v>53.01</v>
          </cell>
          <cell r="L37">
            <v>964.79227577971653</v>
          </cell>
          <cell r="M37">
            <v>1803.7669999999998</v>
          </cell>
          <cell r="N37">
            <v>302.21899999999999</v>
          </cell>
          <cell r="O37">
            <v>0</v>
          </cell>
          <cell r="P37">
            <v>180.54</v>
          </cell>
          <cell r="Q37">
            <v>158</v>
          </cell>
          <cell r="R37">
            <v>11.3</v>
          </cell>
          <cell r="S37">
            <v>12</v>
          </cell>
          <cell r="T37">
            <v>12.75</v>
          </cell>
          <cell r="U37">
            <v>179.7402798053314</v>
          </cell>
          <cell r="V37">
            <v>71.111202552435032</v>
          </cell>
          <cell r="W37">
            <v>0.84560573314950138</v>
          </cell>
          <cell r="X37">
            <v>0</v>
          </cell>
          <cell r="Y37">
            <v>36.467200000000005</v>
          </cell>
          <cell r="Z37">
            <v>0</v>
          </cell>
          <cell r="AA37">
            <v>1.038</v>
          </cell>
          <cell r="AB37">
            <v>37.852953600000006</v>
          </cell>
          <cell r="AC37">
            <v>5</v>
          </cell>
          <cell r="AD37">
            <v>42.852953600000006</v>
          </cell>
          <cell r="AE37">
            <v>44.304497280000007</v>
          </cell>
          <cell r="AF37">
            <v>60.132040569494528</v>
          </cell>
          <cell r="AG37">
            <v>0</v>
          </cell>
          <cell r="AH37">
            <v>1189.8521840978201</v>
          </cell>
          <cell r="AI37">
            <v>103.4654073128539</v>
          </cell>
          <cell r="AJ37">
            <v>1293.3175914106739</v>
          </cell>
          <cell r="AK37">
            <v>0</v>
          </cell>
          <cell r="AL37">
            <v>511.17450861288012</v>
          </cell>
          <cell r="AM37">
            <v>493.03801448965419</v>
          </cell>
          <cell r="AN37">
            <v>18.136494123225908</v>
          </cell>
          <cell r="AO37">
            <v>147.67452449601637</v>
          </cell>
          <cell r="AP37">
            <v>84.816856314976363</v>
          </cell>
          <cell r="AQ37">
            <v>0</v>
          </cell>
          <cell r="AR37">
            <v>0</v>
          </cell>
          <cell r="AS37">
            <v>141.47192156862744</v>
          </cell>
          <cell r="AT37">
            <v>0</v>
          </cell>
          <cell r="AU37">
            <v>861.89977686398424</v>
          </cell>
          <cell r="AV37">
            <v>125.66615384615386</v>
          </cell>
          <cell r="AW37">
            <v>44.73</v>
          </cell>
          <cell r="AX37">
            <v>20.02</v>
          </cell>
          <cell r="AY37">
            <v>30.408000000000001</v>
          </cell>
          <cell r="AZ37">
            <v>0</v>
          </cell>
          <cell r="BA37">
            <v>27.72</v>
          </cell>
          <cell r="BB37">
            <v>0</v>
          </cell>
          <cell r="BC37">
            <v>30.8</v>
          </cell>
          <cell r="BD37">
            <v>98.75376</v>
          </cell>
          <cell r="BE37">
            <v>378.09791384615386</v>
          </cell>
          <cell r="BF37">
            <v>1239.9976907101382</v>
          </cell>
          <cell r="BG37">
            <v>53.319900700535939</v>
          </cell>
          <cell r="BH37">
            <v>4.2999999999999997E-2</v>
          </cell>
          <cell r="BI37">
            <v>1293.3175914106739</v>
          </cell>
          <cell r="BJ37">
            <v>28.035989432831851</v>
          </cell>
          <cell r="BK37">
            <v>50988.680436002549</v>
          </cell>
          <cell r="BL37">
            <v>4772.5404888098383</v>
          </cell>
          <cell r="BM37">
            <v>611.86416523203059</v>
          </cell>
          <cell r="BN37">
            <v>5410.4981112549931</v>
          </cell>
          <cell r="BO37">
            <v>3338.1651722945417</v>
          </cell>
          <cell r="BP37">
            <v>0</v>
          </cell>
          <cell r="BQ37">
            <v>407.90944348802043</v>
          </cell>
          <cell r="BR37">
            <v>25.494340218001277</v>
          </cell>
          <cell r="BS37">
            <v>0</v>
          </cell>
          <cell r="BT37">
            <v>0</v>
          </cell>
          <cell r="BU37">
            <v>14566.471721297426</v>
          </cell>
          <cell r="BV37">
            <v>2039.547217440102</v>
          </cell>
          <cell r="BW37">
            <v>2136.4257102685069</v>
          </cell>
          <cell r="BX37">
            <v>2520</v>
          </cell>
          <cell r="BY37">
            <v>858.44970426848533</v>
          </cell>
          <cell r="BZ37">
            <v>3.9E-2</v>
          </cell>
          <cell r="CA37">
            <v>1988.5585370040992</v>
          </cell>
          <cell r="CB37">
            <v>75098.133326281168</v>
          </cell>
          <cell r="CC37">
            <v>-1912.2903071999999</v>
          </cell>
          <cell r="CD37">
            <v>4583.9828568664279</v>
          </cell>
          <cell r="CE37">
            <v>77769.825875947601</v>
          </cell>
        </row>
        <row r="38">
          <cell r="A38">
            <v>42167</v>
          </cell>
          <cell r="B38">
            <v>50</v>
          </cell>
          <cell r="C38" t="str">
            <v>Fri</v>
          </cell>
          <cell r="D38">
            <v>124512.34843423277</v>
          </cell>
          <cell r="E38">
            <v>4008.3811118772496</v>
          </cell>
          <cell r="F38">
            <v>128520.72954611001</v>
          </cell>
          <cell r="G38">
            <v>126.9</v>
          </cell>
          <cell r="H38">
            <v>128647.62954611002</v>
          </cell>
          <cell r="I38">
            <v>1402.3533366107622</v>
          </cell>
          <cell r="J38">
            <v>1101.7305342774825</v>
          </cell>
          <cell r="K38">
            <v>60.533999999999999</v>
          </cell>
          <cell r="L38">
            <v>1101.7305342774825</v>
          </cell>
          <cell r="M38">
            <v>2408.623</v>
          </cell>
          <cell r="N38">
            <v>345.1146</v>
          </cell>
          <cell r="O38">
            <v>0</v>
          </cell>
          <cell r="P38">
            <v>180.54</v>
          </cell>
          <cell r="Q38">
            <v>158</v>
          </cell>
          <cell r="R38">
            <v>11.3</v>
          </cell>
          <cell r="S38">
            <v>12</v>
          </cell>
          <cell r="T38">
            <v>12.75</v>
          </cell>
          <cell r="U38">
            <v>179.7402798053314</v>
          </cell>
          <cell r="V38">
            <v>71.111202552435032</v>
          </cell>
          <cell r="W38">
            <v>0.84560573314950138</v>
          </cell>
          <cell r="X38">
            <v>0</v>
          </cell>
          <cell r="Y38">
            <v>36.467200000000005</v>
          </cell>
          <cell r="Z38">
            <v>0</v>
          </cell>
          <cell r="AA38">
            <v>1.038</v>
          </cell>
          <cell r="AB38">
            <v>37.852953600000006</v>
          </cell>
          <cell r="AC38">
            <v>5</v>
          </cell>
          <cell r="AD38">
            <v>42.852953600000006</v>
          </cell>
          <cell r="AE38">
            <v>44.304497280000007</v>
          </cell>
          <cell r="AF38">
            <v>60.132040569494528</v>
          </cell>
          <cell r="AG38">
            <v>0</v>
          </cell>
          <cell r="AH38">
            <v>1664.3765670415935</v>
          </cell>
          <cell r="AI38">
            <v>144.72839713405156</v>
          </cell>
          <cell r="AJ38">
            <v>1809.1049641756449</v>
          </cell>
          <cell r="AK38">
            <v>0</v>
          </cell>
          <cell r="AL38">
            <v>715.03577097635002</v>
          </cell>
          <cell r="AM38">
            <v>689.6662702682662</v>
          </cell>
          <cell r="AN38">
            <v>25.369500708083859</v>
          </cell>
          <cell r="AO38">
            <v>124.10206518679311</v>
          </cell>
          <cell r="AP38">
            <v>96.855377856456883</v>
          </cell>
          <cell r="AQ38">
            <v>0</v>
          </cell>
          <cell r="AR38">
            <v>0</v>
          </cell>
          <cell r="AS38">
            <v>188.91160784313726</v>
          </cell>
          <cell r="AT38">
            <v>0</v>
          </cell>
          <cell r="AU38">
            <v>1205.6336164466445</v>
          </cell>
          <cell r="AV38">
            <v>175.78301282051282</v>
          </cell>
          <cell r="AW38">
            <v>62.568750000000001</v>
          </cell>
          <cell r="AX38">
            <v>28.004166666666663</v>
          </cell>
          <cell r="AY38">
            <v>42.534999999999997</v>
          </cell>
          <cell r="AZ38">
            <v>0</v>
          </cell>
          <cell r="BA38">
            <v>38.774999999999999</v>
          </cell>
          <cell r="BB38">
            <v>0</v>
          </cell>
          <cell r="BC38">
            <v>43.083333333333336</v>
          </cell>
          <cell r="BD38">
            <v>138.13769999999997</v>
          </cell>
          <cell r="BE38">
            <v>528.88696282051274</v>
          </cell>
          <cell r="BF38">
            <v>1734.5205792671572</v>
          </cell>
          <cell r="BG38">
            <v>74.584384908487763</v>
          </cell>
          <cell r="BH38">
            <v>4.2999999999999997E-2</v>
          </cell>
          <cell r="BI38">
            <v>1809.1049641756449</v>
          </cell>
          <cell r="BJ38">
            <v>39.217009028068361</v>
          </cell>
          <cell r="BK38">
            <v>71323.451800360694</v>
          </cell>
          <cell r="BL38">
            <v>6675.8750885137615</v>
          </cell>
          <cell r="BM38">
            <v>855.88142160432835</v>
          </cell>
          <cell r="BN38">
            <v>7568.2562865769241</v>
          </cell>
          <cell r="BO38">
            <v>4669.4572350548642</v>
          </cell>
          <cell r="BP38">
            <v>0</v>
          </cell>
          <cell r="BQ38">
            <v>570.58761440288561</v>
          </cell>
          <cell r="BR38">
            <v>35.66172590018035</v>
          </cell>
          <cell r="BS38">
            <v>0</v>
          </cell>
          <cell r="BT38">
            <v>0</v>
          </cell>
          <cell r="BU38">
            <v>20375.719372052947</v>
          </cell>
          <cell r="BV38">
            <v>2852.9380720144281</v>
          </cell>
          <cell r="BW38">
            <v>2988.4526304351134</v>
          </cell>
          <cell r="BX38">
            <v>3525</v>
          </cell>
          <cell r="BY38">
            <v>1200.8076220422263</v>
          </cell>
          <cell r="BZ38">
            <v>3.9E-2</v>
          </cell>
          <cell r="CA38">
            <v>2781.6146202140671</v>
          </cell>
          <cell r="CB38">
            <v>105047.98411711947</v>
          </cell>
          <cell r="CC38">
            <v>-2674.9298939999999</v>
          </cell>
          <cell r="CD38">
            <v>6412.1188771643483</v>
          </cell>
          <cell r="CE38">
            <v>108785.17310028382</v>
          </cell>
        </row>
        <row r="39">
          <cell r="A39">
            <v>42168</v>
          </cell>
          <cell r="B39">
            <v>50</v>
          </cell>
          <cell r="C39" t="str">
            <v>Sat</v>
          </cell>
          <cell r="D39">
            <v>52983.978057120337</v>
          </cell>
          <cell r="E39">
            <v>1705.6940901605319</v>
          </cell>
          <cell r="F39">
            <v>54689.672147280864</v>
          </cell>
          <cell r="G39">
            <v>54</v>
          </cell>
          <cell r="H39">
            <v>54743.672147280864</v>
          </cell>
          <cell r="I39">
            <v>0</v>
          </cell>
          <cell r="J39">
            <v>821.62955098659734</v>
          </cell>
          <cell r="K39">
            <v>45.144000000000005</v>
          </cell>
          <cell r="L39">
            <v>821.62955098659734</v>
          </cell>
          <cell r="M39">
            <v>1263.7169999999999</v>
          </cell>
          <cell r="N39">
            <v>257.37360000000001</v>
          </cell>
          <cell r="O39">
            <v>0</v>
          </cell>
          <cell r="P39">
            <v>180.54</v>
          </cell>
          <cell r="Q39">
            <v>158</v>
          </cell>
          <cell r="R39">
            <v>11.3</v>
          </cell>
          <cell r="S39">
            <v>12</v>
          </cell>
          <cell r="T39">
            <v>12.75</v>
          </cell>
          <cell r="U39">
            <v>179.7402798053314</v>
          </cell>
          <cell r="V39">
            <v>71.111202552435032</v>
          </cell>
          <cell r="W39">
            <v>0.84560573314950138</v>
          </cell>
          <cell r="X39">
            <v>0</v>
          </cell>
          <cell r="Y39">
            <v>36.467200000000005</v>
          </cell>
          <cell r="Z39">
            <v>0</v>
          </cell>
          <cell r="AA39">
            <v>1.038</v>
          </cell>
          <cell r="AB39">
            <v>37.852953600000006</v>
          </cell>
          <cell r="AC39">
            <v>5</v>
          </cell>
          <cell r="AD39">
            <v>42.852953600000006</v>
          </cell>
          <cell r="AE39">
            <v>44.304497280000007</v>
          </cell>
          <cell r="AF39">
            <v>60.132040569494528</v>
          </cell>
          <cell r="AG39">
            <v>0</v>
          </cell>
          <cell r="AH39">
            <v>708.24534767727391</v>
          </cell>
          <cell r="AI39">
            <v>61.586551971936842</v>
          </cell>
          <cell r="AJ39">
            <v>769.83189964921075</v>
          </cell>
          <cell r="AK39">
            <v>0</v>
          </cell>
          <cell r="AL39">
            <v>304.27054084100007</v>
          </cell>
          <cell r="AM39">
            <v>293.47500862479416</v>
          </cell>
          <cell r="AN39">
            <v>10.795532216205899</v>
          </cell>
          <cell r="AO39">
            <v>0</v>
          </cell>
          <cell r="AP39">
            <v>72.231129248883107</v>
          </cell>
          <cell r="AQ39">
            <v>0</v>
          </cell>
          <cell r="AR39">
            <v>0</v>
          </cell>
          <cell r="AS39">
            <v>99.115058823529409</v>
          </cell>
          <cell r="AT39">
            <v>0</v>
          </cell>
          <cell r="AU39">
            <v>513.03558146665728</v>
          </cell>
          <cell r="AV39">
            <v>74.801282051282058</v>
          </cell>
          <cell r="AW39">
            <v>26.625</v>
          </cell>
          <cell r="AX39">
            <v>11.916666666666666</v>
          </cell>
          <cell r="AY39">
            <v>18.100000000000001</v>
          </cell>
          <cell r="AZ39">
            <v>0</v>
          </cell>
          <cell r="BA39">
            <v>16.5</v>
          </cell>
          <cell r="BB39">
            <v>0</v>
          </cell>
          <cell r="BC39">
            <v>18.333333333333336</v>
          </cell>
          <cell r="BD39">
            <v>58.781999999999996</v>
          </cell>
          <cell r="BE39">
            <v>225.05828205128205</v>
          </cell>
          <cell r="BF39">
            <v>738.09386351793933</v>
          </cell>
          <cell r="BG39">
            <v>31.738036131271389</v>
          </cell>
          <cell r="BH39">
            <v>4.2999999999999997E-2</v>
          </cell>
          <cell r="BI39">
            <v>769.83189964921075</v>
          </cell>
          <cell r="BJ39">
            <v>16.688088948114196</v>
          </cell>
          <cell r="BK39">
            <v>30350.405021430088</v>
          </cell>
          <cell r="BL39">
            <v>2840.7979100058565</v>
          </cell>
          <cell r="BM39">
            <v>364.20486025716104</v>
          </cell>
          <cell r="BN39">
            <v>3220.5345900327338</v>
          </cell>
          <cell r="BO39">
            <v>1987.003078746751</v>
          </cell>
          <cell r="BP39">
            <v>0</v>
          </cell>
          <cell r="BQ39">
            <v>242.80324017144073</v>
          </cell>
          <cell r="BR39">
            <v>15.175202510715046</v>
          </cell>
          <cell r="BS39">
            <v>0</v>
          </cell>
          <cell r="BT39">
            <v>0</v>
          </cell>
          <cell r="BU39">
            <v>8670.5188817246581</v>
          </cell>
          <cell r="BV39">
            <v>1214.0162008572036</v>
          </cell>
          <cell r="BW39">
            <v>1271.6819703979208</v>
          </cell>
          <cell r="BX39">
            <v>1500</v>
          </cell>
          <cell r="BY39">
            <v>510.98196682647932</v>
          </cell>
          <cell r="BZ39">
            <v>3.9E-2</v>
          </cell>
          <cell r="CA39">
            <v>1183.6657958357735</v>
          </cell>
          <cell r="CB39">
            <v>44701.269837072119</v>
          </cell>
          <cell r="CC39">
            <v>-1138.2680399999999</v>
          </cell>
          <cell r="CD39">
            <v>2728.5612243252549</v>
          </cell>
          <cell r="CE39">
            <v>46291.563021397378</v>
          </cell>
        </row>
        <row r="40">
          <cell r="A40">
            <v>42169</v>
          </cell>
          <cell r="B40">
            <v>50</v>
          </cell>
          <cell r="C40" t="str">
            <v>Sun</v>
          </cell>
          <cell r="D40">
            <v>4238.7182445696271</v>
          </cell>
          <cell r="E40">
            <v>136.45552721284255</v>
          </cell>
          <cell r="F40">
            <v>4375.173771782469</v>
          </cell>
          <cell r="G40">
            <v>4.32</v>
          </cell>
          <cell r="H40">
            <v>4379.4937717824687</v>
          </cell>
          <cell r="I40">
            <v>0</v>
          </cell>
          <cell r="J40">
            <v>473.05943844682872</v>
          </cell>
          <cell r="K40">
            <v>25.992000000000001</v>
          </cell>
          <cell r="L40">
            <v>473.05943844682872</v>
          </cell>
          <cell r="M40">
            <v>64.805999999999997</v>
          </cell>
          <cell r="N40">
            <v>148.1848</v>
          </cell>
          <cell r="O40">
            <v>0</v>
          </cell>
          <cell r="P40">
            <v>180.54</v>
          </cell>
          <cell r="Q40">
            <v>158</v>
          </cell>
          <cell r="R40">
            <v>11.3</v>
          </cell>
          <cell r="S40">
            <v>12</v>
          </cell>
          <cell r="T40">
            <v>12.75</v>
          </cell>
          <cell r="U40">
            <v>179.7402798053314</v>
          </cell>
          <cell r="V40">
            <v>71.111202552435032</v>
          </cell>
          <cell r="W40">
            <v>0.84560573314950138</v>
          </cell>
          <cell r="X40">
            <v>0</v>
          </cell>
          <cell r="Y40">
            <v>36.467200000000005</v>
          </cell>
          <cell r="Z40">
            <v>0</v>
          </cell>
          <cell r="AA40">
            <v>1.038</v>
          </cell>
          <cell r="AB40">
            <v>37.852953600000006</v>
          </cell>
          <cell r="AC40">
            <v>5</v>
          </cell>
          <cell r="AD40">
            <v>42.852953600000006</v>
          </cell>
          <cell r="AE40">
            <v>44.304497280000007</v>
          </cell>
          <cell r="AF40">
            <v>60.132040569494528</v>
          </cell>
          <cell r="AG40">
            <v>0</v>
          </cell>
          <cell r="AH40">
            <v>56.65962781418191</v>
          </cell>
          <cell r="AI40">
            <v>4.9269241577549474</v>
          </cell>
          <cell r="AJ40">
            <v>61.586551971936856</v>
          </cell>
          <cell r="AK40">
            <v>0</v>
          </cell>
          <cell r="AL40">
            <v>24.341643267280006</v>
          </cell>
          <cell r="AM40">
            <v>23.478000689983531</v>
          </cell>
          <cell r="AN40">
            <v>0.86364257729647187</v>
          </cell>
          <cell r="AO40">
            <v>0</v>
          </cell>
          <cell r="AP40">
            <v>41.587619870569057</v>
          </cell>
          <cell r="AQ40">
            <v>0</v>
          </cell>
          <cell r="AR40">
            <v>0</v>
          </cell>
          <cell r="AS40">
            <v>5.0828235294117645</v>
          </cell>
          <cell r="AT40">
            <v>0</v>
          </cell>
          <cell r="AU40">
            <v>41.042846517332585</v>
          </cell>
          <cell r="AV40">
            <v>5.9841025641025647</v>
          </cell>
          <cell r="AW40">
            <v>2.13</v>
          </cell>
          <cell r="AX40">
            <v>0.95333333333333325</v>
          </cell>
          <cell r="AY40">
            <v>1.448</v>
          </cell>
          <cell r="AZ40">
            <v>0</v>
          </cell>
          <cell r="BA40">
            <v>1.32</v>
          </cell>
          <cell r="BB40">
            <v>0</v>
          </cell>
          <cell r="BC40">
            <v>1.4666666666666668</v>
          </cell>
          <cell r="BD40">
            <v>4.7025599999999992</v>
          </cell>
          <cell r="BE40">
            <v>18.004662564102563</v>
          </cell>
          <cell r="BF40">
            <v>59.047509081435145</v>
          </cell>
          <cell r="BG40">
            <v>2.5390428905017113</v>
          </cell>
          <cell r="BH40">
            <v>4.2999999999999997E-2</v>
          </cell>
          <cell r="BI40">
            <v>61.586551971936856</v>
          </cell>
          <cell r="BJ40">
            <v>1.3350471158491357</v>
          </cell>
          <cell r="BK40">
            <v>2428.0324017144071</v>
          </cell>
          <cell r="BL40">
            <v>227.26383280046849</v>
          </cell>
          <cell r="BM40">
            <v>29.136388820572883</v>
          </cell>
          <cell r="BN40">
            <v>257.6427672026187</v>
          </cell>
          <cell r="BO40">
            <v>158.96024629974008</v>
          </cell>
          <cell r="BP40">
            <v>0</v>
          </cell>
          <cell r="BQ40">
            <v>19.424259213715256</v>
          </cell>
          <cell r="BR40">
            <v>1.2140162008572035</v>
          </cell>
          <cell r="BS40">
            <v>0</v>
          </cell>
          <cell r="BT40">
            <v>0</v>
          </cell>
          <cell r="BU40">
            <v>693.64151053797264</v>
          </cell>
          <cell r="BV40">
            <v>97.121296068576285</v>
          </cell>
          <cell r="BW40">
            <v>101.73455763183365</v>
          </cell>
          <cell r="BX40">
            <v>120</v>
          </cell>
          <cell r="BY40">
            <v>40.878557346118349</v>
          </cell>
          <cell r="BZ40">
            <v>3.9E-2</v>
          </cell>
          <cell r="CA40">
            <v>94.693263666861867</v>
          </cell>
          <cell r="CB40">
            <v>3576.1015869657695</v>
          </cell>
          <cell r="CC40">
            <v>-91.061443199999999</v>
          </cell>
          <cell r="CD40">
            <v>218.28489794602038</v>
          </cell>
          <cell r="CE40">
            <v>3703.3250417117902</v>
          </cell>
        </row>
        <row r="41">
          <cell r="A41">
            <v>42170</v>
          </cell>
          <cell r="B41">
            <v>51</v>
          </cell>
          <cell r="C41" t="str">
            <v>Mon</v>
          </cell>
          <cell r="D41">
            <v>85174.019346734014</v>
          </cell>
          <cell r="E41">
            <v>2908.7775171948483</v>
          </cell>
          <cell r="F41">
            <v>88082.796863928859</v>
          </cell>
          <cell r="G41">
            <v>85.17</v>
          </cell>
          <cell r="H41">
            <v>88167.966863928857</v>
          </cell>
          <cell r="I41">
            <v>1739.2315124446325</v>
          </cell>
          <cell r="J41">
            <v>858.03707098612438</v>
          </cell>
          <cell r="K41">
            <v>46.512</v>
          </cell>
          <cell r="L41">
            <v>858.03707098612438</v>
          </cell>
          <cell r="M41">
            <v>1760.5630000000001</v>
          </cell>
          <cell r="N41">
            <v>261.35664000000003</v>
          </cell>
          <cell r="O41">
            <v>0</v>
          </cell>
          <cell r="P41">
            <v>180.54</v>
          </cell>
          <cell r="Q41">
            <v>158</v>
          </cell>
          <cell r="R41">
            <v>11.3</v>
          </cell>
          <cell r="S41">
            <v>12</v>
          </cell>
          <cell r="T41">
            <v>12.75</v>
          </cell>
          <cell r="U41">
            <v>179.69345801995931</v>
          </cell>
          <cell r="V41">
            <v>68.602938433760428</v>
          </cell>
          <cell r="W41">
            <v>0.66609246183443638</v>
          </cell>
          <cell r="X41">
            <v>0</v>
          </cell>
          <cell r="Y41">
            <v>30.634520000000002</v>
          </cell>
          <cell r="Z41">
            <v>0</v>
          </cell>
          <cell r="AA41">
            <v>1.038</v>
          </cell>
          <cell r="AB41">
            <v>31.798631760000003</v>
          </cell>
          <cell r="AC41">
            <v>0</v>
          </cell>
          <cell r="AD41">
            <v>31.798631760000003</v>
          </cell>
          <cell r="AE41">
            <v>44.304497280000007</v>
          </cell>
          <cell r="AF41">
            <v>45.695900150419753</v>
          </cell>
          <cell r="AG41">
            <v>0</v>
          </cell>
          <cell r="AH41">
            <v>1182.3768976475358</v>
          </cell>
          <cell r="AI41">
            <v>102.81538240413357</v>
          </cell>
          <cell r="AJ41">
            <v>1285.1922800516693</v>
          </cell>
          <cell r="AK41">
            <v>0</v>
          </cell>
          <cell r="AL41">
            <v>490.18365963075371</v>
          </cell>
          <cell r="AM41">
            <v>471.7736753447104</v>
          </cell>
          <cell r="AN41">
            <v>18.409984286043343</v>
          </cell>
          <cell r="AO41">
            <v>153.91429313669315</v>
          </cell>
          <cell r="AP41">
            <v>75.379089248843698</v>
          </cell>
          <cell r="AQ41">
            <v>0</v>
          </cell>
          <cell r="AR41">
            <v>0</v>
          </cell>
          <cell r="AS41">
            <v>138.0833725490196</v>
          </cell>
          <cell r="AT41">
            <v>0</v>
          </cell>
          <cell r="AU41">
            <v>839.99904239877844</v>
          </cell>
          <cell r="AV41">
            <v>124.91814102564102</v>
          </cell>
          <cell r="AW41">
            <v>44.463749999999997</v>
          </cell>
          <cell r="AX41">
            <v>19.900833333333331</v>
          </cell>
          <cell r="AY41">
            <v>30.226999999999997</v>
          </cell>
          <cell r="AZ41">
            <v>0</v>
          </cell>
          <cell r="BA41">
            <v>27.555</v>
          </cell>
          <cell r="BB41">
            <v>0</v>
          </cell>
          <cell r="BC41">
            <v>30.616666666666664</v>
          </cell>
          <cell r="BD41">
            <v>114.52692999999998</v>
          </cell>
          <cell r="BE41">
            <v>392.20832102564094</v>
          </cell>
          <cell r="BF41">
            <v>1232.2073634244193</v>
          </cell>
          <cell r="BG41">
            <v>52.984916627250023</v>
          </cell>
          <cell r="BH41">
            <v>4.2999999999999997E-2</v>
          </cell>
          <cell r="BI41">
            <v>1285.1922800516693</v>
          </cell>
          <cell r="BJ41">
            <v>27.869108543350706</v>
          </cell>
          <cell r="BK41">
            <v>37597.967569825203</v>
          </cell>
          <cell r="BL41">
            <v>3519.1697645356389</v>
          </cell>
          <cell r="BM41">
            <v>451.17561083790241</v>
          </cell>
          <cell r="BN41">
            <v>3989.5861352773995</v>
          </cell>
          <cell r="BO41">
            <v>2461.4919393369937</v>
          </cell>
          <cell r="BP41">
            <v>0</v>
          </cell>
          <cell r="BQ41">
            <v>300.78374055860166</v>
          </cell>
          <cell r="BR41">
            <v>18.798983784912604</v>
          </cell>
          <cell r="BS41">
            <v>0</v>
          </cell>
          <cell r="BT41">
            <v>0</v>
          </cell>
          <cell r="BU41">
            <v>10741.006174331447</v>
          </cell>
          <cell r="BV41">
            <v>1503.9187027930082</v>
          </cell>
          <cell r="BW41">
            <v>1575.3548411756763</v>
          </cell>
          <cell r="BX41">
            <v>2505</v>
          </cell>
          <cell r="BY41">
            <v>633.00253831677594</v>
          </cell>
          <cell r="BZ41">
            <v>3.9E-2</v>
          </cell>
          <cell r="CA41">
            <v>1466.320735223183</v>
          </cell>
          <cell r="CB41">
            <v>56022.570561665292</v>
          </cell>
          <cell r="CC41">
            <v>-1849.7362884000001</v>
          </cell>
          <cell r="CD41">
            <v>4555.1838300660966</v>
          </cell>
          <cell r="CE41">
            <v>58728.018103331378</v>
          </cell>
        </row>
        <row r="42">
          <cell r="A42">
            <v>42171</v>
          </cell>
          <cell r="B42">
            <v>51</v>
          </cell>
          <cell r="C42" t="str">
            <v>Tue</v>
          </cell>
          <cell r="D42">
            <v>78033.682395510812</v>
          </cell>
          <cell r="E42">
            <v>2664.9279049749211</v>
          </cell>
          <cell r="F42">
            <v>80698.610300485729</v>
          </cell>
          <cell r="G42">
            <v>78.03</v>
          </cell>
          <cell r="H42">
            <v>80776.640300485727</v>
          </cell>
          <cell r="I42">
            <v>1543.3721078900567</v>
          </cell>
          <cell r="J42">
            <v>1141.9463959447685</v>
          </cell>
          <cell r="K42">
            <v>61.902000000000008</v>
          </cell>
          <cell r="L42">
            <v>1141.9463959447685</v>
          </cell>
          <cell r="M42">
            <v>1684.9559999999999</v>
          </cell>
          <cell r="N42">
            <v>347.83494000000002</v>
          </cell>
          <cell r="O42">
            <v>0</v>
          </cell>
          <cell r="P42">
            <v>180.54</v>
          </cell>
          <cell r="Q42">
            <v>158</v>
          </cell>
          <cell r="R42">
            <v>11.3</v>
          </cell>
          <cell r="S42">
            <v>12</v>
          </cell>
          <cell r="T42">
            <v>12.75</v>
          </cell>
          <cell r="U42">
            <v>179.69345801995931</v>
          </cell>
          <cell r="V42">
            <v>68.602938433760428</v>
          </cell>
          <cell r="W42">
            <v>0.66609246183443638</v>
          </cell>
          <cell r="X42">
            <v>0</v>
          </cell>
          <cell r="Y42">
            <v>30.634520000000002</v>
          </cell>
          <cell r="Z42">
            <v>0</v>
          </cell>
          <cell r="AA42">
            <v>1.038</v>
          </cell>
          <cell r="AB42">
            <v>31.798631760000003</v>
          </cell>
          <cell r="AC42">
            <v>0</v>
          </cell>
          <cell r="AD42">
            <v>31.798631760000003</v>
          </cell>
          <cell r="AE42">
            <v>44.304497280000007</v>
          </cell>
          <cell r="AF42">
            <v>45.695900150419753</v>
          </cell>
          <cell r="AG42">
            <v>0</v>
          </cell>
          <cell r="AH42">
            <v>1083.2554810782813</v>
          </cell>
          <cell r="AI42">
            <v>94.196128789415795</v>
          </cell>
          <cell r="AJ42">
            <v>1177.4516098676972</v>
          </cell>
          <cell r="AK42">
            <v>0</v>
          </cell>
          <cell r="AL42">
            <v>449.09041870362466</v>
          </cell>
          <cell r="AM42">
            <v>432.22378639365684</v>
          </cell>
          <cell r="AN42">
            <v>16.866632309967855</v>
          </cell>
          <cell r="AO42">
            <v>136.5816024681466</v>
          </cell>
          <cell r="AP42">
            <v>100.32069966206404</v>
          </cell>
          <cell r="AQ42">
            <v>0</v>
          </cell>
          <cell r="AR42">
            <v>0</v>
          </cell>
          <cell r="AS42">
            <v>132.15341176470588</v>
          </cell>
          <cell r="AT42">
            <v>0</v>
          </cell>
          <cell r="AU42">
            <v>769.57996100007847</v>
          </cell>
          <cell r="AV42">
            <v>114.44596153846155</v>
          </cell>
          <cell r="AW42">
            <v>40.736249999999998</v>
          </cell>
          <cell r="AX42">
            <v>18.232500000000002</v>
          </cell>
          <cell r="AY42">
            <v>27.692999999999998</v>
          </cell>
          <cell r="AZ42">
            <v>0</v>
          </cell>
          <cell r="BA42">
            <v>25.245000000000001</v>
          </cell>
          <cell r="BB42">
            <v>0</v>
          </cell>
          <cell r="BC42">
            <v>28.05</v>
          </cell>
          <cell r="BD42">
            <v>104.92586999999999</v>
          </cell>
          <cell r="BE42">
            <v>359.32858153846149</v>
          </cell>
          <cell r="BF42">
            <v>1128.9085425385399</v>
          </cell>
          <cell r="BG42">
            <v>48.543067329157211</v>
          </cell>
          <cell r="BH42">
            <v>4.2999999999999997E-2</v>
          </cell>
          <cell r="BI42">
            <v>1177.4516098676972</v>
          </cell>
          <cell r="BJ42">
            <v>25.532776090614721</v>
          </cell>
          <cell r="BK42">
            <v>34446.042144809922</v>
          </cell>
          <cell r="BL42">
            <v>3224.1495447542084</v>
          </cell>
          <cell r="BM42">
            <v>413.35250573771901</v>
          </cell>
          <cell r="BN42">
            <v>3655.129812559534</v>
          </cell>
          <cell r="BO42">
            <v>2255.1393216680244</v>
          </cell>
          <cell r="BP42">
            <v>0</v>
          </cell>
          <cell r="BQ42">
            <v>275.56833715847938</v>
          </cell>
          <cell r="BR42">
            <v>17.223021072404961</v>
          </cell>
          <cell r="BS42">
            <v>0</v>
          </cell>
          <cell r="BT42">
            <v>0</v>
          </cell>
          <cell r="BU42">
            <v>9840.5625429503689</v>
          </cell>
          <cell r="BV42">
            <v>1377.8416857923969</v>
          </cell>
          <cell r="BW42">
            <v>1443.2891658675358</v>
          </cell>
          <cell r="BX42">
            <v>2295</v>
          </cell>
          <cell r="BY42">
            <v>579.93645726027989</v>
          </cell>
          <cell r="BZ42">
            <v>3.9E-2</v>
          </cell>
          <cell r="CA42">
            <v>1343.3956436475869</v>
          </cell>
          <cell r="CB42">
            <v>51326.067640328089</v>
          </cell>
          <cell r="CC42">
            <v>-1694.6685756000002</v>
          </cell>
          <cell r="CD42">
            <v>4173.3121317372024</v>
          </cell>
          <cell r="CE42">
            <v>53804.711196465279</v>
          </cell>
        </row>
        <row r="43">
          <cell r="A43">
            <v>42172</v>
          </cell>
          <cell r="B43">
            <v>51</v>
          </cell>
          <cell r="C43" t="str">
            <v>Wed</v>
          </cell>
          <cell r="D43">
            <v>86194.067482623039</v>
          </cell>
          <cell r="E43">
            <v>2943.6131760834096</v>
          </cell>
          <cell r="F43">
            <v>89137.680658706449</v>
          </cell>
          <cell r="G43">
            <v>86.19</v>
          </cell>
          <cell r="H43">
            <v>89223.870658706452</v>
          </cell>
          <cell r="I43">
            <v>1480.6970984325924</v>
          </cell>
          <cell r="J43">
            <v>902.20074375746901</v>
          </cell>
          <cell r="K43">
            <v>48.906000000000006</v>
          </cell>
          <cell r="L43">
            <v>902.20074375746901</v>
          </cell>
          <cell r="M43">
            <v>1814.5680000000002</v>
          </cell>
          <cell r="N43">
            <v>274.80882000000003</v>
          </cell>
          <cell r="O43">
            <v>0</v>
          </cell>
          <cell r="P43">
            <v>180.54</v>
          </cell>
          <cell r="Q43">
            <v>158</v>
          </cell>
          <cell r="R43">
            <v>11.3</v>
          </cell>
          <cell r="S43">
            <v>12</v>
          </cell>
          <cell r="T43">
            <v>12.75</v>
          </cell>
          <cell r="U43">
            <v>179.69345801995931</v>
          </cell>
          <cell r="V43">
            <v>68.602938433760428</v>
          </cell>
          <cell r="W43">
            <v>0.66609246183443638</v>
          </cell>
          <cell r="X43">
            <v>0</v>
          </cell>
          <cell r="Y43">
            <v>30.634520000000002</v>
          </cell>
          <cell r="Z43">
            <v>0</v>
          </cell>
          <cell r="AA43">
            <v>1.038</v>
          </cell>
          <cell r="AB43">
            <v>31.798631760000003</v>
          </cell>
          <cell r="AC43">
            <v>0</v>
          </cell>
          <cell r="AD43">
            <v>31.798631760000003</v>
          </cell>
          <cell r="AE43">
            <v>44.304497280000007</v>
          </cell>
          <cell r="AF43">
            <v>45.695900150419753</v>
          </cell>
          <cell r="AG43">
            <v>0</v>
          </cell>
          <cell r="AH43">
            <v>1196.5371000145722</v>
          </cell>
          <cell r="AI43">
            <v>104.04670434909326</v>
          </cell>
          <cell r="AJ43">
            <v>1300.5838043636654</v>
          </cell>
          <cell r="AK43">
            <v>0</v>
          </cell>
          <cell r="AL43">
            <v>496.05412262034355</v>
          </cell>
          <cell r="AM43">
            <v>477.42365948057517</v>
          </cell>
          <cell r="AN43">
            <v>18.630463139768416</v>
          </cell>
          <cell r="AO43">
            <v>131.0351414542117</v>
          </cell>
          <cell r="AP43">
            <v>79.258895313122423</v>
          </cell>
          <cell r="AQ43">
            <v>0</v>
          </cell>
          <cell r="AR43">
            <v>0</v>
          </cell>
          <cell r="AS43">
            <v>142.31905882352942</v>
          </cell>
          <cell r="AT43">
            <v>0</v>
          </cell>
          <cell r="AU43">
            <v>850.05891117002125</v>
          </cell>
          <cell r="AV43">
            <v>126.41416666666666</v>
          </cell>
          <cell r="AW43">
            <v>44.996250000000003</v>
          </cell>
          <cell r="AX43">
            <v>20.139166666666664</v>
          </cell>
          <cell r="AY43">
            <v>30.588999999999999</v>
          </cell>
          <cell r="AZ43">
            <v>0</v>
          </cell>
          <cell r="BA43">
            <v>27.885000000000002</v>
          </cell>
          <cell r="BB43">
            <v>0</v>
          </cell>
          <cell r="BC43">
            <v>30.983333333333331</v>
          </cell>
          <cell r="BD43">
            <v>115.89850999999999</v>
          </cell>
          <cell r="BE43">
            <v>396.90542666666659</v>
          </cell>
          <cell r="BF43">
            <v>1246.9643378366879</v>
          </cell>
          <cell r="BG43">
            <v>53.619466526977568</v>
          </cell>
          <cell r="BH43">
            <v>4.2999999999999997E-2</v>
          </cell>
          <cell r="BI43">
            <v>1300.5838043636654</v>
          </cell>
          <cell r="BJ43">
            <v>28.20287032231299</v>
          </cell>
          <cell r="BK43">
            <v>38048.242630541674</v>
          </cell>
          <cell r="BL43">
            <v>3561.3155102187006</v>
          </cell>
          <cell r="BM43">
            <v>456.5789115665001</v>
          </cell>
          <cell r="BN43">
            <v>4037.3656099513805</v>
          </cell>
          <cell r="BO43">
            <v>2490.9708847182751</v>
          </cell>
          <cell r="BP43">
            <v>0</v>
          </cell>
          <cell r="BQ43">
            <v>304.38594104433338</v>
          </cell>
          <cell r="BR43">
            <v>19.024121315270836</v>
          </cell>
          <cell r="BS43">
            <v>0</v>
          </cell>
          <cell r="BT43">
            <v>0</v>
          </cell>
          <cell r="BU43">
            <v>10869.640978814459</v>
          </cell>
          <cell r="BV43">
            <v>1521.9297052216671</v>
          </cell>
          <cell r="BW43">
            <v>1594.2213662196964</v>
          </cell>
          <cell r="BX43">
            <v>2535</v>
          </cell>
          <cell r="BY43">
            <v>640.58340703913257</v>
          </cell>
          <cell r="BZ43">
            <v>3.9E-2</v>
          </cell>
          <cell r="CA43">
            <v>1483.8814625911252</v>
          </cell>
          <cell r="CB43">
            <v>56693.499550427754</v>
          </cell>
          <cell r="CC43">
            <v>-1871.8888188000001</v>
          </cell>
          <cell r="CD43">
            <v>4609.736929827367</v>
          </cell>
          <cell r="CE43">
            <v>59431.347661455111</v>
          </cell>
        </row>
        <row r="44">
          <cell r="A44">
            <v>42173</v>
          </cell>
          <cell r="B44">
            <v>51</v>
          </cell>
          <cell r="C44" t="str">
            <v>Thu</v>
          </cell>
          <cell r="D44">
            <v>85684.043414678541</v>
          </cell>
          <cell r="E44">
            <v>2926.1953466391292</v>
          </cell>
          <cell r="F44">
            <v>88610.238761317669</v>
          </cell>
          <cell r="G44">
            <v>85.68</v>
          </cell>
          <cell r="H44">
            <v>88695.918761317676</v>
          </cell>
          <cell r="I44">
            <v>1668.7221268049852</v>
          </cell>
          <cell r="J44">
            <v>977.90989707977394</v>
          </cell>
          <cell r="K44">
            <v>53.01</v>
          </cell>
          <cell r="L44">
            <v>977.90989707977394</v>
          </cell>
          <cell r="M44">
            <v>1803.7669999999998</v>
          </cell>
          <cell r="N44">
            <v>297.86970000000002</v>
          </cell>
          <cell r="O44">
            <v>0</v>
          </cell>
          <cell r="P44">
            <v>180.54</v>
          </cell>
          <cell r="Q44">
            <v>158</v>
          </cell>
          <cell r="R44">
            <v>11.3</v>
          </cell>
          <cell r="S44">
            <v>12</v>
          </cell>
          <cell r="T44">
            <v>12.75</v>
          </cell>
          <cell r="U44">
            <v>179.69345801995931</v>
          </cell>
          <cell r="V44">
            <v>68.602938433760428</v>
          </cell>
          <cell r="W44">
            <v>0.66609246183443638</v>
          </cell>
          <cell r="X44">
            <v>0</v>
          </cell>
          <cell r="Y44">
            <v>30.634520000000002</v>
          </cell>
          <cell r="Z44">
            <v>0</v>
          </cell>
          <cell r="AA44">
            <v>1.038</v>
          </cell>
          <cell r="AB44">
            <v>31.798631760000003</v>
          </cell>
          <cell r="AC44">
            <v>0</v>
          </cell>
          <cell r="AD44">
            <v>31.798631760000003</v>
          </cell>
          <cell r="AE44">
            <v>44.304497280000007</v>
          </cell>
          <cell r="AF44">
            <v>45.695900150419753</v>
          </cell>
          <cell r="AG44">
            <v>0</v>
          </cell>
          <cell r="AH44">
            <v>1189.4569988310541</v>
          </cell>
          <cell r="AI44">
            <v>103.43104337661343</v>
          </cell>
          <cell r="AJ44">
            <v>1292.8880422076675</v>
          </cell>
          <cell r="AK44">
            <v>0</v>
          </cell>
          <cell r="AL44">
            <v>493.11889112554871</v>
          </cell>
          <cell r="AM44">
            <v>474.59866741264284</v>
          </cell>
          <cell r="AN44">
            <v>18.520223712905882</v>
          </cell>
          <cell r="AO44">
            <v>147.67452449601637</v>
          </cell>
          <cell r="AP44">
            <v>85.909991423314494</v>
          </cell>
          <cell r="AQ44">
            <v>0</v>
          </cell>
          <cell r="AR44">
            <v>0</v>
          </cell>
          <cell r="AS44">
            <v>141.47192156862744</v>
          </cell>
          <cell r="AT44">
            <v>0</v>
          </cell>
          <cell r="AU44">
            <v>845.02897678440002</v>
          </cell>
          <cell r="AV44">
            <v>125.66615384615386</v>
          </cell>
          <cell r="AW44">
            <v>44.73</v>
          </cell>
          <cell r="AX44">
            <v>20.02</v>
          </cell>
          <cell r="AY44">
            <v>30.408000000000001</v>
          </cell>
          <cell r="AZ44">
            <v>0</v>
          </cell>
          <cell r="BA44">
            <v>27.72</v>
          </cell>
          <cell r="BB44">
            <v>0</v>
          </cell>
          <cell r="BC44">
            <v>30.8</v>
          </cell>
          <cell r="BD44">
            <v>115.21272</v>
          </cell>
          <cell r="BE44">
            <v>394.55687384615385</v>
          </cell>
          <cell r="BF44">
            <v>1239.5858506305538</v>
          </cell>
          <cell r="BG44">
            <v>53.302191577113803</v>
          </cell>
          <cell r="BH44">
            <v>4.2999999999999997E-2</v>
          </cell>
          <cell r="BI44">
            <v>1292.8880422076675</v>
          </cell>
          <cell r="BJ44">
            <v>28.035989432831851</v>
          </cell>
          <cell r="BK44">
            <v>37823.105100183442</v>
          </cell>
          <cell r="BL44">
            <v>3540.2426373771705</v>
          </cell>
          <cell r="BM44">
            <v>453.87726120220134</v>
          </cell>
          <cell r="BN44">
            <v>4013.4758726143909</v>
          </cell>
          <cell r="BO44">
            <v>2476.2314120276351</v>
          </cell>
          <cell r="BP44">
            <v>0</v>
          </cell>
          <cell r="BQ44">
            <v>302.58484080146758</v>
          </cell>
          <cell r="BR44">
            <v>18.911552550091724</v>
          </cell>
          <cell r="BS44">
            <v>0</v>
          </cell>
          <cell r="BT44">
            <v>0</v>
          </cell>
          <cell r="BU44">
            <v>10805.323576572955</v>
          </cell>
          <cell r="BV44">
            <v>1512.9242040073379</v>
          </cell>
          <cell r="BW44">
            <v>1584.7881036976864</v>
          </cell>
          <cell r="BX44">
            <v>2520</v>
          </cell>
          <cell r="BY44">
            <v>636.79297267795437</v>
          </cell>
          <cell r="BZ44">
            <v>3.9E-2</v>
          </cell>
          <cell r="CA44">
            <v>1475.1010989071544</v>
          </cell>
          <cell r="CB44">
            <v>56358.03505604653</v>
          </cell>
          <cell r="CC44">
            <v>-1860.8125536000005</v>
          </cell>
          <cell r="CD44">
            <v>4582.4603799467322</v>
          </cell>
          <cell r="CE44">
            <v>59079.682882393259</v>
          </cell>
        </row>
        <row r="45">
          <cell r="A45">
            <v>42174</v>
          </cell>
          <cell r="B45">
            <v>51</v>
          </cell>
          <cell r="C45" t="str">
            <v>Fri</v>
          </cell>
          <cell r="D45">
            <v>119855.65596696104</v>
          </cell>
          <cell r="E45">
            <v>4093.1899194059247</v>
          </cell>
          <cell r="F45">
            <v>123948.84588636697</v>
          </cell>
          <cell r="G45">
            <v>119.85</v>
          </cell>
          <cell r="H45">
            <v>124068.69588636697</v>
          </cell>
          <cell r="I45">
            <v>1402.3533366107622</v>
          </cell>
          <cell r="J45">
            <v>1116.710011504</v>
          </cell>
          <cell r="K45">
            <v>60.533999999999999</v>
          </cell>
          <cell r="L45">
            <v>1116.710011504</v>
          </cell>
          <cell r="M45">
            <v>2408.623</v>
          </cell>
          <cell r="N45">
            <v>340.14797999999996</v>
          </cell>
          <cell r="O45">
            <v>0</v>
          </cell>
          <cell r="P45">
            <v>180.54</v>
          </cell>
          <cell r="Q45">
            <v>158</v>
          </cell>
          <cell r="R45">
            <v>11.3</v>
          </cell>
          <cell r="S45">
            <v>12</v>
          </cell>
          <cell r="T45">
            <v>12.75</v>
          </cell>
          <cell r="U45">
            <v>179.69345801995931</v>
          </cell>
          <cell r="V45">
            <v>68.602938433760428</v>
          </cell>
          <cell r="W45">
            <v>0.66609246183443638</v>
          </cell>
          <cell r="X45">
            <v>0</v>
          </cell>
          <cell r="Y45">
            <v>30.634520000000002</v>
          </cell>
          <cell r="Z45">
            <v>0</v>
          </cell>
          <cell r="AA45">
            <v>1.038</v>
          </cell>
          <cell r="AB45">
            <v>31.798631760000003</v>
          </cell>
          <cell r="AC45">
            <v>0</v>
          </cell>
          <cell r="AD45">
            <v>31.798631760000003</v>
          </cell>
          <cell r="AE45">
            <v>44.304497280000007</v>
          </cell>
          <cell r="AF45">
            <v>45.695900150419753</v>
          </cell>
          <cell r="AG45">
            <v>0</v>
          </cell>
          <cell r="AH45">
            <v>1663.8237781267719</v>
          </cell>
          <cell r="AI45">
            <v>144.68032853276281</v>
          </cell>
          <cell r="AJ45">
            <v>1808.5041066595347</v>
          </cell>
          <cell r="AK45">
            <v>0</v>
          </cell>
          <cell r="AL45">
            <v>689.77940127680915</v>
          </cell>
          <cell r="AM45">
            <v>663.87313596411343</v>
          </cell>
          <cell r="AN45">
            <v>25.906265312695727</v>
          </cell>
          <cell r="AO45">
            <v>124.10206518679311</v>
          </cell>
          <cell r="AP45">
            <v>98.10366762533333</v>
          </cell>
          <cell r="AQ45">
            <v>0</v>
          </cell>
          <cell r="AR45">
            <v>0</v>
          </cell>
          <cell r="AS45">
            <v>188.91160784313726</v>
          </cell>
          <cell r="AT45">
            <v>0</v>
          </cell>
          <cell r="AU45">
            <v>1182.0345806210355</v>
          </cell>
          <cell r="AV45">
            <v>175.78301282051282</v>
          </cell>
          <cell r="AW45">
            <v>62.568750000000001</v>
          </cell>
          <cell r="AX45">
            <v>28.004166666666663</v>
          </cell>
          <cell r="AY45">
            <v>42.534999999999997</v>
          </cell>
          <cell r="AZ45">
            <v>0</v>
          </cell>
          <cell r="BA45">
            <v>38.774999999999999</v>
          </cell>
          <cell r="BB45">
            <v>0</v>
          </cell>
          <cell r="BC45">
            <v>43.083333333333336</v>
          </cell>
          <cell r="BD45">
            <v>161.16064999999998</v>
          </cell>
          <cell r="BE45">
            <v>551.90991282051277</v>
          </cell>
          <cell r="BF45">
            <v>1733.9444934415483</v>
          </cell>
          <cell r="BG45">
            <v>74.559613217986566</v>
          </cell>
          <cell r="BH45">
            <v>4.2999999999999997E-2</v>
          </cell>
          <cell r="BI45">
            <v>1808.5041066595347</v>
          </cell>
          <cell r="BJ45">
            <v>39.217009028068361</v>
          </cell>
          <cell r="BK45">
            <v>52907.319634185165</v>
          </cell>
          <cell r="BL45">
            <v>4952.1251177597314</v>
          </cell>
          <cell r="BM45">
            <v>634.88783561022206</v>
          </cell>
          <cell r="BN45">
            <v>5614.088274192748</v>
          </cell>
          <cell r="BO45">
            <v>3463.7760823005601</v>
          </cell>
          <cell r="BP45">
            <v>0</v>
          </cell>
          <cell r="BQ45">
            <v>423.25855707348137</v>
          </cell>
          <cell r="BR45">
            <v>26.453659817092586</v>
          </cell>
          <cell r="BS45">
            <v>0</v>
          </cell>
          <cell r="BT45">
            <v>0</v>
          </cell>
          <cell r="BU45">
            <v>15114.589526753834</v>
          </cell>
          <cell r="BV45">
            <v>2116.2927853674069</v>
          </cell>
          <cell r="BW45">
            <v>2216.8166926723588</v>
          </cell>
          <cell r="BX45">
            <v>3525</v>
          </cell>
          <cell r="BY45">
            <v>890.75207487690034</v>
          </cell>
          <cell r="BZ45">
            <v>3.9E-2</v>
          </cell>
          <cell r="CA45">
            <v>2063.3854657332217</v>
          </cell>
          <cell r="CB45">
            <v>78834.156179588885</v>
          </cell>
          <cell r="CC45">
            <v>-2602.9223220000003</v>
          </cell>
          <cell r="CD45">
            <v>6409.9892219492976</v>
          </cell>
          <cell r="CE45">
            <v>82641.223079538177</v>
          </cell>
        </row>
        <row r="46">
          <cell r="A46">
            <v>42175</v>
          </cell>
          <cell r="B46">
            <v>51</v>
          </cell>
          <cell r="C46" t="str">
            <v>Sat</v>
          </cell>
          <cell r="D46">
            <v>51002.406794451512</v>
          </cell>
          <cell r="E46">
            <v>1741.7829444280533</v>
          </cell>
          <cell r="F46">
            <v>52744.189738879562</v>
          </cell>
          <cell r="G46">
            <v>51</v>
          </cell>
          <cell r="H46">
            <v>52795.189738879562</v>
          </cell>
          <cell r="I46">
            <v>0</v>
          </cell>
          <cell r="J46">
            <v>832.80068654535592</v>
          </cell>
          <cell r="K46">
            <v>45.144000000000005</v>
          </cell>
          <cell r="L46">
            <v>832.80068654535592</v>
          </cell>
          <cell r="M46">
            <v>1263.7169999999999</v>
          </cell>
          <cell r="N46">
            <v>253.66968</v>
          </cell>
          <cell r="O46">
            <v>0</v>
          </cell>
          <cell r="P46">
            <v>180.54</v>
          </cell>
          <cell r="Q46">
            <v>158</v>
          </cell>
          <cell r="R46">
            <v>11.3</v>
          </cell>
          <cell r="S46">
            <v>12</v>
          </cell>
          <cell r="T46">
            <v>12.75</v>
          </cell>
          <cell r="U46">
            <v>179.69345801995931</v>
          </cell>
          <cell r="V46">
            <v>68.602938433760428</v>
          </cell>
          <cell r="W46">
            <v>0.66609246183443638</v>
          </cell>
          <cell r="X46">
            <v>0</v>
          </cell>
          <cell r="Y46">
            <v>30.634520000000002</v>
          </cell>
          <cell r="Z46">
            <v>0</v>
          </cell>
          <cell r="AA46">
            <v>1.038</v>
          </cell>
          <cell r="AB46">
            <v>31.798631760000003</v>
          </cell>
          <cell r="AC46">
            <v>0</v>
          </cell>
          <cell r="AD46">
            <v>31.798631760000003</v>
          </cell>
          <cell r="AE46">
            <v>44.304497280000007</v>
          </cell>
          <cell r="AF46">
            <v>45.695900150419753</v>
          </cell>
          <cell r="AG46">
            <v>0</v>
          </cell>
          <cell r="AH46">
            <v>708.01011835181794</v>
          </cell>
          <cell r="AI46">
            <v>61.566097247984182</v>
          </cell>
          <cell r="AJ46">
            <v>769.57621559980214</v>
          </cell>
          <cell r="AK46">
            <v>0</v>
          </cell>
          <cell r="AL46">
            <v>293.52314947949327</v>
          </cell>
          <cell r="AM46">
            <v>282.49920679323981</v>
          </cell>
          <cell r="AN46">
            <v>11.023942686253502</v>
          </cell>
          <cell r="AO46">
            <v>0</v>
          </cell>
          <cell r="AP46">
            <v>73.162057212112998</v>
          </cell>
          <cell r="AQ46">
            <v>0</v>
          </cell>
          <cell r="AR46">
            <v>0</v>
          </cell>
          <cell r="AS46">
            <v>99.115058823529409</v>
          </cell>
          <cell r="AT46">
            <v>0</v>
          </cell>
          <cell r="AU46">
            <v>502.99343856214284</v>
          </cell>
          <cell r="AV46">
            <v>74.801282051282058</v>
          </cell>
          <cell r="AW46">
            <v>26.625</v>
          </cell>
          <cell r="AX46">
            <v>11.916666666666666</v>
          </cell>
          <cell r="AY46">
            <v>18.100000000000001</v>
          </cell>
          <cell r="AZ46">
            <v>0</v>
          </cell>
          <cell r="BA46">
            <v>16.5</v>
          </cell>
          <cell r="BB46">
            <v>0</v>
          </cell>
          <cell r="BC46">
            <v>18.333333333333336</v>
          </cell>
          <cell r="BD46">
            <v>68.578999999999994</v>
          </cell>
          <cell r="BE46">
            <v>234.85528205128205</v>
          </cell>
          <cell r="BF46">
            <v>737.84872061342492</v>
          </cell>
          <cell r="BG46">
            <v>31.727494986377266</v>
          </cell>
          <cell r="BH46">
            <v>4.2999999999999997E-2</v>
          </cell>
          <cell r="BI46">
            <v>769.57621559980214</v>
          </cell>
          <cell r="BJ46">
            <v>16.688088948114196</v>
          </cell>
          <cell r="BK46">
            <v>22513.75303582348</v>
          </cell>
          <cell r="BL46">
            <v>2107.2872841530775</v>
          </cell>
          <cell r="BM46">
            <v>270.16503642988175</v>
          </cell>
          <cell r="BN46">
            <v>2388.973733699042</v>
          </cell>
          <cell r="BO46">
            <v>1473.9472690640685</v>
          </cell>
          <cell r="BP46">
            <v>0</v>
          </cell>
          <cell r="BQ46">
            <v>180.11002428658784</v>
          </cell>
          <cell r="BR46">
            <v>11.25687651791174</v>
          </cell>
          <cell r="BS46">
            <v>0</v>
          </cell>
          <cell r="BT46">
            <v>0</v>
          </cell>
          <cell r="BU46">
            <v>6431.7402241505688</v>
          </cell>
          <cell r="BV46">
            <v>900.55012143293925</v>
          </cell>
          <cell r="BW46">
            <v>943.32625220100385</v>
          </cell>
          <cell r="BX46">
            <v>1500</v>
          </cell>
          <cell r="BY46">
            <v>379.04343611782997</v>
          </cell>
          <cell r="BZ46">
            <v>3.9E-2</v>
          </cell>
          <cell r="CA46">
            <v>878.03636839711567</v>
          </cell>
          <cell r="CB46">
            <v>33546.449438122938</v>
          </cell>
          <cell r="CC46">
            <v>-1107.6265200000003</v>
          </cell>
          <cell r="CD46">
            <v>2727.6549880635312</v>
          </cell>
          <cell r="CE46">
            <v>35166.477906186461</v>
          </cell>
        </row>
        <row r="47">
          <cell r="A47">
            <v>42176</v>
          </cell>
          <cell r="B47">
            <v>51</v>
          </cell>
          <cell r="C47" t="str">
            <v>Sun</v>
          </cell>
          <cell r="D47">
            <v>4080.1925435561207</v>
          </cell>
          <cell r="E47">
            <v>139.34263555424425</v>
          </cell>
          <cell r="F47">
            <v>4219.5351791103649</v>
          </cell>
          <cell r="G47">
            <v>4.08</v>
          </cell>
          <cell r="H47">
            <v>4223.6151791103648</v>
          </cell>
          <cell r="I47">
            <v>0</v>
          </cell>
          <cell r="J47">
            <v>479.49130437459883</v>
          </cell>
          <cell r="K47">
            <v>25.992000000000001</v>
          </cell>
          <cell r="L47">
            <v>479.49130437459883</v>
          </cell>
          <cell r="M47">
            <v>64.805999999999997</v>
          </cell>
          <cell r="N47">
            <v>146.05223999999998</v>
          </cell>
          <cell r="O47">
            <v>0</v>
          </cell>
          <cell r="P47">
            <v>180.54</v>
          </cell>
          <cell r="Q47">
            <v>158</v>
          </cell>
          <cell r="R47">
            <v>11.3</v>
          </cell>
          <cell r="S47">
            <v>12</v>
          </cell>
          <cell r="T47">
            <v>12.75</v>
          </cell>
          <cell r="U47">
            <v>179.69345801995931</v>
          </cell>
          <cell r="V47">
            <v>68.602938433760428</v>
          </cell>
          <cell r="W47">
            <v>0.66609246183443638</v>
          </cell>
          <cell r="X47">
            <v>0</v>
          </cell>
          <cell r="Y47">
            <v>30.634520000000002</v>
          </cell>
          <cell r="Z47">
            <v>0</v>
          </cell>
          <cell r="AA47">
            <v>1.038</v>
          </cell>
          <cell r="AB47">
            <v>31.798631760000003</v>
          </cell>
          <cell r="AC47">
            <v>0</v>
          </cell>
          <cell r="AD47">
            <v>31.798631760000003</v>
          </cell>
          <cell r="AE47">
            <v>44.304497280000007</v>
          </cell>
          <cell r="AF47">
            <v>45.695900150419753</v>
          </cell>
          <cell r="AG47">
            <v>0</v>
          </cell>
          <cell r="AH47">
            <v>56.640809468145434</v>
          </cell>
          <cell r="AI47">
            <v>4.9252877798387349</v>
          </cell>
          <cell r="AJ47">
            <v>61.566097247984167</v>
          </cell>
          <cell r="AK47">
            <v>0</v>
          </cell>
          <cell r="AL47">
            <v>23.48185195835946</v>
          </cell>
          <cell r="AM47">
            <v>22.599936543459183</v>
          </cell>
          <cell r="AN47">
            <v>0.88191541490028014</v>
          </cell>
          <cell r="AO47">
            <v>0</v>
          </cell>
          <cell r="AP47">
            <v>42.123608697883235</v>
          </cell>
          <cell r="AQ47">
            <v>0</v>
          </cell>
          <cell r="AR47">
            <v>0</v>
          </cell>
          <cell r="AS47">
            <v>5.0828235294117645</v>
          </cell>
          <cell r="AT47">
            <v>0</v>
          </cell>
          <cell r="AU47">
            <v>40.239475084971424</v>
          </cell>
          <cell r="AV47">
            <v>5.9841025641025647</v>
          </cell>
          <cell r="AW47">
            <v>2.13</v>
          </cell>
          <cell r="AX47">
            <v>0.95333333333333325</v>
          </cell>
          <cell r="AY47">
            <v>1.448</v>
          </cell>
          <cell r="AZ47">
            <v>0</v>
          </cell>
          <cell r="BA47">
            <v>1.32</v>
          </cell>
          <cell r="BB47">
            <v>0</v>
          </cell>
          <cell r="BC47">
            <v>1.4666666666666668</v>
          </cell>
          <cell r="BD47">
            <v>5.4863200000000001</v>
          </cell>
          <cell r="BE47">
            <v>18.788422564102564</v>
          </cell>
          <cell r="BF47">
            <v>59.027897649073992</v>
          </cell>
          <cell r="BG47">
            <v>2.5381995989101811</v>
          </cell>
          <cell r="BH47">
            <v>4.2999999999999997E-2</v>
          </cell>
          <cell r="BI47">
            <v>61.566097247984167</v>
          </cell>
          <cell r="BJ47">
            <v>1.3350471158491357</v>
          </cell>
          <cell r="BK47">
            <v>1801.1002428658783</v>
          </cell>
          <cell r="BL47">
            <v>168.58298273224619</v>
          </cell>
          <cell r="BM47">
            <v>21.613202914390538</v>
          </cell>
          <cell r="BN47">
            <v>191.11789869592337</v>
          </cell>
          <cell r="BO47">
            <v>117.91578152512547</v>
          </cell>
          <cell r="BP47">
            <v>0</v>
          </cell>
          <cell r="BQ47">
            <v>14.408801942927026</v>
          </cell>
          <cell r="BR47">
            <v>0.90055012143293911</v>
          </cell>
          <cell r="BS47">
            <v>0</v>
          </cell>
          <cell r="BT47">
            <v>0</v>
          </cell>
          <cell r="BU47">
            <v>514.53921793204552</v>
          </cell>
          <cell r="BV47">
            <v>72.044009714635138</v>
          </cell>
          <cell r="BW47">
            <v>75.466100176080303</v>
          </cell>
          <cell r="BX47">
            <v>120</v>
          </cell>
          <cell r="BY47">
            <v>30.323474889426397</v>
          </cell>
          <cell r="BZ47">
            <v>3.9E-2</v>
          </cell>
          <cell r="CA47">
            <v>70.242909471769252</v>
          </cell>
          <cell r="CB47">
            <v>2683.7159550498345</v>
          </cell>
          <cell r="CC47">
            <v>-88.610121600000014</v>
          </cell>
          <cell r="CD47">
            <v>218.21239904508249</v>
          </cell>
          <cell r="CE47">
            <v>2813.3182324949166</v>
          </cell>
        </row>
        <row r="48">
          <cell r="A48">
            <v>42177</v>
          </cell>
          <cell r="B48">
            <v>52</v>
          </cell>
          <cell r="C48" t="str">
            <v>Mon</v>
          </cell>
          <cell r="D48">
            <v>84620.428266762494</v>
          </cell>
          <cell r="E48">
            <v>2740.3784589374432</v>
          </cell>
          <cell r="F48">
            <v>87360.806725699935</v>
          </cell>
          <cell r="G48">
            <v>87.674999999999997</v>
          </cell>
          <cell r="H48">
            <v>87448.481725699938</v>
          </cell>
          <cell r="I48">
            <v>1739.2315124446325</v>
          </cell>
          <cell r="J48">
            <v>839.05029289724223</v>
          </cell>
          <cell r="K48">
            <v>47.328000000000003</v>
          </cell>
          <cell r="L48">
            <v>839.05029289724223</v>
          </cell>
          <cell r="M48">
            <v>1760.5630000000001</v>
          </cell>
          <cell r="N48">
            <v>261.05743999999999</v>
          </cell>
          <cell r="O48">
            <v>0</v>
          </cell>
          <cell r="P48">
            <v>180.54</v>
          </cell>
          <cell r="Q48">
            <v>158</v>
          </cell>
          <cell r="R48">
            <v>11.3</v>
          </cell>
          <cell r="S48">
            <v>12</v>
          </cell>
          <cell r="T48">
            <v>12.75</v>
          </cell>
          <cell r="U48">
            <v>179.73568707050825</v>
          </cell>
          <cell r="V48">
            <v>68.375582466669798</v>
          </cell>
          <cell r="W48">
            <v>0.67437498777375338</v>
          </cell>
          <cell r="X48">
            <v>0</v>
          </cell>
          <cell r="Y48">
            <v>30.945320000000002</v>
          </cell>
          <cell r="Z48">
            <v>0</v>
          </cell>
          <cell r="AA48">
            <v>1.038</v>
          </cell>
          <cell r="AB48">
            <v>32.121242160000001</v>
          </cell>
          <cell r="AC48">
            <v>0</v>
          </cell>
          <cell r="AD48">
            <v>32.121242160000001</v>
          </cell>
          <cell r="AE48">
            <v>44.304497280000007</v>
          </cell>
          <cell r="AF48">
            <v>46.110782589983714</v>
          </cell>
          <cell r="AG48">
            <v>0</v>
          </cell>
          <cell r="AH48">
            <v>1176.6276832356225</v>
          </cell>
          <cell r="AI48">
            <v>102.31545071614107</v>
          </cell>
          <cell r="AJ48">
            <v>1278.9431339517637</v>
          </cell>
          <cell r="AK48">
            <v>0</v>
          </cell>
          <cell r="AL48">
            <v>486.05153572773389</v>
          </cell>
          <cell r="AM48">
            <v>468.70736826610448</v>
          </cell>
          <cell r="AN48">
            <v>17.344167461629389</v>
          </cell>
          <cell r="AO48">
            <v>153.91429313669315</v>
          </cell>
          <cell r="AP48">
            <v>73.86485774143685</v>
          </cell>
          <cell r="AQ48">
            <v>0</v>
          </cell>
          <cell r="AR48">
            <v>0</v>
          </cell>
          <cell r="AS48">
            <v>138.0833725490196</v>
          </cell>
          <cell r="AT48">
            <v>0</v>
          </cell>
          <cell r="AU48">
            <v>834.00753127710459</v>
          </cell>
          <cell r="AV48">
            <v>124.91814102564102</v>
          </cell>
          <cell r="AW48">
            <v>44.463749999999997</v>
          </cell>
          <cell r="AX48">
            <v>19.900833333333331</v>
          </cell>
          <cell r="AY48">
            <v>30.226999999999997</v>
          </cell>
          <cell r="AZ48">
            <v>0</v>
          </cell>
          <cell r="BA48">
            <v>27.555</v>
          </cell>
          <cell r="BB48">
            <v>0</v>
          </cell>
          <cell r="BC48">
            <v>30.616666666666664</v>
          </cell>
          <cell r="BD48">
            <v>114.52692999999998</v>
          </cell>
          <cell r="BE48">
            <v>392.20832102564094</v>
          </cell>
          <cell r="BF48">
            <v>1226.2158523027456</v>
          </cell>
          <cell r="BG48">
            <v>52.727281649018053</v>
          </cell>
          <cell r="BH48">
            <v>4.2999999999999997E-2</v>
          </cell>
          <cell r="BI48">
            <v>1278.9431339517637</v>
          </cell>
          <cell r="BJ48">
            <v>27.869108543350706</v>
          </cell>
          <cell r="BK48">
            <v>37794.742745371208</v>
          </cell>
          <cell r="BL48">
            <v>3537.5879209667446</v>
          </cell>
          <cell r="BM48">
            <v>453.53691294445451</v>
          </cell>
          <cell r="BN48">
            <v>4010.4662935111432</v>
          </cell>
          <cell r="BO48">
            <v>2474.3745641110213</v>
          </cell>
          <cell r="BP48">
            <v>0</v>
          </cell>
          <cell r="BQ48">
            <v>302.35794196296968</v>
          </cell>
          <cell r="BR48">
            <v>18.897371372685605</v>
          </cell>
          <cell r="BS48">
            <v>0</v>
          </cell>
          <cell r="BT48">
            <v>0</v>
          </cell>
          <cell r="BU48">
            <v>10797.221004869018</v>
          </cell>
          <cell r="BV48">
            <v>1511.7897098148483</v>
          </cell>
          <cell r="BW48">
            <v>1583.5997210310534</v>
          </cell>
          <cell r="BX48">
            <v>2505</v>
          </cell>
          <cell r="BY48">
            <v>636.31546169134469</v>
          </cell>
          <cell r="BZ48">
            <v>3.9E-2</v>
          </cell>
          <cell r="CA48">
            <v>1473.9949670694773</v>
          </cell>
          <cell r="CB48">
            <v>56302.663609846953</v>
          </cell>
          <cell r="CC48">
            <v>-1862.6294231999998</v>
          </cell>
          <cell r="CD48">
            <v>4533.0346079552464</v>
          </cell>
          <cell r="CE48">
            <v>58973.068794602194</v>
          </cell>
        </row>
        <row r="49">
          <cell r="A49">
            <v>42178</v>
          </cell>
          <cell r="B49">
            <v>52</v>
          </cell>
          <cell r="C49" t="str">
            <v>Tue</v>
          </cell>
          <cell r="D49">
            <v>77526.5001485908</v>
          </cell>
          <cell r="E49">
            <v>2510.6461330384959</v>
          </cell>
          <cell r="F49">
            <v>80037.146281629291</v>
          </cell>
          <cell r="G49">
            <v>80.325000000000003</v>
          </cell>
          <cell r="H49">
            <v>80117.471281629289</v>
          </cell>
          <cell r="I49">
            <v>1543.3721078900567</v>
          </cell>
          <cell r="J49">
            <v>1116.677228047065</v>
          </cell>
          <cell r="K49">
            <v>62.988000000000007</v>
          </cell>
          <cell r="L49">
            <v>1116.677228047065</v>
          </cell>
          <cell r="M49">
            <v>1684.9559999999999</v>
          </cell>
          <cell r="N49">
            <v>347.43674000000004</v>
          </cell>
          <cell r="O49">
            <v>0</v>
          </cell>
          <cell r="P49">
            <v>180.54</v>
          </cell>
          <cell r="Q49">
            <v>158</v>
          </cell>
          <cell r="R49">
            <v>11.3</v>
          </cell>
          <cell r="S49">
            <v>12</v>
          </cell>
          <cell r="T49">
            <v>12.75</v>
          </cell>
          <cell r="U49">
            <v>179.73568707050825</v>
          </cell>
          <cell r="V49">
            <v>68.375582466669798</v>
          </cell>
          <cell r="W49">
            <v>0.67437498777375338</v>
          </cell>
          <cell r="X49">
            <v>0</v>
          </cell>
          <cell r="Y49">
            <v>30.945320000000002</v>
          </cell>
          <cell r="Z49">
            <v>0</v>
          </cell>
          <cell r="AA49">
            <v>1.038</v>
          </cell>
          <cell r="AB49">
            <v>32.121242160000001</v>
          </cell>
          <cell r="AC49">
            <v>0</v>
          </cell>
          <cell r="AD49">
            <v>32.121242160000001</v>
          </cell>
          <cell r="AE49">
            <v>44.304497280000007</v>
          </cell>
          <cell r="AF49">
            <v>46.110782589983714</v>
          </cell>
          <cell r="AG49">
            <v>0</v>
          </cell>
          <cell r="AH49">
            <v>1077.988236736828</v>
          </cell>
          <cell r="AI49">
            <v>93.738107542332841</v>
          </cell>
          <cell r="AJ49">
            <v>1171.7263442791607</v>
          </cell>
          <cell r="AK49">
            <v>0</v>
          </cell>
          <cell r="AL49">
            <v>445.30470039726521</v>
          </cell>
          <cell r="AM49">
            <v>429.41453499828737</v>
          </cell>
          <cell r="AN49">
            <v>15.890165398977825</v>
          </cell>
          <cell r="AO49">
            <v>136.5816024681466</v>
          </cell>
          <cell r="AP49">
            <v>98.30543567058875</v>
          </cell>
          <cell r="AQ49">
            <v>0</v>
          </cell>
          <cell r="AR49">
            <v>0</v>
          </cell>
          <cell r="AS49">
            <v>132.15341176470588</v>
          </cell>
          <cell r="AT49">
            <v>0</v>
          </cell>
          <cell r="AU49">
            <v>764.09073224788631</v>
          </cell>
          <cell r="AV49">
            <v>114.44596153846155</v>
          </cell>
          <cell r="AW49">
            <v>40.736249999999998</v>
          </cell>
          <cell r="AX49">
            <v>18.232500000000002</v>
          </cell>
          <cell r="AY49">
            <v>27.692999999999998</v>
          </cell>
          <cell r="AZ49">
            <v>0</v>
          </cell>
          <cell r="BA49">
            <v>25.245000000000001</v>
          </cell>
          <cell r="BB49">
            <v>0</v>
          </cell>
          <cell r="BC49">
            <v>28.05</v>
          </cell>
          <cell r="BD49">
            <v>104.92586999999999</v>
          </cell>
          <cell r="BE49">
            <v>359.32858153846149</v>
          </cell>
          <cell r="BF49">
            <v>1123.4193137863479</v>
          </cell>
          <cell r="BG49">
            <v>48.307030492812956</v>
          </cell>
          <cell r="BH49">
            <v>4.2999999999999997E-2</v>
          </cell>
          <cell r="BI49">
            <v>1171.7263442791607</v>
          </cell>
          <cell r="BJ49">
            <v>25.532776090614721</v>
          </cell>
          <cell r="BK49">
            <v>34626.321197855061</v>
          </cell>
          <cell r="BL49">
            <v>3241.0236641192337</v>
          </cell>
          <cell r="BM49">
            <v>415.51585437426075</v>
          </cell>
          <cell r="BN49">
            <v>3674.2595383664966</v>
          </cell>
          <cell r="BO49">
            <v>2266.9419659220735</v>
          </cell>
          <cell r="BP49">
            <v>0</v>
          </cell>
          <cell r="BQ49">
            <v>277.0105695828405</v>
          </cell>
          <cell r="BR49">
            <v>17.313160598927531</v>
          </cell>
          <cell r="BS49">
            <v>0</v>
          </cell>
          <cell r="BT49">
            <v>0</v>
          </cell>
          <cell r="BU49">
            <v>9892.0647529638318</v>
          </cell>
          <cell r="BV49">
            <v>1385.0528479142024</v>
          </cell>
          <cell r="BW49">
            <v>1450.8428581901269</v>
          </cell>
          <cell r="BX49">
            <v>2295</v>
          </cell>
          <cell r="BY49">
            <v>582.97165053159131</v>
          </cell>
          <cell r="BZ49">
            <v>3.9E-2</v>
          </cell>
          <cell r="CA49">
            <v>1350.4265267163476</v>
          </cell>
          <cell r="CB49">
            <v>51582.679834171162</v>
          </cell>
          <cell r="CC49">
            <v>-1706.4808488000001</v>
          </cell>
          <cell r="CD49">
            <v>4153.0197306416339</v>
          </cell>
          <cell r="CE49">
            <v>54029.218716012794</v>
          </cell>
        </row>
        <row r="50">
          <cell r="A50">
            <v>42179</v>
          </cell>
          <cell r="B50">
            <v>52</v>
          </cell>
          <cell r="C50" t="str">
            <v>Wed</v>
          </cell>
          <cell r="D50">
            <v>85633.846569358459</v>
          </cell>
          <cell r="E50">
            <v>2773.1973626372928</v>
          </cell>
          <cell r="F50">
            <v>88407.043931995751</v>
          </cell>
          <cell r="G50">
            <v>88.724999999999994</v>
          </cell>
          <cell r="H50">
            <v>88495.768931995743</v>
          </cell>
          <cell r="I50">
            <v>1480.6970984325924</v>
          </cell>
          <cell r="J50">
            <v>882.23670503165908</v>
          </cell>
          <cell r="K50">
            <v>49.764000000000003</v>
          </cell>
          <cell r="L50">
            <v>882.23670503165908</v>
          </cell>
          <cell r="M50">
            <v>1814.5680000000002</v>
          </cell>
          <cell r="N50">
            <v>274.49422000000004</v>
          </cell>
          <cell r="O50">
            <v>0</v>
          </cell>
          <cell r="P50">
            <v>180.54</v>
          </cell>
          <cell r="Q50">
            <v>158</v>
          </cell>
          <cell r="R50">
            <v>11.3</v>
          </cell>
          <cell r="S50">
            <v>12</v>
          </cell>
          <cell r="T50">
            <v>12.75</v>
          </cell>
          <cell r="U50">
            <v>179.73568707050825</v>
          </cell>
          <cell r="V50">
            <v>68.375582466669798</v>
          </cell>
          <cell r="W50">
            <v>0.67437498777375338</v>
          </cell>
          <cell r="X50">
            <v>0</v>
          </cell>
          <cell r="Y50">
            <v>30.945320000000002</v>
          </cell>
          <cell r="Z50">
            <v>0</v>
          </cell>
          <cell r="AA50">
            <v>1.038</v>
          </cell>
          <cell r="AB50">
            <v>32.121242160000001</v>
          </cell>
          <cell r="AC50">
            <v>0</v>
          </cell>
          <cell r="AD50">
            <v>32.121242160000001</v>
          </cell>
          <cell r="AE50">
            <v>44.304497280000007</v>
          </cell>
          <cell r="AF50">
            <v>46.110782589983714</v>
          </cell>
          <cell r="AG50">
            <v>0</v>
          </cell>
          <cell r="AH50">
            <v>1190.7190327354504</v>
          </cell>
          <cell r="AI50">
            <v>103.54078545525654</v>
          </cell>
          <cell r="AJ50">
            <v>1294.2598181907069</v>
          </cell>
          <cell r="AK50">
            <v>0</v>
          </cell>
          <cell r="AL50">
            <v>491.8725122035151</v>
          </cell>
          <cell r="AM50">
            <v>474.32063016150693</v>
          </cell>
          <cell r="AN50">
            <v>17.551882042008184</v>
          </cell>
          <cell r="AO50">
            <v>131.0351414542117</v>
          </cell>
          <cell r="AP50">
            <v>77.666725419304925</v>
          </cell>
          <cell r="AQ50">
            <v>0</v>
          </cell>
          <cell r="AR50">
            <v>0</v>
          </cell>
          <cell r="AS50">
            <v>142.31905882352942</v>
          </cell>
          <cell r="AT50">
            <v>0</v>
          </cell>
          <cell r="AU50">
            <v>843.99564542413577</v>
          </cell>
          <cell r="AV50">
            <v>126.41416666666666</v>
          </cell>
          <cell r="AW50">
            <v>44.996250000000003</v>
          </cell>
          <cell r="AX50">
            <v>20.139166666666664</v>
          </cell>
          <cell r="AY50">
            <v>30.588999999999999</v>
          </cell>
          <cell r="AZ50">
            <v>0</v>
          </cell>
          <cell r="BA50">
            <v>27.885000000000002</v>
          </cell>
          <cell r="BB50">
            <v>0</v>
          </cell>
          <cell r="BC50">
            <v>30.983333333333331</v>
          </cell>
          <cell r="BD50">
            <v>115.89850999999999</v>
          </cell>
          <cell r="BE50">
            <v>396.90542666666659</v>
          </cell>
          <cell r="BF50">
            <v>1240.9010720908025</v>
          </cell>
          <cell r="BG50">
            <v>53.358746099904501</v>
          </cell>
          <cell r="BH50">
            <v>4.2999999999999997E-2</v>
          </cell>
          <cell r="BI50">
            <v>1294.2598181907069</v>
          </cell>
          <cell r="BJ50">
            <v>28.20287032231299</v>
          </cell>
          <cell r="BK50">
            <v>38247.37439501637</v>
          </cell>
          <cell r="BL50">
            <v>3579.9542433735323</v>
          </cell>
          <cell r="BM50">
            <v>458.9684927401965</v>
          </cell>
          <cell r="BN50">
            <v>4058.4958299603786</v>
          </cell>
          <cell r="BO50">
            <v>2504.007792423728</v>
          </cell>
          <cell r="BP50">
            <v>0</v>
          </cell>
          <cell r="BQ50">
            <v>305.97899516013098</v>
          </cell>
          <cell r="BR50">
            <v>19.123687197508186</v>
          </cell>
          <cell r="BS50">
            <v>0</v>
          </cell>
          <cell r="BT50">
            <v>0</v>
          </cell>
          <cell r="BU50">
            <v>10926.529040855474</v>
          </cell>
          <cell r="BV50">
            <v>1529.8949758006547</v>
          </cell>
          <cell r="BW50">
            <v>1602.564987151186</v>
          </cell>
          <cell r="BX50">
            <v>2535</v>
          </cell>
          <cell r="BY50">
            <v>643.93600614273805</v>
          </cell>
          <cell r="BZ50">
            <v>3.9E-2</v>
          </cell>
          <cell r="CA50">
            <v>1491.6476014056386</v>
          </cell>
          <cell r="CB50">
            <v>56976.947006372066</v>
          </cell>
          <cell r="CC50">
            <v>-1884.9363623999998</v>
          </cell>
          <cell r="CD50">
            <v>4587.3224475714778</v>
          </cell>
          <cell r="CE50">
            <v>59679.333091543536</v>
          </cell>
        </row>
        <row r="51">
          <cell r="A51">
            <v>42180</v>
          </cell>
          <cell r="B51">
            <v>52</v>
          </cell>
          <cell r="C51" t="str">
            <v>Thu</v>
          </cell>
          <cell r="D51">
            <v>85127.137418060491</v>
          </cell>
          <cell r="E51">
            <v>2756.7879107873687</v>
          </cell>
          <cell r="F51">
            <v>87883.92532884785</v>
          </cell>
          <cell r="G51">
            <v>88.2</v>
          </cell>
          <cell r="H51">
            <v>87972.125328847862</v>
          </cell>
          <cell r="I51">
            <v>1668.7221268049852</v>
          </cell>
          <cell r="J51">
            <v>956.27055440494507</v>
          </cell>
          <cell r="K51">
            <v>53.94</v>
          </cell>
          <cell r="L51">
            <v>956.27055440494507</v>
          </cell>
          <cell r="M51">
            <v>1803.7669999999998</v>
          </cell>
          <cell r="N51">
            <v>297.52870000000001</v>
          </cell>
          <cell r="O51">
            <v>0</v>
          </cell>
          <cell r="P51">
            <v>180.54</v>
          </cell>
          <cell r="Q51">
            <v>158</v>
          </cell>
          <cell r="R51">
            <v>11.3</v>
          </cell>
          <cell r="S51">
            <v>12</v>
          </cell>
          <cell r="T51">
            <v>12.75</v>
          </cell>
          <cell r="U51">
            <v>179.73568707050825</v>
          </cell>
          <cell r="V51">
            <v>68.375582466669798</v>
          </cell>
          <cell r="W51">
            <v>0.67437498777375338</v>
          </cell>
          <cell r="X51">
            <v>0</v>
          </cell>
          <cell r="Y51">
            <v>30.945320000000002</v>
          </cell>
          <cell r="Z51">
            <v>0</v>
          </cell>
          <cell r="AA51">
            <v>1.038</v>
          </cell>
          <cell r="AB51">
            <v>32.121242160000001</v>
          </cell>
          <cell r="AC51">
            <v>0</v>
          </cell>
          <cell r="AD51">
            <v>32.121242160000001</v>
          </cell>
          <cell r="AE51">
            <v>44.304497280000007</v>
          </cell>
          <cell r="AF51">
            <v>46.110782589983714</v>
          </cell>
          <cell r="AG51">
            <v>0</v>
          </cell>
          <cell r="AH51">
            <v>1183.6733579855368</v>
          </cell>
          <cell r="AI51">
            <v>102.92811808569883</v>
          </cell>
          <cell r="AJ51">
            <v>1286.6014760712355</v>
          </cell>
          <cell r="AK51">
            <v>0</v>
          </cell>
          <cell r="AL51">
            <v>488.96202396562455</v>
          </cell>
          <cell r="AM51">
            <v>471.51399921380579</v>
          </cell>
          <cell r="AN51">
            <v>17.448024751818789</v>
          </cell>
          <cell r="AO51">
            <v>147.67452449601637</v>
          </cell>
          <cell r="AP51">
            <v>84.184212867078756</v>
          </cell>
          <cell r="AQ51">
            <v>0</v>
          </cell>
          <cell r="AR51">
            <v>0</v>
          </cell>
          <cell r="AS51">
            <v>141.47192156862744</v>
          </cell>
          <cell r="AT51">
            <v>0</v>
          </cell>
          <cell r="AU51">
            <v>839.00158835062041</v>
          </cell>
          <cell r="AV51">
            <v>125.66615384615386</v>
          </cell>
          <cell r="AW51">
            <v>44.73</v>
          </cell>
          <cell r="AX51">
            <v>20.02</v>
          </cell>
          <cell r="AY51">
            <v>30.408000000000001</v>
          </cell>
          <cell r="AZ51">
            <v>0</v>
          </cell>
          <cell r="BA51">
            <v>27.72</v>
          </cell>
          <cell r="BB51">
            <v>0</v>
          </cell>
          <cell r="BC51">
            <v>30.8</v>
          </cell>
          <cell r="BD51">
            <v>115.21272</v>
          </cell>
          <cell r="BE51">
            <v>394.55687384615385</v>
          </cell>
          <cell r="BF51">
            <v>1233.5584621967741</v>
          </cell>
          <cell r="BG51">
            <v>53.043013874461288</v>
          </cell>
          <cell r="BH51">
            <v>4.2999999999999997E-2</v>
          </cell>
          <cell r="BI51">
            <v>1286.6014760712355</v>
          </cell>
          <cell r="BJ51">
            <v>28.035989432831851</v>
          </cell>
          <cell r="BK51">
            <v>38021.058570193796</v>
          </cell>
          <cell r="BL51">
            <v>3558.7710821701389</v>
          </cell>
          <cell r="BM51">
            <v>456.25270284232556</v>
          </cell>
          <cell r="BN51">
            <v>4034.4810617357616</v>
          </cell>
          <cell r="BO51">
            <v>2489.1911782673751</v>
          </cell>
          <cell r="BP51">
            <v>0</v>
          </cell>
          <cell r="BQ51">
            <v>304.16846856155036</v>
          </cell>
          <cell r="BR51">
            <v>19.010529285096897</v>
          </cell>
          <cell r="BS51">
            <v>0</v>
          </cell>
          <cell r="BT51">
            <v>0</v>
          </cell>
          <cell r="BU51">
            <v>10861.875022862247</v>
          </cell>
          <cell r="BV51">
            <v>1520.8423428077517</v>
          </cell>
          <cell r="BW51">
            <v>1593.0823540911199</v>
          </cell>
          <cell r="BX51">
            <v>2520</v>
          </cell>
          <cell r="BY51">
            <v>640.12573391704143</v>
          </cell>
          <cell r="BZ51">
            <v>3.9E-2</v>
          </cell>
          <cell r="CA51">
            <v>1482.8212842375581</v>
          </cell>
          <cell r="CB51">
            <v>56639.80530810952</v>
          </cell>
          <cell r="CC51">
            <v>-1873.7828928000001</v>
          </cell>
          <cell r="CD51">
            <v>4560.1785277633626</v>
          </cell>
          <cell r="CE51">
            <v>59326.200943072872</v>
          </cell>
        </row>
        <row r="52">
          <cell r="A52">
            <v>42181</v>
          </cell>
          <cell r="B52">
            <v>52</v>
          </cell>
          <cell r="C52" t="str">
            <v>Fri</v>
          </cell>
          <cell r="D52">
            <v>119076.65055502507</v>
          </cell>
          <cell r="E52">
            <v>3856.2211847323306</v>
          </cell>
          <cell r="F52">
            <v>122932.87173975741</v>
          </cell>
          <cell r="G52">
            <v>123.375</v>
          </cell>
          <cell r="H52">
            <v>123056.24673975741</v>
          </cell>
          <cell r="I52">
            <v>1402.3533366107622</v>
          </cell>
          <cell r="J52">
            <v>1091.9992782559696</v>
          </cell>
          <cell r="K52">
            <v>61.595999999999997</v>
          </cell>
          <cell r="L52">
            <v>1091.9992782559696</v>
          </cell>
          <cell r="M52">
            <v>2408.623</v>
          </cell>
          <cell r="N52">
            <v>339.75857999999999</v>
          </cell>
          <cell r="O52">
            <v>0</v>
          </cell>
          <cell r="P52">
            <v>180.54</v>
          </cell>
          <cell r="Q52">
            <v>158</v>
          </cell>
          <cell r="R52">
            <v>11.3</v>
          </cell>
          <cell r="S52">
            <v>12</v>
          </cell>
          <cell r="T52">
            <v>12.75</v>
          </cell>
          <cell r="U52">
            <v>179.73568707050825</v>
          </cell>
          <cell r="V52">
            <v>68.375582466669798</v>
          </cell>
          <cell r="W52">
            <v>0.67437498777375338</v>
          </cell>
          <cell r="X52">
            <v>0</v>
          </cell>
          <cell r="Y52">
            <v>30.945320000000002</v>
          </cell>
          <cell r="Z52">
            <v>0</v>
          </cell>
          <cell r="AA52">
            <v>1.038</v>
          </cell>
          <cell r="AB52">
            <v>32.121242160000001</v>
          </cell>
          <cell r="AC52">
            <v>0</v>
          </cell>
          <cell r="AD52">
            <v>32.121242160000001</v>
          </cell>
          <cell r="AE52">
            <v>44.304497280000007</v>
          </cell>
          <cell r="AF52">
            <v>46.110782589983714</v>
          </cell>
          <cell r="AG52">
            <v>0</v>
          </cell>
          <cell r="AH52">
            <v>1655.7335662297683</v>
          </cell>
          <cell r="AI52">
            <v>143.97683184606677</v>
          </cell>
          <cell r="AJ52">
            <v>1799.7103980758352</v>
          </cell>
          <cell r="AK52">
            <v>0</v>
          </cell>
          <cell r="AL52">
            <v>683.96473590429616</v>
          </cell>
          <cell r="AM52">
            <v>659.55827270978773</v>
          </cell>
          <cell r="AN52">
            <v>24.406463194508422</v>
          </cell>
          <cell r="AO52">
            <v>124.10206518679311</v>
          </cell>
          <cell r="AP52">
            <v>96.132939854664116</v>
          </cell>
          <cell r="AQ52">
            <v>0</v>
          </cell>
          <cell r="AR52">
            <v>0</v>
          </cell>
          <cell r="AS52">
            <v>188.91160784313726</v>
          </cell>
          <cell r="AT52">
            <v>0</v>
          </cell>
          <cell r="AU52">
            <v>1173.6034122761653</v>
          </cell>
          <cell r="AV52">
            <v>175.78301282051282</v>
          </cell>
          <cell r="AW52">
            <v>62.568750000000001</v>
          </cell>
          <cell r="AX52">
            <v>28.004166666666663</v>
          </cell>
          <cell r="AY52">
            <v>42.534999999999997</v>
          </cell>
          <cell r="AZ52">
            <v>0</v>
          </cell>
          <cell r="BA52">
            <v>38.774999999999999</v>
          </cell>
          <cell r="BB52">
            <v>0</v>
          </cell>
          <cell r="BC52">
            <v>43.083333333333336</v>
          </cell>
          <cell r="BD52">
            <v>161.16064999999998</v>
          </cell>
          <cell r="BE52">
            <v>551.90991282051277</v>
          </cell>
          <cell r="BF52">
            <v>1725.513325096678</v>
          </cell>
          <cell r="BG52">
            <v>74.197072979157142</v>
          </cell>
          <cell r="BH52">
            <v>4.2999999999999997E-2</v>
          </cell>
          <cell r="BI52">
            <v>1799.7103980758352</v>
          </cell>
          <cell r="BJ52">
            <v>39.217009028068361</v>
          </cell>
          <cell r="BK52">
            <v>53184.21883330679</v>
          </cell>
          <cell r="BL52">
            <v>4978.0428827975156</v>
          </cell>
          <cell r="BM52">
            <v>638.2106259996815</v>
          </cell>
          <cell r="BN52">
            <v>5643.4705327851416</v>
          </cell>
          <cell r="BO52">
            <v>3481.9043267430538</v>
          </cell>
          <cell r="BP52">
            <v>0</v>
          </cell>
          <cell r="BQ52">
            <v>425.47375066645435</v>
          </cell>
          <cell r="BR52">
            <v>26.592109416653397</v>
          </cell>
          <cell r="BS52">
            <v>0</v>
          </cell>
          <cell r="BT52">
            <v>0</v>
          </cell>
          <cell r="BU52">
            <v>15193.6942284085</v>
          </cell>
          <cell r="BV52">
            <v>2127.3687533322714</v>
          </cell>
          <cell r="BW52">
            <v>2228.4187691155544</v>
          </cell>
          <cell r="BX52">
            <v>3525</v>
          </cell>
          <cell r="BY52">
            <v>895.41397303871861</v>
          </cell>
          <cell r="BZ52">
            <v>3.9E-2</v>
          </cell>
          <cell r="CA52">
            <v>2074.1845344989651</v>
          </cell>
          <cell r="CB52">
            <v>79228.299091700799</v>
          </cell>
          <cell r="CC52">
            <v>-2621.0653560000001</v>
          </cell>
          <cell r="CD52">
            <v>6378.8211549070838</v>
          </cell>
          <cell r="CE52">
            <v>82986.054890607877</v>
          </cell>
        </row>
        <row r="53">
          <cell r="A53">
            <v>42182</v>
          </cell>
          <cell r="B53">
            <v>52</v>
          </cell>
          <cell r="C53" t="str">
            <v>Sat</v>
          </cell>
          <cell r="D53">
            <v>50670.915129797912</v>
          </cell>
          <cell r="E53">
            <v>1640.9451849924812</v>
          </cell>
          <cell r="F53">
            <v>52311.860314790392</v>
          </cell>
          <cell r="G53">
            <v>52.5</v>
          </cell>
          <cell r="H53">
            <v>52364.360314790392</v>
          </cell>
          <cell r="I53">
            <v>0</v>
          </cell>
          <cell r="J53">
            <v>814.3723431061469</v>
          </cell>
          <cell r="K53">
            <v>45.936</v>
          </cell>
          <cell r="L53">
            <v>814.3723431061469</v>
          </cell>
          <cell r="M53">
            <v>1263.7169999999999</v>
          </cell>
          <cell r="N53">
            <v>253.37927999999999</v>
          </cell>
          <cell r="O53">
            <v>0</v>
          </cell>
          <cell r="P53">
            <v>180.54</v>
          </cell>
          <cell r="Q53">
            <v>158</v>
          </cell>
          <cell r="R53">
            <v>11.3</v>
          </cell>
          <cell r="S53">
            <v>12</v>
          </cell>
          <cell r="T53">
            <v>12.75</v>
          </cell>
          <cell r="U53">
            <v>179.73568707050825</v>
          </cell>
          <cell r="V53">
            <v>68.375582466669798</v>
          </cell>
          <cell r="W53">
            <v>0.67437498777375338</v>
          </cell>
          <cell r="X53">
            <v>0</v>
          </cell>
          <cell r="Y53">
            <v>30.945320000000002</v>
          </cell>
          <cell r="Z53">
            <v>0</v>
          </cell>
          <cell r="AA53">
            <v>1.038</v>
          </cell>
          <cell r="AB53">
            <v>32.121242160000001</v>
          </cell>
          <cell r="AC53">
            <v>0</v>
          </cell>
          <cell r="AD53">
            <v>32.121242160000001</v>
          </cell>
          <cell r="AE53">
            <v>44.304497280000007</v>
          </cell>
          <cell r="AF53">
            <v>46.110782589983714</v>
          </cell>
          <cell r="AG53">
            <v>0</v>
          </cell>
          <cell r="AH53">
            <v>704.5674749913909</v>
          </cell>
          <cell r="AI53">
            <v>61.266736955773105</v>
          </cell>
          <cell r="AJ53">
            <v>765.83421194716402</v>
          </cell>
          <cell r="AK53">
            <v>0</v>
          </cell>
          <cell r="AL53">
            <v>291.04882378906223</v>
          </cell>
          <cell r="AM53">
            <v>280.66309477012248</v>
          </cell>
          <cell r="AN53">
            <v>10.385729018939756</v>
          </cell>
          <cell r="AO53">
            <v>0</v>
          </cell>
          <cell r="AP53">
            <v>71.69236192551223</v>
          </cell>
          <cell r="AQ53">
            <v>0</v>
          </cell>
          <cell r="AR53">
            <v>0</v>
          </cell>
          <cell r="AS53">
            <v>99.115058823529409</v>
          </cell>
          <cell r="AT53">
            <v>0</v>
          </cell>
          <cell r="AU53">
            <v>499.40570735155973</v>
          </cell>
          <cell r="AV53">
            <v>74.801282051282058</v>
          </cell>
          <cell r="AW53">
            <v>26.625</v>
          </cell>
          <cell r="AX53">
            <v>11.916666666666666</v>
          </cell>
          <cell r="AY53">
            <v>18.100000000000001</v>
          </cell>
          <cell r="AZ53">
            <v>0</v>
          </cell>
          <cell r="BA53">
            <v>16.5</v>
          </cell>
          <cell r="BB53">
            <v>0</v>
          </cell>
          <cell r="BC53">
            <v>18.333333333333336</v>
          </cell>
          <cell r="BD53">
            <v>68.578999999999994</v>
          </cell>
          <cell r="BE53">
            <v>234.85528205128205</v>
          </cell>
          <cell r="BF53">
            <v>734.2609894028418</v>
          </cell>
          <cell r="BG53">
            <v>31.573222544322192</v>
          </cell>
          <cell r="BH53">
            <v>4.2999999999999997E-2</v>
          </cell>
          <cell r="BI53">
            <v>765.83421194716402</v>
          </cell>
          <cell r="BJ53">
            <v>16.688088948114196</v>
          </cell>
          <cell r="BK53">
            <v>22631.582482258211</v>
          </cell>
          <cell r="BL53">
            <v>2118.3161203393684</v>
          </cell>
          <cell r="BM53">
            <v>271.57898978709858</v>
          </cell>
          <cell r="BN53">
            <v>2401.4768224617628</v>
          </cell>
          <cell r="BO53">
            <v>1481.6614156353423</v>
          </cell>
          <cell r="BP53">
            <v>0</v>
          </cell>
          <cell r="BQ53">
            <v>181.05265985806568</v>
          </cell>
          <cell r="BR53">
            <v>11.315791241129105</v>
          </cell>
          <cell r="BS53">
            <v>0</v>
          </cell>
          <cell r="BT53">
            <v>0</v>
          </cell>
          <cell r="BU53">
            <v>6465.4017993227662</v>
          </cell>
          <cell r="BV53">
            <v>905.2632992903284</v>
          </cell>
          <cell r="BW53">
            <v>948.26330600661902</v>
          </cell>
          <cell r="BX53">
            <v>1500</v>
          </cell>
          <cell r="BY53">
            <v>381.02722256966752</v>
          </cell>
          <cell r="BZ53">
            <v>3.9E-2</v>
          </cell>
          <cell r="CA53">
            <v>882.63171680807034</v>
          </cell>
          <cell r="CB53">
            <v>33714.169826255667</v>
          </cell>
          <cell r="CC53">
            <v>-1115.3469600000001</v>
          </cell>
          <cell r="CD53">
            <v>2714.3919808115256</v>
          </cell>
          <cell r="CE53">
            <v>35313.214847067189</v>
          </cell>
        </row>
        <row r="54">
          <cell r="A54">
            <v>42183</v>
          </cell>
          <cell r="B54">
            <v>52</v>
          </cell>
          <cell r="C54" t="str">
            <v>Sun</v>
          </cell>
          <cell r="D54">
            <v>4053.6732103838326</v>
          </cell>
          <cell r="E54">
            <v>131.27561479939848</v>
          </cell>
          <cell r="F54">
            <v>4184.9488251832308</v>
          </cell>
          <cell r="G54">
            <v>4.2</v>
          </cell>
          <cell r="H54">
            <v>4189.1488251832307</v>
          </cell>
          <cell r="I54">
            <v>0</v>
          </cell>
          <cell r="J54">
            <v>468.88104603081177</v>
          </cell>
          <cell r="K54">
            <v>26.448</v>
          </cell>
          <cell r="L54">
            <v>468.88104603081177</v>
          </cell>
          <cell r="M54">
            <v>64.805999999999997</v>
          </cell>
          <cell r="N54">
            <v>145.88504</v>
          </cell>
          <cell r="O54">
            <v>0</v>
          </cell>
          <cell r="P54">
            <v>180.54</v>
          </cell>
          <cell r="Q54">
            <v>158</v>
          </cell>
          <cell r="R54">
            <v>11.3</v>
          </cell>
          <cell r="S54">
            <v>12</v>
          </cell>
          <cell r="T54">
            <v>12.75</v>
          </cell>
          <cell r="U54">
            <v>179.73568707050825</v>
          </cell>
          <cell r="V54">
            <v>68.375582466669798</v>
          </cell>
          <cell r="W54">
            <v>0.67437498777375338</v>
          </cell>
          <cell r="X54">
            <v>0</v>
          </cell>
          <cell r="Y54">
            <v>30.945320000000002</v>
          </cell>
          <cell r="Z54">
            <v>0</v>
          </cell>
          <cell r="AA54">
            <v>1.038</v>
          </cell>
          <cell r="AB54">
            <v>32.121242160000001</v>
          </cell>
          <cell r="AC54">
            <v>0</v>
          </cell>
          <cell r="AD54">
            <v>32.121242160000001</v>
          </cell>
          <cell r="AE54">
            <v>44.304497280000007</v>
          </cell>
          <cell r="AF54">
            <v>46.110782589983714</v>
          </cell>
          <cell r="AG54">
            <v>0</v>
          </cell>
          <cell r="AH54">
            <v>56.36539799931127</v>
          </cell>
          <cell r="AI54">
            <v>4.9013389564618484</v>
          </cell>
          <cell r="AJ54">
            <v>61.266736955773119</v>
          </cell>
          <cell r="AK54">
            <v>0</v>
          </cell>
          <cell r="AL54">
            <v>23.283905903124978</v>
          </cell>
          <cell r="AM54">
            <v>22.453047581609798</v>
          </cell>
          <cell r="AN54">
            <v>0.83085832151518035</v>
          </cell>
          <cell r="AO54">
            <v>0</v>
          </cell>
          <cell r="AP54">
            <v>41.277420502567644</v>
          </cell>
          <cell r="AQ54">
            <v>0</v>
          </cell>
          <cell r="AR54">
            <v>0</v>
          </cell>
          <cell r="AS54">
            <v>5.0828235294117645</v>
          </cell>
          <cell r="AT54">
            <v>0</v>
          </cell>
          <cell r="AU54">
            <v>39.952456588124775</v>
          </cell>
          <cell r="AV54">
            <v>5.9841025641025647</v>
          </cell>
          <cell r="AW54">
            <v>2.13</v>
          </cell>
          <cell r="AX54">
            <v>0.95333333333333325</v>
          </cell>
          <cell r="AY54">
            <v>1.448</v>
          </cell>
          <cell r="AZ54">
            <v>0</v>
          </cell>
          <cell r="BA54">
            <v>1.32</v>
          </cell>
          <cell r="BB54">
            <v>0</v>
          </cell>
          <cell r="BC54">
            <v>1.4666666666666668</v>
          </cell>
          <cell r="BD54">
            <v>5.4863200000000001</v>
          </cell>
          <cell r="BE54">
            <v>18.788422564102564</v>
          </cell>
          <cell r="BF54">
            <v>58.740879152227343</v>
          </cell>
          <cell r="BG54">
            <v>2.5258578035457755</v>
          </cell>
          <cell r="BH54">
            <v>4.2999999999999997E-2</v>
          </cell>
          <cell r="BI54">
            <v>61.266736955773119</v>
          </cell>
          <cell r="BJ54">
            <v>1.3350471158491357</v>
          </cell>
          <cell r="BK54">
            <v>1810.5265985806568</v>
          </cell>
          <cell r="BL54">
            <v>169.46528962714947</v>
          </cell>
          <cell r="BM54">
            <v>21.726319182967885</v>
          </cell>
          <cell r="BN54">
            <v>192.11814579694101</v>
          </cell>
          <cell r="BO54">
            <v>118.53291325082738</v>
          </cell>
          <cell r="BP54">
            <v>0</v>
          </cell>
          <cell r="BQ54">
            <v>14.484212788645255</v>
          </cell>
          <cell r="BR54">
            <v>0.90526329929032845</v>
          </cell>
          <cell r="BS54">
            <v>0</v>
          </cell>
          <cell r="BT54">
            <v>0</v>
          </cell>
          <cell r="BU54">
            <v>517.23214394582124</v>
          </cell>
          <cell r="BV54">
            <v>72.421063943226272</v>
          </cell>
          <cell r="BW54">
            <v>75.861064480529521</v>
          </cell>
          <cell r="BX54">
            <v>120</v>
          </cell>
          <cell r="BY54">
            <v>30.4821778055734</v>
          </cell>
          <cell r="BZ54">
            <v>3.9E-2</v>
          </cell>
          <cell r="CA54">
            <v>70.610537344645621</v>
          </cell>
          <cell r="CB54">
            <v>2697.1335861004532</v>
          </cell>
          <cell r="CC54">
            <v>-89.227756800000009</v>
          </cell>
          <cell r="CD54">
            <v>217.15135846492203</v>
          </cell>
          <cell r="CE54">
            <v>2825.0571877653747</v>
          </cell>
        </row>
        <row r="55">
          <cell r="A55">
            <v>42184</v>
          </cell>
          <cell r="B55">
            <v>1</v>
          </cell>
          <cell r="C55" t="str">
            <v>Mon</v>
          </cell>
          <cell r="D55">
            <v>88714.646374272837</v>
          </cell>
          <cell r="E55">
            <v>3467.0994552446159</v>
          </cell>
          <cell r="F55">
            <v>92181.745829517444</v>
          </cell>
          <cell r="G55">
            <v>834.66599999999994</v>
          </cell>
          <cell r="H55">
            <v>93016.411829517456</v>
          </cell>
          <cell r="I55">
            <v>1763.866401197706</v>
          </cell>
          <cell r="J55">
            <v>1116.9756450538164</v>
          </cell>
          <cell r="K55">
            <v>64.736000000000004</v>
          </cell>
          <cell r="L55">
            <v>1181.7116450538163</v>
          </cell>
          <cell r="M55">
            <v>1681.1836076486966</v>
          </cell>
          <cell r="N55">
            <v>240.44800000000001</v>
          </cell>
          <cell r="O55">
            <v>0</v>
          </cell>
          <cell r="P55">
            <v>199.01843909203075</v>
          </cell>
          <cell r="Q55">
            <v>158.61602021717945</v>
          </cell>
          <cell r="R55">
            <v>11.799061708188347</v>
          </cell>
          <cell r="S55">
            <v>11.365040935786469</v>
          </cell>
          <cell r="T55">
            <v>12.420717883738433</v>
          </cell>
          <cell r="U55">
            <v>198.91479063912891</v>
          </cell>
          <cell r="V55">
            <v>73.192240699621266</v>
          </cell>
          <cell r="W55">
            <v>0.65631358852234212</v>
          </cell>
          <cell r="X55">
            <v>0</v>
          </cell>
          <cell r="Y55">
            <v>30.197680626670788</v>
          </cell>
          <cell r="Z55">
            <v>0</v>
          </cell>
          <cell r="AA55">
            <v>1</v>
          </cell>
          <cell r="AB55">
            <v>30.197680626670788</v>
          </cell>
          <cell r="AC55">
            <v>0</v>
          </cell>
          <cell r="AD55">
            <v>30.197680626670788</v>
          </cell>
          <cell r="AE55">
            <v>41.232799999999997</v>
          </cell>
          <cell r="AF55">
            <v>43.43518251559329</v>
          </cell>
          <cell r="AG55">
            <v>0</v>
          </cell>
          <cell r="AH55">
            <v>1237.3018433594848</v>
          </cell>
          <cell r="AI55">
            <v>107.59146463995512</v>
          </cell>
          <cell r="AJ55">
            <v>1344.8933079994399</v>
          </cell>
          <cell r="AK55">
            <v>0</v>
          </cell>
          <cell r="AL55">
            <v>467.61938381076828</v>
          </cell>
          <cell r="AM55">
            <v>445.76093943360257</v>
          </cell>
          <cell r="AN55">
            <v>21.858444377165753</v>
          </cell>
          <cell r="AO55">
            <v>149.4920905425567</v>
          </cell>
          <cell r="AP55">
            <v>103.97777286774384</v>
          </cell>
          <cell r="AQ55">
            <v>0</v>
          </cell>
          <cell r="AR55">
            <v>0</v>
          </cell>
          <cell r="AS55">
            <v>135.35317550765333</v>
          </cell>
          <cell r="AT55">
            <v>0</v>
          </cell>
          <cell r="AU55">
            <v>846.42846018417265</v>
          </cell>
          <cell r="AV55">
            <v>128.59</v>
          </cell>
          <cell r="AW55">
            <v>16.890379999999997</v>
          </cell>
          <cell r="AX55">
            <v>21.439459999999997</v>
          </cell>
          <cell r="AY55">
            <v>17.25778</v>
          </cell>
          <cell r="AZ55">
            <v>0</v>
          </cell>
          <cell r="BA55">
            <v>25.801499999999997</v>
          </cell>
          <cell r="BB55">
            <v>0</v>
          </cell>
          <cell r="BC55">
            <v>18.351629999999997</v>
          </cell>
          <cell r="BD55">
            <v>143.69785646879998</v>
          </cell>
          <cell r="BE55">
            <v>372.02860646879992</v>
          </cell>
          <cell r="BF55">
            <v>1218.4570666529726</v>
          </cell>
          <cell r="BG55">
            <v>52.393653866077813</v>
          </cell>
          <cell r="BH55">
            <v>4.2999999999999997E-2</v>
          </cell>
          <cell r="BI55">
            <v>1344.8933079994399</v>
          </cell>
          <cell r="BJ55">
            <v>47.733521593192755</v>
          </cell>
          <cell r="BK55">
            <v>37363.645904560763</v>
          </cell>
          <cell r="BL55">
            <v>3497.2372566668873</v>
          </cell>
          <cell r="BM55">
            <v>448.36375085472918</v>
          </cell>
          <cell r="BN55">
            <v>3964.7218533132759</v>
          </cell>
          <cell r="BO55">
            <v>2446.1511928142127</v>
          </cell>
          <cell r="BP55">
            <v>0</v>
          </cell>
          <cell r="BQ55">
            <v>298.9091672364861</v>
          </cell>
          <cell r="BR55">
            <v>18.681822952280381</v>
          </cell>
          <cell r="BS55">
            <v>0</v>
          </cell>
          <cell r="BT55">
            <v>0</v>
          </cell>
          <cell r="BU55">
            <v>10674.065043837873</v>
          </cell>
          <cell r="BV55">
            <v>1494.5458361824305</v>
          </cell>
          <cell r="BW55">
            <v>1565.5367634010963</v>
          </cell>
          <cell r="BX55">
            <v>2505</v>
          </cell>
          <cell r="BY55">
            <v>629.05747908931801</v>
          </cell>
          <cell r="BZ55">
            <v>3.9E-2</v>
          </cell>
          <cell r="CA55">
            <v>1457.1821902778699</v>
          </cell>
          <cell r="CB55">
            <v>55689.033217349344</v>
          </cell>
          <cell r="CC55">
            <v>-1709.6442635999997</v>
          </cell>
          <cell r="CD55">
            <v>4436.2973432063409</v>
          </cell>
          <cell r="CE55">
            <v>58415.68629695569</v>
          </cell>
        </row>
        <row r="56">
          <cell r="A56">
            <v>42185</v>
          </cell>
          <cell r="B56">
            <v>1</v>
          </cell>
          <cell r="C56" t="str">
            <v>Tue</v>
          </cell>
          <cell r="D56">
            <v>81277.490390800871</v>
          </cell>
          <cell r="E56">
            <v>3176.4444110923732</v>
          </cell>
          <cell r="F56">
            <v>84453.934801893236</v>
          </cell>
          <cell r="G56">
            <v>764.69399999999996</v>
          </cell>
          <cell r="H56">
            <v>85218.628801893239</v>
          </cell>
          <cell r="I56">
            <v>1565.2327974592254</v>
          </cell>
          <cell r="J56">
            <v>1486.5631746672116</v>
          </cell>
          <cell r="K56">
            <v>86.156000000000006</v>
          </cell>
          <cell r="L56">
            <v>1572.7191746672115</v>
          </cell>
          <cell r="M56">
            <v>1608.9855386085685</v>
          </cell>
          <cell r="N56">
            <v>320.00800000000004</v>
          </cell>
          <cell r="O56">
            <v>0</v>
          </cell>
          <cell r="P56">
            <v>199.01843909203075</v>
          </cell>
          <cell r="Q56">
            <v>158.61602021717945</v>
          </cell>
          <cell r="R56">
            <v>11.799061708188347</v>
          </cell>
          <cell r="S56">
            <v>11.365040935786469</v>
          </cell>
          <cell r="T56">
            <v>12.420717883738433</v>
          </cell>
          <cell r="U56">
            <v>198.91479063912891</v>
          </cell>
          <cell r="V56">
            <v>73.192240699621266</v>
          </cell>
          <cell r="W56">
            <v>0.65631358852234212</v>
          </cell>
          <cell r="X56">
            <v>0</v>
          </cell>
          <cell r="Y56">
            <v>30.197680626670788</v>
          </cell>
          <cell r="Z56">
            <v>0</v>
          </cell>
          <cell r="AA56">
            <v>1</v>
          </cell>
          <cell r="AB56">
            <v>30.197680626670788</v>
          </cell>
          <cell r="AC56">
            <v>0</v>
          </cell>
          <cell r="AD56">
            <v>30.197680626670788</v>
          </cell>
          <cell r="AE56">
            <v>41.232799999999997</v>
          </cell>
          <cell r="AF56">
            <v>43.43518251559329</v>
          </cell>
          <cell r="AG56">
            <v>0</v>
          </cell>
          <cell r="AH56">
            <v>1133.5759403233603</v>
          </cell>
          <cell r="AI56">
            <v>98.571820897683452</v>
          </cell>
          <cell r="AJ56">
            <v>1232.1477612210438</v>
          </cell>
          <cell r="AK56">
            <v>0</v>
          </cell>
          <cell r="AL56">
            <v>428.41775882064405</v>
          </cell>
          <cell r="AM56">
            <v>408.3917588822826</v>
          </cell>
          <cell r="AN56">
            <v>20.025999938361441</v>
          </cell>
          <cell r="AO56">
            <v>132.65739566163813</v>
          </cell>
          <cell r="AP56">
            <v>138.38218300780613</v>
          </cell>
          <cell r="AQ56">
            <v>0</v>
          </cell>
          <cell r="AR56">
            <v>0</v>
          </cell>
          <cell r="AS56">
            <v>129.54046244904245</v>
          </cell>
          <cell r="AT56">
            <v>0</v>
          </cell>
          <cell r="AU56">
            <v>775.47038567771517</v>
          </cell>
          <cell r="AV56">
            <v>117.81</v>
          </cell>
          <cell r="AW56">
            <v>15.47442</v>
          </cell>
          <cell r="AX56">
            <v>19.642139999999998</v>
          </cell>
          <cell r="AY56">
            <v>15.811020000000001</v>
          </cell>
          <cell r="AZ56">
            <v>0</v>
          </cell>
          <cell r="BA56">
            <v>23.638500000000001</v>
          </cell>
          <cell r="BB56">
            <v>0</v>
          </cell>
          <cell r="BC56">
            <v>16.81317</v>
          </cell>
          <cell r="BD56">
            <v>131.6513295792</v>
          </cell>
          <cell r="BE56">
            <v>340.84057957919998</v>
          </cell>
          <cell r="BF56">
            <v>1116.3109652569151</v>
          </cell>
          <cell r="BG56">
            <v>48.001371506047342</v>
          </cell>
          <cell r="BH56">
            <v>4.2999999999999997E-2</v>
          </cell>
          <cell r="BI56">
            <v>1232.1477612210438</v>
          </cell>
          <cell r="BJ56">
            <v>43.731909004541869</v>
          </cell>
          <cell r="BK56">
            <v>34231.364211962857</v>
          </cell>
          <cell r="BL56">
            <v>3204.0556902397234</v>
          </cell>
          <cell r="BM56">
            <v>410.77637054355432</v>
          </cell>
          <cell r="BN56">
            <v>3632.3499614187499</v>
          </cell>
          <cell r="BO56">
            <v>2241.0846257519438</v>
          </cell>
          <cell r="BP56">
            <v>0</v>
          </cell>
          <cell r="BQ56">
            <v>273.85091369570284</v>
          </cell>
          <cell r="BR56">
            <v>17.115682105981428</v>
          </cell>
          <cell r="BS56">
            <v>0</v>
          </cell>
          <cell r="BT56">
            <v>0</v>
          </cell>
          <cell r="BU56">
            <v>9779.2332437556561</v>
          </cell>
          <cell r="BV56">
            <v>1369.2545684785143</v>
          </cell>
          <cell r="BW56">
            <v>1434.294160481244</v>
          </cell>
          <cell r="BX56">
            <v>2295</v>
          </cell>
          <cell r="BY56">
            <v>576.32212156087223</v>
          </cell>
          <cell r="BZ56">
            <v>3.9E-2</v>
          </cell>
          <cell r="CA56">
            <v>1335.0232042665516</v>
          </cell>
          <cell r="CB56">
            <v>51020.491510505693</v>
          </cell>
          <cell r="CC56">
            <v>-1566.3207923999998</v>
          </cell>
          <cell r="CD56">
            <v>4064.3921767100014</v>
          </cell>
          <cell r="CE56">
            <v>53518.562894815695</v>
          </cell>
        </row>
        <row r="57">
          <cell r="A57">
            <v>42186</v>
          </cell>
          <cell r="B57">
            <v>1</v>
          </cell>
          <cell r="C57" t="str">
            <v>Wed</v>
          </cell>
          <cell r="D57">
            <v>89777.097229054547</v>
          </cell>
          <cell r="E57">
            <v>3508.6216044092221</v>
          </cell>
          <cell r="F57">
            <v>93285.718833463761</v>
          </cell>
          <cell r="G57">
            <v>844.66199999999992</v>
          </cell>
          <cell r="H57">
            <v>94130.380833463772</v>
          </cell>
          <cell r="I57">
            <v>1501.6700442629117</v>
          </cell>
          <cell r="J57">
            <v>1174.4670385492334</v>
          </cell>
          <cell r="K57">
            <v>68.068000000000012</v>
          </cell>
          <cell r="L57">
            <v>1242.5350385492334</v>
          </cell>
          <cell r="M57">
            <v>1732.7536569630738</v>
          </cell>
          <cell r="N57">
            <v>252.82400000000004</v>
          </cell>
          <cell r="O57">
            <v>0</v>
          </cell>
          <cell r="P57">
            <v>199.01843909203075</v>
          </cell>
          <cell r="Q57">
            <v>158.61602021717945</v>
          </cell>
          <cell r="R57">
            <v>11.799061708188347</v>
          </cell>
          <cell r="S57">
            <v>11.365040935786469</v>
          </cell>
          <cell r="T57">
            <v>12.420717883738433</v>
          </cell>
          <cell r="U57">
            <v>198.91479063912891</v>
          </cell>
          <cell r="V57">
            <v>73.192240699621266</v>
          </cell>
          <cell r="W57">
            <v>0.65631358852234212</v>
          </cell>
          <cell r="X57">
            <v>0</v>
          </cell>
          <cell r="Y57">
            <v>30.197680626670788</v>
          </cell>
          <cell r="Z57">
            <v>0</v>
          </cell>
          <cell r="AA57">
            <v>1</v>
          </cell>
          <cell r="AB57">
            <v>30.197680626670788</v>
          </cell>
          <cell r="AC57">
            <v>0</v>
          </cell>
          <cell r="AD57">
            <v>30.197680626670788</v>
          </cell>
          <cell r="AE57">
            <v>41.232799999999997</v>
          </cell>
          <cell r="AF57">
            <v>43.43518251559329</v>
          </cell>
          <cell r="AG57">
            <v>0</v>
          </cell>
          <cell r="AH57">
            <v>1252.1198295075026</v>
          </cell>
          <cell r="AI57">
            <v>108.87998517456536</v>
          </cell>
          <cell r="AJ57">
            <v>1360.9998146820678</v>
          </cell>
          <cell r="AK57">
            <v>0</v>
          </cell>
          <cell r="AL57">
            <v>473.21961595221467</v>
          </cell>
          <cell r="AM57">
            <v>451.09939379807685</v>
          </cell>
          <cell r="AN57">
            <v>22.120222154137799</v>
          </cell>
          <cell r="AO57">
            <v>127.2702932997442</v>
          </cell>
          <cell r="AP57">
            <v>109.32957000064242</v>
          </cell>
          <cell r="AQ57">
            <v>0</v>
          </cell>
          <cell r="AR57">
            <v>0</v>
          </cell>
          <cell r="AS57">
            <v>139.50511340666111</v>
          </cell>
          <cell r="AT57">
            <v>0</v>
          </cell>
          <cell r="AU57">
            <v>856.56532797080945</v>
          </cell>
          <cell r="AV57">
            <v>130.13</v>
          </cell>
          <cell r="AW57">
            <v>17.092659999999999</v>
          </cell>
          <cell r="AX57">
            <v>21.696219999999997</v>
          </cell>
          <cell r="AY57">
            <v>17.464459999999999</v>
          </cell>
          <cell r="AZ57">
            <v>0</v>
          </cell>
          <cell r="BA57">
            <v>26.110499999999998</v>
          </cell>
          <cell r="BB57">
            <v>0</v>
          </cell>
          <cell r="BC57">
            <v>18.571409999999997</v>
          </cell>
          <cell r="BD57">
            <v>145.41878888159999</v>
          </cell>
          <cell r="BE57">
            <v>376.48403888159993</v>
          </cell>
          <cell r="BF57">
            <v>1233.0493668524093</v>
          </cell>
          <cell r="BG57">
            <v>53.021122774653598</v>
          </cell>
          <cell r="BH57">
            <v>4.2999999999999997E-2</v>
          </cell>
          <cell r="BI57">
            <v>1360.9998146820678</v>
          </cell>
          <cell r="BJ57">
            <v>48.305180534428594</v>
          </cell>
          <cell r="BK57">
            <v>37811.114717789038</v>
          </cell>
          <cell r="BL57">
            <v>3539.1203375850537</v>
          </cell>
          <cell r="BM57">
            <v>453.73337661346847</v>
          </cell>
          <cell r="BN57">
            <v>4012.2035521553512</v>
          </cell>
          <cell r="BO57">
            <v>2475.4464166802513</v>
          </cell>
          <cell r="BP57">
            <v>0</v>
          </cell>
          <cell r="BQ57">
            <v>302.48891774231231</v>
          </cell>
          <cell r="BR57">
            <v>18.905557358894519</v>
          </cell>
          <cell r="BS57">
            <v>0</v>
          </cell>
          <cell r="BT57">
            <v>0</v>
          </cell>
          <cell r="BU57">
            <v>10801.898158135331</v>
          </cell>
          <cell r="BV57">
            <v>1512.4445887115614</v>
          </cell>
          <cell r="BW57">
            <v>1584.2857066753609</v>
          </cell>
          <cell r="BX57">
            <v>2535</v>
          </cell>
          <cell r="BY57">
            <v>636.59110159338172</v>
          </cell>
          <cell r="BZ57">
            <v>3.9E-2</v>
          </cell>
          <cell r="CA57">
            <v>1474.6334739937724</v>
          </cell>
          <cell r="CB57">
            <v>56355.967746898437</v>
          </cell>
          <cell r="CC57">
            <v>-1730.1190451999996</v>
          </cell>
          <cell r="CD57">
            <v>4489.426652705818</v>
          </cell>
          <cell r="CE57">
            <v>59115.275354404257</v>
          </cell>
        </row>
        <row r="58">
          <cell r="A58">
            <v>42187</v>
          </cell>
          <cell r="B58">
            <v>1</v>
          </cell>
          <cell r="C58" t="str">
            <v>Thu</v>
          </cell>
          <cell r="D58">
            <v>89245.871801663714</v>
          </cell>
          <cell r="E58">
            <v>3487.8605298269199</v>
          </cell>
          <cell r="F58">
            <v>92733.732331490624</v>
          </cell>
          <cell r="G58">
            <v>839.6640000000001</v>
          </cell>
          <cell r="H58">
            <v>93573.396331490629</v>
          </cell>
          <cell r="I58">
            <v>1692.358303851853</v>
          </cell>
          <cell r="J58">
            <v>1273.0237131128054</v>
          </cell>
          <cell r="K58">
            <v>73.78</v>
          </cell>
          <cell r="L58">
            <v>1346.8037131128053</v>
          </cell>
          <cell r="M58">
            <v>1722.439647100198</v>
          </cell>
          <cell r="N58">
            <v>274.04000000000002</v>
          </cell>
          <cell r="O58">
            <v>0</v>
          </cell>
          <cell r="P58">
            <v>199.01843909203075</v>
          </cell>
          <cell r="Q58">
            <v>158.61602021717945</v>
          </cell>
          <cell r="R58">
            <v>11.799061708188347</v>
          </cell>
          <cell r="S58">
            <v>11.365040935786469</v>
          </cell>
          <cell r="T58">
            <v>12.420717883738433</v>
          </cell>
          <cell r="U58">
            <v>198.91479063912891</v>
          </cell>
          <cell r="V58">
            <v>73.192240699621266</v>
          </cell>
          <cell r="W58">
            <v>0.65631358852234212</v>
          </cell>
          <cell r="X58">
            <v>0</v>
          </cell>
          <cell r="Y58">
            <v>30.197680626670788</v>
          </cell>
          <cell r="Z58">
            <v>0</v>
          </cell>
          <cell r="AA58">
            <v>1</v>
          </cell>
          <cell r="AB58">
            <v>30.197680626670788</v>
          </cell>
          <cell r="AC58">
            <v>0</v>
          </cell>
          <cell r="AD58">
            <v>30.197680626670788</v>
          </cell>
          <cell r="AE58">
            <v>41.232799999999997</v>
          </cell>
          <cell r="AF58">
            <v>43.43518251559329</v>
          </cell>
          <cell r="AG58">
            <v>0</v>
          </cell>
          <cell r="AH58">
            <v>1244.7108364334938</v>
          </cell>
          <cell r="AI58">
            <v>108.23572490726026</v>
          </cell>
          <cell r="AJ58">
            <v>1352.946561340754</v>
          </cell>
          <cell r="AK58">
            <v>0</v>
          </cell>
          <cell r="AL58">
            <v>470.41949988149156</v>
          </cell>
          <cell r="AM58">
            <v>448.43016661583977</v>
          </cell>
          <cell r="AN58">
            <v>21.98933326565178</v>
          </cell>
          <cell r="AO58">
            <v>143.43160038542601</v>
          </cell>
          <cell r="AP58">
            <v>118.50407937132569</v>
          </cell>
          <cell r="AQ58">
            <v>0</v>
          </cell>
          <cell r="AR58">
            <v>0</v>
          </cell>
          <cell r="AS58">
            <v>138.67472582685951</v>
          </cell>
          <cell r="AT58">
            <v>0</v>
          </cell>
          <cell r="AU58">
            <v>851.49689407749122</v>
          </cell>
          <cell r="AV58">
            <v>129.36000000000001</v>
          </cell>
          <cell r="AW58">
            <v>16.991520000000001</v>
          </cell>
          <cell r="AX58">
            <v>21.56784</v>
          </cell>
          <cell r="AY58">
            <v>17.361120000000003</v>
          </cell>
          <cell r="AZ58">
            <v>0</v>
          </cell>
          <cell r="BA58">
            <v>25.956000000000003</v>
          </cell>
          <cell r="BB58">
            <v>0</v>
          </cell>
          <cell r="BC58">
            <v>18.46152</v>
          </cell>
          <cell r="BD58">
            <v>144.5583226752</v>
          </cell>
          <cell r="BE58">
            <v>374.25632267520001</v>
          </cell>
          <cell r="BF58">
            <v>1225.7532167526911</v>
          </cell>
          <cell r="BG58">
            <v>52.707388320365716</v>
          </cell>
          <cell r="BH58">
            <v>4.2999999999999997E-2</v>
          </cell>
          <cell r="BI58">
            <v>1352.946561340754</v>
          </cell>
          <cell r="BJ58">
            <v>48.019351063810682</v>
          </cell>
          <cell r="BK58">
            <v>37587.380311174908</v>
          </cell>
          <cell r="BL58">
            <v>3518.178797125971</v>
          </cell>
          <cell r="BM58">
            <v>451.04856373409888</v>
          </cell>
          <cell r="BN58">
            <v>3988.462702734314</v>
          </cell>
          <cell r="BO58">
            <v>2460.7988047472322</v>
          </cell>
          <cell r="BP58">
            <v>0</v>
          </cell>
          <cell r="BQ58">
            <v>300.69904248939923</v>
          </cell>
          <cell r="BR58">
            <v>18.793690155587452</v>
          </cell>
          <cell r="BS58">
            <v>0</v>
          </cell>
          <cell r="BT58">
            <v>0</v>
          </cell>
          <cell r="BU58">
            <v>10737.981600986603</v>
          </cell>
          <cell r="BV58">
            <v>1503.4952124469962</v>
          </cell>
          <cell r="BW58">
            <v>1574.9112350382288</v>
          </cell>
          <cell r="BX58">
            <v>2520</v>
          </cell>
          <cell r="BY58">
            <v>632.82429034134998</v>
          </cell>
          <cell r="BZ58">
            <v>3.9E-2</v>
          </cell>
          <cell r="CA58">
            <v>1465.9078321358213</v>
          </cell>
          <cell r="CB58">
            <v>56022.500482123905</v>
          </cell>
          <cell r="CC58">
            <v>-1719.8816543999999</v>
          </cell>
          <cell r="CD58">
            <v>4462.8619979560808</v>
          </cell>
          <cell r="CE58">
            <v>58765.480825679988</v>
          </cell>
        </row>
        <row r="59">
          <cell r="A59">
            <v>42188</v>
          </cell>
          <cell r="B59">
            <v>1</v>
          </cell>
          <cell r="C59" t="str">
            <v>Fri</v>
          </cell>
          <cell r="D59">
            <v>124837.975436851</v>
          </cell>
          <cell r="E59">
            <v>4878.8525268412268</v>
          </cell>
          <cell r="F59">
            <v>129716.82796369222</v>
          </cell>
          <cell r="G59">
            <v>1174.53</v>
          </cell>
          <cell r="H59">
            <v>130891.35796369222</v>
          </cell>
          <cell r="I59">
            <v>1422.2166027675196</v>
          </cell>
          <cell r="J59">
            <v>1453.7109498126872</v>
          </cell>
          <cell r="K59">
            <v>84.251999999999995</v>
          </cell>
          <cell r="L59">
            <v>1537.9629498126872</v>
          </cell>
          <cell r="M59">
            <v>2300.0241994212229</v>
          </cell>
          <cell r="N59">
            <v>312.93599999999998</v>
          </cell>
          <cell r="O59">
            <v>0</v>
          </cell>
          <cell r="P59">
            <v>199.01843909203075</v>
          </cell>
          <cell r="Q59">
            <v>158.61602021717945</v>
          </cell>
          <cell r="R59">
            <v>11.799061708188347</v>
          </cell>
          <cell r="S59">
            <v>11.365040935786469</v>
          </cell>
          <cell r="T59">
            <v>12.420717883738433</v>
          </cell>
          <cell r="U59">
            <v>198.91479063912891</v>
          </cell>
          <cell r="V59">
            <v>73.192240699621266</v>
          </cell>
          <cell r="W59">
            <v>0.65631358852234212</v>
          </cell>
          <cell r="X59">
            <v>0</v>
          </cell>
          <cell r="Y59">
            <v>30.197680626670788</v>
          </cell>
          <cell r="Z59">
            <v>0</v>
          </cell>
          <cell r="AA59">
            <v>1</v>
          </cell>
          <cell r="AB59">
            <v>30.197680626670788</v>
          </cell>
          <cell r="AC59">
            <v>0</v>
          </cell>
          <cell r="AD59">
            <v>30.197680626670788</v>
          </cell>
          <cell r="AE59">
            <v>41.232799999999997</v>
          </cell>
          <cell r="AF59">
            <v>43.43518251559329</v>
          </cell>
          <cell r="AG59">
            <v>0</v>
          </cell>
          <cell r="AH59">
            <v>1741.1133723920893</v>
          </cell>
          <cell r="AI59">
            <v>151.40116281670333</v>
          </cell>
          <cell r="AJ59">
            <v>1892.5145352087927</v>
          </cell>
          <cell r="AK59">
            <v>0</v>
          </cell>
          <cell r="AL59">
            <v>658.02727661994345</v>
          </cell>
          <cell r="AM59">
            <v>627.26838782572815</v>
          </cell>
          <cell r="AN59">
            <v>30.758888794215284</v>
          </cell>
          <cell r="AO59">
            <v>120.5364153473768</v>
          </cell>
          <cell r="AP59">
            <v>135.32401321757837</v>
          </cell>
          <cell r="AQ59">
            <v>0</v>
          </cell>
          <cell r="AR59">
            <v>0</v>
          </cell>
          <cell r="AS59">
            <v>185.17643029574657</v>
          </cell>
          <cell r="AT59">
            <v>0</v>
          </cell>
          <cell r="AU59">
            <v>1191.0819649298239</v>
          </cell>
          <cell r="AV59">
            <v>180.95</v>
          </cell>
          <cell r="AW59">
            <v>23.767899999999997</v>
          </cell>
          <cell r="AX59">
            <v>30.169299999999996</v>
          </cell>
          <cell r="AY59">
            <v>24.2849</v>
          </cell>
          <cell r="AZ59">
            <v>0</v>
          </cell>
          <cell r="BA59">
            <v>36.307499999999997</v>
          </cell>
          <cell r="BB59">
            <v>0</v>
          </cell>
          <cell r="BC59">
            <v>25.824149999999999</v>
          </cell>
          <cell r="BD59">
            <v>202.209558504</v>
          </cell>
          <cell r="BE59">
            <v>523.51330850399995</v>
          </cell>
          <cell r="BF59">
            <v>1714.5952734338236</v>
          </cell>
          <cell r="BG59">
            <v>73.72759675765441</v>
          </cell>
          <cell r="BH59">
            <v>4.2999999999999997E-2</v>
          </cell>
          <cell r="BI59">
            <v>1892.5145352087927</v>
          </cell>
          <cell r="BJ59">
            <v>67.169925595211367</v>
          </cell>
          <cell r="BK59">
            <v>52577.585554322031</v>
          </cell>
          <cell r="BL59">
            <v>4921.2620078845421</v>
          </cell>
          <cell r="BM59">
            <v>630.93102665186439</v>
          </cell>
          <cell r="BN59">
            <v>5579.0996139438321</v>
          </cell>
          <cell r="BO59">
            <v>3442.188804259521</v>
          </cell>
          <cell r="BP59">
            <v>0</v>
          </cell>
          <cell r="BQ59">
            <v>420.62068443457628</v>
          </cell>
          <cell r="BR59">
            <v>26.288792777161017</v>
          </cell>
          <cell r="BS59">
            <v>0</v>
          </cell>
          <cell r="BT59">
            <v>0</v>
          </cell>
          <cell r="BU59">
            <v>15020.390929951496</v>
          </cell>
          <cell r="BV59">
            <v>2103.1034221728814</v>
          </cell>
          <cell r="BW59">
            <v>2203.0008347260937</v>
          </cell>
          <cell r="BX59">
            <v>3525</v>
          </cell>
          <cell r="BY59">
            <v>885.20064422748339</v>
          </cell>
          <cell r="BZ59">
            <v>3.9E-2</v>
          </cell>
          <cell r="CA59">
            <v>2050.5258366185594</v>
          </cell>
          <cell r="CB59">
            <v>78364.807222018542</v>
          </cell>
          <cell r="CC59">
            <v>-2405.7868379999995</v>
          </cell>
          <cell r="CD59">
            <v>6242.6938661885642</v>
          </cell>
          <cell r="CE59">
            <v>82201.714250207107</v>
          </cell>
        </row>
        <row r="60">
          <cell r="A60">
            <v>42189</v>
          </cell>
          <cell r="B60">
            <v>1</v>
          </cell>
          <cell r="C60" t="str">
            <v>Sat</v>
          </cell>
          <cell r="D60">
            <v>53122.54273908554</v>
          </cell>
          <cell r="E60">
            <v>2076.1074582303095</v>
          </cell>
          <cell r="F60">
            <v>55198.650197315845</v>
          </cell>
          <cell r="G60">
            <v>499.8</v>
          </cell>
          <cell r="H60">
            <v>55698.450197315848</v>
          </cell>
          <cell r="I60">
            <v>0</v>
          </cell>
          <cell r="J60">
            <v>1084.1234201992922</v>
          </cell>
          <cell r="K60">
            <v>62.832000000000001</v>
          </cell>
          <cell r="L60">
            <v>1146.9554201992923</v>
          </cell>
          <cell r="M60">
            <v>1206.7391539564262</v>
          </cell>
          <cell r="N60">
            <v>233.376</v>
          </cell>
          <cell r="O60">
            <v>0</v>
          </cell>
          <cell r="P60">
            <v>199.01843909203075</v>
          </cell>
          <cell r="Q60">
            <v>158.61602021717945</v>
          </cell>
          <cell r="R60">
            <v>11.799061708188347</v>
          </cell>
          <cell r="S60">
            <v>11.365040935786469</v>
          </cell>
          <cell r="T60">
            <v>12.420717883738433</v>
          </cell>
          <cell r="U60">
            <v>198.91479063912891</v>
          </cell>
          <cell r="V60">
            <v>73.192240699621266</v>
          </cell>
          <cell r="W60">
            <v>0.65631358852234212</v>
          </cell>
          <cell r="X60">
            <v>0</v>
          </cell>
          <cell r="Y60">
            <v>30.197680626670788</v>
          </cell>
          <cell r="Z60">
            <v>0</v>
          </cell>
          <cell r="AA60">
            <v>1</v>
          </cell>
          <cell r="AB60">
            <v>30.197680626670788</v>
          </cell>
          <cell r="AC60">
            <v>0</v>
          </cell>
          <cell r="AD60">
            <v>30.197680626670788</v>
          </cell>
          <cell r="AE60">
            <v>41.232799999999997</v>
          </cell>
          <cell r="AF60">
            <v>43.43518251559329</v>
          </cell>
          <cell r="AG60">
            <v>0</v>
          </cell>
          <cell r="AH60">
            <v>740.89930740088914</v>
          </cell>
          <cell r="AI60">
            <v>64.426026730512064</v>
          </cell>
          <cell r="AJ60">
            <v>805.32533413140118</v>
          </cell>
          <cell r="AK60">
            <v>0</v>
          </cell>
          <cell r="AL60">
            <v>280.01160707231639</v>
          </cell>
          <cell r="AM60">
            <v>266.92271822371413</v>
          </cell>
          <cell r="AN60">
            <v>13.088888848602251</v>
          </cell>
          <cell r="AO60">
            <v>0</v>
          </cell>
          <cell r="AP60">
            <v>100.91960307751607</v>
          </cell>
          <cell r="AQ60">
            <v>0</v>
          </cell>
          <cell r="AR60">
            <v>0</v>
          </cell>
          <cell r="AS60">
            <v>97.155346836781831</v>
          </cell>
          <cell r="AT60">
            <v>0</v>
          </cell>
          <cell r="AU60">
            <v>506.84338933184</v>
          </cell>
          <cell r="AV60">
            <v>77</v>
          </cell>
          <cell r="AW60">
            <v>10.114000000000001</v>
          </cell>
          <cell r="AX60">
            <v>12.838000000000001</v>
          </cell>
          <cell r="AY60">
            <v>10.334000000000001</v>
          </cell>
          <cell r="AZ60">
            <v>0</v>
          </cell>
          <cell r="BA60">
            <v>15.45</v>
          </cell>
          <cell r="BB60">
            <v>0</v>
          </cell>
          <cell r="BC60">
            <v>10.989000000000001</v>
          </cell>
          <cell r="BD60">
            <v>86.046620640000015</v>
          </cell>
          <cell r="BE60">
            <v>222.77162064000001</v>
          </cell>
          <cell r="BF60">
            <v>729.61500997183998</v>
          </cell>
          <cell r="BG60">
            <v>31.373445428789115</v>
          </cell>
          <cell r="BH60">
            <v>4.2999999999999997E-2</v>
          </cell>
          <cell r="BI60">
            <v>805.32533413140118</v>
          </cell>
          <cell r="BJ60">
            <v>28.582947061792073</v>
          </cell>
          <cell r="BK60">
            <v>22373.440661413635</v>
          </cell>
          <cell r="BL60">
            <v>2094.1540459083162</v>
          </cell>
          <cell r="BM60">
            <v>268.48128793696361</v>
          </cell>
          <cell r="BN60">
            <v>2374.0849421037583</v>
          </cell>
          <cell r="BO60">
            <v>1464.7611933019241</v>
          </cell>
          <cell r="BP60">
            <v>0</v>
          </cell>
          <cell r="BQ60">
            <v>178.98752529130908</v>
          </cell>
          <cell r="BR60">
            <v>11.186720330706818</v>
          </cell>
          <cell r="BS60">
            <v>0</v>
          </cell>
          <cell r="BT60">
            <v>0</v>
          </cell>
          <cell r="BU60">
            <v>6391.655714872978</v>
          </cell>
          <cell r="BV60">
            <v>894.93762645654533</v>
          </cell>
          <cell r="BW60">
            <v>937.44716371323148</v>
          </cell>
          <cell r="BX60">
            <v>1500</v>
          </cell>
          <cell r="BY60">
            <v>376.68112520318448</v>
          </cell>
          <cell r="BZ60">
            <v>3.9E-2</v>
          </cell>
          <cell r="CA60">
            <v>872.56418579513183</v>
          </cell>
          <cell r="CB60">
            <v>33346.7264774547</v>
          </cell>
          <cell r="CC60">
            <v>-1023.7390799999999</v>
          </cell>
          <cell r="CD60">
            <v>2656.4654749738575</v>
          </cell>
          <cell r="CE60">
            <v>34979.452872428563</v>
          </cell>
        </row>
        <row r="61">
          <cell r="A61">
            <v>42190</v>
          </cell>
          <cell r="B61">
            <v>1</v>
          </cell>
          <cell r="C61" t="str">
            <v>Sun</v>
          </cell>
          <cell r="D61">
            <v>4249.8034191268434</v>
          </cell>
          <cell r="E61">
            <v>166.08859665842473</v>
          </cell>
          <cell r="F61">
            <v>4415.8920157852681</v>
          </cell>
          <cell r="G61">
            <v>39.984000000000002</v>
          </cell>
          <cell r="H61">
            <v>4455.8760157852676</v>
          </cell>
          <cell r="I61">
            <v>0</v>
          </cell>
          <cell r="J61">
            <v>624.19227223595612</v>
          </cell>
          <cell r="K61">
            <v>36.176000000000002</v>
          </cell>
          <cell r="L61">
            <v>660.36827223595617</v>
          </cell>
          <cell r="M61">
            <v>61.884059177252631</v>
          </cell>
          <cell r="N61">
            <v>134.36799999999999</v>
          </cell>
          <cell r="O61">
            <v>0</v>
          </cell>
          <cell r="P61">
            <v>199.01843909203075</v>
          </cell>
          <cell r="Q61">
            <v>158.61602021717945</v>
          </cell>
          <cell r="R61">
            <v>11.799061708188347</v>
          </cell>
          <cell r="S61">
            <v>11.365040935786469</v>
          </cell>
          <cell r="T61">
            <v>12.420717883738433</v>
          </cell>
          <cell r="U61">
            <v>198.91479063912891</v>
          </cell>
          <cell r="V61">
            <v>73.192240699621266</v>
          </cell>
          <cell r="W61">
            <v>0.65631358852234212</v>
          </cell>
          <cell r="X61">
            <v>0</v>
          </cell>
          <cell r="Y61">
            <v>30.197680626670788</v>
          </cell>
          <cell r="Z61">
            <v>0</v>
          </cell>
          <cell r="AA61">
            <v>1</v>
          </cell>
          <cell r="AB61">
            <v>30.197680626670788</v>
          </cell>
          <cell r="AC61">
            <v>0</v>
          </cell>
          <cell r="AD61">
            <v>30.197680626670788</v>
          </cell>
          <cell r="AE61">
            <v>41.232799999999997</v>
          </cell>
          <cell r="AF61">
            <v>43.43518251559329</v>
          </cell>
          <cell r="AG61">
            <v>0</v>
          </cell>
          <cell r="AH61">
            <v>59.271944592071129</v>
          </cell>
          <cell r="AI61">
            <v>5.1540821384409643</v>
          </cell>
          <cell r="AJ61">
            <v>64.426026730512092</v>
          </cell>
          <cell r="AK61">
            <v>0</v>
          </cell>
          <cell r="AL61">
            <v>22.400928565785311</v>
          </cell>
          <cell r="AM61">
            <v>21.353817457897129</v>
          </cell>
          <cell r="AN61">
            <v>1.0471111078881801</v>
          </cell>
          <cell r="AO61">
            <v>0</v>
          </cell>
          <cell r="AP61">
            <v>58.105226014327435</v>
          </cell>
          <cell r="AQ61">
            <v>0</v>
          </cell>
          <cell r="AR61">
            <v>0</v>
          </cell>
          <cell r="AS61">
            <v>4.982325478809325</v>
          </cell>
          <cell r="AT61">
            <v>0</v>
          </cell>
          <cell r="AU61">
            <v>40.547471146547203</v>
          </cell>
          <cell r="AV61">
            <v>6.16</v>
          </cell>
          <cell r="AW61">
            <v>0.80912000000000006</v>
          </cell>
          <cell r="AX61">
            <v>1.02704</v>
          </cell>
          <cell r="AY61">
            <v>0.82672000000000001</v>
          </cell>
          <cell r="AZ61">
            <v>0</v>
          </cell>
          <cell r="BA61">
            <v>1.236</v>
          </cell>
          <cell r="BB61">
            <v>0</v>
          </cell>
          <cell r="BC61">
            <v>0.87912000000000001</v>
          </cell>
          <cell r="BD61">
            <v>6.8837296512000004</v>
          </cell>
          <cell r="BE61">
            <v>17.821729651199998</v>
          </cell>
          <cell r="BF61">
            <v>58.369200797747197</v>
          </cell>
          <cell r="BG61">
            <v>2.5098756343031292</v>
          </cell>
          <cell r="BH61">
            <v>4.2999999999999997E-2</v>
          </cell>
          <cell r="BI61">
            <v>64.426026730512092</v>
          </cell>
          <cell r="BJ61">
            <v>2.286635764943366</v>
          </cell>
          <cell r="BK61">
            <v>1789.8752529130907</v>
          </cell>
          <cell r="BL61">
            <v>167.53232367266529</v>
          </cell>
          <cell r="BM61">
            <v>21.47850303495709</v>
          </cell>
          <cell r="BN61">
            <v>189.92679536830067</v>
          </cell>
          <cell r="BO61">
            <v>117.18089546415392</v>
          </cell>
          <cell r="BP61">
            <v>0</v>
          </cell>
          <cell r="BQ61">
            <v>14.319002023304726</v>
          </cell>
          <cell r="BR61">
            <v>0.8949376264565454</v>
          </cell>
          <cell r="BS61">
            <v>0</v>
          </cell>
          <cell r="BT61">
            <v>0</v>
          </cell>
          <cell r="BU61">
            <v>511.33245718983824</v>
          </cell>
          <cell r="BV61">
            <v>71.595010116523625</v>
          </cell>
          <cell r="BW61">
            <v>74.995773097058517</v>
          </cell>
          <cell r="BX61">
            <v>120</v>
          </cell>
          <cell r="BY61">
            <v>30.134490016254759</v>
          </cell>
          <cell r="BZ61">
            <v>3.9E-2</v>
          </cell>
          <cell r="CA61">
            <v>69.805134863610547</v>
          </cell>
          <cell r="CB61">
            <v>2667.738118196376</v>
          </cell>
          <cell r="CC61">
            <v>-81.8991264</v>
          </cell>
          <cell r="CD61">
            <v>212.51723799790858</v>
          </cell>
          <cell r="CE61">
            <v>2798.3562297942849</v>
          </cell>
        </row>
        <row r="62">
          <cell r="A62">
            <v>42191</v>
          </cell>
          <cell r="B62">
            <v>2</v>
          </cell>
          <cell r="C62" t="str">
            <v>Mon</v>
          </cell>
          <cell r="D62">
            <v>92886.469994794956</v>
          </cell>
          <cell r="E62">
            <v>3413.4809944020822</v>
          </cell>
          <cell r="F62">
            <v>96299.950989197052</v>
          </cell>
          <cell r="G62">
            <v>189.04399999999998</v>
          </cell>
          <cell r="H62">
            <v>96488.994989197046</v>
          </cell>
          <cell r="I62">
            <v>1741.9844417506954</v>
          </cell>
          <cell r="J62">
            <v>1114.121946772839</v>
          </cell>
          <cell r="K62">
            <v>70.72</v>
          </cell>
          <cell r="L62">
            <v>1184.841946772839</v>
          </cell>
          <cell r="M62">
            <v>1702.7160085348373</v>
          </cell>
          <cell r="N62">
            <v>269.416</v>
          </cell>
          <cell r="O62">
            <v>0</v>
          </cell>
          <cell r="P62">
            <v>199.01843909203075</v>
          </cell>
          <cell r="Q62">
            <v>158.61602021717945</v>
          </cell>
          <cell r="R62">
            <v>11.799061708188347</v>
          </cell>
          <cell r="S62">
            <v>11.365040935786469</v>
          </cell>
          <cell r="T62">
            <v>12.420717883738433</v>
          </cell>
          <cell r="U62">
            <v>197.62480530022381</v>
          </cell>
          <cell r="V62">
            <v>74.140815564366804</v>
          </cell>
          <cell r="W62">
            <v>0.64687324414078562</v>
          </cell>
          <cell r="X62">
            <v>0</v>
          </cell>
          <cell r="Y62">
            <v>30.691014018177537</v>
          </cell>
          <cell r="Z62">
            <v>0</v>
          </cell>
          <cell r="AA62">
            <v>1</v>
          </cell>
          <cell r="AB62">
            <v>30.691014018177537</v>
          </cell>
          <cell r="AC62">
            <v>0</v>
          </cell>
          <cell r="AD62">
            <v>30.691014018177537</v>
          </cell>
          <cell r="AE62">
            <v>42.962919999999997</v>
          </cell>
          <cell r="AF62">
            <v>44.06033253836582</v>
          </cell>
          <cell r="AG62">
            <v>0</v>
          </cell>
          <cell r="AH62">
            <v>1220.9971711982048</v>
          </cell>
          <cell r="AI62">
            <v>106.17366706071343</v>
          </cell>
          <cell r="AJ62">
            <v>1327.1708382589184</v>
          </cell>
          <cell r="AK62">
            <v>0</v>
          </cell>
          <cell r="AL62">
            <v>488.2433399117827</v>
          </cell>
          <cell r="AM62">
            <v>466.72293491279015</v>
          </cell>
          <cell r="AN62">
            <v>21.520404998992486</v>
          </cell>
          <cell r="AO62">
            <v>147.63753973265415</v>
          </cell>
          <cell r="AP62">
            <v>104.25320537491291</v>
          </cell>
          <cell r="AQ62">
            <v>0</v>
          </cell>
          <cell r="AR62">
            <v>0</v>
          </cell>
          <cell r="AS62">
            <v>137.08676297720945</v>
          </cell>
          <cell r="AT62">
            <v>0</v>
          </cell>
          <cell r="AU62">
            <v>867.77167067176185</v>
          </cell>
          <cell r="AV62">
            <v>128.59</v>
          </cell>
          <cell r="AW62">
            <v>10.02</v>
          </cell>
          <cell r="AX62">
            <v>25.885000000000002</v>
          </cell>
          <cell r="AY62">
            <v>18.870999999999999</v>
          </cell>
          <cell r="AZ62">
            <v>0</v>
          </cell>
          <cell r="BA62">
            <v>28.723999999999997</v>
          </cell>
          <cell r="BB62">
            <v>0</v>
          </cell>
          <cell r="BC62">
            <v>24.215</v>
          </cell>
          <cell r="BD62">
            <v>143.69785646879998</v>
          </cell>
          <cell r="BE62">
            <v>380.00285646879996</v>
          </cell>
          <cell r="BF62">
            <v>1247.7745271405618</v>
          </cell>
          <cell r="BG62">
            <v>53.654304667044158</v>
          </cell>
          <cell r="BH62">
            <v>4.2999999999999997E-2</v>
          </cell>
          <cell r="BI62">
            <v>1327.1708382589184</v>
          </cell>
          <cell r="BJ62">
            <v>47.733521593192755</v>
          </cell>
          <cell r="BK62">
            <v>37473.641297399226</v>
          </cell>
          <cell r="BL62">
            <v>3507.5328254365677</v>
          </cell>
          <cell r="BM62">
            <v>449.68369556879077</v>
          </cell>
          <cell r="BN62">
            <v>3976.3936569393022</v>
          </cell>
          <cell r="BO62">
            <v>2453.3524536891055</v>
          </cell>
          <cell r="BP62">
            <v>0</v>
          </cell>
          <cell r="BQ62">
            <v>299.78913037919381</v>
          </cell>
          <cell r="BR62">
            <v>18.736820648699613</v>
          </cell>
          <cell r="BS62">
            <v>0</v>
          </cell>
          <cell r="BT62">
            <v>0</v>
          </cell>
          <cell r="BU62">
            <v>10705.488582661661</v>
          </cell>
          <cell r="BV62">
            <v>1498.9456518959691</v>
          </cell>
          <cell r="BW62">
            <v>1570.1455703610275</v>
          </cell>
          <cell r="BX62">
            <v>2505</v>
          </cell>
          <cell r="BY62">
            <v>630.90937075714794</v>
          </cell>
          <cell r="BZ62">
            <v>3.9E-2</v>
          </cell>
          <cell r="CA62">
            <v>1461.4720105985698</v>
          </cell>
          <cell r="CB62">
            <v>55845.602483673603</v>
          </cell>
          <cell r="CC62">
            <v>-1931.5447787999999</v>
          </cell>
          <cell r="CD62">
            <v>4561.5307640360661</v>
          </cell>
          <cell r="CE62">
            <v>58475.588468909664</v>
          </cell>
        </row>
        <row r="63">
          <cell r="A63">
            <v>42192</v>
          </cell>
          <cell r="B63">
            <v>2</v>
          </cell>
          <cell r="C63" t="str">
            <v>Tue</v>
          </cell>
          <cell r="D63">
            <v>85099.580294632513</v>
          </cell>
          <cell r="E63">
            <v>3127.3209110390339</v>
          </cell>
          <cell r="F63">
            <v>88226.901205671558</v>
          </cell>
          <cell r="G63">
            <v>173.196</v>
          </cell>
          <cell r="H63">
            <v>88400.097205671555</v>
          </cell>
          <cell r="I63">
            <v>1545.8150226346258</v>
          </cell>
          <cell r="J63">
            <v>1482.7652379844403</v>
          </cell>
          <cell r="K63">
            <v>94.12</v>
          </cell>
          <cell r="L63">
            <v>1576.8852379844404</v>
          </cell>
          <cell r="M63">
            <v>1629.5932351621755</v>
          </cell>
          <cell r="N63">
            <v>358.56100000000004</v>
          </cell>
          <cell r="O63">
            <v>0</v>
          </cell>
          <cell r="P63">
            <v>199.01843909203075</v>
          </cell>
          <cell r="Q63">
            <v>158.61602021717945</v>
          </cell>
          <cell r="R63">
            <v>11.799061708188347</v>
          </cell>
          <cell r="S63">
            <v>11.365040935786469</v>
          </cell>
          <cell r="T63">
            <v>12.420717883738433</v>
          </cell>
          <cell r="U63">
            <v>197.62480530022381</v>
          </cell>
          <cell r="V63">
            <v>74.140815564366804</v>
          </cell>
          <cell r="W63">
            <v>0.64687324414078562</v>
          </cell>
          <cell r="X63">
            <v>0</v>
          </cell>
          <cell r="Y63">
            <v>30.691014018177537</v>
          </cell>
          <cell r="Z63">
            <v>0</v>
          </cell>
          <cell r="AA63">
            <v>1</v>
          </cell>
          <cell r="AB63">
            <v>30.691014018177537</v>
          </cell>
          <cell r="AC63">
            <v>0</v>
          </cell>
          <cell r="AD63">
            <v>30.691014018177537</v>
          </cell>
          <cell r="AE63">
            <v>42.962919999999997</v>
          </cell>
          <cell r="AF63">
            <v>44.06033253836582</v>
          </cell>
          <cell r="AG63">
            <v>0</v>
          </cell>
          <cell r="AH63">
            <v>1118.6381269061399</v>
          </cell>
          <cell r="AI63">
            <v>97.272880600533867</v>
          </cell>
          <cell r="AJ63">
            <v>1215.9110075066737</v>
          </cell>
          <cell r="AK63">
            <v>0</v>
          </cell>
          <cell r="AL63">
            <v>447.31276051798056</v>
          </cell>
          <cell r="AM63">
            <v>427.59646132728682</v>
          </cell>
          <cell r="AN63">
            <v>19.716299190693718</v>
          </cell>
          <cell r="AO63">
            <v>131.01169066366157</v>
          </cell>
          <cell r="AP63">
            <v>138.74875127102379</v>
          </cell>
          <cell r="AQ63">
            <v>0</v>
          </cell>
          <cell r="AR63">
            <v>0</v>
          </cell>
          <cell r="AS63">
            <v>131.1996013769612</v>
          </cell>
          <cell r="AT63">
            <v>0</v>
          </cell>
          <cell r="AU63">
            <v>795.02434498670402</v>
          </cell>
          <cell r="AV63">
            <v>117.81</v>
          </cell>
          <cell r="AW63">
            <v>9.18</v>
          </cell>
          <cell r="AX63">
            <v>23.715</v>
          </cell>
          <cell r="AY63">
            <v>17.288999999999998</v>
          </cell>
          <cell r="AZ63">
            <v>0</v>
          </cell>
          <cell r="BA63">
            <v>26.315999999999999</v>
          </cell>
          <cell r="BB63">
            <v>0</v>
          </cell>
          <cell r="BC63">
            <v>22.184999999999999</v>
          </cell>
          <cell r="BD63">
            <v>131.6513295792</v>
          </cell>
          <cell r="BE63">
            <v>348.14632957919997</v>
          </cell>
          <cell r="BF63">
            <v>1143.1706745659039</v>
          </cell>
          <cell r="BG63">
            <v>49.156339006333873</v>
          </cell>
          <cell r="BH63">
            <v>4.2999999999999997E-2</v>
          </cell>
          <cell r="BI63">
            <v>1215.9110075066737</v>
          </cell>
          <cell r="BJ63">
            <v>43.731909004541869</v>
          </cell>
          <cell r="BK63">
            <v>34332.138434144203</v>
          </cell>
          <cell r="BL63">
            <v>3213.4881574358974</v>
          </cell>
          <cell r="BM63">
            <v>411.98566120973049</v>
          </cell>
          <cell r="BN63">
            <v>3643.0432904893009</v>
          </cell>
          <cell r="BO63">
            <v>2247.6821881103783</v>
          </cell>
          <cell r="BP63">
            <v>0</v>
          </cell>
          <cell r="BQ63">
            <v>274.65710747315364</v>
          </cell>
          <cell r="BR63">
            <v>17.166069217072103</v>
          </cell>
          <cell r="BS63">
            <v>0</v>
          </cell>
          <cell r="BT63">
            <v>0</v>
          </cell>
          <cell r="BU63">
            <v>9808.0224739355344</v>
          </cell>
          <cell r="BV63">
            <v>1373.2855373657683</v>
          </cell>
          <cell r="BW63">
            <v>1438.5166003906422</v>
          </cell>
          <cell r="BX63">
            <v>2295</v>
          </cell>
          <cell r="BY63">
            <v>578.01876482541104</v>
          </cell>
          <cell r="BZ63">
            <v>3.9E-2</v>
          </cell>
          <cell r="CA63">
            <v>1338.953398931624</v>
          </cell>
          <cell r="CB63">
            <v>51163.935209593183</v>
          </cell>
          <cell r="CC63">
            <v>-1769.6188692000001</v>
          </cell>
          <cell r="CD63">
            <v>4179.1269874102882</v>
          </cell>
          <cell r="CE63">
            <v>53573.44332780347</v>
          </cell>
        </row>
        <row r="64">
          <cell r="A64">
            <v>42193</v>
          </cell>
          <cell r="B64">
            <v>2</v>
          </cell>
          <cell r="C64" t="str">
            <v>Wed</v>
          </cell>
          <cell r="D64">
            <v>93998.882809103889</v>
          </cell>
          <cell r="E64">
            <v>3454.3610063110891</v>
          </cell>
          <cell r="F64">
            <v>97453.243815414986</v>
          </cell>
          <cell r="G64">
            <v>191.30799999999999</v>
          </cell>
          <cell r="H64">
            <v>97644.551815414976</v>
          </cell>
          <cell r="I64">
            <v>1483.0408085174836</v>
          </cell>
          <cell r="J64">
            <v>1171.4664587390882</v>
          </cell>
          <cell r="K64">
            <v>74.360000000000014</v>
          </cell>
          <cell r="L64">
            <v>1245.8264587390881</v>
          </cell>
          <cell r="M64">
            <v>1754.9465609438814</v>
          </cell>
          <cell r="N64">
            <v>283.28300000000002</v>
          </cell>
          <cell r="O64">
            <v>0</v>
          </cell>
          <cell r="P64">
            <v>199.01843909203075</v>
          </cell>
          <cell r="Q64">
            <v>158.61602021717945</v>
          </cell>
          <cell r="R64">
            <v>11.799061708188347</v>
          </cell>
          <cell r="S64">
            <v>11.365040935786469</v>
          </cell>
          <cell r="T64">
            <v>12.420717883738433</v>
          </cell>
          <cell r="U64">
            <v>197.62480530022381</v>
          </cell>
          <cell r="V64">
            <v>74.140815564366804</v>
          </cell>
          <cell r="W64">
            <v>0.64687324414078562</v>
          </cell>
          <cell r="X64">
            <v>0</v>
          </cell>
          <cell r="Y64">
            <v>30.691014018177537</v>
          </cell>
          <cell r="Z64">
            <v>0</v>
          </cell>
          <cell r="AA64">
            <v>1</v>
          </cell>
          <cell r="AB64">
            <v>30.691014018177537</v>
          </cell>
          <cell r="AC64">
            <v>0</v>
          </cell>
          <cell r="AD64">
            <v>30.691014018177537</v>
          </cell>
          <cell r="AE64">
            <v>42.962919999999997</v>
          </cell>
          <cell r="AF64">
            <v>44.06033253836582</v>
          </cell>
          <cell r="AG64">
            <v>0</v>
          </cell>
          <cell r="AH64">
            <v>1235.6198918113571</v>
          </cell>
          <cell r="AI64">
            <v>107.44520798359623</v>
          </cell>
          <cell r="AJ64">
            <v>1343.0650997949533</v>
          </cell>
          <cell r="AK64">
            <v>0</v>
          </cell>
          <cell r="AL64">
            <v>494.09056553946868</v>
          </cell>
          <cell r="AM64">
            <v>472.31243113929065</v>
          </cell>
          <cell r="AN64">
            <v>21.778134400178025</v>
          </cell>
          <cell r="AO64">
            <v>125.69141896158392</v>
          </cell>
          <cell r="AP64">
            <v>109.61917918097461</v>
          </cell>
          <cell r="AQ64">
            <v>0</v>
          </cell>
          <cell r="AR64">
            <v>0</v>
          </cell>
          <cell r="AS64">
            <v>141.29187840595822</v>
          </cell>
          <cell r="AT64">
            <v>0</v>
          </cell>
          <cell r="AU64">
            <v>878.16414576962723</v>
          </cell>
          <cell r="AV64">
            <v>130.13</v>
          </cell>
          <cell r="AW64">
            <v>10.139999999999999</v>
          </cell>
          <cell r="AX64">
            <v>26.194999999999997</v>
          </cell>
          <cell r="AY64">
            <v>19.096999999999998</v>
          </cell>
          <cell r="AZ64">
            <v>0</v>
          </cell>
          <cell r="BA64">
            <v>29.067999999999998</v>
          </cell>
          <cell r="BB64">
            <v>0</v>
          </cell>
          <cell r="BC64">
            <v>24.504999999999999</v>
          </cell>
          <cell r="BD64">
            <v>145.41878888159999</v>
          </cell>
          <cell r="BE64">
            <v>384.55378888159993</v>
          </cell>
          <cell r="BF64">
            <v>1262.7179346512273</v>
          </cell>
          <cell r="BG64">
            <v>54.296871190002769</v>
          </cell>
          <cell r="BH64">
            <v>4.2999999999999997E-2</v>
          </cell>
          <cell r="BI64">
            <v>1343.0650997949533</v>
          </cell>
          <cell r="BJ64">
            <v>48.305180534428594</v>
          </cell>
          <cell r="BK64">
            <v>37922.427420721375</v>
          </cell>
          <cell r="BL64">
            <v>3549.5392065795204</v>
          </cell>
          <cell r="BM64">
            <v>455.06912904865652</v>
          </cell>
          <cell r="BN64">
            <v>4024.0151378607311</v>
          </cell>
          <cell r="BO64">
            <v>2482.7339202003523</v>
          </cell>
          <cell r="BP64">
            <v>0</v>
          </cell>
          <cell r="BQ64">
            <v>303.37941936577096</v>
          </cell>
          <cell r="BR64">
            <v>18.961213710360685</v>
          </cell>
          <cell r="BS64">
            <v>0</v>
          </cell>
          <cell r="BT64">
            <v>0</v>
          </cell>
          <cell r="BU64">
            <v>10833.698026765393</v>
          </cell>
          <cell r="BV64">
            <v>1516.8970968288552</v>
          </cell>
          <cell r="BW64">
            <v>1588.9497089282256</v>
          </cell>
          <cell r="BX64">
            <v>2534.9999999999995</v>
          </cell>
          <cell r="BY64">
            <v>638.46517160453891</v>
          </cell>
          <cell r="BZ64">
            <v>3.9E-2</v>
          </cell>
          <cell r="CA64">
            <v>1478.9746694081336</v>
          </cell>
          <cell r="CB64">
            <v>56514.412094256521</v>
          </cell>
          <cell r="CC64">
            <v>-1954.6770515999999</v>
          </cell>
          <cell r="CD64">
            <v>4616.1598749826053</v>
          </cell>
          <cell r="CE64">
            <v>59175.894917639118</v>
          </cell>
        </row>
        <row r="65">
          <cell r="A65">
            <v>42194</v>
          </cell>
          <cell r="B65">
            <v>2</v>
          </cell>
          <cell r="C65" t="str">
            <v>Thu</v>
          </cell>
          <cell r="D65">
            <v>93442.676401949444</v>
          </cell>
          <cell r="E65">
            <v>3433.9210003565863</v>
          </cell>
          <cell r="F65">
            <v>96876.597402306041</v>
          </cell>
          <cell r="G65">
            <v>190.17600000000002</v>
          </cell>
          <cell r="H65">
            <v>97066.773402306033</v>
          </cell>
          <cell r="I65">
            <v>1671.3634508689104</v>
          </cell>
          <cell r="J65">
            <v>1269.7713363955149</v>
          </cell>
          <cell r="K65">
            <v>80.599999999999994</v>
          </cell>
          <cell r="L65">
            <v>1350.3713363955151</v>
          </cell>
          <cell r="M65">
            <v>1744.5004504620722</v>
          </cell>
          <cell r="N65">
            <v>307.05500000000001</v>
          </cell>
          <cell r="O65">
            <v>0</v>
          </cell>
          <cell r="P65">
            <v>199.01843909203075</v>
          </cell>
          <cell r="Q65">
            <v>158.61602021717945</v>
          </cell>
          <cell r="R65">
            <v>11.799061708188347</v>
          </cell>
          <cell r="S65">
            <v>11.365040935786469</v>
          </cell>
          <cell r="T65">
            <v>12.420717883738433</v>
          </cell>
          <cell r="U65">
            <v>197.62480530022381</v>
          </cell>
          <cell r="V65">
            <v>74.140815564366804</v>
          </cell>
          <cell r="W65">
            <v>0.64687324414078562</v>
          </cell>
          <cell r="X65">
            <v>0</v>
          </cell>
          <cell r="Y65">
            <v>30.691014018177537</v>
          </cell>
          <cell r="Z65">
            <v>0</v>
          </cell>
          <cell r="AA65">
            <v>1</v>
          </cell>
          <cell r="AB65">
            <v>30.691014018177537</v>
          </cell>
          <cell r="AC65">
            <v>0</v>
          </cell>
          <cell r="AD65">
            <v>30.691014018177537</v>
          </cell>
          <cell r="AE65">
            <v>42.962919999999997</v>
          </cell>
          <cell r="AF65">
            <v>44.06033253836582</v>
          </cell>
          <cell r="AG65">
            <v>0</v>
          </cell>
          <cell r="AH65">
            <v>1228.3085315047813</v>
          </cell>
          <cell r="AI65">
            <v>106.80943752215485</v>
          </cell>
          <cell r="AJ65">
            <v>1335.117969026936</v>
          </cell>
          <cell r="AK65">
            <v>0</v>
          </cell>
          <cell r="AL65">
            <v>491.16695272562578</v>
          </cell>
          <cell r="AM65">
            <v>469.51768302604046</v>
          </cell>
          <cell r="AN65">
            <v>21.649269699585261</v>
          </cell>
          <cell r="AO65">
            <v>141.65223406781683</v>
          </cell>
          <cell r="AP65">
            <v>118.8179914199375</v>
          </cell>
          <cell r="AQ65">
            <v>0</v>
          </cell>
          <cell r="AR65">
            <v>0</v>
          </cell>
          <cell r="AS65">
            <v>140.45085532020843</v>
          </cell>
          <cell r="AT65">
            <v>0</v>
          </cell>
          <cell r="AU65">
            <v>872.96790822069465</v>
          </cell>
          <cell r="AV65">
            <v>129.36000000000001</v>
          </cell>
          <cell r="AW65">
            <v>10.08</v>
          </cell>
          <cell r="AX65">
            <v>26.040000000000003</v>
          </cell>
          <cell r="AY65">
            <v>18.984000000000002</v>
          </cell>
          <cell r="AZ65">
            <v>0</v>
          </cell>
          <cell r="BA65">
            <v>28.896000000000001</v>
          </cell>
          <cell r="BB65">
            <v>0</v>
          </cell>
          <cell r="BC65">
            <v>24.360000000000003</v>
          </cell>
          <cell r="BD65">
            <v>144.5583226752</v>
          </cell>
          <cell r="BE65">
            <v>382.2783226752</v>
          </cell>
          <cell r="BF65">
            <v>1255.2462308958948</v>
          </cell>
          <cell r="BG65">
            <v>53.975587928523474</v>
          </cell>
          <cell r="BH65">
            <v>4.2999999999999997E-2</v>
          </cell>
          <cell r="BI65">
            <v>1335.117969026936</v>
          </cell>
          <cell r="BJ65">
            <v>48.019351063810682</v>
          </cell>
          <cell r="BK65">
            <v>37698.034359060308</v>
          </cell>
          <cell r="BL65">
            <v>3528.5360160080445</v>
          </cell>
          <cell r="BM65">
            <v>452.37641230872373</v>
          </cell>
          <cell r="BN65">
            <v>4000.2043974000171</v>
          </cell>
          <cell r="BO65">
            <v>2468.0431869447293</v>
          </cell>
          <cell r="BP65">
            <v>0</v>
          </cell>
          <cell r="BQ65">
            <v>301.58427487248247</v>
          </cell>
          <cell r="BR65">
            <v>18.849017179530154</v>
          </cell>
          <cell r="BS65">
            <v>0</v>
          </cell>
          <cell r="BT65">
            <v>0</v>
          </cell>
          <cell r="BU65">
            <v>10769.593304713528</v>
          </cell>
          <cell r="BV65">
            <v>1507.9213743624125</v>
          </cell>
          <cell r="BW65">
            <v>1579.5476396446268</v>
          </cell>
          <cell r="BX65">
            <v>2520</v>
          </cell>
          <cell r="BY65">
            <v>634.68727118084348</v>
          </cell>
          <cell r="BZ65">
            <v>3.9E-2</v>
          </cell>
          <cell r="CA65">
            <v>1470.223340003352</v>
          </cell>
          <cell r="CB65">
            <v>56180.007288965069</v>
          </cell>
          <cell r="CC65">
            <v>-1943.1109152000004</v>
          </cell>
          <cell r="CD65">
            <v>4588.8453195093362</v>
          </cell>
          <cell r="CE65">
            <v>58825.741693274402</v>
          </cell>
        </row>
        <row r="66">
          <cell r="A66">
            <v>42195</v>
          </cell>
          <cell r="B66">
            <v>2</v>
          </cell>
          <cell r="C66" t="str">
            <v>Fri</v>
          </cell>
          <cell r="D66">
            <v>130708.50568129831</v>
          </cell>
          <cell r="E66">
            <v>4803.4013993083199</v>
          </cell>
          <cell r="F66">
            <v>135511.90708060664</v>
          </cell>
          <cell r="G66">
            <v>266.02</v>
          </cell>
          <cell r="H66">
            <v>135777.92708060663</v>
          </cell>
          <cell r="I66">
            <v>1404.573040871056</v>
          </cell>
          <cell r="J66">
            <v>1449.9969454322977</v>
          </cell>
          <cell r="K66">
            <v>92.039999999999992</v>
          </cell>
          <cell r="L66">
            <v>1542.0369454322977</v>
          </cell>
          <cell r="M66">
            <v>2329.482637443366</v>
          </cell>
          <cell r="N66">
            <v>350.637</v>
          </cell>
          <cell r="O66">
            <v>0</v>
          </cell>
          <cell r="P66">
            <v>199.01843909203075</v>
          </cell>
          <cell r="Q66">
            <v>158.61602021717945</v>
          </cell>
          <cell r="R66">
            <v>11.799061708188347</v>
          </cell>
          <cell r="S66">
            <v>11.365040935786469</v>
          </cell>
          <cell r="T66">
            <v>12.420717883738433</v>
          </cell>
          <cell r="U66">
            <v>197.62480530022381</v>
          </cell>
          <cell r="V66">
            <v>74.140815564366804</v>
          </cell>
          <cell r="W66">
            <v>0.64687324414078562</v>
          </cell>
          <cell r="X66">
            <v>0</v>
          </cell>
          <cell r="Y66">
            <v>30.691014018177537</v>
          </cell>
          <cell r="Z66">
            <v>0</v>
          </cell>
          <cell r="AA66">
            <v>1</v>
          </cell>
          <cell r="AB66">
            <v>30.691014018177537</v>
          </cell>
          <cell r="AC66">
            <v>0</v>
          </cell>
          <cell r="AD66">
            <v>30.691014018177537</v>
          </cell>
          <cell r="AE66">
            <v>42.962919999999997</v>
          </cell>
          <cell r="AF66">
            <v>44.06033253836582</v>
          </cell>
          <cell r="AG66">
            <v>0</v>
          </cell>
          <cell r="AH66">
            <v>1718.1696720453783</v>
          </cell>
          <cell r="AI66">
            <v>149.40605843872848</v>
          </cell>
          <cell r="AJ66">
            <v>1867.5757304841068</v>
          </cell>
          <cell r="AK66">
            <v>0</v>
          </cell>
          <cell r="AL66">
            <v>687.04901125310744</v>
          </cell>
          <cell r="AM66">
            <v>656.76580661380649</v>
          </cell>
          <cell r="AN66">
            <v>30.283204639300806</v>
          </cell>
          <cell r="AO66">
            <v>119.0410793339869</v>
          </cell>
          <cell r="AP66">
            <v>135.68248052470281</v>
          </cell>
          <cell r="AQ66">
            <v>0</v>
          </cell>
          <cell r="AR66">
            <v>0</v>
          </cell>
          <cell r="AS66">
            <v>187.54814812219453</v>
          </cell>
          <cell r="AT66">
            <v>0</v>
          </cell>
          <cell r="AU66">
            <v>1221.1158239991857</v>
          </cell>
          <cell r="AV66">
            <v>180.95</v>
          </cell>
          <cell r="AW66">
            <v>14.1</v>
          </cell>
          <cell r="AX66">
            <v>36.424999999999997</v>
          </cell>
          <cell r="AY66">
            <v>26.555</v>
          </cell>
          <cell r="AZ66">
            <v>0</v>
          </cell>
          <cell r="BA66">
            <v>40.419999999999995</v>
          </cell>
          <cell r="BB66">
            <v>0</v>
          </cell>
          <cell r="BC66">
            <v>34.074999999999996</v>
          </cell>
          <cell r="BD66">
            <v>202.209558504</v>
          </cell>
          <cell r="BE66">
            <v>534.73455850400001</v>
          </cell>
          <cell r="BF66">
            <v>1755.850382503186</v>
          </cell>
          <cell r="BG66">
            <v>75.501566447636989</v>
          </cell>
          <cell r="BH66">
            <v>4.2999999999999997E-2</v>
          </cell>
          <cell r="BI66">
            <v>1867.5757304841068</v>
          </cell>
          <cell r="BJ66">
            <v>67.169925595211367</v>
          </cell>
          <cell r="BK66">
            <v>52732.369490352212</v>
          </cell>
          <cell r="BL66">
            <v>4935.7497842969669</v>
          </cell>
          <cell r="BM66">
            <v>632.78843388422661</v>
          </cell>
          <cell r="BN66">
            <v>5595.5240082678811</v>
          </cell>
          <cell r="BO66">
            <v>3452.3223150714962</v>
          </cell>
          <cell r="BP66">
            <v>0</v>
          </cell>
          <cell r="BQ66">
            <v>421.85895592281764</v>
          </cell>
          <cell r="BR66">
            <v>26.366184745176103</v>
          </cell>
          <cell r="BS66">
            <v>0</v>
          </cell>
          <cell r="BT66">
            <v>0</v>
          </cell>
          <cell r="BU66">
            <v>15064.609682188564</v>
          </cell>
          <cell r="BV66">
            <v>2109.2947796140884</v>
          </cell>
          <cell r="BW66">
            <v>2209.4862816457576</v>
          </cell>
          <cell r="BX66">
            <v>3525</v>
          </cell>
          <cell r="BY66">
            <v>887.8065995684417</v>
          </cell>
          <cell r="BZ66">
            <v>3.9E-2</v>
          </cell>
          <cell r="CA66">
            <v>2056.5624101237363</v>
          </cell>
          <cell r="CB66">
            <v>78585.129243492804</v>
          </cell>
          <cell r="CC66">
            <v>-2718.042054</v>
          </cell>
          <cell r="CD66">
            <v>6418.9205362184166</v>
          </cell>
          <cell r="CE66">
            <v>82286.007725711199</v>
          </cell>
        </row>
        <row r="67">
          <cell r="A67">
            <v>42196</v>
          </cell>
          <cell r="B67">
            <v>2</v>
          </cell>
          <cell r="C67" t="str">
            <v>Sat</v>
          </cell>
          <cell r="D67">
            <v>55620.64071544609</v>
          </cell>
          <cell r="E67">
            <v>2044.000595450349</v>
          </cell>
          <cell r="F67">
            <v>57664.641310896448</v>
          </cell>
          <cell r="G67">
            <v>113.2</v>
          </cell>
          <cell r="H67">
            <v>57777.841310896445</v>
          </cell>
          <cell r="I67">
            <v>0</v>
          </cell>
          <cell r="J67">
            <v>1081.3536542206969</v>
          </cell>
          <cell r="K67">
            <v>68.64</v>
          </cell>
          <cell r="L67">
            <v>1149.9936542206967</v>
          </cell>
          <cell r="M67">
            <v>1222.1949263716315</v>
          </cell>
          <cell r="N67">
            <v>261.49200000000002</v>
          </cell>
          <cell r="O67">
            <v>0</v>
          </cell>
          <cell r="P67">
            <v>199.01843909203075</v>
          </cell>
          <cell r="Q67">
            <v>158.61602021717945</v>
          </cell>
          <cell r="R67">
            <v>11.799061708188347</v>
          </cell>
          <cell r="S67">
            <v>11.365040935786469</v>
          </cell>
          <cell r="T67">
            <v>12.420717883738433</v>
          </cell>
          <cell r="U67">
            <v>197.62480530022381</v>
          </cell>
          <cell r="V67">
            <v>74.140815564366804</v>
          </cell>
          <cell r="W67">
            <v>0.64687324414078562</v>
          </cell>
          <cell r="X67">
            <v>0</v>
          </cell>
          <cell r="Y67">
            <v>30.691014018177537</v>
          </cell>
          <cell r="Z67">
            <v>0</v>
          </cell>
          <cell r="AA67">
            <v>1</v>
          </cell>
          <cell r="AB67">
            <v>30.691014018177537</v>
          </cell>
          <cell r="AC67">
            <v>0</v>
          </cell>
          <cell r="AD67">
            <v>30.691014018177537</v>
          </cell>
          <cell r="AE67">
            <v>42.962919999999997</v>
          </cell>
          <cell r="AF67">
            <v>44.06033253836582</v>
          </cell>
          <cell r="AG67">
            <v>0</v>
          </cell>
          <cell r="AH67">
            <v>731.13603065760788</v>
          </cell>
          <cell r="AI67">
            <v>63.577046144139786</v>
          </cell>
          <cell r="AJ67">
            <v>794.71307680174766</v>
          </cell>
          <cell r="AK67">
            <v>0</v>
          </cell>
          <cell r="AL67">
            <v>292.36128138430104</v>
          </cell>
          <cell r="AM67">
            <v>279.47481132502406</v>
          </cell>
          <cell r="AN67">
            <v>12.88647005927694</v>
          </cell>
          <cell r="AO67">
            <v>0</v>
          </cell>
          <cell r="AP67">
            <v>101.18693462859194</v>
          </cell>
          <cell r="AQ67">
            <v>0</v>
          </cell>
          <cell r="AR67">
            <v>0</v>
          </cell>
          <cell r="AS67">
            <v>98.399701032720884</v>
          </cell>
          <cell r="AT67">
            <v>0</v>
          </cell>
          <cell r="AU67">
            <v>519.62375489327064</v>
          </cell>
          <cell r="AV67">
            <v>77</v>
          </cell>
          <cell r="AW67">
            <v>6</v>
          </cell>
          <cell r="AX67">
            <v>15.5</v>
          </cell>
          <cell r="AY67">
            <v>11.3</v>
          </cell>
          <cell r="AZ67">
            <v>0</v>
          </cell>
          <cell r="BA67">
            <v>17.2</v>
          </cell>
          <cell r="BB67">
            <v>0</v>
          </cell>
          <cell r="BC67">
            <v>14.5</v>
          </cell>
          <cell r="BD67">
            <v>86.046620640000015</v>
          </cell>
          <cell r="BE67">
            <v>227.54662064000001</v>
          </cell>
          <cell r="BF67">
            <v>747.17037553327066</v>
          </cell>
          <cell r="BG67">
            <v>32.128326147930636</v>
          </cell>
          <cell r="BH67">
            <v>4.2999999999999997E-2</v>
          </cell>
          <cell r="BI67">
            <v>794.71307680174766</v>
          </cell>
          <cell r="BJ67">
            <v>28.582947061792073</v>
          </cell>
          <cell r="BK67">
            <v>22439.306166107326</v>
          </cell>
          <cell r="BL67">
            <v>2100.3190571476457</v>
          </cell>
          <cell r="BM67">
            <v>269.27167399328795</v>
          </cell>
          <cell r="BN67">
            <v>2381.0740460714387</v>
          </cell>
          <cell r="BO67">
            <v>1469.0733255623391</v>
          </cell>
          <cell r="BP67">
            <v>0</v>
          </cell>
          <cell r="BQ67">
            <v>179.5144493288586</v>
          </cell>
          <cell r="BR67">
            <v>11.219653083053663</v>
          </cell>
          <cell r="BS67">
            <v>0</v>
          </cell>
          <cell r="BT67">
            <v>0</v>
          </cell>
          <cell r="BU67">
            <v>6410.4722051866238</v>
          </cell>
          <cell r="BV67">
            <v>897.57224664429305</v>
          </cell>
          <cell r="BW67">
            <v>940.20692835989689</v>
          </cell>
          <cell r="BX67">
            <v>1500</v>
          </cell>
          <cell r="BY67">
            <v>377.79004236954972</v>
          </cell>
          <cell r="BZ67">
            <v>3.9E-2</v>
          </cell>
          <cell r="CA67">
            <v>875.13294047818567</v>
          </cell>
          <cell r="CB67">
            <v>33440.480529145876</v>
          </cell>
          <cell r="CC67">
            <v>-1156.6136400000003</v>
          </cell>
          <cell r="CD67">
            <v>2731.4555473269861</v>
          </cell>
          <cell r="CE67">
            <v>35015.322436472859</v>
          </cell>
        </row>
        <row r="68">
          <cell r="A68">
            <v>42197</v>
          </cell>
          <cell r="B68">
            <v>2</v>
          </cell>
          <cell r="C68" t="str">
            <v>Sun</v>
          </cell>
          <cell r="D68">
            <v>4449.6512572356869</v>
          </cell>
          <cell r="E68">
            <v>163.52004763602793</v>
          </cell>
          <cell r="F68">
            <v>4613.1713048717156</v>
          </cell>
          <cell r="G68">
            <v>9.0560000000000009</v>
          </cell>
          <cell r="H68">
            <v>4622.2273048717161</v>
          </cell>
          <cell r="I68">
            <v>0</v>
          </cell>
          <cell r="J68">
            <v>622.59755849070416</v>
          </cell>
          <cell r="K68">
            <v>39.519999999999996</v>
          </cell>
          <cell r="L68">
            <v>662.11755849070414</v>
          </cell>
          <cell r="M68">
            <v>62.676662890852903</v>
          </cell>
          <cell r="N68">
            <v>150.55599999999998</v>
          </cell>
          <cell r="O68">
            <v>0</v>
          </cell>
          <cell r="P68">
            <v>199.01843909203075</v>
          </cell>
          <cell r="Q68">
            <v>158.61602021717945</v>
          </cell>
          <cell r="R68">
            <v>11.799061708188347</v>
          </cell>
          <cell r="S68">
            <v>11.365040935786469</v>
          </cell>
          <cell r="T68">
            <v>12.420717883738433</v>
          </cell>
          <cell r="U68">
            <v>197.62480530022381</v>
          </cell>
          <cell r="V68">
            <v>74.140815564366804</v>
          </cell>
          <cell r="W68">
            <v>0.64687324414078562</v>
          </cell>
          <cell r="X68">
            <v>0</v>
          </cell>
          <cell r="Y68">
            <v>30.691014018177537</v>
          </cell>
          <cell r="Z68">
            <v>0</v>
          </cell>
          <cell r="AA68">
            <v>1</v>
          </cell>
          <cell r="AB68">
            <v>30.691014018177537</v>
          </cell>
          <cell r="AC68">
            <v>0</v>
          </cell>
          <cell r="AD68">
            <v>30.691014018177537</v>
          </cell>
          <cell r="AE68">
            <v>42.962919999999997</v>
          </cell>
          <cell r="AF68">
            <v>44.06033253836582</v>
          </cell>
          <cell r="AG68">
            <v>0</v>
          </cell>
          <cell r="AH68">
            <v>58.490882452608624</v>
          </cell>
          <cell r="AI68">
            <v>5.0861636915311825</v>
          </cell>
          <cell r="AJ68">
            <v>63.577046144139807</v>
          </cell>
          <cell r="AK68">
            <v>0</v>
          </cell>
          <cell r="AL68">
            <v>23.388902510744085</v>
          </cell>
          <cell r="AM68">
            <v>22.357984906001928</v>
          </cell>
          <cell r="AN68">
            <v>1.0309176047421551</v>
          </cell>
          <cell r="AO68">
            <v>0</v>
          </cell>
          <cell r="AP68">
            <v>58.259144180098382</v>
          </cell>
          <cell r="AQ68">
            <v>0</v>
          </cell>
          <cell r="AR68">
            <v>0</v>
          </cell>
          <cell r="AS68">
            <v>5.0461385144985069</v>
          </cell>
          <cell r="AT68">
            <v>0</v>
          </cell>
          <cell r="AU68">
            <v>41.569900391461651</v>
          </cell>
          <cell r="AV68">
            <v>6.16</v>
          </cell>
          <cell r="AW68">
            <v>0.48</v>
          </cell>
          <cell r="AX68">
            <v>1.24</v>
          </cell>
          <cell r="AY68">
            <v>0.90400000000000003</v>
          </cell>
          <cell r="AZ68">
            <v>0</v>
          </cell>
          <cell r="BA68">
            <v>1.3760000000000001</v>
          </cell>
          <cell r="BB68">
            <v>0</v>
          </cell>
          <cell r="BC68">
            <v>1.1599999999999999</v>
          </cell>
          <cell r="BD68">
            <v>6.8837296512000004</v>
          </cell>
          <cell r="BE68">
            <v>18.2037296512</v>
          </cell>
          <cell r="BF68">
            <v>59.773630042661651</v>
          </cell>
          <cell r="BG68">
            <v>2.5702660918344509</v>
          </cell>
          <cell r="BH68">
            <v>4.2999999999999997E-2</v>
          </cell>
          <cell r="BI68">
            <v>63.577046144139807</v>
          </cell>
          <cell r="BJ68">
            <v>2.286635764943366</v>
          </cell>
          <cell r="BK68">
            <v>1795.1444932885859</v>
          </cell>
          <cell r="BL68">
            <v>168.02552457181164</v>
          </cell>
          <cell r="BM68">
            <v>21.541733919463034</v>
          </cell>
          <cell r="BN68">
            <v>190.48592368571511</v>
          </cell>
          <cell r="BO68">
            <v>117.52586604498711</v>
          </cell>
          <cell r="BP68">
            <v>0</v>
          </cell>
          <cell r="BQ68">
            <v>14.361155946308687</v>
          </cell>
          <cell r="BR68">
            <v>0.89757224664429291</v>
          </cell>
          <cell r="BS68">
            <v>0</v>
          </cell>
          <cell r="BT68">
            <v>0</v>
          </cell>
          <cell r="BU68">
            <v>512.83777641492986</v>
          </cell>
          <cell r="BV68">
            <v>71.805779731543439</v>
          </cell>
          <cell r="BW68">
            <v>75.216554268791754</v>
          </cell>
          <cell r="BX68">
            <v>120</v>
          </cell>
          <cell r="BY68">
            <v>30.223203389563977</v>
          </cell>
          <cell r="BZ68">
            <v>3.9E-2</v>
          </cell>
          <cell r="CA68">
            <v>70.010635238254849</v>
          </cell>
          <cell r="CB68">
            <v>2675.2384423316698</v>
          </cell>
          <cell r="CC68">
            <v>-92.529091200000011</v>
          </cell>
          <cell r="CD68">
            <v>218.51644378615887</v>
          </cell>
          <cell r="CE68">
            <v>2801.2257949178284</v>
          </cell>
        </row>
        <row r="69">
          <cell r="A69">
            <v>42198</v>
          </cell>
          <cell r="B69">
            <v>3</v>
          </cell>
          <cell r="C69" t="str">
            <v>Mon</v>
          </cell>
          <cell r="D69">
            <v>92116.003449185053</v>
          </cell>
          <cell r="E69">
            <v>3557.2604339862014</v>
          </cell>
          <cell r="F69">
            <v>95673.263883171239</v>
          </cell>
          <cell r="G69">
            <v>114.22799999999999</v>
          </cell>
          <cell r="H69">
            <v>95787.491883171242</v>
          </cell>
          <cell r="I69">
            <v>1714.0116276122485</v>
          </cell>
          <cell r="J69">
            <v>1036.1710178914161</v>
          </cell>
          <cell r="K69">
            <v>67.728000000000009</v>
          </cell>
          <cell r="L69">
            <v>1103.8990178914162</v>
          </cell>
          <cell r="M69">
            <v>1644.7441599952272</v>
          </cell>
          <cell r="N69">
            <v>236.36800000000002</v>
          </cell>
          <cell r="O69">
            <v>0</v>
          </cell>
          <cell r="P69">
            <v>199.01843909203075</v>
          </cell>
          <cell r="Q69">
            <v>158.61602021717945</v>
          </cell>
          <cell r="R69">
            <v>11.799061708188347</v>
          </cell>
          <cell r="S69">
            <v>11.365040935786469</v>
          </cell>
          <cell r="T69">
            <v>12.420717883738433</v>
          </cell>
          <cell r="U69">
            <v>197.38665088107973</v>
          </cell>
          <cell r="V69">
            <v>74.115873011604691</v>
          </cell>
          <cell r="W69">
            <v>0.64621202139825995</v>
          </cell>
          <cell r="X69">
            <v>0</v>
          </cell>
          <cell r="Y69">
            <v>30.566586056741684</v>
          </cell>
          <cell r="Z69">
            <v>0</v>
          </cell>
          <cell r="AA69">
            <v>1</v>
          </cell>
          <cell r="AB69">
            <v>30.566586056741684</v>
          </cell>
          <cell r="AC69">
            <v>0</v>
          </cell>
          <cell r="AD69">
            <v>30.566586056741684</v>
          </cell>
          <cell r="AE69">
            <v>42.113399999999999</v>
          </cell>
          <cell r="AF69">
            <v>43.846119733539261</v>
          </cell>
          <cell r="AG69">
            <v>0</v>
          </cell>
          <cell r="AH69">
            <v>1238.3877687339548</v>
          </cell>
          <cell r="AI69">
            <v>107.68589293338724</v>
          </cell>
          <cell r="AJ69">
            <v>1346.0736616673421</v>
          </cell>
          <cell r="AK69">
            <v>0</v>
          </cell>
          <cell r="AL69">
            <v>485.27846972225439</v>
          </cell>
          <cell r="AM69">
            <v>462.85160244166354</v>
          </cell>
          <cell r="AN69">
            <v>22.426867280590866</v>
          </cell>
          <cell r="AO69">
            <v>145.2667737488612</v>
          </cell>
          <cell r="AP69">
            <v>97.131107941321787</v>
          </cell>
          <cell r="AQ69">
            <v>0</v>
          </cell>
          <cell r="AR69">
            <v>0</v>
          </cell>
          <cell r="AS69">
            <v>132.41941209763522</v>
          </cell>
          <cell r="AT69">
            <v>0</v>
          </cell>
          <cell r="AU69">
            <v>849.49598263234247</v>
          </cell>
          <cell r="AV69">
            <v>128.58999999999997</v>
          </cell>
          <cell r="AW69">
            <v>16.163930000000001</v>
          </cell>
          <cell r="AX69">
            <v>20.373999999999999</v>
          </cell>
          <cell r="AY69">
            <v>21.771789999999999</v>
          </cell>
          <cell r="AZ69">
            <v>0</v>
          </cell>
          <cell r="BA69">
            <v>31.758389999999999</v>
          </cell>
          <cell r="BB69">
            <v>0</v>
          </cell>
          <cell r="BC69">
            <v>27.267759999999992</v>
          </cell>
          <cell r="BD69">
            <v>143.69785646879998</v>
          </cell>
          <cell r="BE69">
            <v>389.62372646879999</v>
          </cell>
          <cell r="BF69">
            <v>1239.1197091011425</v>
          </cell>
          <cell r="BG69">
            <v>53.282147491349122</v>
          </cell>
          <cell r="BH69">
            <v>4.2999999999999997E-2</v>
          </cell>
          <cell r="BI69">
            <v>1346.0736616673421</v>
          </cell>
          <cell r="BJ69">
            <v>47.733521593192755</v>
          </cell>
          <cell r="BK69">
            <v>37853.28630462275</v>
          </cell>
          <cell r="BL69">
            <v>3543.0675981126897</v>
          </cell>
          <cell r="BM69">
            <v>454.23943565547302</v>
          </cell>
          <cell r="BN69">
            <v>4016.6784530345535</v>
          </cell>
          <cell r="BO69">
            <v>2478.2073377557708</v>
          </cell>
          <cell r="BP69">
            <v>0</v>
          </cell>
          <cell r="BQ69">
            <v>302.82629043698199</v>
          </cell>
          <cell r="BR69">
            <v>18.926643152311375</v>
          </cell>
          <cell r="BS69">
            <v>0</v>
          </cell>
          <cell r="BT69">
            <v>0</v>
          </cell>
          <cell r="BU69">
            <v>10813.945758147778</v>
          </cell>
          <cell r="BV69">
            <v>1514.1314521849101</v>
          </cell>
          <cell r="BW69">
            <v>1586.0526961636933</v>
          </cell>
          <cell r="BX69">
            <v>2504.9999999999995</v>
          </cell>
          <cell r="BY69">
            <v>637.30110596957604</v>
          </cell>
          <cell r="BZ69">
            <v>3.9E-2</v>
          </cell>
          <cell r="CA69">
            <v>1476.2781658802871</v>
          </cell>
          <cell r="CB69">
            <v>56385.995482968989</v>
          </cell>
          <cell r="CC69">
            <v>-1900.9076267999997</v>
          </cell>
          <cell r="CD69">
            <v>4535.0190834609102</v>
          </cell>
          <cell r="CE69">
            <v>59020.106939629899</v>
          </cell>
        </row>
        <row r="70">
          <cell r="A70">
            <v>42199</v>
          </cell>
          <cell r="B70">
            <v>3</v>
          </cell>
          <cell r="C70" t="str">
            <v>Tue</v>
          </cell>
          <cell r="D70">
            <v>84393.703758834206</v>
          </cell>
          <cell r="E70">
            <v>3259.0469844304725</v>
          </cell>
          <cell r="F70">
            <v>87652.750743264682</v>
          </cell>
          <cell r="G70">
            <v>104.652</v>
          </cell>
          <cell r="H70">
            <v>87757.402743264684</v>
          </cell>
          <cell r="I70">
            <v>1520.9923001784366</v>
          </cell>
          <cell r="J70">
            <v>1379.0217223407819</v>
          </cell>
          <cell r="K70">
            <v>90.138000000000005</v>
          </cell>
          <cell r="L70">
            <v>1469.1597223407819</v>
          </cell>
          <cell r="M70">
            <v>1574.1109752101561</v>
          </cell>
          <cell r="N70">
            <v>314.57800000000003</v>
          </cell>
          <cell r="O70">
            <v>0</v>
          </cell>
          <cell r="P70">
            <v>199.01843909203075</v>
          </cell>
          <cell r="Q70">
            <v>158.61602021717945</v>
          </cell>
          <cell r="R70">
            <v>11.799061708188347</v>
          </cell>
          <cell r="S70">
            <v>11.365040935786469</v>
          </cell>
          <cell r="T70">
            <v>12.420717883738433</v>
          </cell>
          <cell r="U70">
            <v>197.38665088107973</v>
          </cell>
          <cell r="V70">
            <v>74.115873011604691</v>
          </cell>
          <cell r="W70">
            <v>0.64621202139825995</v>
          </cell>
          <cell r="X70">
            <v>0</v>
          </cell>
          <cell r="Y70">
            <v>30.566586056741684</v>
          </cell>
          <cell r="Z70">
            <v>0</v>
          </cell>
          <cell r="AA70">
            <v>1</v>
          </cell>
          <cell r="AB70">
            <v>30.566586056741684</v>
          </cell>
          <cell r="AC70">
            <v>0</v>
          </cell>
          <cell r="AD70">
            <v>30.566586056741684</v>
          </cell>
          <cell r="AE70">
            <v>42.113399999999999</v>
          </cell>
          <cell r="AF70">
            <v>43.846119733539261</v>
          </cell>
          <cell r="AG70">
            <v>0</v>
          </cell>
          <cell r="AH70">
            <v>1134.5708300376953</v>
          </cell>
          <cell r="AI70">
            <v>98.658333046755985</v>
          </cell>
          <cell r="AJ70">
            <v>1233.2291630844513</v>
          </cell>
          <cell r="AK70">
            <v>0</v>
          </cell>
          <cell r="AL70">
            <v>444.5964423203888</v>
          </cell>
          <cell r="AM70">
            <v>424.04967169805104</v>
          </cell>
          <cell r="AN70">
            <v>20.546770622337743</v>
          </cell>
          <cell r="AO70">
            <v>128.90790283119665</v>
          </cell>
          <cell r="AP70">
            <v>129.27007748072973</v>
          </cell>
          <cell r="AQ70">
            <v>0</v>
          </cell>
          <cell r="AR70">
            <v>0</v>
          </cell>
          <cell r="AS70">
            <v>126.73268887871835</v>
          </cell>
          <cell r="AT70">
            <v>0</v>
          </cell>
          <cell r="AU70">
            <v>778.28075055537965</v>
          </cell>
          <cell r="AV70">
            <v>117.81</v>
          </cell>
          <cell r="AW70">
            <v>14.808870000000001</v>
          </cell>
          <cell r="AX70">
            <v>18.666</v>
          </cell>
          <cell r="AY70">
            <v>19.94661</v>
          </cell>
          <cell r="AZ70">
            <v>0</v>
          </cell>
          <cell r="BA70">
            <v>29.096010000000003</v>
          </cell>
          <cell r="BB70">
            <v>0</v>
          </cell>
          <cell r="BC70">
            <v>24.981839999999995</v>
          </cell>
          <cell r="BD70">
            <v>131.6513295792</v>
          </cell>
          <cell r="BE70">
            <v>356.96065957920001</v>
          </cell>
          <cell r="BF70">
            <v>1135.2414101345796</v>
          </cell>
          <cell r="BG70">
            <v>48.815380635786923</v>
          </cell>
          <cell r="BH70">
            <v>4.2999999999999997E-2</v>
          </cell>
          <cell r="BI70">
            <v>1233.2291630844513</v>
          </cell>
          <cell r="BJ70">
            <v>43.731909004541869</v>
          </cell>
          <cell r="BK70">
            <v>34679.956913816059</v>
          </cell>
          <cell r="BL70">
            <v>3246.0439671331828</v>
          </cell>
          <cell r="BM70">
            <v>416.15948296579268</v>
          </cell>
          <cell r="BN70">
            <v>3679.9509180496211</v>
          </cell>
          <cell r="BO70">
            <v>2270.453429201395</v>
          </cell>
          <cell r="BP70">
            <v>0</v>
          </cell>
          <cell r="BQ70">
            <v>277.43965531052845</v>
          </cell>
          <cell r="BR70">
            <v>17.339978456908028</v>
          </cell>
          <cell r="BS70">
            <v>0</v>
          </cell>
          <cell r="BT70">
            <v>0</v>
          </cell>
          <cell r="BU70">
            <v>9907.3874311174259</v>
          </cell>
          <cell r="BV70">
            <v>1387.1982765526423</v>
          </cell>
          <cell r="BW70">
            <v>1453.0901946888928</v>
          </cell>
          <cell r="BX70">
            <v>2295</v>
          </cell>
          <cell r="BY70">
            <v>583.87466594817442</v>
          </cell>
          <cell r="BZ70">
            <v>3.9E-2</v>
          </cell>
          <cell r="CA70">
            <v>1352.5183196388261</v>
          </cell>
          <cell r="CB70">
            <v>51659.025801762014</v>
          </cell>
          <cell r="CC70">
            <v>-1741.5501011999997</v>
          </cell>
          <cell r="CD70">
            <v>4154.8378429312534</v>
          </cell>
          <cell r="CE70">
            <v>54072.31354349327</v>
          </cell>
        </row>
        <row r="71">
          <cell r="A71">
            <v>42200</v>
          </cell>
          <cell r="B71">
            <v>3</v>
          </cell>
          <cell r="C71" t="str">
            <v>Wed</v>
          </cell>
          <cell r="D71">
            <v>93219.189119235176</v>
          </cell>
          <cell r="E71">
            <v>3599.8623553513057</v>
          </cell>
          <cell r="F71">
            <v>96819.051474586464</v>
          </cell>
          <cell r="G71">
            <v>115.59599999999999</v>
          </cell>
          <cell r="H71">
            <v>96934.647474586469</v>
          </cell>
          <cell r="I71">
            <v>1459.2261153996167</v>
          </cell>
          <cell r="J71">
            <v>1089.5033496946508</v>
          </cell>
          <cell r="K71">
            <v>71.214000000000013</v>
          </cell>
          <cell r="L71">
            <v>1160.7173496946509</v>
          </cell>
          <cell r="M71">
            <v>1695.1964348417066</v>
          </cell>
          <cell r="N71">
            <v>248.53400000000002</v>
          </cell>
          <cell r="O71">
            <v>0</v>
          </cell>
          <cell r="P71">
            <v>199.01843909203075</v>
          </cell>
          <cell r="Q71">
            <v>158.61602021717945</v>
          </cell>
          <cell r="R71">
            <v>11.799061708188347</v>
          </cell>
          <cell r="S71">
            <v>11.365040935786469</v>
          </cell>
          <cell r="T71">
            <v>12.420717883738433</v>
          </cell>
          <cell r="U71">
            <v>197.38665088107973</v>
          </cell>
          <cell r="V71">
            <v>74.115873011604691</v>
          </cell>
          <cell r="W71">
            <v>0.64621202139825995</v>
          </cell>
          <cell r="X71">
            <v>0</v>
          </cell>
          <cell r="Y71">
            <v>30.566586056741684</v>
          </cell>
          <cell r="Z71">
            <v>0</v>
          </cell>
          <cell r="AA71">
            <v>1</v>
          </cell>
          <cell r="AB71">
            <v>30.566586056741684</v>
          </cell>
          <cell r="AC71">
            <v>0</v>
          </cell>
          <cell r="AD71">
            <v>30.566586056741684</v>
          </cell>
          <cell r="AE71">
            <v>42.113399999999999</v>
          </cell>
          <cell r="AF71">
            <v>43.846119733539261</v>
          </cell>
          <cell r="AG71">
            <v>0</v>
          </cell>
          <cell r="AH71">
            <v>1253.2187599762776</v>
          </cell>
          <cell r="AI71">
            <v>108.97554434576314</v>
          </cell>
          <cell r="AJ71">
            <v>1362.1943043220408</v>
          </cell>
          <cell r="AK71">
            <v>0</v>
          </cell>
          <cell r="AL71">
            <v>491.09018792252095</v>
          </cell>
          <cell r="AM71">
            <v>468.39473540503678</v>
          </cell>
          <cell r="AN71">
            <v>22.695452517484171</v>
          </cell>
          <cell r="AO71">
            <v>123.67306413754397</v>
          </cell>
          <cell r="AP71">
            <v>102.13050320300746</v>
          </cell>
          <cell r="AQ71">
            <v>0</v>
          </cell>
          <cell r="AR71">
            <v>0</v>
          </cell>
          <cell r="AS71">
            <v>136.48135725400439</v>
          </cell>
          <cell r="AT71">
            <v>0</v>
          </cell>
          <cell r="AU71">
            <v>859.66958721476578</v>
          </cell>
          <cell r="AV71">
            <v>130.13</v>
          </cell>
          <cell r="AW71">
            <v>16.357509999999998</v>
          </cell>
          <cell r="AX71">
            <v>20.617999999999999</v>
          </cell>
          <cell r="AY71">
            <v>22.032529999999998</v>
          </cell>
          <cell r="AZ71">
            <v>0</v>
          </cell>
          <cell r="BA71">
            <v>32.138730000000002</v>
          </cell>
          <cell r="BB71">
            <v>0</v>
          </cell>
          <cell r="BC71">
            <v>27.594319999999993</v>
          </cell>
          <cell r="BD71">
            <v>145.41878888159999</v>
          </cell>
          <cell r="BE71">
            <v>394.28987888159998</v>
          </cell>
          <cell r="BF71">
            <v>1253.9594660963658</v>
          </cell>
          <cell r="BG71">
            <v>53.920257042143717</v>
          </cell>
          <cell r="BH71">
            <v>4.2999999999999997E-2</v>
          </cell>
          <cell r="BI71">
            <v>1362.1943043220408</v>
          </cell>
          <cell r="BJ71">
            <v>48.305180534428594</v>
          </cell>
          <cell r="BK71">
            <v>38306.619074737995</v>
          </cell>
          <cell r="BL71">
            <v>3585.4995453954762</v>
          </cell>
          <cell r="BM71">
            <v>459.67942889685594</v>
          </cell>
          <cell r="BN71">
            <v>4064.7823866038298</v>
          </cell>
          <cell r="BO71">
            <v>2507.8864675492532</v>
          </cell>
          <cell r="BP71">
            <v>0</v>
          </cell>
          <cell r="BQ71">
            <v>306.45295259790396</v>
          </cell>
          <cell r="BR71">
            <v>19.153309537368997</v>
          </cell>
          <cell r="BS71">
            <v>0</v>
          </cell>
          <cell r="BT71">
            <v>0</v>
          </cell>
          <cell r="BU71">
            <v>10943.454090580686</v>
          </cell>
          <cell r="BV71">
            <v>1532.2647629895198</v>
          </cell>
          <cell r="BW71">
            <v>1605.0473392315218</v>
          </cell>
          <cell r="BX71">
            <v>2534.9999999999995</v>
          </cell>
          <cell r="BY71">
            <v>644.93345454406199</v>
          </cell>
          <cell r="BZ71">
            <v>3.9E-2</v>
          </cell>
          <cell r="CA71">
            <v>1493.9581439147817</v>
          </cell>
          <cell r="CB71">
            <v>57061.27686599856</v>
          </cell>
          <cell r="CC71">
            <v>-1923.6729875999997</v>
          </cell>
          <cell r="CD71">
            <v>4589.3306892508617</v>
          </cell>
          <cell r="CE71">
            <v>59726.934567649419</v>
          </cell>
        </row>
        <row r="72">
          <cell r="A72">
            <v>42201</v>
          </cell>
          <cell r="B72">
            <v>3</v>
          </cell>
          <cell r="C72" t="str">
            <v>Thu</v>
          </cell>
          <cell r="D72">
            <v>92667.596284210129</v>
          </cell>
          <cell r="E72">
            <v>3578.5613946687545</v>
          </cell>
          <cell r="F72">
            <v>96246.157678878866</v>
          </cell>
          <cell r="G72">
            <v>114.91200000000001</v>
          </cell>
          <cell r="H72">
            <v>96361.069678878877</v>
          </cell>
          <cell r="I72">
            <v>1644.5246697360762</v>
          </cell>
          <cell r="J72">
            <v>1180.9302042144816</v>
          </cell>
          <cell r="K72">
            <v>77.19</v>
          </cell>
          <cell r="L72">
            <v>1258.1202042144816</v>
          </cell>
          <cell r="M72">
            <v>1685.1059798724104</v>
          </cell>
          <cell r="N72">
            <v>269.39</v>
          </cell>
          <cell r="O72">
            <v>0</v>
          </cell>
          <cell r="P72">
            <v>199.01843909203075</v>
          </cell>
          <cell r="Q72">
            <v>158.61602021717945</v>
          </cell>
          <cell r="R72">
            <v>11.799061708188347</v>
          </cell>
          <cell r="S72">
            <v>11.365040935786469</v>
          </cell>
          <cell r="T72">
            <v>12.420717883738433</v>
          </cell>
          <cell r="U72">
            <v>197.38665088107973</v>
          </cell>
          <cell r="V72">
            <v>74.115873011604691</v>
          </cell>
          <cell r="W72">
            <v>0.64621202139825995</v>
          </cell>
          <cell r="X72">
            <v>0</v>
          </cell>
          <cell r="Y72">
            <v>30.566586056741684</v>
          </cell>
          <cell r="Z72">
            <v>0</v>
          </cell>
          <cell r="AA72">
            <v>1</v>
          </cell>
          <cell r="AB72">
            <v>30.566586056741684</v>
          </cell>
          <cell r="AC72">
            <v>0</v>
          </cell>
          <cell r="AD72">
            <v>30.566586056741684</v>
          </cell>
          <cell r="AE72">
            <v>42.113399999999999</v>
          </cell>
          <cell r="AF72">
            <v>43.846119733539261</v>
          </cell>
          <cell r="AG72">
            <v>0</v>
          </cell>
          <cell r="AH72">
            <v>1245.8032643551164</v>
          </cell>
          <cell r="AI72">
            <v>108.33071863957521</v>
          </cell>
          <cell r="AJ72">
            <v>1354.1339829946917</v>
          </cell>
          <cell r="AK72">
            <v>0</v>
          </cell>
          <cell r="AL72">
            <v>488.18432882238773</v>
          </cell>
          <cell r="AM72">
            <v>465.62316892335025</v>
          </cell>
          <cell r="AN72">
            <v>22.561159899037524</v>
          </cell>
          <cell r="AO72">
            <v>139.37758021850195</v>
          </cell>
          <cell r="AP72">
            <v>110.7008950801829</v>
          </cell>
          <cell r="AQ72">
            <v>0</v>
          </cell>
          <cell r="AR72">
            <v>0</v>
          </cell>
          <cell r="AS72">
            <v>135.66896822273054</v>
          </cell>
          <cell r="AT72">
            <v>0</v>
          </cell>
          <cell r="AU72">
            <v>854.5827849235543</v>
          </cell>
          <cell r="AV72">
            <v>129.36000000000001</v>
          </cell>
          <cell r="AW72">
            <v>16.260720000000003</v>
          </cell>
          <cell r="AX72">
            <v>20.496000000000002</v>
          </cell>
          <cell r="AY72">
            <v>21.902160000000002</v>
          </cell>
          <cell r="AZ72">
            <v>0</v>
          </cell>
          <cell r="BA72">
            <v>31.948560000000004</v>
          </cell>
          <cell r="BB72">
            <v>0</v>
          </cell>
          <cell r="BC72">
            <v>27.431039999999996</v>
          </cell>
          <cell r="BD72">
            <v>144.5583226752</v>
          </cell>
          <cell r="BE72">
            <v>391.95680267520004</v>
          </cell>
          <cell r="BF72">
            <v>1246.5395875987542</v>
          </cell>
          <cell r="BG72">
            <v>53.601202266746427</v>
          </cell>
          <cell r="BH72">
            <v>4.2999999999999997E-2</v>
          </cell>
          <cell r="BI72">
            <v>1354.1339829946917</v>
          </cell>
          <cell r="BJ72">
            <v>48.019351063810682</v>
          </cell>
          <cell r="BK72">
            <v>38079.95268968038</v>
          </cell>
          <cell r="BL72">
            <v>3564.2835717540834</v>
          </cell>
          <cell r="BM72">
            <v>456.95943227616453</v>
          </cell>
          <cell r="BN72">
            <v>4040.7304198191923</v>
          </cell>
          <cell r="BO72">
            <v>2493.0469026525125</v>
          </cell>
          <cell r="BP72">
            <v>0</v>
          </cell>
          <cell r="BQ72">
            <v>304.639621517443</v>
          </cell>
          <cell r="BR72">
            <v>19.039976344840188</v>
          </cell>
          <cell r="BS72">
            <v>0</v>
          </cell>
          <cell r="BT72">
            <v>0</v>
          </cell>
          <cell r="BU72">
            <v>10878.699924364235</v>
          </cell>
          <cell r="BV72">
            <v>1523.1981075872152</v>
          </cell>
          <cell r="BW72">
            <v>1595.5500176976079</v>
          </cell>
          <cell r="BX72">
            <v>2520</v>
          </cell>
          <cell r="BY72">
            <v>641.11728025681907</v>
          </cell>
          <cell r="BZ72">
            <v>3.9E-2</v>
          </cell>
          <cell r="CA72">
            <v>1485.1181548975346</v>
          </cell>
          <cell r="CB72">
            <v>56723.636174483785</v>
          </cell>
          <cell r="CC72">
            <v>-1912.2903071999999</v>
          </cell>
          <cell r="CD72">
            <v>4562.1748863558869</v>
          </cell>
          <cell r="CE72">
            <v>59373.52075363967</v>
          </cell>
        </row>
        <row r="73">
          <cell r="A73">
            <v>42202</v>
          </cell>
          <cell r="B73">
            <v>3</v>
          </cell>
          <cell r="C73" t="str">
            <v>Fri</v>
          </cell>
          <cell r="D73">
            <v>129624.31623088915</v>
          </cell>
          <cell r="E73">
            <v>5005.725760399745</v>
          </cell>
          <cell r="F73">
            <v>134630.04199128889</v>
          </cell>
          <cell r="G73">
            <v>160.73999999999998</v>
          </cell>
          <cell r="H73">
            <v>134790.78199128888</v>
          </cell>
          <cell r="I73">
            <v>1382.0183844260921</v>
          </cell>
          <cell r="J73">
            <v>1348.5461041675046</v>
          </cell>
          <cell r="K73">
            <v>88.146000000000001</v>
          </cell>
          <cell r="L73">
            <v>1436.6921041675048</v>
          </cell>
          <cell r="M73">
            <v>2250.1714581529795</v>
          </cell>
          <cell r="N73">
            <v>307.62599999999998</v>
          </cell>
          <cell r="O73">
            <v>0</v>
          </cell>
          <cell r="P73">
            <v>199.01843909203075</v>
          </cell>
          <cell r="Q73">
            <v>158.61602021717945</v>
          </cell>
          <cell r="R73">
            <v>11.799061708188347</v>
          </cell>
          <cell r="S73">
            <v>11.365040935786469</v>
          </cell>
          <cell r="T73">
            <v>12.420717883738433</v>
          </cell>
          <cell r="U73">
            <v>197.38665088107973</v>
          </cell>
          <cell r="V73">
            <v>74.115873011604691</v>
          </cell>
          <cell r="W73">
            <v>0.64621202139825995</v>
          </cell>
          <cell r="X73">
            <v>0</v>
          </cell>
          <cell r="Y73">
            <v>30.566586056741684</v>
          </cell>
          <cell r="Z73">
            <v>0</v>
          </cell>
          <cell r="AA73">
            <v>1</v>
          </cell>
          <cell r="AB73">
            <v>30.566586056741684</v>
          </cell>
          <cell r="AC73">
            <v>0</v>
          </cell>
          <cell r="AD73">
            <v>30.566586056741684</v>
          </cell>
          <cell r="AE73">
            <v>42.113399999999999</v>
          </cell>
          <cell r="AF73">
            <v>43.846119733539261</v>
          </cell>
          <cell r="AG73">
            <v>0</v>
          </cell>
          <cell r="AH73">
            <v>1742.6414709729306</v>
          </cell>
          <cell r="AI73">
            <v>151.53404095416769</v>
          </cell>
          <cell r="AJ73">
            <v>1894.1755119270983</v>
          </cell>
          <cell r="AK73">
            <v>0</v>
          </cell>
          <cell r="AL73">
            <v>682.87688853131613</v>
          </cell>
          <cell r="AM73">
            <v>651.31812319635287</v>
          </cell>
          <cell r="AN73">
            <v>31.558765334963198</v>
          </cell>
          <cell r="AO73">
            <v>117.12951577047816</v>
          </cell>
          <cell r="AP73">
            <v>126.41328018833789</v>
          </cell>
          <cell r="AQ73">
            <v>0</v>
          </cell>
          <cell r="AR73">
            <v>0</v>
          </cell>
          <cell r="AS73">
            <v>181.16275397406534</v>
          </cell>
          <cell r="AT73">
            <v>0</v>
          </cell>
          <cell r="AU73">
            <v>1195.3985384347334</v>
          </cell>
          <cell r="AV73">
            <v>180.95</v>
          </cell>
          <cell r="AW73">
            <v>22.745650000000001</v>
          </cell>
          <cell r="AX73">
            <v>28.669999999999998</v>
          </cell>
          <cell r="AY73">
            <v>30.636949999999999</v>
          </cell>
          <cell r="AZ73">
            <v>0</v>
          </cell>
          <cell r="BA73">
            <v>44.689950000000003</v>
          </cell>
          <cell r="BB73">
            <v>0</v>
          </cell>
          <cell r="BC73">
            <v>38.370799999999988</v>
          </cell>
          <cell r="BD73">
            <v>202.209558504</v>
          </cell>
          <cell r="BE73">
            <v>548.27290850399993</v>
          </cell>
          <cell r="BF73">
            <v>1743.6714469387334</v>
          </cell>
          <cell r="BG73">
            <v>74.977872218365533</v>
          </cell>
          <cell r="BH73">
            <v>4.2999999999999997E-2</v>
          </cell>
          <cell r="BI73">
            <v>1894.1755119270983</v>
          </cell>
          <cell r="BJ73">
            <v>67.169925595211367</v>
          </cell>
          <cell r="BK73">
            <v>53266.600488541</v>
          </cell>
          <cell r="BL73">
            <v>4985.7538057274378</v>
          </cell>
          <cell r="BM73">
            <v>639.19920586249202</v>
          </cell>
          <cell r="BN73">
            <v>5652.212194389941</v>
          </cell>
          <cell r="BO73">
            <v>3487.2977507341684</v>
          </cell>
          <cell r="BP73">
            <v>0</v>
          </cell>
          <cell r="BQ73">
            <v>426.13280390832801</v>
          </cell>
          <cell r="BR73">
            <v>26.633300244270501</v>
          </cell>
          <cell r="BS73">
            <v>0</v>
          </cell>
          <cell r="BT73">
            <v>0</v>
          </cell>
          <cell r="BU73">
            <v>15217.229060866635</v>
          </cell>
          <cell r="BV73">
            <v>2130.6640195416403</v>
          </cell>
          <cell r="BW73">
            <v>2231.870560469868</v>
          </cell>
          <cell r="BX73">
            <v>3525</v>
          </cell>
          <cell r="BY73">
            <v>896.80095750209796</v>
          </cell>
          <cell r="BZ73">
            <v>3.9E-2</v>
          </cell>
          <cell r="CA73">
            <v>2077.3974190530989</v>
          </cell>
          <cell r="CB73">
            <v>79345.562505974332</v>
          </cell>
          <cell r="CC73">
            <v>-2674.9298939999999</v>
          </cell>
          <cell r="CD73">
            <v>6381.6136803192458</v>
          </cell>
          <cell r="CE73">
            <v>83052.246292293581</v>
          </cell>
        </row>
        <row r="74">
          <cell r="A74">
            <v>42203</v>
          </cell>
          <cell r="B74">
            <v>3</v>
          </cell>
          <cell r="C74" t="str">
            <v>Sat</v>
          </cell>
          <cell r="D74">
            <v>55159.283502506027</v>
          </cell>
          <cell r="E74">
            <v>2130.0960682552109</v>
          </cell>
          <cell r="F74">
            <v>57289.37957076123</v>
          </cell>
          <cell r="G74">
            <v>68.400000000000006</v>
          </cell>
          <cell r="H74">
            <v>57357.779570761231</v>
          </cell>
          <cell r="I74">
            <v>0</v>
          </cell>
          <cell r="J74">
            <v>1005.6953997181392</v>
          </cell>
          <cell r="K74">
            <v>65.736000000000004</v>
          </cell>
          <cell r="L74">
            <v>1071.4313997181391</v>
          </cell>
          <cell r="M74">
            <v>1180.5832314076169</v>
          </cell>
          <cell r="N74">
            <v>229.416</v>
          </cell>
          <cell r="O74">
            <v>0</v>
          </cell>
          <cell r="P74">
            <v>199.01843909203075</v>
          </cell>
          <cell r="Q74">
            <v>158.61602021717945</v>
          </cell>
          <cell r="R74">
            <v>11.799061708188347</v>
          </cell>
          <cell r="S74">
            <v>11.365040935786469</v>
          </cell>
          <cell r="T74">
            <v>12.420717883738433</v>
          </cell>
          <cell r="U74">
            <v>197.38665088107973</v>
          </cell>
          <cell r="V74">
            <v>74.115873011604691</v>
          </cell>
          <cell r="W74">
            <v>0.64621202139825995</v>
          </cell>
          <cell r="X74">
            <v>0</v>
          </cell>
          <cell r="Y74">
            <v>30.566586056741684</v>
          </cell>
          <cell r="Z74">
            <v>0</v>
          </cell>
          <cell r="AA74">
            <v>1</v>
          </cell>
          <cell r="AB74">
            <v>30.566586056741684</v>
          </cell>
          <cell r="AC74">
            <v>0</v>
          </cell>
          <cell r="AD74">
            <v>30.566586056741684</v>
          </cell>
          <cell r="AE74">
            <v>42.113399999999999</v>
          </cell>
          <cell r="AF74">
            <v>43.846119733539261</v>
          </cell>
          <cell r="AG74">
            <v>0</v>
          </cell>
          <cell r="AH74">
            <v>741.54956211614081</v>
          </cell>
          <cell r="AI74">
            <v>64.482570618794767</v>
          </cell>
          <cell r="AJ74">
            <v>806.03213273493554</v>
          </cell>
          <cell r="AK74">
            <v>0</v>
          </cell>
          <cell r="AL74">
            <v>290.58591001332604</v>
          </cell>
          <cell r="AM74">
            <v>277.15664816866087</v>
          </cell>
          <cell r="AN74">
            <v>13.429261844665191</v>
          </cell>
          <cell r="AO74">
            <v>0</v>
          </cell>
          <cell r="AP74">
            <v>94.274310648929955</v>
          </cell>
          <cell r="AQ74">
            <v>0</v>
          </cell>
          <cell r="AR74">
            <v>0</v>
          </cell>
          <cell r="AS74">
            <v>95.049516659038758</v>
          </cell>
          <cell r="AT74">
            <v>0</v>
          </cell>
          <cell r="AU74">
            <v>508.68022912116322</v>
          </cell>
          <cell r="AV74">
            <v>77</v>
          </cell>
          <cell r="AW74">
            <v>9.679000000000002</v>
          </cell>
          <cell r="AX74">
            <v>12.200000000000001</v>
          </cell>
          <cell r="AY74">
            <v>13.037000000000001</v>
          </cell>
          <cell r="AZ74">
            <v>0</v>
          </cell>
          <cell r="BA74">
            <v>19.017000000000003</v>
          </cell>
          <cell r="BB74">
            <v>0</v>
          </cell>
          <cell r="BC74">
            <v>16.327999999999999</v>
          </cell>
          <cell r="BD74">
            <v>86.046620640000015</v>
          </cell>
          <cell r="BE74">
            <v>233.30762064000001</v>
          </cell>
          <cell r="BF74">
            <v>741.98784976116326</v>
          </cell>
          <cell r="BG74">
            <v>31.905477539730015</v>
          </cell>
          <cell r="BH74">
            <v>4.2999999999999997E-2</v>
          </cell>
          <cell r="BI74">
            <v>806.03213273493554</v>
          </cell>
          <cell r="BJ74">
            <v>28.582947061792073</v>
          </cell>
          <cell r="BK74">
            <v>22666.63850576213</v>
          </cell>
          <cell r="BL74">
            <v>2121.5973641393352</v>
          </cell>
          <cell r="BM74">
            <v>271.99966206914559</v>
          </cell>
          <cell r="BN74">
            <v>2405.1966784638048</v>
          </cell>
          <cell r="BO74">
            <v>1483.9564896741144</v>
          </cell>
          <cell r="BP74">
            <v>0</v>
          </cell>
          <cell r="BQ74">
            <v>181.33310804609704</v>
          </cell>
          <cell r="BR74">
            <v>11.333319252881065</v>
          </cell>
          <cell r="BS74">
            <v>0</v>
          </cell>
          <cell r="BT74">
            <v>0</v>
          </cell>
          <cell r="BU74">
            <v>6475.4166216453777</v>
          </cell>
          <cell r="BV74">
            <v>906.66554023048525</v>
          </cell>
          <cell r="BW74">
            <v>949.73215339143326</v>
          </cell>
          <cell r="BX74">
            <v>1500</v>
          </cell>
          <cell r="BY74">
            <v>381.61742872429704</v>
          </cell>
          <cell r="BZ74">
            <v>3.9E-2</v>
          </cell>
          <cell r="CA74">
            <v>883.99890172472305</v>
          </cell>
          <cell r="CB74">
            <v>33764.069151478441</v>
          </cell>
          <cell r="CC74">
            <v>-1138.2680399999999</v>
          </cell>
          <cell r="CD74">
            <v>2715.5802894975513</v>
          </cell>
          <cell r="CE74">
            <v>35341.381400975995</v>
          </cell>
        </row>
        <row r="75">
          <cell r="A75">
            <v>42204</v>
          </cell>
          <cell r="B75">
            <v>3</v>
          </cell>
          <cell r="C75" t="str">
            <v>Sun</v>
          </cell>
          <cell r="D75">
            <v>4412.742680200482</v>
          </cell>
          <cell r="E75">
            <v>170.40768546041687</v>
          </cell>
          <cell r="F75">
            <v>4583.1503656608984</v>
          </cell>
          <cell r="G75">
            <v>5.4720000000000004</v>
          </cell>
          <cell r="H75">
            <v>4588.6223656608981</v>
          </cell>
          <cell r="I75">
            <v>0</v>
          </cell>
          <cell r="J75">
            <v>579.03674529226191</v>
          </cell>
          <cell r="K75">
            <v>37.847999999999999</v>
          </cell>
          <cell r="L75">
            <v>616.88474529226187</v>
          </cell>
          <cell r="M75">
            <v>60.542729815775232</v>
          </cell>
          <cell r="N75">
            <v>132.08799999999999</v>
          </cell>
          <cell r="O75">
            <v>0</v>
          </cell>
          <cell r="P75">
            <v>199.01843909203075</v>
          </cell>
          <cell r="Q75">
            <v>158.61602021717945</v>
          </cell>
          <cell r="R75">
            <v>11.799061708188347</v>
          </cell>
          <cell r="S75">
            <v>11.365040935786469</v>
          </cell>
          <cell r="T75">
            <v>12.420717883738433</v>
          </cell>
          <cell r="U75">
            <v>197.38665088107973</v>
          </cell>
          <cell r="V75">
            <v>74.115873011604691</v>
          </cell>
          <cell r="W75">
            <v>0.64621202139825995</v>
          </cell>
          <cell r="X75">
            <v>0</v>
          </cell>
          <cell r="Y75">
            <v>30.566586056741684</v>
          </cell>
          <cell r="Z75">
            <v>0</v>
          </cell>
          <cell r="AA75">
            <v>1</v>
          </cell>
          <cell r="AB75">
            <v>30.566586056741684</v>
          </cell>
          <cell r="AC75">
            <v>0</v>
          </cell>
          <cell r="AD75">
            <v>30.566586056741684</v>
          </cell>
          <cell r="AE75">
            <v>42.113399999999999</v>
          </cell>
          <cell r="AF75">
            <v>43.846119733539261</v>
          </cell>
          <cell r="AG75">
            <v>0</v>
          </cell>
          <cell r="AH75">
            <v>59.323964969291261</v>
          </cell>
          <cell r="AI75">
            <v>5.1586056495035812</v>
          </cell>
          <cell r="AJ75">
            <v>64.482570618794838</v>
          </cell>
          <cell r="AK75">
            <v>0</v>
          </cell>
          <cell r="AL75">
            <v>23.246872801066083</v>
          </cell>
          <cell r="AM75">
            <v>22.172531853492867</v>
          </cell>
          <cell r="AN75">
            <v>1.0743409475732153</v>
          </cell>
          <cell r="AO75">
            <v>0</v>
          </cell>
          <cell r="AP75">
            <v>54.279148555444522</v>
          </cell>
          <cell r="AQ75">
            <v>0</v>
          </cell>
          <cell r="AR75">
            <v>0</v>
          </cell>
          <cell r="AS75">
            <v>4.8743341876430133</v>
          </cell>
          <cell r="AT75">
            <v>0</v>
          </cell>
          <cell r="AU75">
            <v>40.694418329693058</v>
          </cell>
          <cell r="AV75">
            <v>6.16</v>
          </cell>
          <cell r="AW75">
            <v>0.77432000000000012</v>
          </cell>
          <cell r="AX75">
            <v>0.97599999999999998</v>
          </cell>
          <cell r="AY75">
            <v>1.0429600000000001</v>
          </cell>
          <cell r="AZ75">
            <v>0</v>
          </cell>
          <cell r="BA75">
            <v>1.5213600000000003</v>
          </cell>
          <cell r="BB75">
            <v>0</v>
          </cell>
          <cell r="BC75">
            <v>1.3062399999999998</v>
          </cell>
          <cell r="BD75">
            <v>6.8837296512000004</v>
          </cell>
          <cell r="BE75">
            <v>18.664609651199999</v>
          </cell>
          <cell r="BF75">
            <v>59.35902798089306</v>
          </cell>
          <cell r="BG75">
            <v>2.5524382031784012</v>
          </cell>
          <cell r="BH75">
            <v>4.2999999999999997E-2</v>
          </cell>
          <cell r="BI75">
            <v>64.482570618794838</v>
          </cell>
          <cell r="BJ75">
            <v>2.286635764943366</v>
          </cell>
          <cell r="BK75">
            <v>1813.3310804609703</v>
          </cell>
          <cell r="BL75">
            <v>169.72778913114684</v>
          </cell>
          <cell r="BM75">
            <v>21.759972965531645</v>
          </cell>
          <cell r="BN75">
            <v>192.41573427710438</v>
          </cell>
          <cell r="BO75">
            <v>118.71651917392916</v>
          </cell>
          <cell r="BP75">
            <v>0</v>
          </cell>
          <cell r="BQ75">
            <v>14.506648643687763</v>
          </cell>
          <cell r="BR75">
            <v>0.90666554023048518</v>
          </cell>
          <cell r="BS75">
            <v>0</v>
          </cell>
          <cell r="BT75">
            <v>0</v>
          </cell>
          <cell r="BU75">
            <v>518.03332973163015</v>
          </cell>
          <cell r="BV75">
            <v>72.533243218438813</v>
          </cell>
          <cell r="BW75">
            <v>75.978572271314661</v>
          </cell>
          <cell r="BX75">
            <v>120</v>
          </cell>
          <cell r="BY75">
            <v>30.529394297943764</v>
          </cell>
          <cell r="BZ75">
            <v>3.9E-2</v>
          </cell>
          <cell r="CA75">
            <v>70.719912137977843</v>
          </cell>
          <cell r="CB75">
            <v>2701.1255321182753</v>
          </cell>
          <cell r="CC75">
            <v>-91.061443199999999</v>
          </cell>
          <cell r="CD75">
            <v>217.24642315980412</v>
          </cell>
          <cell r="CE75">
            <v>2827.3105120780792</v>
          </cell>
        </row>
        <row r="76">
          <cell r="A76">
            <v>42205</v>
          </cell>
          <cell r="B76">
            <v>4</v>
          </cell>
          <cell r="C76" t="str">
            <v>Mon</v>
          </cell>
          <cell r="D76">
            <v>82484.830110202252</v>
          </cell>
          <cell r="E76">
            <v>3604.3900365102136</v>
          </cell>
          <cell r="F76">
            <v>86089.220146712454</v>
          </cell>
          <cell r="G76">
            <v>131.42899999999997</v>
          </cell>
          <cell r="H76">
            <v>86220.649146712458</v>
          </cell>
          <cell r="I76">
            <v>1809.8861921996672</v>
          </cell>
          <cell r="J76">
            <v>1046.909882910596</v>
          </cell>
          <cell r="K76">
            <v>70.312000000000012</v>
          </cell>
          <cell r="L76">
            <v>1117.2218829105959</v>
          </cell>
          <cell r="M76">
            <v>1605.1576691353218</v>
          </cell>
          <cell r="N76">
            <v>244.8</v>
          </cell>
          <cell r="O76">
            <v>0</v>
          </cell>
          <cell r="P76">
            <v>199.01843909203075</v>
          </cell>
          <cell r="Q76">
            <v>158.61602021717945</v>
          </cell>
          <cell r="R76">
            <v>11.799061708188347</v>
          </cell>
          <cell r="S76">
            <v>11.365040935786469</v>
          </cell>
          <cell r="T76">
            <v>12.420717883738433</v>
          </cell>
          <cell r="U76">
            <v>197.21901676300141</v>
          </cell>
          <cell r="V76">
            <v>68.864222280193502</v>
          </cell>
          <cell r="W76">
            <v>0.65955840332633486</v>
          </cell>
          <cell r="X76">
            <v>0</v>
          </cell>
          <cell r="Y76">
            <v>30.707602410665906</v>
          </cell>
          <cell r="Z76">
            <v>0</v>
          </cell>
          <cell r="AA76">
            <v>1</v>
          </cell>
          <cell r="AB76">
            <v>30.707602410665906</v>
          </cell>
          <cell r="AC76">
            <v>0</v>
          </cell>
          <cell r="AD76">
            <v>30.707602410665906</v>
          </cell>
          <cell r="AE76">
            <v>40.74588</v>
          </cell>
          <cell r="AF76">
            <v>43.964911000655043</v>
          </cell>
          <cell r="AG76">
            <v>0</v>
          </cell>
          <cell r="AH76">
            <v>1224.5259870677469</v>
          </cell>
          <cell r="AI76">
            <v>106.48052061458669</v>
          </cell>
          <cell r="AJ76">
            <v>1331.0065076823334</v>
          </cell>
          <cell r="AK76">
            <v>0</v>
          </cell>
          <cell r="AL76">
            <v>437.18222797106847</v>
          </cell>
          <cell r="AM76">
            <v>414.45823053641453</v>
          </cell>
          <cell r="AN76">
            <v>22.723997434654006</v>
          </cell>
          <cell r="AO76">
            <v>153.39238296750639</v>
          </cell>
          <cell r="AP76">
            <v>98.303375168026477</v>
          </cell>
          <cell r="AQ76">
            <v>0</v>
          </cell>
          <cell r="AR76">
            <v>0</v>
          </cell>
          <cell r="AS76">
            <v>129.23227821129737</v>
          </cell>
          <cell r="AT76">
            <v>0</v>
          </cell>
          <cell r="AU76">
            <v>805.68637815345255</v>
          </cell>
          <cell r="AV76">
            <v>128.58999999999997</v>
          </cell>
          <cell r="AW76">
            <v>24.639179999999996</v>
          </cell>
          <cell r="AX76">
            <v>22.24607</v>
          </cell>
          <cell r="AY76">
            <v>18.341609999999999</v>
          </cell>
          <cell r="AZ76">
            <v>0</v>
          </cell>
          <cell r="BA76">
            <v>31.542959999999997</v>
          </cell>
          <cell r="BB76">
            <v>0</v>
          </cell>
          <cell r="BC76">
            <v>25.676249999999992</v>
          </cell>
          <cell r="BD76">
            <v>143.69785646879998</v>
          </cell>
          <cell r="BE76">
            <v>394.73392646879995</v>
          </cell>
          <cell r="BF76">
            <v>1200.4203046222524</v>
          </cell>
          <cell r="BG76">
            <v>51.618073098756852</v>
          </cell>
          <cell r="BH76">
            <v>4.2999999999999997E-2</v>
          </cell>
          <cell r="BI76">
            <v>1331.0065076823334</v>
          </cell>
          <cell r="BJ76">
            <v>47.733521593192755</v>
          </cell>
          <cell r="BK76">
            <v>37602.257152404592</v>
          </cell>
          <cell r="BL76">
            <v>3519.5712694650701</v>
          </cell>
          <cell r="BM76">
            <v>451.22708582885514</v>
          </cell>
          <cell r="BN76">
            <v>3990.0413103916676</v>
          </cell>
          <cell r="BO76">
            <v>2461.7727729464882</v>
          </cell>
          <cell r="BP76">
            <v>0</v>
          </cell>
          <cell r="BQ76">
            <v>300.81805721923672</v>
          </cell>
          <cell r="BR76">
            <v>18.801128576202295</v>
          </cell>
          <cell r="BS76">
            <v>0</v>
          </cell>
          <cell r="BT76">
            <v>0</v>
          </cell>
          <cell r="BU76">
            <v>10742.231624427519</v>
          </cell>
          <cell r="BV76">
            <v>1504.0902860961839</v>
          </cell>
          <cell r="BW76">
            <v>1575.5345746857524</v>
          </cell>
          <cell r="BX76">
            <v>2504.9999999999995</v>
          </cell>
          <cell r="BY76">
            <v>633.07475808918866</v>
          </cell>
          <cell r="BZ76">
            <v>3.9E-2</v>
          </cell>
          <cell r="CA76">
            <v>1466.4880289437792</v>
          </cell>
          <cell r="CB76">
            <v>56028.676424647012</v>
          </cell>
          <cell r="CC76">
            <v>-1849.7362883999997</v>
          </cell>
          <cell r="CD76">
            <v>4338.6425152994761</v>
          </cell>
          <cell r="CE76">
            <v>58517.58265154648</v>
          </cell>
        </row>
        <row r="77">
          <cell r="A77">
            <v>42206</v>
          </cell>
          <cell r="B77">
            <v>4</v>
          </cell>
          <cell r="C77" t="str">
            <v>Tue</v>
          </cell>
          <cell r="D77">
            <v>75569.934172820023</v>
          </cell>
          <cell r="E77">
            <v>3302.2256023117529</v>
          </cell>
          <cell r="F77">
            <v>78872.159775131775</v>
          </cell>
          <cell r="G77">
            <v>120.411</v>
          </cell>
          <cell r="H77">
            <v>78992.570775131782</v>
          </cell>
          <cell r="I77">
            <v>1606.0701795645693</v>
          </cell>
          <cell r="J77">
            <v>1393.3138882854255</v>
          </cell>
          <cell r="K77">
            <v>93.577000000000012</v>
          </cell>
          <cell r="L77">
            <v>1486.8908882854255</v>
          </cell>
          <cell r="M77">
            <v>1536.2245177000627</v>
          </cell>
          <cell r="N77">
            <v>325.8</v>
          </cell>
          <cell r="O77">
            <v>0</v>
          </cell>
          <cell r="P77">
            <v>199.01843909203075</v>
          </cell>
          <cell r="Q77">
            <v>158.61602021717945</v>
          </cell>
          <cell r="R77">
            <v>11.799061708188347</v>
          </cell>
          <cell r="S77">
            <v>11.365040935786469</v>
          </cell>
          <cell r="T77">
            <v>12.420717883738433</v>
          </cell>
          <cell r="U77">
            <v>197.21901676300141</v>
          </cell>
          <cell r="V77">
            <v>68.864222280193502</v>
          </cell>
          <cell r="W77">
            <v>0.65955840332633486</v>
          </cell>
          <cell r="X77">
            <v>0</v>
          </cell>
          <cell r="Y77">
            <v>30.707602410665906</v>
          </cell>
          <cell r="Z77">
            <v>0</v>
          </cell>
          <cell r="AA77">
            <v>1</v>
          </cell>
          <cell r="AB77">
            <v>30.707602410665906</v>
          </cell>
          <cell r="AC77">
            <v>0</v>
          </cell>
          <cell r="AD77">
            <v>30.707602410665906</v>
          </cell>
          <cell r="AE77">
            <v>40.74588</v>
          </cell>
          <cell r="AF77">
            <v>43.964911000655043</v>
          </cell>
          <cell r="AG77">
            <v>0</v>
          </cell>
          <cell r="AH77">
            <v>1121.871113900391</v>
          </cell>
          <cell r="AI77">
            <v>97.554009904381829</v>
          </cell>
          <cell r="AJ77">
            <v>1219.4251238047727</v>
          </cell>
          <cell r="AK77">
            <v>0</v>
          </cell>
          <cell r="AL77">
            <v>400.53222083576935</v>
          </cell>
          <cell r="AM77">
            <v>379.71322917408042</v>
          </cell>
          <cell r="AN77">
            <v>20.818991661689001</v>
          </cell>
          <cell r="AO77">
            <v>136.11846596666106</v>
          </cell>
          <cell r="AP77">
            <v>130.83022724568229</v>
          </cell>
          <cell r="AQ77">
            <v>0</v>
          </cell>
          <cell r="AR77">
            <v>0</v>
          </cell>
          <cell r="AS77">
            <v>123.68242577277539</v>
          </cell>
          <cell r="AT77">
            <v>0</v>
          </cell>
          <cell r="AU77">
            <v>738.14380752980992</v>
          </cell>
          <cell r="AV77">
            <v>117.81</v>
          </cell>
          <cell r="AW77">
            <v>22.573619999999998</v>
          </cell>
          <cell r="AX77">
            <v>20.381130000000002</v>
          </cell>
          <cell r="AY77">
            <v>16.803989999999999</v>
          </cell>
          <cell r="AZ77">
            <v>0</v>
          </cell>
          <cell r="BA77">
            <v>28.89864</v>
          </cell>
          <cell r="BB77">
            <v>0</v>
          </cell>
          <cell r="BC77">
            <v>23.523749999999996</v>
          </cell>
          <cell r="BD77">
            <v>131.6513295792</v>
          </cell>
          <cell r="BE77">
            <v>361.64245957919996</v>
          </cell>
          <cell r="BF77">
            <v>1099.7862671090097</v>
          </cell>
          <cell r="BG77">
            <v>47.290809485687419</v>
          </cell>
          <cell r="BH77">
            <v>4.2999999999999997E-2</v>
          </cell>
          <cell r="BI77">
            <v>1219.4251238047727</v>
          </cell>
          <cell r="BJ77">
            <v>43.731909004541869</v>
          </cell>
          <cell r="BK77">
            <v>34449.97212166409</v>
          </cell>
          <cell r="BL77">
            <v>3224.5173905877591</v>
          </cell>
          <cell r="BM77">
            <v>413.39966545996913</v>
          </cell>
          <cell r="BN77">
            <v>3655.5468292809892</v>
          </cell>
          <cell r="BO77">
            <v>2255.396612340196</v>
          </cell>
          <cell r="BP77">
            <v>0</v>
          </cell>
          <cell r="BQ77">
            <v>275.59977697331271</v>
          </cell>
          <cell r="BR77">
            <v>17.224986060832045</v>
          </cell>
          <cell r="BS77">
            <v>0</v>
          </cell>
          <cell r="BT77">
            <v>0</v>
          </cell>
          <cell r="BU77">
            <v>9841.6852607030578</v>
          </cell>
          <cell r="BV77">
            <v>1377.9988848665639</v>
          </cell>
          <cell r="BW77">
            <v>1443.4538318977254</v>
          </cell>
          <cell r="BX77">
            <v>2295</v>
          </cell>
          <cell r="BY77">
            <v>580.00262268051426</v>
          </cell>
          <cell r="BZ77">
            <v>3.9E-2</v>
          </cell>
          <cell r="CA77">
            <v>1343.5489127448996</v>
          </cell>
          <cell r="CB77">
            <v>51331.661634556847</v>
          </cell>
          <cell r="CC77">
            <v>-1694.6685755999999</v>
          </cell>
          <cell r="CD77">
            <v>3974.9239810827535</v>
          </cell>
          <cell r="CE77">
            <v>53611.917040039596</v>
          </cell>
        </row>
        <row r="78">
          <cell r="A78">
            <v>42207</v>
          </cell>
          <cell r="B78">
            <v>4</v>
          </cell>
          <cell r="C78" t="str">
            <v>Wed</v>
          </cell>
          <cell r="D78">
            <v>83472.672386971142</v>
          </cell>
          <cell r="E78">
            <v>3647.5563842528509</v>
          </cell>
          <cell r="F78">
            <v>87120.228771223978</v>
          </cell>
          <cell r="G78">
            <v>133.00299999999999</v>
          </cell>
          <cell r="H78">
            <v>87253.231771223989</v>
          </cell>
          <cell r="I78">
            <v>1540.849055521338</v>
          </cell>
          <cell r="J78">
            <v>1100.7949504133474</v>
          </cell>
          <cell r="K78">
            <v>73.931000000000012</v>
          </cell>
          <cell r="L78">
            <v>1174.7259504133472</v>
          </cell>
          <cell r="M78">
            <v>1654.3956344462215</v>
          </cell>
          <cell r="N78">
            <v>257.40000000000003</v>
          </cell>
          <cell r="O78">
            <v>0</v>
          </cell>
          <cell r="P78">
            <v>199.01843909203075</v>
          </cell>
          <cell r="Q78">
            <v>158.61602021717945</v>
          </cell>
          <cell r="R78">
            <v>11.799061708188347</v>
          </cell>
          <cell r="S78">
            <v>11.365040935786469</v>
          </cell>
          <cell r="T78">
            <v>12.420717883738433</v>
          </cell>
          <cell r="U78">
            <v>197.21901676300141</v>
          </cell>
          <cell r="V78">
            <v>68.864222280193502</v>
          </cell>
          <cell r="W78">
            <v>0.65955840332633486</v>
          </cell>
          <cell r="X78">
            <v>0</v>
          </cell>
          <cell r="Y78">
            <v>30.707602410665906</v>
          </cell>
          <cell r="Z78">
            <v>0</v>
          </cell>
          <cell r="AA78">
            <v>1</v>
          </cell>
          <cell r="AB78">
            <v>30.707602410665906</v>
          </cell>
          <cell r="AC78">
            <v>0</v>
          </cell>
          <cell r="AD78">
            <v>30.707602410665906</v>
          </cell>
          <cell r="AE78">
            <v>40.74588</v>
          </cell>
          <cell r="AF78">
            <v>43.964911000655043</v>
          </cell>
          <cell r="AG78">
            <v>0</v>
          </cell>
          <cell r="AH78">
            <v>1239.1909689487977</v>
          </cell>
          <cell r="AI78">
            <v>107.75573643033024</v>
          </cell>
          <cell r="AJ78">
            <v>1346.9467053791279</v>
          </cell>
          <cell r="AK78">
            <v>0</v>
          </cell>
          <cell r="AL78">
            <v>442.4179432761112</v>
          </cell>
          <cell r="AM78">
            <v>419.42180215960514</v>
          </cell>
          <cell r="AN78">
            <v>22.996141116506148</v>
          </cell>
          <cell r="AO78">
            <v>130.59081252639058</v>
          </cell>
          <cell r="AP78">
            <v>103.3631077134396</v>
          </cell>
          <cell r="AQ78">
            <v>0</v>
          </cell>
          <cell r="AR78">
            <v>0</v>
          </cell>
          <cell r="AS78">
            <v>133.19645852452734</v>
          </cell>
          <cell r="AT78">
            <v>0</v>
          </cell>
          <cell r="AU78">
            <v>815.3353168139729</v>
          </cell>
          <cell r="AV78">
            <v>130.13</v>
          </cell>
          <cell r="AW78">
            <v>24.934259999999995</v>
          </cell>
          <cell r="AX78">
            <v>22.51249</v>
          </cell>
          <cell r="AY78">
            <v>18.561269999999997</v>
          </cell>
          <cell r="AZ78">
            <v>0</v>
          </cell>
          <cell r="BA78">
            <v>31.920719999999996</v>
          </cell>
          <cell r="BB78">
            <v>0</v>
          </cell>
          <cell r="BC78">
            <v>25.983749999999993</v>
          </cell>
          <cell r="BD78">
            <v>145.41878888159999</v>
          </cell>
          <cell r="BE78">
            <v>399.46127888159998</v>
          </cell>
          <cell r="BF78">
            <v>1214.7965956955729</v>
          </cell>
          <cell r="BG78">
            <v>52.236253614909629</v>
          </cell>
          <cell r="BH78">
            <v>4.2999999999999997E-2</v>
          </cell>
          <cell r="BI78">
            <v>1346.9467053791279</v>
          </cell>
          <cell r="BJ78">
            <v>48.305180534428594</v>
          </cell>
          <cell r="BK78">
            <v>38052.583585367523</v>
          </cell>
          <cell r="BL78">
            <v>3561.7218235904002</v>
          </cell>
          <cell r="BM78">
            <v>456.63100302441029</v>
          </cell>
          <cell r="BN78">
            <v>4037.8262362646219</v>
          </cell>
          <cell r="BO78">
            <v>2491.25508160453</v>
          </cell>
          <cell r="BP78">
            <v>0</v>
          </cell>
          <cell r="BQ78">
            <v>304.42066868294017</v>
          </cell>
          <cell r="BR78">
            <v>19.026291792683761</v>
          </cell>
          <cell r="BS78">
            <v>0</v>
          </cell>
          <cell r="BT78">
            <v>0</v>
          </cell>
          <cell r="BU78">
            <v>10870.881104959586</v>
          </cell>
          <cell r="BV78">
            <v>1522.1033434147012</v>
          </cell>
          <cell r="BW78">
            <v>1594.4032522268992</v>
          </cell>
          <cell r="BX78">
            <v>2534.9999999999995</v>
          </cell>
          <cell r="BY78">
            <v>640.65649171899929</v>
          </cell>
          <cell r="BZ78">
            <v>3.9E-2</v>
          </cell>
          <cell r="CA78">
            <v>1484.0507598293334</v>
          </cell>
          <cell r="CB78">
            <v>56699.678537517037</v>
          </cell>
          <cell r="CC78">
            <v>-1871.8888187999999</v>
          </cell>
          <cell r="CD78">
            <v>4390.6023059018644</v>
          </cell>
          <cell r="CE78">
            <v>59218.392024618894</v>
          </cell>
        </row>
        <row r="79">
          <cell r="A79">
            <v>42208</v>
          </cell>
          <cell r="B79">
            <v>4</v>
          </cell>
          <cell r="C79" t="str">
            <v>Thu</v>
          </cell>
          <cell r="D79">
            <v>82978.751248586705</v>
          </cell>
          <cell r="E79">
            <v>3625.9732103815327</v>
          </cell>
          <cell r="F79">
            <v>86604.724458968238</v>
          </cell>
          <cell r="G79">
            <v>132.21600000000001</v>
          </cell>
          <cell r="H79">
            <v>86736.940458968238</v>
          </cell>
          <cell r="I79">
            <v>1736.5124276510319</v>
          </cell>
          <cell r="J79">
            <v>1193.169351846635</v>
          </cell>
          <cell r="K79">
            <v>80.135000000000005</v>
          </cell>
          <cell r="L79">
            <v>1273.304351846635</v>
          </cell>
          <cell r="M79">
            <v>1644.5480413840412</v>
          </cell>
          <cell r="N79">
            <v>279</v>
          </cell>
          <cell r="O79">
            <v>0</v>
          </cell>
          <cell r="P79">
            <v>199.01843909203075</v>
          </cell>
          <cell r="Q79">
            <v>158.61602021717945</v>
          </cell>
          <cell r="R79">
            <v>11.799061708188347</v>
          </cell>
          <cell r="S79">
            <v>11.365040935786469</v>
          </cell>
          <cell r="T79">
            <v>12.420717883738433</v>
          </cell>
          <cell r="U79">
            <v>197.21901676300141</v>
          </cell>
          <cell r="V79">
            <v>68.864222280193502</v>
          </cell>
          <cell r="W79">
            <v>0.65955840332633486</v>
          </cell>
          <cell r="X79">
            <v>0</v>
          </cell>
          <cell r="Y79">
            <v>30.707602410665906</v>
          </cell>
          <cell r="Z79">
            <v>0</v>
          </cell>
          <cell r="AA79">
            <v>1</v>
          </cell>
          <cell r="AB79">
            <v>30.707602410665906</v>
          </cell>
          <cell r="AC79">
            <v>0</v>
          </cell>
          <cell r="AD79">
            <v>30.707602410665906</v>
          </cell>
          <cell r="AE79">
            <v>40.74588</v>
          </cell>
          <cell r="AF79">
            <v>43.964911000655043</v>
          </cell>
          <cell r="AG79">
            <v>0</v>
          </cell>
          <cell r="AH79">
            <v>1231.8584780082724</v>
          </cell>
          <cell r="AI79">
            <v>107.11812852245849</v>
          </cell>
          <cell r="AJ79">
            <v>1338.976606530731</v>
          </cell>
          <cell r="AK79">
            <v>0</v>
          </cell>
          <cell r="AL79">
            <v>439.80008562358995</v>
          </cell>
          <cell r="AM79">
            <v>416.94001634800986</v>
          </cell>
          <cell r="AN79">
            <v>22.860069275580081</v>
          </cell>
          <cell r="AO79">
            <v>147.17377284720209</v>
          </cell>
          <cell r="AP79">
            <v>112.03693493414781</v>
          </cell>
          <cell r="AQ79">
            <v>0</v>
          </cell>
          <cell r="AR79">
            <v>0</v>
          </cell>
          <cell r="AS79">
            <v>132.40362246188133</v>
          </cell>
          <cell r="AT79">
            <v>0</v>
          </cell>
          <cell r="AU79">
            <v>810.51084748371284</v>
          </cell>
          <cell r="AV79">
            <v>129.36000000000001</v>
          </cell>
          <cell r="AW79">
            <v>24.786719999999999</v>
          </cell>
          <cell r="AX79">
            <v>22.379280000000001</v>
          </cell>
          <cell r="AY79">
            <v>18.451440000000002</v>
          </cell>
          <cell r="AZ79">
            <v>0</v>
          </cell>
          <cell r="BA79">
            <v>31.731840000000002</v>
          </cell>
          <cell r="BB79">
            <v>0</v>
          </cell>
          <cell r="BC79">
            <v>25.83</v>
          </cell>
          <cell r="BD79">
            <v>144.5583226752</v>
          </cell>
          <cell r="BE79">
            <v>397.09760267519999</v>
          </cell>
          <cell r="BF79">
            <v>1207.6084501589128</v>
          </cell>
          <cell r="BG79">
            <v>51.927163356833248</v>
          </cell>
          <cell r="BH79">
            <v>4.2999999999999997E-2</v>
          </cell>
          <cell r="BI79">
            <v>1338.976606530731</v>
          </cell>
          <cell r="BJ79">
            <v>48.019351063810682</v>
          </cell>
          <cell r="BK79">
            <v>37827.420368886065</v>
          </cell>
          <cell r="BL79">
            <v>3540.6465465277356</v>
          </cell>
          <cell r="BM79">
            <v>453.9290444266328</v>
          </cell>
          <cell r="BN79">
            <v>4013.9337733281454</v>
          </cell>
          <cell r="BO79">
            <v>2476.5139272755096</v>
          </cell>
          <cell r="BP79">
            <v>0</v>
          </cell>
          <cell r="BQ79">
            <v>302.61936295108848</v>
          </cell>
          <cell r="BR79">
            <v>18.91371018444303</v>
          </cell>
          <cell r="BS79">
            <v>0</v>
          </cell>
          <cell r="BT79">
            <v>0</v>
          </cell>
          <cell r="BU79">
            <v>10806.556364693553</v>
          </cell>
          <cell r="BV79">
            <v>1513.0968147554427</v>
          </cell>
          <cell r="BW79">
            <v>1584.9689134563262</v>
          </cell>
          <cell r="BX79">
            <v>2520</v>
          </cell>
          <cell r="BY79">
            <v>636.86562490409415</v>
          </cell>
          <cell r="BZ79">
            <v>3.9E-2</v>
          </cell>
          <cell r="CA79">
            <v>1475.2693943865565</v>
          </cell>
          <cell r="CB79">
            <v>56364.177481082035</v>
          </cell>
          <cell r="CC79">
            <v>-1860.8125536</v>
          </cell>
          <cell r="CD79">
            <v>4364.6224106006712</v>
          </cell>
          <cell r="CE79">
            <v>58867.987338082698</v>
          </cell>
        </row>
        <row r="80">
          <cell r="A80">
            <v>42209</v>
          </cell>
          <cell r="B80">
            <v>4</v>
          </cell>
          <cell r="C80" t="str">
            <v>Fri</v>
          </cell>
          <cell r="D80">
            <v>116071.46752034448</v>
          </cell>
          <cell r="E80">
            <v>5072.0458597598818</v>
          </cell>
          <cell r="F80">
            <v>121143.51338010436</v>
          </cell>
          <cell r="G80">
            <v>184.94499999999999</v>
          </cell>
          <cell r="H80">
            <v>121328.45838010436</v>
          </cell>
          <cell r="I80">
            <v>1459.3226504672991</v>
          </cell>
          <cell r="J80">
            <v>1362.5224211409961</v>
          </cell>
          <cell r="K80">
            <v>91.509</v>
          </cell>
          <cell r="L80">
            <v>1454.0314211409961</v>
          </cell>
          <cell r="M80">
            <v>2196.0132528661152</v>
          </cell>
          <cell r="N80">
            <v>318.59999999999997</v>
          </cell>
          <cell r="O80">
            <v>0</v>
          </cell>
          <cell r="P80">
            <v>199.01843909203075</v>
          </cell>
          <cell r="Q80">
            <v>158.61602021717945</v>
          </cell>
          <cell r="R80">
            <v>11.799061708188347</v>
          </cell>
          <cell r="S80">
            <v>11.365040935786469</v>
          </cell>
          <cell r="T80">
            <v>12.420717883738433</v>
          </cell>
          <cell r="U80">
            <v>197.21901676300141</v>
          </cell>
          <cell r="V80">
            <v>68.864222280193502</v>
          </cell>
          <cell r="W80">
            <v>0.65955840332633486</v>
          </cell>
          <cell r="X80">
            <v>0</v>
          </cell>
          <cell r="Y80">
            <v>30.707602410665906</v>
          </cell>
          <cell r="Z80">
            <v>0</v>
          </cell>
          <cell r="AA80">
            <v>1</v>
          </cell>
          <cell r="AB80">
            <v>30.707602410665906</v>
          </cell>
          <cell r="AC80">
            <v>0</v>
          </cell>
          <cell r="AD80">
            <v>30.707602410665906</v>
          </cell>
          <cell r="AE80">
            <v>40.74588</v>
          </cell>
          <cell r="AF80">
            <v>43.964911000655043</v>
          </cell>
          <cell r="AG80">
            <v>0</v>
          </cell>
          <cell r="AH80">
            <v>1723.1353710234762</v>
          </cell>
          <cell r="AI80">
            <v>149.8378583498675</v>
          </cell>
          <cell r="AJ80">
            <v>1872.9732293733437</v>
          </cell>
          <cell r="AK80">
            <v>0</v>
          </cell>
          <cell r="AL80">
            <v>615.19654834252151</v>
          </cell>
          <cell r="AM80">
            <v>583.21966572489475</v>
          </cell>
          <cell r="AN80">
            <v>31.976882617626895</v>
          </cell>
          <cell r="AO80">
            <v>123.68124572605245</v>
          </cell>
          <cell r="AP80">
            <v>127.9389515054462</v>
          </cell>
          <cell r="AQ80">
            <v>0</v>
          </cell>
          <cell r="AR80">
            <v>0</v>
          </cell>
          <cell r="AS80">
            <v>176.80244197005715</v>
          </cell>
          <cell r="AT80">
            <v>0</v>
          </cell>
          <cell r="AU80">
            <v>1133.7502926111458</v>
          </cell>
          <cell r="AV80">
            <v>180.95</v>
          </cell>
          <cell r="AW80">
            <v>34.671899999999994</v>
          </cell>
          <cell r="AX80">
            <v>31.304349999999999</v>
          </cell>
          <cell r="AY80">
            <v>25.810049999999997</v>
          </cell>
          <cell r="AZ80">
            <v>0</v>
          </cell>
          <cell r="BA80">
            <v>44.386799999999994</v>
          </cell>
          <cell r="BB80">
            <v>0</v>
          </cell>
          <cell r="BC80">
            <v>36.131249999999994</v>
          </cell>
          <cell r="BD80">
            <v>202.209558504</v>
          </cell>
          <cell r="BE80">
            <v>555.46390850399996</v>
          </cell>
          <cell r="BF80">
            <v>1689.2142011151457</v>
          </cell>
          <cell r="BG80">
            <v>72.636210647951259</v>
          </cell>
          <cell r="BH80">
            <v>4.2999999999999997E-2</v>
          </cell>
          <cell r="BI80">
            <v>1872.9732293733437</v>
          </cell>
          <cell r="BJ80">
            <v>67.169925595211367</v>
          </cell>
          <cell r="BK80">
            <v>52913.355873144188</v>
          </cell>
          <cell r="BL80">
            <v>4952.6901097262962</v>
          </cell>
          <cell r="BM80">
            <v>634.96027047773032</v>
          </cell>
          <cell r="BN80">
            <v>5614.7287900721076</v>
          </cell>
          <cell r="BO80">
            <v>3464.1712673199086</v>
          </cell>
          <cell r="BP80">
            <v>0</v>
          </cell>
          <cell r="BQ80">
            <v>423.30684698515353</v>
          </cell>
          <cell r="BR80">
            <v>26.456677936572095</v>
          </cell>
          <cell r="BS80">
            <v>0</v>
          </cell>
          <cell r="BT80">
            <v>0</v>
          </cell>
          <cell r="BU80">
            <v>15116.313962517766</v>
          </cell>
          <cell r="BV80">
            <v>2116.534234925768</v>
          </cell>
          <cell r="BW80">
            <v>2217.0696110847416</v>
          </cell>
          <cell r="BX80">
            <v>3525</v>
          </cell>
          <cell r="BY80">
            <v>890.8537015027506</v>
          </cell>
          <cell r="BZ80">
            <v>3.9E-2</v>
          </cell>
          <cell r="CA80">
            <v>2063.6208790526234</v>
          </cell>
          <cell r="CB80">
            <v>78842.748262227833</v>
          </cell>
          <cell r="CC80">
            <v>-2602.9223219999999</v>
          </cell>
          <cell r="CD80">
            <v>6105.2753957806999</v>
          </cell>
          <cell r="CE80">
            <v>82345.10133600852</v>
          </cell>
        </row>
        <row r="81">
          <cell r="A81">
            <v>42210</v>
          </cell>
          <cell r="B81">
            <v>4</v>
          </cell>
          <cell r="C81" t="str">
            <v>Sat</v>
          </cell>
          <cell r="D81">
            <v>49392.113838444464</v>
          </cell>
          <cell r="E81">
            <v>2158.3173871318645</v>
          </cell>
          <cell r="F81">
            <v>51550.431225576329</v>
          </cell>
          <cell r="G81">
            <v>78.7</v>
          </cell>
          <cell r="H81">
            <v>51629.131225576333</v>
          </cell>
          <cell r="I81">
            <v>0</v>
          </cell>
          <cell r="J81">
            <v>1016.1184157661667</v>
          </cell>
          <cell r="K81">
            <v>68.244</v>
          </cell>
          <cell r="L81">
            <v>1084.3624157661666</v>
          </cell>
          <cell r="M81">
            <v>1152.1683882750469</v>
          </cell>
          <cell r="N81">
            <v>237.60000000000002</v>
          </cell>
          <cell r="O81">
            <v>0</v>
          </cell>
          <cell r="P81">
            <v>199.01843909203075</v>
          </cell>
          <cell r="Q81">
            <v>158.61602021717945</v>
          </cell>
          <cell r="R81">
            <v>11.799061708188347</v>
          </cell>
          <cell r="S81">
            <v>11.365040935786469</v>
          </cell>
          <cell r="T81">
            <v>12.420717883738433</v>
          </cell>
          <cell r="U81">
            <v>197.21901676300141</v>
          </cell>
          <cell r="V81">
            <v>68.864222280193502</v>
          </cell>
          <cell r="W81">
            <v>0.65955840332633486</v>
          </cell>
          <cell r="X81">
            <v>0</v>
          </cell>
          <cell r="Y81">
            <v>30.707602410665906</v>
          </cell>
          <cell r="Z81">
            <v>0</v>
          </cell>
          <cell r="AA81">
            <v>1</v>
          </cell>
          <cell r="AB81">
            <v>30.707602410665906</v>
          </cell>
          <cell r="AC81">
            <v>0</v>
          </cell>
          <cell r="AD81">
            <v>30.707602410665906</v>
          </cell>
          <cell r="AE81">
            <v>40.74588</v>
          </cell>
          <cell r="AF81">
            <v>43.964911000655043</v>
          </cell>
          <cell r="AG81">
            <v>0</v>
          </cell>
          <cell r="AH81">
            <v>733.24909405254311</v>
          </cell>
          <cell r="AI81">
            <v>63.760790787177669</v>
          </cell>
          <cell r="AJ81">
            <v>797.00988483972083</v>
          </cell>
          <cell r="AK81">
            <v>0</v>
          </cell>
          <cell r="AL81">
            <v>261.78576525213685</v>
          </cell>
          <cell r="AM81">
            <v>248.1785811595297</v>
          </cell>
          <cell r="AN81">
            <v>13.607184092607191</v>
          </cell>
          <cell r="AO81">
            <v>0</v>
          </cell>
          <cell r="AP81">
            <v>95.412099427790395</v>
          </cell>
          <cell r="AQ81">
            <v>0</v>
          </cell>
          <cell r="AR81">
            <v>0</v>
          </cell>
          <cell r="AS81">
            <v>92.761819329581542</v>
          </cell>
          <cell r="AT81">
            <v>0</v>
          </cell>
          <cell r="AU81">
            <v>482.44693302601956</v>
          </cell>
          <cell r="AV81">
            <v>77</v>
          </cell>
          <cell r="AW81">
            <v>14.754</v>
          </cell>
          <cell r="AX81">
            <v>13.321000000000002</v>
          </cell>
          <cell r="AY81">
            <v>10.983000000000001</v>
          </cell>
          <cell r="AZ81">
            <v>0</v>
          </cell>
          <cell r="BA81">
            <v>18.888000000000002</v>
          </cell>
          <cell r="BB81">
            <v>0</v>
          </cell>
          <cell r="BC81">
            <v>15.374999999999998</v>
          </cell>
          <cell r="BD81">
            <v>86.046620640000015</v>
          </cell>
          <cell r="BE81">
            <v>236.36762064000001</v>
          </cell>
          <cell r="BF81">
            <v>718.81455366601949</v>
          </cell>
          <cell r="BG81">
            <v>30.909025807638837</v>
          </cell>
          <cell r="BH81">
            <v>4.2999999999999997E-2</v>
          </cell>
          <cell r="BI81">
            <v>797.00988483972083</v>
          </cell>
          <cell r="BJ81">
            <v>28.582947061792073</v>
          </cell>
          <cell r="BK81">
            <v>22516.321648146466</v>
          </cell>
          <cell r="BL81">
            <v>2107.5277062665095</v>
          </cell>
          <cell r="BM81">
            <v>270.19585977775762</v>
          </cell>
          <cell r="BN81">
            <v>2389.2462936477054</v>
          </cell>
          <cell r="BO81">
            <v>1474.115432902089</v>
          </cell>
          <cell r="BP81">
            <v>0</v>
          </cell>
          <cell r="BQ81">
            <v>180.13057318517173</v>
          </cell>
          <cell r="BR81">
            <v>11.258160824073233</v>
          </cell>
          <cell r="BS81">
            <v>0</v>
          </cell>
          <cell r="BT81">
            <v>0</v>
          </cell>
          <cell r="BU81">
            <v>6432.4740266033059</v>
          </cell>
          <cell r="BV81">
            <v>900.6528659258588</v>
          </cell>
          <cell r="BW81">
            <v>943.43387705733699</v>
          </cell>
          <cell r="BX81">
            <v>1500</v>
          </cell>
          <cell r="BY81">
            <v>379.08668149053221</v>
          </cell>
          <cell r="BZ81">
            <v>3.9E-2</v>
          </cell>
          <cell r="CA81">
            <v>878.13654427771223</v>
          </cell>
          <cell r="CB81">
            <v>33550.105643501207</v>
          </cell>
          <cell r="CC81">
            <v>-1107.62652</v>
          </cell>
          <cell r="CD81">
            <v>2597.989530119447</v>
          </cell>
          <cell r="CE81">
            <v>35040.46865362065</v>
          </cell>
        </row>
        <row r="82">
          <cell r="A82">
            <v>42211</v>
          </cell>
          <cell r="B82">
            <v>4</v>
          </cell>
          <cell r="C82" t="str">
            <v>Sun</v>
          </cell>
          <cell r="D82">
            <v>3951.3691070755572</v>
          </cell>
          <cell r="E82">
            <v>172.66539097054917</v>
          </cell>
          <cell r="F82">
            <v>4124.0344980461059</v>
          </cell>
          <cell r="G82">
            <v>6.2960000000000003</v>
          </cell>
          <cell r="H82">
            <v>4130.3304980461062</v>
          </cell>
          <cell r="I82">
            <v>0</v>
          </cell>
          <cell r="J82">
            <v>585.03787574415651</v>
          </cell>
          <cell r="K82">
            <v>39.292000000000002</v>
          </cell>
          <cell r="L82">
            <v>624.32987574415654</v>
          </cell>
          <cell r="M82">
            <v>59.085558373079337</v>
          </cell>
          <cell r="N82">
            <v>136.79999999999998</v>
          </cell>
          <cell r="O82">
            <v>0</v>
          </cell>
          <cell r="P82">
            <v>199.01843909203075</v>
          </cell>
          <cell r="Q82">
            <v>158.61602021717945</v>
          </cell>
          <cell r="R82">
            <v>11.799061708188347</v>
          </cell>
          <cell r="S82">
            <v>11.365040935786469</v>
          </cell>
          <cell r="T82">
            <v>12.420717883738433</v>
          </cell>
          <cell r="U82">
            <v>197.21901676300141</v>
          </cell>
          <cell r="V82">
            <v>68.864222280193502</v>
          </cell>
          <cell r="W82">
            <v>0.65955840332633486</v>
          </cell>
          <cell r="X82">
            <v>0</v>
          </cell>
          <cell r="Y82">
            <v>30.707602410665906</v>
          </cell>
          <cell r="Z82">
            <v>0</v>
          </cell>
          <cell r="AA82">
            <v>1</v>
          </cell>
          <cell r="AB82">
            <v>30.707602410665906</v>
          </cell>
          <cell r="AC82">
            <v>0</v>
          </cell>
          <cell r="AD82">
            <v>30.707602410665906</v>
          </cell>
          <cell r="AE82">
            <v>40.74588</v>
          </cell>
          <cell r="AF82">
            <v>43.964911000655043</v>
          </cell>
          <cell r="AG82">
            <v>0</v>
          </cell>
          <cell r="AH82">
            <v>58.659927524203454</v>
          </cell>
          <cell r="AI82">
            <v>5.1008632629742134</v>
          </cell>
          <cell r="AJ82">
            <v>63.760790787177662</v>
          </cell>
          <cell r="AK82">
            <v>0</v>
          </cell>
          <cell r="AL82">
            <v>20.942861220170947</v>
          </cell>
          <cell r="AM82">
            <v>19.854286492762373</v>
          </cell>
          <cell r="AN82">
            <v>1.0885747274085753</v>
          </cell>
          <cell r="AO82">
            <v>0</v>
          </cell>
          <cell r="AP82">
            <v>54.934239064485375</v>
          </cell>
          <cell r="AQ82">
            <v>0</v>
          </cell>
          <cell r="AR82">
            <v>0</v>
          </cell>
          <cell r="AS82">
            <v>4.7570163758759767</v>
          </cell>
          <cell r="AT82">
            <v>0</v>
          </cell>
          <cell r="AU82">
            <v>38.595754642081566</v>
          </cell>
          <cell r="AV82">
            <v>6.16</v>
          </cell>
          <cell r="AW82">
            <v>1.18032</v>
          </cell>
          <cell r="AX82">
            <v>1.0656800000000002</v>
          </cell>
          <cell r="AY82">
            <v>0.87863999999999998</v>
          </cell>
          <cell r="AZ82">
            <v>0</v>
          </cell>
          <cell r="BA82">
            <v>1.5110399999999999</v>
          </cell>
          <cell r="BB82">
            <v>0</v>
          </cell>
          <cell r="BC82">
            <v>1.2299999999999998</v>
          </cell>
          <cell r="BD82">
            <v>6.8837296512000004</v>
          </cell>
          <cell r="BE82">
            <v>18.909409651200001</v>
          </cell>
          <cell r="BF82">
            <v>57.50516429328156</v>
          </cell>
          <cell r="BG82">
            <v>2.4727220646111068</v>
          </cell>
          <cell r="BH82">
            <v>4.2999999999999997E-2</v>
          </cell>
          <cell r="BI82">
            <v>63.760790787177662</v>
          </cell>
          <cell r="BJ82">
            <v>2.286635764943366</v>
          </cell>
          <cell r="BK82">
            <v>1801.3057318517172</v>
          </cell>
          <cell r="BL82">
            <v>168.60221650132075</v>
          </cell>
          <cell r="BM82">
            <v>21.61566878222061</v>
          </cell>
          <cell r="BN82">
            <v>191.13970349181645</v>
          </cell>
          <cell r="BO82">
            <v>117.92923463216711</v>
          </cell>
          <cell r="BP82">
            <v>0</v>
          </cell>
          <cell r="BQ82">
            <v>14.410445854813737</v>
          </cell>
          <cell r="BR82">
            <v>0.90065286592585858</v>
          </cell>
          <cell r="BS82">
            <v>0</v>
          </cell>
          <cell r="BT82">
            <v>0</v>
          </cell>
          <cell r="BU82">
            <v>514.59792212826449</v>
          </cell>
          <cell r="BV82">
            <v>72.052229274068694</v>
          </cell>
          <cell r="BW82">
            <v>75.474710164586952</v>
          </cell>
          <cell r="BX82">
            <v>120</v>
          </cell>
          <cell r="BY82">
            <v>30.326934519242577</v>
          </cell>
          <cell r="BZ82">
            <v>3.9E-2</v>
          </cell>
          <cell r="CA82">
            <v>70.250923542216981</v>
          </cell>
          <cell r="CB82">
            <v>2684.0084514800969</v>
          </cell>
          <cell r="CC82">
            <v>-88.610121599999999</v>
          </cell>
          <cell r="CD82">
            <v>207.83916240955574</v>
          </cell>
          <cell r="CE82">
            <v>2803.237492289652</v>
          </cell>
        </row>
        <row r="83">
          <cell r="A83">
            <v>42212</v>
          </cell>
          <cell r="B83">
            <v>5</v>
          </cell>
          <cell r="C83" t="str">
            <v>Mon</v>
          </cell>
          <cell r="D83">
            <v>86314.451834136984</v>
          </cell>
          <cell r="E83">
            <v>3177.832981782029</v>
          </cell>
          <cell r="F83">
            <v>89492.284815919018</v>
          </cell>
          <cell r="G83">
            <v>859.71599999999989</v>
          </cell>
          <cell r="H83">
            <v>90352.000815919018</v>
          </cell>
          <cell r="I83">
            <v>1571.891684812075</v>
          </cell>
          <cell r="J83">
            <v>1047.4450051999693</v>
          </cell>
          <cell r="K83">
            <v>67.320000000000007</v>
          </cell>
          <cell r="L83">
            <v>1114.7650051999692</v>
          </cell>
          <cell r="M83">
            <v>1591.9069608976965</v>
          </cell>
          <cell r="N83">
            <v>269.55200000000002</v>
          </cell>
          <cell r="O83">
            <v>0</v>
          </cell>
          <cell r="P83">
            <v>199.01843909203075</v>
          </cell>
          <cell r="Q83">
            <v>158.61602021717945</v>
          </cell>
          <cell r="R83">
            <v>11.799061708188347</v>
          </cell>
          <cell r="S83">
            <v>11.365040935786469</v>
          </cell>
          <cell r="T83">
            <v>12.420717883738433</v>
          </cell>
          <cell r="U83">
            <v>199.12921610649923</v>
          </cell>
          <cell r="V83">
            <v>72.864694906095281</v>
          </cell>
          <cell r="W83">
            <v>0.63995244211412305</v>
          </cell>
          <cell r="X83">
            <v>0</v>
          </cell>
          <cell r="Y83">
            <v>30.273225483467488</v>
          </cell>
          <cell r="Z83">
            <v>0</v>
          </cell>
          <cell r="AA83">
            <v>1</v>
          </cell>
          <cell r="AB83">
            <v>30.273225483467488</v>
          </cell>
          <cell r="AC83">
            <v>0</v>
          </cell>
          <cell r="AD83">
            <v>30.273225483467488</v>
          </cell>
          <cell r="AE83">
            <v>40.673360000000002</v>
          </cell>
          <cell r="AF83">
            <v>43.389695792950455</v>
          </cell>
          <cell r="AG83">
            <v>0</v>
          </cell>
          <cell r="AH83">
            <v>1201.8435105086455</v>
          </cell>
          <cell r="AI83">
            <v>104.50813134857773</v>
          </cell>
          <cell r="AJ83">
            <v>1306.3516418572233</v>
          </cell>
          <cell r="AK83">
            <v>0</v>
          </cell>
          <cell r="AL83">
            <v>453.7355320456669</v>
          </cell>
          <cell r="AM83">
            <v>433.70077781699007</v>
          </cell>
          <cell r="AN83">
            <v>20.034754228676853</v>
          </cell>
          <cell r="AO83">
            <v>133.22175302475191</v>
          </cell>
          <cell r="AP83">
            <v>98.087196649664037</v>
          </cell>
          <cell r="AQ83">
            <v>0</v>
          </cell>
          <cell r="AR83">
            <v>0</v>
          </cell>
          <cell r="AS83">
            <v>128.16545515310895</v>
          </cell>
          <cell r="AT83">
            <v>0</v>
          </cell>
          <cell r="AU83">
            <v>805.70782315496365</v>
          </cell>
          <cell r="AV83">
            <v>128.58999999999997</v>
          </cell>
          <cell r="AW83">
            <v>24.562359999999995</v>
          </cell>
          <cell r="AX83">
            <v>16.658249999999999</v>
          </cell>
          <cell r="AY83">
            <v>16.060389999999998</v>
          </cell>
          <cell r="AZ83">
            <v>0</v>
          </cell>
          <cell r="BA83">
            <v>32.466470000000001</v>
          </cell>
          <cell r="BB83">
            <v>0</v>
          </cell>
          <cell r="BC83">
            <v>21.132179999999995</v>
          </cell>
          <cell r="BD83">
            <v>143.69785646879998</v>
          </cell>
          <cell r="BE83">
            <v>383.16750646880001</v>
          </cell>
          <cell r="BF83">
            <v>1188.8753296237637</v>
          </cell>
          <cell r="BG83">
            <v>51.121639173821833</v>
          </cell>
          <cell r="BH83">
            <v>4.2999999999999997E-2</v>
          </cell>
          <cell r="BI83">
            <v>1306.3516418572233</v>
          </cell>
          <cell r="BJ83">
            <v>47.733521593192755</v>
          </cell>
          <cell r="BK83">
            <v>36383.679589470354</v>
          </cell>
          <cell r="BL83">
            <v>3405.5124095744254</v>
          </cell>
          <cell r="BM83">
            <v>436.60415507364422</v>
          </cell>
          <cell r="BN83">
            <v>3860.7359126779802</v>
          </cell>
          <cell r="BO83">
            <v>2381.9940231231371</v>
          </cell>
          <cell r="BP83">
            <v>0</v>
          </cell>
          <cell r="BQ83">
            <v>291.06943671576283</v>
          </cell>
          <cell r="BR83">
            <v>18.191839794735177</v>
          </cell>
          <cell r="BS83">
            <v>0</v>
          </cell>
          <cell r="BT83">
            <v>0</v>
          </cell>
          <cell r="BU83">
            <v>10394.107776959685</v>
          </cell>
          <cell r="BV83">
            <v>1455.3471835788143</v>
          </cell>
          <cell r="BW83">
            <v>1524.4761747988077</v>
          </cell>
          <cell r="BX83">
            <v>2504.9999999999995</v>
          </cell>
          <cell r="BY83">
            <v>612.55868394127879</v>
          </cell>
          <cell r="BZ83">
            <v>3.9E-2</v>
          </cell>
          <cell r="CA83">
            <v>1418.9635039893437</v>
          </cell>
          <cell r="CB83">
            <v>54294.132912738292</v>
          </cell>
          <cell r="CC83">
            <v>-1862.6294231999998</v>
          </cell>
          <cell r="CD83">
            <v>4250.696849267988</v>
          </cell>
          <cell r="CE83">
            <v>56682.20033880628</v>
          </cell>
        </row>
        <row r="84">
          <cell r="A84">
            <v>42213</v>
          </cell>
          <cell r="B84">
            <v>5</v>
          </cell>
          <cell r="C84" t="str">
            <v>Tue</v>
          </cell>
          <cell r="D84">
            <v>79078.509764209346</v>
          </cell>
          <cell r="E84">
            <v>2911.4278216326375</v>
          </cell>
          <cell r="F84">
            <v>81989.937585841981</v>
          </cell>
          <cell r="G84">
            <v>787.64400000000001</v>
          </cell>
          <cell r="H84">
            <v>82777.581585841981</v>
          </cell>
          <cell r="I84">
            <v>1394.8768554413457</v>
          </cell>
          <cell r="J84">
            <v>1394.0260730970178</v>
          </cell>
          <cell r="K84">
            <v>89.595000000000013</v>
          </cell>
          <cell r="L84">
            <v>1483.6210730970179</v>
          </cell>
          <cell r="M84">
            <v>1523.5428582824579</v>
          </cell>
          <cell r="N84">
            <v>358.74200000000002</v>
          </cell>
          <cell r="O84">
            <v>0</v>
          </cell>
          <cell r="P84">
            <v>199.01843909203075</v>
          </cell>
          <cell r="Q84">
            <v>158.61602021717945</v>
          </cell>
          <cell r="R84">
            <v>11.799061708188347</v>
          </cell>
          <cell r="S84">
            <v>11.365040935786469</v>
          </cell>
          <cell r="T84">
            <v>12.420717883738433</v>
          </cell>
          <cell r="U84">
            <v>199.12921610649923</v>
          </cell>
          <cell r="V84">
            <v>72.864694906095281</v>
          </cell>
          <cell r="W84">
            <v>0.63995244211412305</v>
          </cell>
          <cell r="X84">
            <v>0</v>
          </cell>
          <cell r="Y84">
            <v>30.273225483467488</v>
          </cell>
          <cell r="Z84">
            <v>0</v>
          </cell>
          <cell r="AA84">
            <v>1</v>
          </cell>
          <cell r="AB84">
            <v>30.273225483467488</v>
          </cell>
          <cell r="AC84">
            <v>0</v>
          </cell>
          <cell r="AD84">
            <v>30.273225483467488</v>
          </cell>
          <cell r="AE84">
            <v>40.673360000000002</v>
          </cell>
          <cell r="AF84">
            <v>43.389695792950455</v>
          </cell>
          <cell r="AG84">
            <v>0</v>
          </cell>
          <cell r="AH84">
            <v>1101.0901623222921</v>
          </cell>
          <cell r="AI84">
            <v>95.746970636720931</v>
          </cell>
          <cell r="AJ84">
            <v>1196.8371329590129</v>
          </cell>
          <cell r="AK84">
            <v>0</v>
          </cell>
          <cell r="AL84">
            <v>415.69782277237749</v>
          </cell>
          <cell r="AM84">
            <v>397.34262877844003</v>
          </cell>
          <cell r="AN84">
            <v>18.355193993937476</v>
          </cell>
          <cell r="AO84">
            <v>118.21930335980234</v>
          </cell>
          <cell r="AP84">
            <v>130.54251907050875</v>
          </cell>
          <cell r="AQ84">
            <v>0</v>
          </cell>
          <cell r="AR84">
            <v>0</v>
          </cell>
          <cell r="AS84">
            <v>122.66141720174843</v>
          </cell>
          <cell r="AT84">
            <v>0</v>
          </cell>
          <cell r="AU84">
            <v>738.16345474676325</v>
          </cell>
          <cell r="AV84">
            <v>117.81</v>
          </cell>
          <cell r="AW84">
            <v>22.503239999999998</v>
          </cell>
          <cell r="AX84">
            <v>15.261749999999999</v>
          </cell>
          <cell r="AY84">
            <v>14.71401</v>
          </cell>
          <cell r="AZ84">
            <v>0</v>
          </cell>
          <cell r="BA84">
            <v>29.744730000000004</v>
          </cell>
          <cell r="BB84">
            <v>0</v>
          </cell>
          <cell r="BC84">
            <v>19.360619999999997</v>
          </cell>
          <cell r="BD84">
            <v>131.6513295792</v>
          </cell>
          <cell r="BE84">
            <v>351.0456795792</v>
          </cell>
          <cell r="BF84">
            <v>1089.2091343259633</v>
          </cell>
          <cell r="BG84">
            <v>46.835992776016411</v>
          </cell>
          <cell r="BH84">
            <v>4.2999999999999997E-2</v>
          </cell>
          <cell r="BI84">
            <v>1196.8371329590129</v>
          </cell>
          <cell r="BJ84">
            <v>43.731909004541869</v>
          </cell>
          <cell r="BK84">
            <v>33333.550761610568</v>
          </cell>
          <cell r="BL84">
            <v>3120.0203512867492</v>
          </cell>
          <cell r="BM84">
            <v>400.00260913932675</v>
          </cell>
          <cell r="BN84">
            <v>3537.0814050283298</v>
          </cell>
          <cell r="BO84">
            <v>2182.3059014241917</v>
          </cell>
          <cell r="BP84">
            <v>0</v>
          </cell>
          <cell r="BQ84">
            <v>266.66840609288454</v>
          </cell>
          <cell r="BR84">
            <v>16.666775380805284</v>
          </cell>
          <cell r="BS84">
            <v>0</v>
          </cell>
          <cell r="BT84">
            <v>0</v>
          </cell>
          <cell r="BU84">
            <v>9522.745448352287</v>
          </cell>
          <cell r="BV84">
            <v>1333.3420304644228</v>
          </cell>
          <cell r="BW84">
            <v>1396.6757769114827</v>
          </cell>
          <cell r="BX84">
            <v>2295</v>
          </cell>
          <cell r="BY84">
            <v>561.20645894021357</v>
          </cell>
          <cell r="BZ84">
            <v>3.9E-2</v>
          </cell>
          <cell r="CA84">
            <v>1300.0084797028121</v>
          </cell>
          <cell r="CB84">
            <v>49742.52895598179</v>
          </cell>
          <cell r="CC84">
            <v>-1706.4808488000001</v>
          </cell>
          <cell r="CD84">
            <v>3894.3510056167797</v>
          </cell>
          <cell r="CE84">
            <v>51930.399112798572</v>
          </cell>
        </row>
        <row r="85">
          <cell r="A85">
            <v>42214</v>
          </cell>
          <cell r="B85">
            <v>5</v>
          </cell>
          <cell r="C85" t="str">
            <v>Wed</v>
          </cell>
          <cell r="D85">
            <v>87348.157844126661</v>
          </cell>
          <cell r="E85">
            <v>3215.8908618033706</v>
          </cell>
          <cell r="F85">
            <v>90564.048705930021</v>
          </cell>
          <cell r="G85">
            <v>870.01199999999994</v>
          </cell>
          <cell r="H85">
            <v>91434.060705930024</v>
          </cell>
          <cell r="I85">
            <v>1338.2321100427123</v>
          </cell>
          <cell r="J85">
            <v>1101.3576157617324</v>
          </cell>
          <cell r="K85">
            <v>70.785000000000011</v>
          </cell>
          <cell r="L85">
            <v>1172.1426157617323</v>
          </cell>
          <cell r="M85">
            <v>1640.7384627657241</v>
          </cell>
          <cell r="N85">
            <v>283.42600000000004</v>
          </cell>
          <cell r="O85">
            <v>0</v>
          </cell>
          <cell r="P85">
            <v>199.01843909203075</v>
          </cell>
          <cell r="Q85">
            <v>158.61602021717945</v>
          </cell>
          <cell r="R85">
            <v>11.799061708188347</v>
          </cell>
          <cell r="S85">
            <v>11.365040935786469</v>
          </cell>
          <cell r="T85">
            <v>12.420717883738433</v>
          </cell>
          <cell r="U85">
            <v>199.12921610649923</v>
          </cell>
          <cell r="V85">
            <v>72.864694906095281</v>
          </cell>
          <cell r="W85">
            <v>0.63995244211412305</v>
          </cell>
          <cell r="X85">
            <v>0</v>
          </cell>
          <cell r="Y85">
            <v>30.273225483467488</v>
          </cell>
          <cell r="Z85">
            <v>0</v>
          </cell>
          <cell r="AA85">
            <v>1</v>
          </cell>
          <cell r="AB85">
            <v>30.273225483467488</v>
          </cell>
          <cell r="AC85">
            <v>0</v>
          </cell>
          <cell r="AD85">
            <v>30.273225483467488</v>
          </cell>
          <cell r="AE85">
            <v>40.673360000000002</v>
          </cell>
          <cell r="AF85">
            <v>43.389695792950455</v>
          </cell>
          <cell r="AG85">
            <v>0</v>
          </cell>
          <cell r="AH85">
            <v>1216.236845963839</v>
          </cell>
          <cell r="AI85">
            <v>105.75972573598585</v>
          </cell>
          <cell r="AJ85">
            <v>1321.9965716998247</v>
          </cell>
          <cell r="AK85">
            <v>0</v>
          </cell>
          <cell r="AL85">
            <v>459.1694905132797</v>
          </cell>
          <cell r="AM85">
            <v>438.89479910821149</v>
          </cell>
          <cell r="AN85">
            <v>20.274691405068189</v>
          </cell>
          <cell r="AO85">
            <v>113.41851946701848</v>
          </cell>
          <cell r="AP85">
            <v>103.13580235957322</v>
          </cell>
          <cell r="AQ85">
            <v>0</v>
          </cell>
          <cell r="AR85">
            <v>0</v>
          </cell>
          <cell r="AS85">
            <v>132.09691083265216</v>
          </cell>
          <cell r="AT85">
            <v>0</v>
          </cell>
          <cell r="AU85">
            <v>815.35701864184955</v>
          </cell>
          <cell r="AV85">
            <v>130.13</v>
          </cell>
          <cell r="AW85">
            <v>24.856519999999996</v>
          </cell>
          <cell r="AX85">
            <v>16.857749999999999</v>
          </cell>
          <cell r="AY85">
            <v>16.25273</v>
          </cell>
          <cell r="AZ85">
            <v>0</v>
          </cell>
          <cell r="BA85">
            <v>32.855290000000004</v>
          </cell>
          <cell r="BB85">
            <v>0</v>
          </cell>
          <cell r="BC85">
            <v>21.385259999999995</v>
          </cell>
          <cell r="BD85">
            <v>145.41878888159999</v>
          </cell>
          <cell r="BE85">
            <v>387.75633888160002</v>
          </cell>
          <cell r="BF85">
            <v>1203.1133575234494</v>
          </cell>
          <cell r="BG85">
            <v>51.733874373508321</v>
          </cell>
          <cell r="BH85">
            <v>4.2999999999999997E-2</v>
          </cell>
          <cell r="BI85">
            <v>1321.9965716998247</v>
          </cell>
          <cell r="BJ85">
            <v>48.305180534428594</v>
          </cell>
          <cell r="BK85">
            <v>36819.412279164608</v>
          </cell>
          <cell r="BL85">
            <v>3446.2969893298077</v>
          </cell>
          <cell r="BM85">
            <v>441.83294734997526</v>
          </cell>
          <cell r="BN85">
            <v>3906.9722709136449</v>
          </cell>
          <cell r="BO85">
            <v>2410.5208976515578</v>
          </cell>
          <cell r="BP85">
            <v>0</v>
          </cell>
          <cell r="BQ85">
            <v>294.55529823331688</v>
          </cell>
          <cell r="BR85">
            <v>18.409706139582305</v>
          </cell>
          <cell r="BS85">
            <v>0</v>
          </cell>
          <cell r="BT85">
            <v>0</v>
          </cell>
          <cell r="BU85">
            <v>10518.588109617884</v>
          </cell>
          <cell r="BV85">
            <v>1472.7764911665845</v>
          </cell>
          <cell r="BW85">
            <v>1542.7333744969972</v>
          </cell>
          <cell r="BX85">
            <v>2534.9999999999995</v>
          </cell>
          <cell r="BY85">
            <v>619.89471608428812</v>
          </cell>
          <cell r="BZ85">
            <v>3.9E-2</v>
          </cell>
          <cell r="CA85">
            <v>1435.9570788874198</v>
          </cell>
          <cell r="CB85">
            <v>54944.362049417796</v>
          </cell>
          <cell r="CC85">
            <v>-1884.9363623999998</v>
          </cell>
          <cell r="CD85">
            <v>4301.6033983610178</v>
          </cell>
          <cell r="CE85">
            <v>57361.02908537881</v>
          </cell>
        </row>
        <row r="86">
          <cell r="A86">
            <v>42215</v>
          </cell>
          <cell r="B86">
            <v>5</v>
          </cell>
          <cell r="C86" t="str">
            <v>Thu</v>
          </cell>
          <cell r="D86">
            <v>86831.30483913183</v>
          </cell>
          <cell r="E86">
            <v>3196.8619217927003</v>
          </cell>
          <cell r="F86">
            <v>90028.166760924534</v>
          </cell>
          <cell r="G86">
            <v>864.86400000000003</v>
          </cell>
          <cell r="H86">
            <v>90893.030760924536</v>
          </cell>
          <cell r="I86">
            <v>1508.1663462386125</v>
          </cell>
          <cell r="J86">
            <v>1193.7792338676118</v>
          </cell>
          <cell r="K86">
            <v>76.724999999999994</v>
          </cell>
          <cell r="L86">
            <v>1270.5042338676119</v>
          </cell>
          <cell r="M86">
            <v>1630.9721623921182</v>
          </cell>
          <cell r="N86">
            <v>307.20999999999998</v>
          </cell>
          <cell r="O86">
            <v>0</v>
          </cell>
          <cell r="P86">
            <v>199.01843909203075</v>
          </cell>
          <cell r="Q86">
            <v>158.61602021717945</v>
          </cell>
          <cell r="R86">
            <v>11.799061708188347</v>
          </cell>
          <cell r="S86">
            <v>11.365040935786469</v>
          </cell>
          <cell r="T86">
            <v>12.420717883738433</v>
          </cell>
          <cell r="U86">
            <v>199.12921610649923</v>
          </cell>
          <cell r="V86">
            <v>72.864694906095281</v>
          </cell>
          <cell r="W86">
            <v>0.63995244211412305</v>
          </cell>
          <cell r="X86">
            <v>0</v>
          </cell>
          <cell r="Y86">
            <v>30.273225483467488</v>
          </cell>
          <cell r="Z86">
            <v>0</v>
          </cell>
          <cell r="AA86">
            <v>1</v>
          </cell>
          <cell r="AB86">
            <v>30.273225483467488</v>
          </cell>
          <cell r="AC86">
            <v>0</v>
          </cell>
          <cell r="AD86">
            <v>30.273225483467488</v>
          </cell>
          <cell r="AE86">
            <v>40.673360000000002</v>
          </cell>
          <cell r="AF86">
            <v>43.389695792950455</v>
          </cell>
          <cell r="AG86">
            <v>0</v>
          </cell>
          <cell r="AH86">
            <v>1209.0401782362424</v>
          </cell>
          <cell r="AI86">
            <v>105.13392854228181</v>
          </cell>
          <cell r="AJ86">
            <v>1314.1741067785242</v>
          </cell>
          <cell r="AK86">
            <v>0</v>
          </cell>
          <cell r="AL86">
            <v>456.45251127947336</v>
          </cell>
          <cell r="AM86">
            <v>436.29778846260086</v>
          </cell>
          <cell r="AN86">
            <v>20.154722816872525</v>
          </cell>
          <cell r="AO86">
            <v>127.82087114537006</v>
          </cell>
          <cell r="AP86">
            <v>111.79055500513179</v>
          </cell>
          <cell r="AQ86">
            <v>0</v>
          </cell>
          <cell r="AR86">
            <v>0</v>
          </cell>
          <cell r="AS86">
            <v>131.31061969674352</v>
          </cell>
          <cell r="AT86">
            <v>0</v>
          </cell>
          <cell r="AU86">
            <v>810.53242089840671</v>
          </cell>
          <cell r="AV86">
            <v>129.36000000000001</v>
          </cell>
          <cell r="AW86">
            <v>24.709439999999997</v>
          </cell>
          <cell r="AX86">
            <v>16.758000000000003</v>
          </cell>
          <cell r="AY86">
            <v>16.156560000000002</v>
          </cell>
          <cell r="AZ86">
            <v>0</v>
          </cell>
          <cell r="BA86">
            <v>32.660880000000006</v>
          </cell>
          <cell r="BB86">
            <v>0</v>
          </cell>
          <cell r="BC86">
            <v>21.25872</v>
          </cell>
          <cell r="BD86">
            <v>144.5583226752</v>
          </cell>
          <cell r="BE86">
            <v>385.46192267520007</v>
          </cell>
          <cell r="BF86">
            <v>1195.9943435736068</v>
          </cell>
          <cell r="BG86">
            <v>51.427756773665088</v>
          </cell>
          <cell r="BH86">
            <v>4.2999999999999997E-2</v>
          </cell>
          <cell r="BI86">
            <v>1314.1741067785242</v>
          </cell>
          <cell r="BJ86">
            <v>48.019351063810682</v>
          </cell>
          <cell r="BK86">
            <v>36601.545934317488</v>
          </cell>
          <cell r="BL86">
            <v>3425.9046994521173</v>
          </cell>
          <cell r="BM86">
            <v>439.21855121180982</v>
          </cell>
          <cell r="BN86">
            <v>3883.854091795813</v>
          </cell>
          <cell r="BO86">
            <v>2396.2574603873477</v>
          </cell>
          <cell r="BP86">
            <v>0</v>
          </cell>
          <cell r="BQ86">
            <v>292.81236747453988</v>
          </cell>
          <cell r="BR86">
            <v>18.300772967158743</v>
          </cell>
          <cell r="BS86">
            <v>0</v>
          </cell>
          <cell r="BT86">
            <v>0</v>
          </cell>
          <cell r="BU86">
            <v>10456.347943288785</v>
          </cell>
          <cell r="BV86">
            <v>1464.0618373726995</v>
          </cell>
          <cell r="BW86">
            <v>1533.6047746479028</v>
          </cell>
          <cell r="BX86">
            <v>2520</v>
          </cell>
          <cell r="BY86">
            <v>616.22670001278357</v>
          </cell>
          <cell r="BZ86">
            <v>3.9E-2</v>
          </cell>
          <cell r="CA86">
            <v>1427.460291438382</v>
          </cell>
          <cell r="CB86">
            <v>54619.247481078055</v>
          </cell>
          <cell r="CC86">
            <v>-1873.7828928000001</v>
          </cell>
          <cell r="CD86">
            <v>4276.1501238145038</v>
          </cell>
          <cell r="CE86">
            <v>57021.614712092553</v>
          </cell>
        </row>
        <row r="87">
          <cell r="A87">
            <v>42216</v>
          </cell>
          <cell r="B87">
            <v>5</v>
          </cell>
          <cell r="C87" t="str">
            <v>Fri</v>
          </cell>
          <cell r="D87">
            <v>121343.19874559951</v>
          </cell>
          <cell r="E87">
            <v>4467.4838441850752</v>
          </cell>
          <cell r="F87">
            <v>125810.68258978457</v>
          </cell>
          <cell r="G87">
            <v>1209.78</v>
          </cell>
          <cell r="H87">
            <v>127020.46258978457</v>
          </cell>
          <cell r="I87">
            <v>1266.4595462218349</v>
          </cell>
          <cell r="J87">
            <v>87.614999999999995</v>
          </cell>
          <cell r="K87">
            <v>1362.3899351317075</v>
          </cell>
          <cell r="L87">
            <v>1450.0049351317077</v>
          </cell>
          <cell r="M87">
            <v>2176.223968644038</v>
          </cell>
          <cell r="N87">
            <v>350.81399999999996</v>
          </cell>
          <cell r="O87">
            <v>0</v>
          </cell>
          <cell r="P87">
            <v>199</v>
          </cell>
          <cell r="Q87">
            <v>165</v>
          </cell>
          <cell r="R87">
            <v>12.2</v>
          </cell>
          <cell r="S87">
            <v>11.4</v>
          </cell>
          <cell r="T87">
            <v>12.7</v>
          </cell>
          <cell r="U87">
            <v>197.56813794538186</v>
          </cell>
          <cell r="V87">
            <v>73.442174013176412</v>
          </cell>
          <cell r="W87">
            <v>0.64888420509764388</v>
          </cell>
          <cell r="X87">
            <v>0</v>
          </cell>
          <cell r="Y87">
            <v>32.69</v>
          </cell>
          <cell r="Z87">
            <v>0</v>
          </cell>
          <cell r="AA87">
            <v>1</v>
          </cell>
          <cell r="AB87">
            <v>32.69</v>
          </cell>
          <cell r="AC87">
            <v>0</v>
          </cell>
          <cell r="AD87">
            <v>32.69</v>
          </cell>
          <cell r="AE87">
            <v>45.159240000000004</v>
          </cell>
          <cell r="AF87">
            <v>47.65546670518281</v>
          </cell>
          <cell r="AG87">
            <v>0</v>
          </cell>
          <cell r="AH87">
            <v>1717.7802637282439</v>
          </cell>
          <cell r="AI87">
            <v>11.75</v>
          </cell>
          <cell r="AJ87">
            <v>1729.5302637282439</v>
          </cell>
          <cell r="AK87">
            <v>0</v>
          </cell>
          <cell r="AL87">
            <v>642.91977396122275</v>
          </cell>
          <cell r="AM87">
            <v>615.844114299495</v>
          </cell>
          <cell r="AN87">
            <v>27.07565966172773</v>
          </cell>
          <cell r="AO87">
            <v>103.80815952637992</v>
          </cell>
          <cell r="AP87">
            <v>127.1934153624305</v>
          </cell>
          <cell r="AQ87">
            <v>0</v>
          </cell>
          <cell r="AR87">
            <v>0</v>
          </cell>
          <cell r="AS87">
            <v>171.35621800346757</v>
          </cell>
          <cell r="AT87">
            <v>0</v>
          </cell>
          <cell r="AU87">
            <v>1128.6540232293805</v>
          </cell>
          <cell r="AV87">
            <v>180.83249999999998</v>
          </cell>
          <cell r="AW87">
            <v>44.555999999999997</v>
          </cell>
          <cell r="AX87">
            <v>29.375</v>
          </cell>
          <cell r="AY87">
            <v>0</v>
          </cell>
          <cell r="AZ87">
            <v>0</v>
          </cell>
          <cell r="BA87">
            <v>42.3</v>
          </cell>
          <cell r="BB87">
            <v>0</v>
          </cell>
          <cell r="BC87">
            <v>34.074999999999996</v>
          </cell>
          <cell r="BD87">
            <v>198.434</v>
          </cell>
          <cell r="BE87">
            <v>529.57249999999999</v>
          </cell>
          <cell r="BF87">
            <v>1658.2265232293805</v>
          </cell>
          <cell r="BG87">
            <v>71.303740498863348</v>
          </cell>
          <cell r="BH87">
            <v>4.2999999999999997E-2</v>
          </cell>
          <cell r="BI87">
            <v>1729.5302637282439</v>
          </cell>
          <cell r="BJ87">
            <v>0</v>
          </cell>
          <cell r="BK87">
            <v>56154.236821276289</v>
          </cell>
          <cell r="BL87">
            <v>4773.110129808485</v>
          </cell>
          <cell r="BM87">
            <v>673.85084185531559</v>
          </cell>
          <cell r="BN87">
            <v>6738.6488041452085</v>
          </cell>
          <cell r="BO87">
            <v>4083.474682946689</v>
          </cell>
          <cell r="BP87">
            <v>0</v>
          </cell>
          <cell r="BQ87">
            <v>449.23389457021028</v>
          </cell>
          <cell r="BR87">
            <v>28.077118410638143</v>
          </cell>
          <cell r="BS87">
            <v>0</v>
          </cell>
          <cell r="BT87">
            <v>0</v>
          </cell>
          <cell r="BU87">
            <v>16746.395471736545</v>
          </cell>
          <cell r="BV87">
            <v>2190.0152360297752</v>
          </cell>
          <cell r="BW87">
            <v>2343.8778449200722</v>
          </cell>
          <cell r="BX87">
            <v>3995</v>
          </cell>
          <cell r="BY87">
            <v>0</v>
          </cell>
          <cell r="BZ87">
            <v>3.5000000000000003E-2</v>
          </cell>
          <cell r="CA87">
            <v>1965.3982887446703</v>
          </cell>
          <cell r="CB87">
            <v>83394.92366270737</v>
          </cell>
          <cell r="CC87">
            <v>-1503.9728339999999</v>
          </cell>
          <cell r="CD87">
            <v>530.62106999999992</v>
          </cell>
          <cell r="CE87">
            <v>82421.571898707378</v>
          </cell>
        </row>
        <row r="88">
          <cell r="A88">
            <v>42217</v>
          </cell>
          <cell r="B88">
            <v>5</v>
          </cell>
          <cell r="C88" t="str">
            <v>Sat</v>
          </cell>
          <cell r="D88">
            <v>51635.403721531708</v>
          </cell>
          <cell r="E88">
            <v>1901.0569549723725</v>
          </cell>
          <cell r="F88">
            <v>53536.460676504081</v>
          </cell>
          <cell r="G88">
            <v>514.80000000000007</v>
          </cell>
          <cell r="H88">
            <v>54051.260676504084</v>
          </cell>
          <cell r="I88">
            <v>0</v>
          </cell>
          <cell r="J88">
            <v>65.34</v>
          </cell>
          <cell r="K88">
            <v>1016.0196126405956</v>
          </cell>
          <cell r="L88">
            <v>1081.3596126405957</v>
          </cell>
          <cell r="M88">
            <v>1141.7856696473202</v>
          </cell>
          <cell r="N88">
            <v>261.62400000000002</v>
          </cell>
          <cell r="O88">
            <v>0</v>
          </cell>
          <cell r="P88">
            <v>199</v>
          </cell>
          <cell r="Q88">
            <v>165</v>
          </cell>
          <cell r="R88">
            <v>12.2</v>
          </cell>
          <cell r="S88">
            <v>11.4</v>
          </cell>
          <cell r="T88">
            <v>12.7</v>
          </cell>
          <cell r="U88">
            <v>197.56813794538186</v>
          </cell>
          <cell r="V88">
            <v>73.442174013176412</v>
          </cell>
          <cell r="W88">
            <v>0.64888420509764388</v>
          </cell>
          <cell r="X88">
            <v>0</v>
          </cell>
          <cell r="Y88">
            <v>32.69</v>
          </cell>
          <cell r="Z88">
            <v>0</v>
          </cell>
          <cell r="AA88">
            <v>1</v>
          </cell>
          <cell r="AB88">
            <v>32.69</v>
          </cell>
          <cell r="AC88">
            <v>0</v>
          </cell>
          <cell r="AD88">
            <v>32.69</v>
          </cell>
          <cell r="AE88">
            <v>45.159240000000004</v>
          </cell>
          <cell r="AF88">
            <v>47.65546670518281</v>
          </cell>
          <cell r="AG88">
            <v>0</v>
          </cell>
          <cell r="AH88">
            <v>730.97032499074214</v>
          </cell>
          <cell r="AI88">
            <v>5</v>
          </cell>
          <cell r="AJ88">
            <v>735.97032499074214</v>
          </cell>
          <cell r="AK88">
            <v>0</v>
          </cell>
          <cell r="AL88">
            <v>273.58288253669053</v>
          </cell>
          <cell r="AM88">
            <v>262.06132523382769</v>
          </cell>
          <cell r="AN88">
            <v>11.521557302862865</v>
          </cell>
          <cell r="AO88">
            <v>0</v>
          </cell>
          <cell r="AP88">
            <v>94.856106371982079</v>
          </cell>
          <cell r="AQ88">
            <v>0</v>
          </cell>
          <cell r="AR88">
            <v>0</v>
          </cell>
          <cell r="AS88">
            <v>89.904383436796877</v>
          </cell>
          <cell r="AT88">
            <v>0</v>
          </cell>
          <cell r="AU88">
            <v>480.27830775718326</v>
          </cell>
          <cell r="AV88">
            <v>76.95</v>
          </cell>
          <cell r="AW88">
            <v>18.96</v>
          </cell>
          <cell r="AX88">
            <v>12.5</v>
          </cell>
          <cell r="AY88">
            <v>0</v>
          </cell>
          <cell r="AZ88">
            <v>0</v>
          </cell>
          <cell r="BA88">
            <v>18</v>
          </cell>
          <cell r="BB88">
            <v>0</v>
          </cell>
          <cell r="BC88">
            <v>14.5</v>
          </cell>
          <cell r="BD88">
            <v>84.440000000000012</v>
          </cell>
          <cell r="BE88">
            <v>225.35000000000002</v>
          </cell>
          <cell r="BF88">
            <v>705.62830775718328</v>
          </cell>
          <cell r="BG88">
            <v>30.342017233558877</v>
          </cell>
          <cell r="BH88">
            <v>4.2999999999999997E-2</v>
          </cell>
          <cell r="BI88">
            <v>735.97032499074214</v>
          </cell>
          <cell r="BJ88">
            <v>0</v>
          </cell>
          <cell r="BK88">
            <v>23895.41992394736</v>
          </cell>
          <cell r="BL88">
            <v>2031.1106935355256</v>
          </cell>
          <cell r="BM88">
            <v>286.74503908736835</v>
          </cell>
          <cell r="BN88">
            <v>2867.5101294234933</v>
          </cell>
          <cell r="BO88">
            <v>1737.6488012539103</v>
          </cell>
          <cell r="BP88">
            <v>0</v>
          </cell>
          <cell r="BQ88">
            <v>191.16335939157887</v>
          </cell>
          <cell r="BR88">
            <v>11.947709961973679</v>
          </cell>
          <cell r="BS88">
            <v>0</v>
          </cell>
          <cell r="BT88">
            <v>0</v>
          </cell>
          <cell r="BU88">
            <v>7126.1257326538507</v>
          </cell>
          <cell r="BV88">
            <v>931.92137703394701</v>
          </cell>
          <cell r="BW88">
            <v>997.39482762556281</v>
          </cell>
          <cell r="BX88">
            <v>1700</v>
          </cell>
          <cell r="BY88">
            <v>0</v>
          </cell>
          <cell r="BZ88">
            <v>3.5000000000000003E-2</v>
          </cell>
          <cell r="CA88">
            <v>836.33969733815763</v>
          </cell>
          <cell r="CB88">
            <v>35487.201558598885</v>
          </cell>
          <cell r="CC88">
            <v>-639.98844000000008</v>
          </cell>
          <cell r="CD88">
            <v>225.7962</v>
          </cell>
          <cell r="CE88">
            <v>35073.009318598888</v>
          </cell>
        </row>
        <row r="89">
          <cell r="A89">
            <v>42218</v>
          </cell>
          <cell r="B89">
            <v>5</v>
          </cell>
          <cell r="C89" t="str">
            <v>Sun</v>
          </cell>
          <cell r="D89">
            <v>4130.8322977225371</v>
          </cell>
          <cell r="E89">
            <v>152.08455639778981</v>
          </cell>
          <cell r="F89">
            <v>4282.9168541203262</v>
          </cell>
          <cell r="G89">
            <v>41.183999999999997</v>
          </cell>
          <cell r="H89">
            <v>4324.1008541203264</v>
          </cell>
          <cell r="I89">
            <v>0</v>
          </cell>
          <cell r="J89">
            <v>37.619999999999997</v>
          </cell>
          <cell r="K89">
            <v>584.98098909610042</v>
          </cell>
          <cell r="L89">
            <v>622.60098909610053</v>
          </cell>
          <cell r="M89">
            <v>58.55311126396515</v>
          </cell>
          <cell r="N89">
            <v>150.63200000000001</v>
          </cell>
          <cell r="O89">
            <v>0</v>
          </cell>
          <cell r="P89">
            <v>199</v>
          </cell>
          <cell r="Q89">
            <v>165</v>
          </cell>
          <cell r="R89">
            <v>12.2</v>
          </cell>
          <cell r="S89">
            <v>11.4</v>
          </cell>
          <cell r="T89">
            <v>12.7</v>
          </cell>
          <cell r="U89">
            <v>197.56813794538186</v>
          </cell>
          <cell r="V89">
            <v>73.442174013176412</v>
          </cell>
          <cell r="W89">
            <v>0.64888420509764388</v>
          </cell>
          <cell r="X89">
            <v>0</v>
          </cell>
          <cell r="Y89">
            <v>32.69</v>
          </cell>
          <cell r="Z89">
            <v>0</v>
          </cell>
          <cell r="AA89">
            <v>1</v>
          </cell>
          <cell r="AB89">
            <v>32.69</v>
          </cell>
          <cell r="AC89">
            <v>0</v>
          </cell>
          <cell r="AD89">
            <v>32.69</v>
          </cell>
          <cell r="AE89">
            <v>45.159240000000004</v>
          </cell>
          <cell r="AF89">
            <v>47.65546670518281</v>
          </cell>
          <cell r="AG89">
            <v>0</v>
          </cell>
          <cell r="AH89">
            <v>58.477625999259374</v>
          </cell>
          <cell r="AI89">
            <v>0.4</v>
          </cell>
          <cell r="AJ89">
            <v>58.877625999259372</v>
          </cell>
          <cell r="AK89">
            <v>0</v>
          </cell>
          <cell r="AL89">
            <v>21.886630602935242</v>
          </cell>
          <cell r="AM89">
            <v>20.964906018706213</v>
          </cell>
          <cell r="AN89">
            <v>0.92172458422902914</v>
          </cell>
          <cell r="AO89">
            <v>0</v>
          </cell>
          <cell r="AP89">
            <v>54.614121850535135</v>
          </cell>
          <cell r="AQ89">
            <v>0</v>
          </cell>
          <cell r="AR89">
            <v>0</v>
          </cell>
          <cell r="AS89">
            <v>4.61048120188702</v>
          </cell>
          <cell r="AT89">
            <v>0</v>
          </cell>
          <cell r="AU89">
            <v>38.422264620574659</v>
          </cell>
          <cell r="AV89">
            <v>6.1559999999999997</v>
          </cell>
          <cell r="AW89">
            <v>1.5167999999999999</v>
          </cell>
          <cell r="AX89">
            <v>1</v>
          </cell>
          <cell r="AY89">
            <v>0</v>
          </cell>
          <cell r="AZ89">
            <v>0</v>
          </cell>
          <cell r="BA89">
            <v>1.44</v>
          </cell>
          <cell r="BB89">
            <v>0</v>
          </cell>
          <cell r="BC89">
            <v>1.1599999999999999</v>
          </cell>
          <cell r="BD89">
            <v>6.7552000000000012</v>
          </cell>
          <cell r="BE89">
            <v>18.027999999999999</v>
          </cell>
          <cell r="BF89">
            <v>56.450264620574657</v>
          </cell>
          <cell r="BG89">
            <v>2.4273613786847101</v>
          </cell>
          <cell r="BH89">
            <v>4.2999999999999997E-2</v>
          </cell>
          <cell r="BI89">
            <v>58.877625999259372</v>
          </cell>
          <cell r="BJ89">
            <v>0</v>
          </cell>
          <cell r="BK89">
            <v>1911.6335939157887</v>
          </cell>
          <cell r="BL89">
            <v>162.48885548284204</v>
          </cell>
          <cell r="BM89">
            <v>22.939603126989468</v>
          </cell>
          <cell r="BN89">
            <v>229.40081035387945</v>
          </cell>
          <cell r="BO89">
            <v>139.01190410031282</v>
          </cell>
          <cell r="BP89">
            <v>0</v>
          </cell>
          <cell r="BQ89">
            <v>15.293068751326309</v>
          </cell>
          <cell r="BR89">
            <v>0.95581679695789434</v>
          </cell>
          <cell r="BS89">
            <v>0</v>
          </cell>
          <cell r="BT89">
            <v>0</v>
          </cell>
          <cell r="BU89">
            <v>570.09005861230798</v>
          </cell>
          <cell r="BV89">
            <v>74.55371016271576</v>
          </cell>
          <cell r="BW89">
            <v>79.791586210045025</v>
          </cell>
          <cell r="BX89">
            <v>136</v>
          </cell>
          <cell r="BY89">
            <v>0</v>
          </cell>
          <cell r="BZ89">
            <v>3.5000000000000003E-2</v>
          </cell>
          <cell r="CA89">
            <v>66.907175787052608</v>
          </cell>
          <cell r="CB89">
            <v>2838.9761246879107</v>
          </cell>
          <cell r="CC89">
            <v>-51.199075200000003</v>
          </cell>
          <cell r="CD89">
            <v>18.063696</v>
          </cell>
          <cell r="CE89">
            <v>2805.8407454879107</v>
          </cell>
        </row>
        <row r="90">
          <cell r="A90">
            <v>42219</v>
          </cell>
          <cell r="B90">
            <v>6</v>
          </cell>
          <cell r="C90" t="str">
            <v>Mon</v>
          </cell>
          <cell r="D90">
            <v>84817.779060267509</v>
          </cell>
          <cell r="E90">
            <v>3586.6907396854845</v>
          </cell>
          <cell r="F90">
            <v>88404.469799952989</v>
          </cell>
          <cell r="G90">
            <v>318.96999999999997</v>
          </cell>
          <cell r="H90">
            <v>88723.43979995299</v>
          </cell>
          <cell r="I90">
            <v>1492.4737840091966</v>
          </cell>
          <cell r="J90">
            <v>75.344000000000008</v>
          </cell>
          <cell r="K90">
            <v>1057.9181731983444</v>
          </cell>
          <cell r="L90">
            <v>1133.2621731983447</v>
          </cell>
          <cell r="M90">
            <v>1554.6122148006664</v>
          </cell>
          <cell r="N90">
            <v>237.18400000000003</v>
          </cell>
          <cell r="O90">
            <v>0</v>
          </cell>
          <cell r="P90">
            <v>199</v>
          </cell>
          <cell r="Q90">
            <v>165</v>
          </cell>
          <cell r="R90">
            <v>12.2</v>
          </cell>
          <cell r="S90">
            <v>11.4</v>
          </cell>
          <cell r="T90">
            <v>12.7</v>
          </cell>
          <cell r="U90">
            <v>197.35600354988756</v>
          </cell>
          <cell r="V90">
            <v>71.06964852533541</v>
          </cell>
          <cell r="W90">
            <v>0.66947637452571718</v>
          </cell>
          <cell r="X90">
            <v>0</v>
          </cell>
          <cell r="Y90">
            <v>32.846225284390371</v>
          </cell>
          <cell r="Z90">
            <v>0</v>
          </cell>
          <cell r="AA90">
            <v>1</v>
          </cell>
          <cell r="AB90">
            <v>32.846225284390371</v>
          </cell>
          <cell r="AC90">
            <v>0</v>
          </cell>
          <cell r="AD90">
            <v>32.846225284390371</v>
          </cell>
          <cell r="AE90">
            <v>46.433520000000001</v>
          </cell>
          <cell r="AF90">
            <v>47.579450633558537</v>
          </cell>
          <cell r="AG90">
            <v>0</v>
          </cell>
          <cell r="AH90">
            <v>1239.884274537389</v>
          </cell>
          <cell r="AI90">
            <v>8.5169999999999995</v>
          </cell>
          <cell r="AJ90">
            <v>1248.4012745373891</v>
          </cell>
          <cell r="AK90">
            <v>0</v>
          </cell>
          <cell r="AL90">
            <v>449.56037923379171</v>
          </cell>
          <cell r="AM90">
            <v>427.82285959933427</v>
          </cell>
          <cell r="AN90">
            <v>21.737519634457481</v>
          </cell>
          <cell r="AO90">
            <v>122.33391672206531</v>
          </cell>
          <cell r="AP90">
            <v>99.408962561258292</v>
          </cell>
          <cell r="AQ90">
            <v>0</v>
          </cell>
          <cell r="AR90">
            <v>0</v>
          </cell>
          <cell r="AS90">
            <v>122.41041061422573</v>
          </cell>
          <cell r="AT90">
            <v>0</v>
          </cell>
          <cell r="AU90">
            <v>789.06904912501352</v>
          </cell>
          <cell r="AV90">
            <v>128.50649999999999</v>
          </cell>
          <cell r="AW90">
            <v>63.192799999999991</v>
          </cell>
          <cell r="AX90">
            <v>20.874999999999996</v>
          </cell>
          <cell r="AY90">
            <v>0</v>
          </cell>
          <cell r="AZ90">
            <v>0</v>
          </cell>
          <cell r="BA90">
            <v>30.059999999999995</v>
          </cell>
          <cell r="BB90">
            <v>0</v>
          </cell>
          <cell r="BC90">
            <v>24.214999999999996</v>
          </cell>
          <cell r="BD90">
            <v>141.01480000000001</v>
          </cell>
          <cell r="BE90">
            <v>407.86410000000001</v>
          </cell>
          <cell r="BF90">
            <v>1196.9331491250134</v>
          </cell>
          <cell r="BG90">
            <v>51.468125412375578</v>
          </cell>
          <cell r="BH90">
            <v>4.2999999999999997E-2</v>
          </cell>
          <cell r="BI90">
            <v>1248.4012745373891</v>
          </cell>
          <cell r="BJ90">
            <v>0</v>
          </cell>
          <cell r="BK90">
            <v>40725.518208027999</v>
          </cell>
          <cell r="BL90">
            <v>3461.6690476823806</v>
          </cell>
          <cell r="BM90">
            <v>488.70621849633602</v>
          </cell>
          <cell r="BN90">
            <v>4887.1639987588806</v>
          </cell>
          <cell r="BO90">
            <v>2961.515140552257</v>
          </cell>
          <cell r="BP90">
            <v>0</v>
          </cell>
          <cell r="BQ90">
            <v>325.80414566422405</v>
          </cell>
          <cell r="BR90">
            <v>20.362759104014003</v>
          </cell>
          <cell r="BS90">
            <v>0</v>
          </cell>
          <cell r="BT90">
            <v>0</v>
          </cell>
          <cell r="BU90">
            <v>12145.221310258092</v>
          </cell>
          <cell r="BV90">
            <v>1588.295210113092</v>
          </cell>
          <cell r="BW90">
            <v>1699.8831300030886</v>
          </cell>
          <cell r="BX90">
            <v>2421.4999999999995</v>
          </cell>
          <cell r="BY90">
            <v>0</v>
          </cell>
          <cell r="BZ90">
            <v>3.5000000000000003E-2</v>
          </cell>
          <cell r="CA90">
            <v>1425.39313728098</v>
          </cell>
          <cell r="CB90">
            <v>60005.810995683256</v>
          </cell>
          <cell r="CC90">
            <v>-1003.0384727999998</v>
          </cell>
          <cell r="CD90">
            <v>395.47428983999993</v>
          </cell>
          <cell r="CE90">
            <v>59398.246812723257</v>
          </cell>
        </row>
        <row r="91">
          <cell r="A91">
            <v>42220</v>
          </cell>
          <cell r="B91">
            <v>6</v>
          </cell>
          <cell r="C91" t="str">
            <v>Tue</v>
          </cell>
          <cell r="D91">
            <v>77707.306564197192</v>
          </cell>
          <cell r="E91">
            <v>3286.0100788735281</v>
          </cell>
          <cell r="F91">
            <v>80993.316643070721</v>
          </cell>
          <cell r="G91">
            <v>292.23</v>
          </cell>
          <cell r="H91">
            <v>81285.546643070717</v>
          </cell>
          <cell r="I91">
            <v>1324.4024119360888</v>
          </cell>
          <cell r="J91">
            <v>100.27400000000002</v>
          </cell>
          <cell r="K91">
            <v>1407.9646275654438</v>
          </cell>
          <cell r="L91">
            <v>1508.2386275654439</v>
          </cell>
          <cell r="M91">
            <v>1487.8497270484904</v>
          </cell>
          <cell r="N91">
            <v>315.66400000000004</v>
          </cell>
          <cell r="O91">
            <v>0</v>
          </cell>
          <cell r="P91">
            <v>199</v>
          </cell>
          <cell r="Q91">
            <v>165</v>
          </cell>
          <cell r="R91">
            <v>12.2</v>
          </cell>
          <cell r="S91">
            <v>11.4</v>
          </cell>
          <cell r="T91">
            <v>12.7</v>
          </cell>
          <cell r="U91">
            <v>197.35600354988756</v>
          </cell>
          <cell r="V91">
            <v>71.06964852533541</v>
          </cell>
          <cell r="W91">
            <v>0.66947637452571718</v>
          </cell>
          <cell r="X91">
            <v>0</v>
          </cell>
          <cell r="Y91">
            <v>32.846225284390371</v>
          </cell>
          <cell r="Z91">
            <v>0</v>
          </cell>
          <cell r="AA91">
            <v>1</v>
          </cell>
          <cell r="AB91">
            <v>32.846225284390371</v>
          </cell>
          <cell r="AC91">
            <v>0</v>
          </cell>
          <cell r="AD91">
            <v>32.846225284390371</v>
          </cell>
          <cell r="AE91">
            <v>46.433520000000001</v>
          </cell>
          <cell r="AF91">
            <v>47.579450633558537</v>
          </cell>
          <cell r="AG91">
            <v>0</v>
          </cell>
          <cell r="AH91">
            <v>1135.9418802647936</v>
          </cell>
          <cell r="AI91">
            <v>7.8029999999999999</v>
          </cell>
          <cell r="AJ91">
            <v>1143.7448802647937</v>
          </cell>
          <cell r="AK91">
            <v>0</v>
          </cell>
          <cell r="AL91">
            <v>411.8726827710787</v>
          </cell>
          <cell r="AM91">
            <v>391.95747017184522</v>
          </cell>
          <cell r="AN91">
            <v>19.915212599233502</v>
          </cell>
          <cell r="AO91">
            <v>108.55757474885974</v>
          </cell>
          <cell r="AP91">
            <v>132.30163399696877</v>
          </cell>
          <cell r="AQ91">
            <v>0</v>
          </cell>
          <cell r="AR91">
            <v>0</v>
          </cell>
          <cell r="AS91">
            <v>117.1535218148418</v>
          </cell>
          <cell r="AT91">
            <v>0</v>
          </cell>
          <cell r="AU91">
            <v>722.91954800076098</v>
          </cell>
          <cell r="AV91">
            <v>117.73349999999999</v>
          </cell>
          <cell r="AW91">
            <v>57.895199999999996</v>
          </cell>
          <cell r="AX91">
            <v>19.125</v>
          </cell>
          <cell r="AY91">
            <v>0</v>
          </cell>
          <cell r="AZ91">
            <v>0</v>
          </cell>
          <cell r="BA91">
            <v>27.54</v>
          </cell>
          <cell r="BB91">
            <v>0</v>
          </cell>
          <cell r="BC91">
            <v>22.184999999999999</v>
          </cell>
          <cell r="BD91">
            <v>129.19320000000002</v>
          </cell>
          <cell r="BE91">
            <v>373.67189999999999</v>
          </cell>
          <cell r="BF91">
            <v>1096.5914480007609</v>
          </cell>
          <cell r="BG91">
            <v>47.153432264032716</v>
          </cell>
          <cell r="BH91">
            <v>4.2999999999999997E-2</v>
          </cell>
          <cell r="BI91">
            <v>1143.7448802647937</v>
          </cell>
          <cell r="BJ91">
            <v>0</v>
          </cell>
          <cell r="BK91">
            <v>37311.402909151409</v>
          </cell>
          <cell r="BL91">
            <v>3171.4692472778702</v>
          </cell>
          <cell r="BM91">
            <v>447.73683490981682</v>
          </cell>
          <cell r="BN91">
            <v>4477.4616276054412</v>
          </cell>
          <cell r="BO91">
            <v>2713.2444102065592</v>
          </cell>
          <cell r="BP91">
            <v>0</v>
          </cell>
          <cell r="BQ91">
            <v>298.49122327321129</v>
          </cell>
          <cell r="BR91">
            <v>18.655701454575706</v>
          </cell>
          <cell r="BS91">
            <v>0</v>
          </cell>
          <cell r="BT91">
            <v>0</v>
          </cell>
          <cell r="BU91">
            <v>11127.059044727474</v>
          </cell>
          <cell r="BV91">
            <v>1455.1447134569048</v>
          </cell>
          <cell r="BW91">
            <v>1557.3779574279795</v>
          </cell>
          <cell r="BX91">
            <v>2218.5</v>
          </cell>
          <cell r="BY91">
            <v>0</v>
          </cell>
          <cell r="BZ91">
            <v>3.5000000000000003E-2</v>
          </cell>
          <cell r="CA91">
            <v>1305.8991018202992</v>
          </cell>
          <cell r="CB91">
            <v>54975.38372658407</v>
          </cell>
          <cell r="CC91">
            <v>-918.95141519999993</v>
          </cell>
          <cell r="CD91">
            <v>362.32075656000001</v>
          </cell>
          <cell r="CE91">
            <v>54418.753067944068</v>
          </cell>
        </row>
        <row r="92">
          <cell r="A92">
            <v>42221</v>
          </cell>
          <cell r="B92">
            <v>6</v>
          </cell>
          <cell r="C92" t="str">
            <v>Wed</v>
          </cell>
          <cell r="D92">
            <v>85833.560845420419</v>
          </cell>
          <cell r="E92">
            <v>3629.6451198014784</v>
          </cell>
          <cell r="F92">
            <v>89463.205965221889</v>
          </cell>
          <cell r="G92">
            <v>322.78999999999996</v>
          </cell>
          <cell r="H92">
            <v>89785.995965221897</v>
          </cell>
          <cell r="I92">
            <v>1270.6195728726943</v>
          </cell>
          <cell r="J92">
            <v>79.222000000000008</v>
          </cell>
          <cell r="K92">
            <v>1112.3698438776712</v>
          </cell>
          <cell r="L92">
            <v>1191.5918438776712</v>
          </cell>
          <cell r="M92">
            <v>1602.2997060522207</v>
          </cell>
          <cell r="N92">
            <v>249.39200000000002</v>
          </cell>
          <cell r="O92">
            <v>0</v>
          </cell>
          <cell r="P92">
            <v>199</v>
          </cell>
          <cell r="Q92">
            <v>165</v>
          </cell>
          <cell r="R92">
            <v>12.2</v>
          </cell>
          <cell r="S92">
            <v>11.4</v>
          </cell>
          <cell r="T92">
            <v>12.7</v>
          </cell>
          <cell r="U92">
            <v>197.35600354988756</v>
          </cell>
          <cell r="V92">
            <v>71.06964852533541</v>
          </cell>
          <cell r="W92">
            <v>0.66947637452571718</v>
          </cell>
          <cell r="X92">
            <v>0</v>
          </cell>
          <cell r="Y92">
            <v>32.846225284390371</v>
          </cell>
          <cell r="Z92">
            <v>0</v>
          </cell>
          <cell r="AA92">
            <v>1</v>
          </cell>
          <cell r="AB92">
            <v>32.846225284390371</v>
          </cell>
          <cell r="AC92">
            <v>0</v>
          </cell>
          <cell r="AD92">
            <v>32.846225284390371</v>
          </cell>
          <cell r="AE92">
            <v>46.433520000000001</v>
          </cell>
          <cell r="AF92">
            <v>47.579450633558537</v>
          </cell>
          <cell r="AG92">
            <v>0</v>
          </cell>
          <cell r="AH92">
            <v>1254.7331880049028</v>
          </cell>
          <cell r="AI92">
            <v>8.6189999999999998</v>
          </cell>
          <cell r="AJ92">
            <v>1263.3521880049027</v>
          </cell>
          <cell r="AK92">
            <v>0</v>
          </cell>
          <cell r="AL92">
            <v>454.94433587132215</v>
          </cell>
          <cell r="AM92">
            <v>432.94648666040416</v>
          </cell>
          <cell r="AN92">
            <v>21.997849210918048</v>
          </cell>
          <cell r="AO92">
            <v>104.14914531743396</v>
          </cell>
          <cell r="AP92">
            <v>104.5256003401466</v>
          </cell>
          <cell r="AQ92">
            <v>0</v>
          </cell>
          <cell r="AR92">
            <v>0</v>
          </cell>
          <cell r="AS92">
            <v>126.16533118521424</v>
          </cell>
          <cell r="AT92">
            <v>0</v>
          </cell>
          <cell r="AU92">
            <v>798.51897785704955</v>
          </cell>
          <cell r="AV92">
            <v>130.04549999999998</v>
          </cell>
          <cell r="AW92">
            <v>63.94959999999999</v>
          </cell>
          <cell r="AX92">
            <v>21.124999999999996</v>
          </cell>
          <cell r="AY92">
            <v>0</v>
          </cell>
          <cell r="AZ92">
            <v>0</v>
          </cell>
          <cell r="BA92">
            <v>30.419999999999998</v>
          </cell>
          <cell r="BB92">
            <v>0</v>
          </cell>
          <cell r="BC92">
            <v>24.504999999999999</v>
          </cell>
          <cell r="BD92">
            <v>142.70359999999999</v>
          </cell>
          <cell r="BE92">
            <v>412.74869999999999</v>
          </cell>
          <cell r="BF92">
            <v>1211.2676778570496</v>
          </cell>
          <cell r="BG92">
            <v>52.08451014785313</v>
          </cell>
          <cell r="BH92">
            <v>4.2999999999999997E-2</v>
          </cell>
          <cell r="BI92">
            <v>1263.3521880049027</v>
          </cell>
          <cell r="BJ92">
            <v>0</v>
          </cell>
          <cell r="BK92">
            <v>41213.248965010374</v>
          </cell>
          <cell r="BL92">
            <v>3503.1261620258824</v>
          </cell>
          <cell r="BM92">
            <v>494.55898758012444</v>
          </cell>
          <cell r="BN92">
            <v>4945.6929089236573</v>
          </cell>
          <cell r="BO92">
            <v>2996.9823877444996</v>
          </cell>
          <cell r="BP92">
            <v>0</v>
          </cell>
          <cell r="BQ92">
            <v>329.70599172008303</v>
          </cell>
          <cell r="BR92">
            <v>20.60662448250519</v>
          </cell>
          <cell r="BS92">
            <v>0</v>
          </cell>
          <cell r="BT92">
            <v>0</v>
          </cell>
          <cell r="BU92">
            <v>12290.673062476752</v>
          </cell>
          <cell r="BV92">
            <v>1607.3167096354045</v>
          </cell>
          <cell r="BW92">
            <v>1720.2410117995328</v>
          </cell>
          <cell r="BX92">
            <v>2450.4999999999995</v>
          </cell>
          <cell r="BY92">
            <v>0</v>
          </cell>
          <cell r="BZ92">
            <v>3.5000000000000003E-2</v>
          </cell>
          <cell r="CA92">
            <v>1442.463713775363</v>
          </cell>
          <cell r="CB92">
            <v>60724.443462697433</v>
          </cell>
          <cell r="CC92">
            <v>-1015.0509095999998</v>
          </cell>
          <cell r="CD92">
            <v>400.21050887999996</v>
          </cell>
          <cell r="CE92">
            <v>60109.603061977425</v>
          </cell>
        </row>
        <row r="93">
          <cell r="A93">
            <v>42222</v>
          </cell>
          <cell r="B93">
            <v>6</v>
          </cell>
          <cell r="C93" t="str">
            <v>Thu</v>
          </cell>
          <cell r="D93">
            <v>85325.669952843979</v>
          </cell>
          <cell r="E93">
            <v>3608.1679297434821</v>
          </cell>
          <cell r="F93">
            <v>88933.837882587453</v>
          </cell>
          <cell r="G93">
            <v>320.88</v>
          </cell>
          <cell r="H93">
            <v>89254.717882587458</v>
          </cell>
          <cell r="I93">
            <v>1431.9680900628778</v>
          </cell>
          <cell r="J93">
            <v>85.87</v>
          </cell>
          <cell r="K93">
            <v>1205.7155650422308</v>
          </cell>
          <cell r="L93">
            <v>1291.5855650422309</v>
          </cell>
          <cell r="M93">
            <v>1592.7622078019097</v>
          </cell>
          <cell r="N93">
            <v>270.32</v>
          </cell>
          <cell r="O93">
            <v>0</v>
          </cell>
          <cell r="P93">
            <v>199</v>
          </cell>
          <cell r="Q93">
            <v>165</v>
          </cell>
          <cell r="R93">
            <v>12.2</v>
          </cell>
          <cell r="S93">
            <v>11.4</v>
          </cell>
          <cell r="T93">
            <v>12.7</v>
          </cell>
          <cell r="U93">
            <v>197.35600354988756</v>
          </cell>
          <cell r="V93">
            <v>71.06964852533541</v>
          </cell>
          <cell r="W93">
            <v>0.66947637452571718</v>
          </cell>
          <cell r="X93">
            <v>0</v>
          </cell>
          <cell r="Y93">
            <v>32.846225284390371</v>
          </cell>
          <cell r="Z93">
            <v>0</v>
          </cell>
          <cell r="AA93">
            <v>1</v>
          </cell>
          <cell r="AB93">
            <v>32.846225284390371</v>
          </cell>
          <cell r="AC93">
            <v>0</v>
          </cell>
          <cell r="AD93">
            <v>32.846225284390371</v>
          </cell>
          <cell r="AE93">
            <v>46.433520000000001</v>
          </cell>
          <cell r="AF93">
            <v>47.579450633558537</v>
          </cell>
          <cell r="AG93">
            <v>0</v>
          </cell>
          <cell r="AH93">
            <v>1247.3087312711461</v>
          </cell>
          <cell r="AI93">
            <v>8.5680000000000014</v>
          </cell>
          <cell r="AJ93">
            <v>1255.8767312711461</v>
          </cell>
          <cell r="AK93">
            <v>0</v>
          </cell>
          <cell r="AL93">
            <v>452.25235755255699</v>
          </cell>
          <cell r="AM93">
            <v>430.38467312986927</v>
          </cell>
          <cell r="AN93">
            <v>21.86768442268777</v>
          </cell>
          <cell r="AO93">
            <v>117.37443361171131</v>
          </cell>
          <cell r="AP93">
            <v>113.29697938966937</v>
          </cell>
          <cell r="AQ93">
            <v>0</v>
          </cell>
          <cell r="AR93">
            <v>0</v>
          </cell>
          <cell r="AS93">
            <v>125.41434707101652</v>
          </cell>
          <cell r="AT93">
            <v>0</v>
          </cell>
          <cell r="AU93">
            <v>793.79401349103171</v>
          </cell>
          <cell r="AV93">
            <v>129.27600000000001</v>
          </cell>
          <cell r="AW93">
            <v>63.571199999999997</v>
          </cell>
          <cell r="AX93">
            <v>21</v>
          </cell>
          <cell r="AY93">
            <v>0</v>
          </cell>
          <cell r="AZ93">
            <v>0</v>
          </cell>
          <cell r="BA93">
            <v>30.240000000000002</v>
          </cell>
          <cell r="BB93">
            <v>0</v>
          </cell>
          <cell r="BC93">
            <v>24.360000000000003</v>
          </cell>
          <cell r="BD93">
            <v>141.85920000000002</v>
          </cell>
          <cell r="BE93">
            <v>410.30640000000005</v>
          </cell>
          <cell r="BF93">
            <v>1204.1004134910318</v>
          </cell>
          <cell r="BG93">
            <v>51.776317780114361</v>
          </cell>
          <cell r="BH93">
            <v>4.2999999999999997E-2</v>
          </cell>
          <cell r="BI93">
            <v>1255.8767312711461</v>
          </cell>
          <cell r="BJ93">
            <v>0</v>
          </cell>
          <cell r="BK93">
            <v>40969.383586519194</v>
          </cell>
          <cell r="BL93">
            <v>3482.3976048541322</v>
          </cell>
          <cell r="BM93">
            <v>491.63260303823029</v>
          </cell>
          <cell r="BN93">
            <v>4916.4284538412694</v>
          </cell>
          <cell r="BO93">
            <v>2979.248764148379</v>
          </cell>
          <cell r="BP93">
            <v>0</v>
          </cell>
          <cell r="BQ93">
            <v>327.7550686921536</v>
          </cell>
          <cell r="BR93">
            <v>20.4846917932596</v>
          </cell>
          <cell r="BS93">
            <v>0</v>
          </cell>
          <cell r="BT93">
            <v>0</v>
          </cell>
          <cell r="BU93">
            <v>12217.947186367423</v>
          </cell>
          <cell r="BV93">
            <v>1597.8059598742486</v>
          </cell>
          <cell r="BW93">
            <v>1710.062070901311</v>
          </cell>
          <cell r="BX93">
            <v>2436</v>
          </cell>
          <cell r="BY93">
            <v>0</v>
          </cell>
          <cell r="BZ93">
            <v>3.5000000000000003E-2</v>
          </cell>
          <cell r="CA93">
            <v>1433.9284255281718</v>
          </cell>
          <cell r="CB93">
            <v>60365.127229190351</v>
          </cell>
          <cell r="CC93">
            <v>-1009.0446912</v>
          </cell>
          <cell r="CD93">
            <v>397.84239936</v>
          </cell>
          <cell r="CE93">
            <v>59753.924937350348</v>
          </cell>
        </row>
        <row r="94">
          <cell r="A94">
            <v>42223</v>
          </cell>
          <cell r="B94">
            <v>6</v>
          </cell>
          <cell r="C94" t="str">
            <v>Fri</v>
          </cell>
          <cell r="D94">
            <v>119354.35975546627</v>
          </cell>
          <cell r="E94">
            <v>5047.1396636292748</v>
          </cell>
          <cell r="F94">
            <v>124401.49941909553</v>
          </cell>
          <cell r="G94">
            <v>448.84999999999997</v>
          </cell>
          <cell r="H94">
            <v>124850.34941909554</v>
          </cell>
          <cell r="I94">
            <v>1203.3910240434514</v>
          </cell>
          <cell r="J94">
            <v>98.057999999999993</v>
          </cell>
          <cell r="K94">
            <v>1376.8493871772571</v>
          </cell>
          <cell r="L94">
            <v>1474.9073871772571</v>
          </cell>
          <cell r="M94">
            <v>2126.8621098193166</v>
          </cell>
          <cell r="N94">
            <v>308.68799999999999</v>
          </cell>
          <cell r="O94">
            <v>0</v>
          </cell>
          <cell r="P94">
            <v>199</v>
          </cell>
          <cell r="Q94">
            <v>165</v>
          </cell>
          <cell r="R94">
            <v>12.2</v>
          </cell>
          <cell r="S94">
            <v>11.4</v>
          </cell>
          <cell r="T94">
            <v>12.7</v>
          </cell>
          <cell r="U94">
            <v>197.35600354988756</v>
          </cell>
          <cell r="V94">
            <v>71.06964852533541</v>
          </cell>
          <cell r="W94">
            <v>0.66947637452571718</v>
          </cell>
          <cell r="X94">
            <v>0</v>
          </cell>
          <cell r="Y94">
            <v>32.846225284390371</v>
          </cell>
          <cell r="Z94">
            <v>0</v>
          </cell>
          <cell r="AA94">
            <v>1</v>
          </cell>
          <cell r="AB94">
            <v>32.846225284390371</v>
          </cell>
          <cell r="AC94">
            <v>0</v>
          </cell>
          <cell r="AD94">
            <v>32.846225284390371</v>
          </cell>
          <cell r="AE94">
            <v>46.433520000000001</v>
          </cell>
          <cell r="AF94">
            <v>47.579450633558537</v>
          </cell>
          <cell r="AG94">
            <v>0</v>
          </cell>
          <cell r="AH94">
            <v>1744.747332432853</v>
          </cell>
          <cell r="AI94">
            <v>11.984999999999999</v>
          </cell>
          <cell r="AJ94">
            <v>1756.7323324328529</v>
          </cell>
          <cell r="AK94">
            <v>0</v>
          </cell>
          <cell r="AL94">
            <v>632.61490490982669</v>
          </cell>
          <cell r="AM94">
            <v>602.02617967570995</v>
          </cell>
          <cell r="AN94">
            <v>30.588725234116815</v>
          </cell>
          <cell r="AO94">
            <v>98.63860852815175</v>
          </cell>
          <cell r="AP94">
            <v>129.37784098046114</v>
          </cell>
          <cell r="AQ94">
            <v>0</v>
          </cell>
          <cell r="AR94">
            <v>0</v>
          </cell>
          <cell r="AS94">
            <v>167.46945746608793</v>
          </cell>
          <cell r="AT94">
            <v>0</v>
          </cell>
          <cell r="AU94">
            <v>1110.3666260142406</v>
          </cell>
          <cell r="AV94">
            <v>180.83249999999998</v>
          </cell>
          <cell r="AW94">
            <v>88.923999999999992</v>
          </cell>
          <cell r="AX94">
            <v>29.375</v>
          </cell>
          <cell r="AY94">
            <v>0</v>
          </cell>
          <cell r="AZ94">
            <v>0</v>
          </cell>
          <cell r="BA94">
            <v>42.3</v>
          </cell>
          <cell r="BB94">
            <v>0</v>
          </cell>
          <cell r="BC94">
            <v>34.074999999999996</v>
          </cell>
          <cell r="BD94">
            <v>198.434</v>
          </cell>
          <cell r="BE94">
            <v>573.94050000000004</v>
          </cell>
          <cell r="BF94">
            <v>1684.3071260142406</v>
          </cell>
          <cell r="BG94">
            <v>72.425206418612348</v>
          </cell>
          <cell r="BH94">
            <v>4.2999999999999997E-2</v>
          </cell>
          <cell r="BI94">
            <v>1756.7323324328529</v>
          </cell>
          <cell r="BJ94">
            <v>0</v>
          </cell>
          <cell r="BK94">
            <v>57308.363945428631</v>
          </cell>
          <cell r="BL94">
            <v>4871.2109353614342</v>
          </cell>
          <cell r="BM94">
            <v>687.70036734514349</v>
          </cell>
          <cell r="BN94">
            <v>6877.1469443612987</v>
          </cell>
          <cell r="BO94">
            <v>4167.4015450885054</v>
          </cell>
          <cell r="BP94">
            <v>0</v>
          </cell>
          <cell r="BQ94">
            <v>458.46691156342905</v>
          </cell>
          <cell r="BR94">
            <v>28.654181972714316</v>
          </cell>
          <cell r="BS94">
            <v>0</v>
          </cell>
          <cell r="BT94">
            <v>0</v>
          </cell>
          <cell r="BU94">
            <v>17090.580885692525</v>
          </cell>
          <cell r="BV94">
            <v>2235.0261938717167</v>
          </cell>
          <cell r="BW94">
            <v>2392.0511110821908</v>
          </cell>
          <cell r="BX94">
            <v>3407.5</v>
          </cell>
          <cell r="BY94">
            <v>0</v>
          </cell>
          <cell r="BZ94">
            <v>3.5000000000000003E-2</v>
          </cell>
          <cell r="CA94">
            <v>2005.7927380900019</v>
          </cell>
          <cell r="CB94">
            <v>84439.314874165066</v>
          </cell>
          <cell r="CC94">
            <v>-1411.4613239999999</v>
          </cell>
          <cell r="CD94">
            <v>556.5057372</v>
          </cell>
          <cell r="CE94">
            <v>83584.359287365063</v>
          </cell>
        </row>
        <row r="95">
          <cell r="A95">
            <v>42224</v>
          </cell>
          <cell r="B95">
            <v>6</v>
          </cell>
          <cell r="C95" t="str">
            <v>Sat</v>
          </cell>
          <cell r="D95">
            <v>50789.089257645224</v>
          </cell>
          <cell r="E95">
            <v>2147.7190057996918</v>
          </cell>
          <cell r="F95">
            <v>52936.808263444917</v>
          </cell>
          <cell r="G95">
            <v>191</v>
          </cell>
          <cell r="H95">
            <v>53127.808263444917</v>
          </cell>
          <cell r="I95">
            <v>0</v>
          </cell>
          <cell r="J95">
            <v>73.128</v>
          </cell>
          <cell r="K95">
            <v>1026.8029328101579</v>
          </cell>
          <cell r="L95">
            <v>1099.9309328101581</v>
          </cell>
          <cell r="M95">
            <v>1115.8872952863678</v>
          </cell>
          <cell r="N95">
            <v>230.208</v>
          </cell>
          <cell r="O95">
            <v>0</v>
          </cell>
          <cell r="P95">
            <v>199</v>
          </cell>
          <cell r="Q95">
            <v>165</v>
          </cell>
          <cell r="R95">
            <v>12.2</v>
          </cell>
          <cell r="S95">
            <v>11.4</v>
          </cell>
          <cell r="T95">
            <v>12.7</v>
          </cell>
          <cell r="U95">
            <v>197.35600354988756</v>
          </cell>
          <cell r="V95">
            <v>71.06964852533541</v>
          </cell>
          <cell r="W95">
            <v>0.66947637452571718</v>
          </cell>
          <cell r="X95">
            <v>0</v>
          </cell>
          <cell r="Y95">
            <v>32.846225284390371</v>
          </cell>
          <cell r="Z95">
            <v>0</v>
          </cell>
          <cell r="AA95">
            <v>1</v>
          </cell>
          <cell r="AB95">
            <v>32.846225284390371</v>
          </cell>
          <cell r="AC95">
            <v>0</v>
          </cell>
          <cell r="AD95">
            <v>32.846225284390371</v>
          </cell>
          <cell r="AE95">
            <v>46.433520000000001</v>
          </cell>
          <cell r="AF95">
            <v>47.579450633558537</v>
          </cell>
          <cell r="AG95">
            <v>0</v>
          </cell>
          <cell r="AH95">
            <v>742.44567337568219</v>
          </cell>
          <cell r="AI95">
            <v>5.1000000000000005</v>
          </cell>
          <cell r="AJ95">
            <v>747.54567337568221</v>
          </cell>
          <cell r="AK95">
            <v>0</v>
          </cell>
          <cell r="AL95">
            <v>269.197831876522</v>
          </cell>
          <cell r="AM95">
            <v>256.18135305349364</v>
          </cell>
          <cell r="AN95">
            <v>13.016478823028434</v>
          </cell>
          <cell r="AO95">
            <v>0</v>
          </cell>
          <cell r="AP95">
            <v>96.485169544750704</v>
          </cell>
          <cell r="AQ95">
            <v>0</v>
          </cell>
          <cell r="AR95">
            <v>0</v>
          </cell>
          <cell r="AS95">
            <v>87.865141361131336</v>
          </cell>
          <cell r="AT95">
            <v>0</v>
          </cell>
          <cell r="AU95">
            <v>472.49643660180459</v>
          </cell>
          <cell r="AV95">
            <v>76.95</v>
          </cell>
          <cell r="AW95">
            <v>37.839999999999996</v>
          </cell>
          <cell r="AX95">
            <v>12.5</v>
          </cell>
          <cell r="AY95">
            <v>0</v>
          </cell>
          <cell r="AZ95">
            <v>0</v>
          </cell>
          <cell r="BA95">
            <v>18</v>
          </cell>
          <cell r="BB95">
            <v>0</v>
          </cell>
          <cell r="BC95">
            <v>14.5</v>
          </cell>
          <cell r="BD95">
            <v>84.440000000000012</v>
          </cell>
          <cell r="BE95">
            <v>244.23000000000002</v>
          </cell>
          <cell r="BF95">
            <v>716.72643660180461</v>
          </cell>
          <cell r="BG95">
            <v>30.819236773877595</v>
          </cell>
          <cell r="BH95">
            <v>4.2999999999999997E-2</v>
          </cell>
          <cell r="BI95">
            <v>747.54567337568221</v>
          </cell>
          <cell r="BJ95">
            <v>0</v>
          </cell>
          <cell r="BK95">
            <v>24386.537849118569</v>
          </cell>
          <cell r="BL95">
            <v>2072.8557171750786</v>
          </cell>
          <cell r="BM95">
            <v>292.63845418942282</v>
          </cell>
          <cell r="BN95">
            <v>2926.4455082388508</v>
          </cell>
          <cell r="BO95">
            <v>1773.3623596121304</v>
          </cell>
          <cell r="BP95">
            <v>0</v>
          </cell>
          <cell r="BQ95">
            <v>195.09230279294854</v>
          </cell>
          <cell r="BR95">
            <v>12.193268924559284</v>
          </cell>
          <cell r="BS95">
            <v>0</v>
          </cell>
          <cell r="BT95">
            <v>0</v>
          </cell>
          <cell r="BU95">
            <v>7272.5876109329902</v>
          </cell>
          <cell r="BV95">
            <v>951.07497611562417</v>
          </cell>
          <cell r="BW95">
            <v>1017.8940898222089</v>
          </cell>
          <cell r="BX95">
            <v>1450</v>
          </cell>
          <cell r="BY95">
            <v>0</v>
          </cell>
          <cell r="BZ95">
            <v>3.5000000000000003E-2</v>
          </cell>
          <cell r="CA95">
            <v>853.52882471914984</v>
          </cell>
          <cell r="CB95">
            <v>35931.623350708542</v>
          </cell>
          <cell r="CC95">
            <v>-600.62184000000002</v>
          </cell>
          <cell r="CD95">
            <v>236.81095200000001</v>
          </cell>
          <cell r="CE95">
            <v>35567.812462708542</v>
          </cell>
        </row>
        <row r="96">
          <cell r="A96">
            <v>42225</v>
          </cell>
          <cell r="B96">
            <v>6</v>
          </cell>
          <cell r="C96" t="str">
            <v>Sun</v>
          </cell>
          <cell r="D96">
            <v>4063.127140611618</v>
          </cell>
          <cell r="E96">
            <v>171.81752046397531</v>
          </cell>
          <cell r="F96">
            <v>4234.9446610755931</v>
          </cell>
          <cell r="G96">
            <v>15.280000000000001</v>
          </cell>
          <cell r="H96">
            <v>4250.2246610755928</v>
          </cell>
          <cell r="I96">
            <v>0</v>
          </cell>
          <cell r="J96">
            <v>42.103999999999999</v>
          </cell>
          <cell r="K96">
            <v>591.18956737554538</v>
          </cell>
          <cell r="L96">
            <v>633.29356737554542</v>
          </cell>
          <cell r="M96">
            <v>57.224989501865025</v>
          </cell>
          <cell r="N96">
            <v>132.54399999999998</v>
          </cell>
          <cell r="O96">
            <v>0</v>
          </cell>
          <cell r="P96">
            <v>199</v>
          </cell>
          <cell r="Q96">
            <v>165</v>
          </cell>
          <cell r="R96">
            <v>12.2</v>
          </cell>
          <cell r="S96">
            <v>11.4</v>
          </cell>
          <cell r="T96">
            <v>12.7</v>
          </cell>
          <cell r="U96">
            <v>197.35600354988756</v>
          </cell>
          <cell r="V96">
            <v>71.06964852533541</v>
          </cell>
          <cell r="W96">
            <v>0.66947637452571718</v>
          </cell>
          <cell r="X96">
            <v>0</v>
          </cell>
          <cell r="Y96">
            <v>32.846225284390371</v>
          </cell>
          <cell r="Z96">
            <v>0</v>
          </cell>
          <cell r="AA96">
            <v>1</v>
          </cell>
          <cell r="AB96">
            <v>32.846225284390371</v>
          </cell>
          <cell r="AC96">
            <v>0</v>
          </cell>
          <cell r="AD96">
            <v>32.846225284390371</v>
          </cell>
          <cell r="AE96">
            <v>46.433520000000001</v>
          </cell>
          <cell r="AF96">
            <v>47.579450633558537</v>
          </cell>
          <cell r="AG96">
            <v>0</v>
          </cell>
          <cell r="AH96">
            <v>59.395653870054574</v>
          </cell>
          <cell r="AI96">
            <v>0.40800000000000003</v>
          </cell>
          <cell r="AJ96">
            <v>59.803653870054575</v>
          </cell>
          <cell r="AK96">
            <v>0</v>
          </cell>
          <cell r="AL96">
            <v>21.535826550121762</v>
          </cell>
          <cell r="AM96">
            <v>20.494508244279487</v>
          </cell>
          <cell r="AN96">
            <v>1.0413183058422746</v>
          </cell>
          <cell r="AO96">
            <v>0</v>
          </cell>
          <cell r="AP96">
            <v>55.552067313644336</v>
          </cell>
          <cell r="AQ96">
            <v>0</v>
          </cell>
          <cell r="AR96">
            <v>0</v>
          </cell>
          <cell r="AS96">
            <v>4.5059046851862226</v>
          </cell>
          <cell r="AT96">
            <v>0</v>
          </cell>
          <cell r="AU96">
            <v>37.799714928144361</v>
          </cell>
          <cell r="AV96">
            <v>6.1559999999999997</v>
          </cell>
          <cell r="AW96">
            <v>3.0271999999999997</v>
          </cell>
          <cell r="AX96">
            <v>1</v>
          </cell>
          <cell r="AY96">
            <v>0</v>
          </cell>
          <cell r="AZ96">
            <v>0</v>
          </cell>
          <cell r="BA96">
            <v>1.44</v>
          </cell>
          <cell r="BB96">
            <v>0</v>
          </cell>
          <cell r="BC96">
            <v>1.1599999999999999</v>
          </cell>
          <cell r="BD96">
            <v>6.7552000000000012</v>
          </cell>
          <cell r="BE96">
            <v>19.538400000000003</v>
          </cell>
          <cell r="BF96">
            <v>57.338114928144364</v>
          </cell>
          <cell r="BG96">
            <v>2.4655389419102076</v>
          </cell>
          <cell r="BH96">
            <v>4.2999999999999997E-2</v>
          </cell>
          <cell r="BI96">
            <v>59.803653870054575</v>
          </cell>
          <cell r="BJ96">
            <v>0</v>
          </cell>
          <cell r="BK96">
            <v>1950.9230279294854</v>
          </cell>
          <cell r="BL96">
            <v>165.82845737400629</v>
          </cell>
          <cell r="BM96">
            <v>23.411076335153822</v>
          </cell>
          <cell r="BN96">
            <v>234.11564065910807</v>
          </cell>
          <cell r="BO96">
            <v>141.86898876897041</v>
          </cell>
          <cell r="BP96">
            <v>0</v>
          </cell>
          <cell r="BQ96">
            <v>15.607384223435885</v>
          </cell>
          <cell r="BR96">
            <v>0.97546151396474279</v>
          </cell>
          <cell r="BS96">
            <v>0</v>
          </cell>
          <cell r="BT96">
            <v>0</v>
          </cell>
          <cell r="BU96">
            <v>581.80700887463922</v>
          </cell>
          <cell r="BV96">
            <v>76.085998089249927</v>
          </cell>
          <cell r="BW96">
            <v>81.431527185776716</v>
          </cell>
          <cell r="BX96">
            <v>116</v>
          </cell>
          <cell r="BY96">
            <v>0</v>
          </cell>
          <cell r="BZ96">
            <v>3.5000000000000003E-2</v>
          </cell>
          <cell r="CA96">
            <v>68.28230597753199</v>
          </cell>
          <cell r="CB96">
            <v>2874.5298680566834</v>
          </cell>
          <cell r="CC96">
            <v>-48.049747199999999</v>
          </cell>
          <cell r="CD96">
            <v>18.94487616</v>
          </cell>
          <cell r="CE96">
            <v>2845.4249970166834</v>
          </cell>
        </row>
        <row r="97">
          <cell r="A97">
            <v>42226</v>
          </cell>
          <cell r="B97">
            <v>7</v>
          </cell>
          <cell r="C97" t="str">
            <v>Mon</v>
          </cell>
          <cell r="D97">
            <v>84205.813972014497</v>
          </cell>
          <cell r="E97">
            <v>3375.9103749290598</v>
          </cell>
          <cell r="F97">
            <v>87581.724346943563</v>
          </cell>
          <cell r="G97">
            <v>114.22799999999999</v>
          </cell>
          <cell r="H97">
            <v>87695.952346943566</v>
          </cell>
          <cell r="I97">
            <v>1408.1685136241433</v>
          </cell>
          <cell r="J97">
            <v>70.312000000000012</v>
          </cell>
          <cell r="K97">
            <v>1033.5043799112402</v>
          </cell>
          <cell r="L97">
            <v>1103.8163799112401</v>
          </cell>
          <cell r="M97">
            <v>1564.377158979655</v>
          </cell>
          <cell r="N97">
            <v>235.68800000000002</v>
          </cell>
          <cell r="O97">
            <v>0</v>
          </cell>
          <cell r="P97">
            <v>199</v>
          </cell>
          <cell r="Q97">
            <v>165</v>
          </cell>
          <cell r="R97">
            <v>12.2</v>
          </cell>
          <cell r="S97">
            <v>11.4</v>
          </cell>
          <cell r="T97">
            <v>12.7</v>
          </cell>
          <cell r="U97">
            <v>197.43386934875619</v>
          </cell>
          <cell r="V97">
            <v>71.015763444300077</v>
          </cell>
          <cell r="W97">
            <v>0.67868046125909187</v>
          </cell>
          <cell r="X97">
            <v>0</v>
          </cell>
          <cell r="Y97">
            <v>33.277376557869097</v>
          </cell>
          <cell r="Z97">
            <v>0</v>
          </cell>
          <cell r="AA97">
            <v>1</v>
          </cell>
          <cell r="AB97">
            <v>33.277376557869097</v>
          </cell>
          <cell r="AC97">
            <v>0</v>
          </cell>
          <cell r="AD97">
            <v>33.277376557869097</v>
          </cell>
          <cell r="AE97">
            <v>46.609640000000006</v>
          </cell>
          <cell r="AF97">
            <v>48.197011091044132</v>
          </cell>
          <cell r="AG97">
            <v>0</v>
          </cell>
          <cell r="AH97">
            <v>1226.3630899074512</v>
          </cell>
          <cell r="AI97">
            <v>8.5169999999999995</v>
          </cell>
          <cell r="AJ97">
            <v>1234.8800899074513</v>
          </cell>
          <cell r="AK97">
            <v>0</v>
          </cell>
          <cell r="AL97">
            <v>444.17886675782785</v>
          </cell>
          <cell r="AM97">
            <v>423.71880387946993</v>
          </cell>
          <cell r="AN97">
            <v>20.460062878357938</v>
          </cell>
          <cell r="AO97">
            <v>115.42364865771667</v>
          </cell>
          <cell r="AP97">
            <v>96.825998237828074</v>
          </cell>
          <cell r="AQ97">
            <v>0</v>
          </cell>
          <cell r="AR97">
            <v>0</v>
          </cell>
          <cell r="AS97">
            <v>123.17930385666575</v>
          </cell>
          <cell r="AT97">
            <v>0</v>
          </cell>
          <cell r="AU97">
            <v>776.10530547214887</v>
          </cell>
          <cell r="AV97">
            <v>128.50649999999999</v>
          </cell>
          <cell r="AW97">
            <v>63.192799999999991</v>
          </cell>
          <cell r="AX97">
            <v>20.874999999999996</v>
          </cell>
          <cell r="AY97">
            <v>0</v>
          </cell>
          <cell r="AZ97">
            <v>0</v>
          </cell>
          <cell r="BA97">
            <v>30.059999999999995</v>
          </cell>
          <cell r="BB97">
            <v>0</v>
          </cell>
          <cell r="BC97">
            <v>24.214999999999996</v>
          </cell>
          <cell r="BD97">
            <v>141.01480000000001</v>
          </cell>
          <cell r="BE97">
            <v>407.86410000000001</v>
          </cell>
          <cell r="BF97">
            <v>1183.9694054721488</v>
          </cell>
          <cell r="BG97">
            <v>50.910684435302393</v>
          </cell>
          <cell r="BH97">
            <v>4.2999999999999997E-2</v>
          </cell>
          <cell r="BI97">
            <v>1234.8800899074513</v>
          </cell>
          <cell r="BJ97">
            <v>0</v>
          </cell>
          <cell r="BK97">
            <v>40810.146339522136</v>
          </cell>
          <cell r="BL97">
            <v>3468.8624388593817</v>
          </cell>
          <cell r="BM97">
            <v>489.72175607426561</v>
          </cell>
          <cell r="BN97">
            <v>4897.319586108506</v>
          </cell>
          <cell r="BO97">
            <v>2967.669205712491</v>
          </cell>
          <cell r="BP97">
            <v>0</v>
          </cell>
          <cell r="BQ97">
            <v>326.48117071617708</v>
          </cell>
          <cell r="BR97">
            <v>20.405073169761067</v>
          </cell>
          <cell r="BS97">
            <v>0</v>
          </cell>
          <cell r="BT97">
            <v>0</v>
          </cell>
          <cell r="BU97">
            <v>12170.459230640579</v>
          </cell>
          <cell r="BV97">
            <v>1591.595707241363</v>
          </cell>
          <cell r="BW97">
            <v>1703.415508211654</v>
          </cell>
          <cell r="BX97">
            <v>2421.4999999999995</v>
          </cell>
          <cell r="BY97">
            <v>0</v>
          </cell>
          <cell r="BZ97">
            <v>3.5000000000000003E-2</v>
          </cell>
          <cell r="CA97">
            <v>1428.3551218832747</v>
          </cell>
          <cell r="CB97">
            <v>60125.471907499006</v>
          </cell>
          <cell r="CC97">
            <v>-1004.9168219999999</v>
          </cell>
          <cell r="CD97">
            <v>396.97430387999998</v>
          </cell>
          <cell r="CE97">
            <v>59517.529389379</v>
          </cell>
        </row>
        <row r="98">
          <cell r="A98">
            <v>42227</v>
          </cell>
          <cell r="B98">
            <v>7</v>
          </cell>
          <cell r="C98" t="str">
            <v>Tue</v>
          </cell>
          <cell r="D98">
            <v>77146.643938432462</v>
          </cell>
          <cell r="E98">
            <v>3092.8999243362045</v>
          </cell>
          <cell r="F98">
            <v>80239.543862768667</v>
          </cell>
          <cell r="G98">
            <v>104.652</v>
          </cell>
          <cell r="H98">
            <v>80344.195862768669</v>
          </cell>
          <cell r="I98">
            <v>1249.590978306109</v>
          </cell>
          <cell r="J98">
            <v>93.577000000000012</v>
          </cell>
          <cell r="K98">
            <v>1375.4727409112829</v>
          </cell>
          <cell r="L98">
            <v>1469.0497409112829</v>
          </cell>
          <cell r="M98">
            <v>1497.1953177964797</v>
          </cell>
          <cell r="N98">
            <v>313.67300000000006</v>
          </cell>
          <cell r="O98">
            <v>0</v>
          </cell>
          <cell r="P98">
            <v>199</v>
          </cell>
          <cell r="Q98">
            <v>165</v>
          </cell>
          <cell r="R98">
            <v>12.2</v>
          </cell>
          <cell r="S98">
            <v>11.4</v>
          </cell>
          <cell r="T98">
            <v>12.7</v>
          </cell>
          <cell r="U98">
            <v>197.43386934875619</v>
          </cell>
          <cell r="V98">
            <v>71.015763444300077</v>
          </cell>
          <cell r="W98">
            <v>0.67868046125909187</v>
          </cell>
          <cell r="X98">
            <v>0</v>
          </cell>
          <cell r="Y98">
            <v>33.277376557869097</v>
          </cell>
          <cell r="Z98">
            <v>0</v>
          </cell>
          <cell r="AA98">
            <v>1</v>
          </cell>
          <cell r="AB98">
            <v>33.277376557869097</v>
          </cell>
          <cell r="AC98">
            <v>0</v>
          </cell>
          <cell r="AD98">
            <v>33.277376557869097</v>
          </cell>
          <cell r="AE98">
            <v>46.609640000000006</v>
          </cell>
          <cell r="AF98">
            <v>48.197011091044132</v>
          </cell>
          <cell r="AG98">
            <v>0</v>
          </cell>
          <cell r="AH98">
            <v>1123.5542081188028</v>
          </cell>
          <cell r="AI98">
            <v>7.8029999999999999</v>
          </cell>
          <cell r="AJ98">
            <v>1131.3572081188029</v>
          </cell>
          <cell r="AK98">
            <v>0</v>
          </cell>
          <cell r="AL98">
            <v>406.94231505357885</v>
          </cell>
          <cell r="AM98">
            <v>388.19746702729879</v>
          </cell>
          <cell r="AN98">
            <v>18.744848026280028</v>
          </cell>
          <cell r="AO98">
            <v>102.42549002509091</v>
          </cell>
          <cell r="AP98">
            <v>128.86401236063884</v>
          </cell>
          <cell r="AQ98">
            <v>0</v>
          </cell>
          <cell r="AR98">
            <v>0</v>
          </cell>
          <cell r="AS98">
            <v>117.889395102085</v>
          </cell>
          <cell r="AT98">
            <v>0</v>
          </cell>
          <cell r="AU98">
            <v>711.04258525292687</v>
          </cell>
          <cell r="AV98">
            <v>117.73349999999999</v>
          </cell>
          <cell r="AW98">
            <v>57.895199999999996</v>
          </cell>
          <cell r="AX98">
            <v>19.125</v>
          </cell>
          <cell r="AY98">
            <v>0</v>
          </cell>
          <cell r="AZ98">
            <v>0</v>
          </cell>
          <cell r="BA98">
            <v>27.54</v>
          </cell>
          <cell r="BB98">
            <v>0</v>
          </cell>
          <cell r="BC98">
            <v>22.184999999999999</v>
          </cell>
          <cell r="BD98">
            <v>129.19320000000002</v>
          </cell>
          <cell r="BE98">
            <v>373.67189999999999</v>
          </cell>
          <cell r="BF98">
            <v>1084.7144852529268</v>
          </cell>
          <cell r="BG98">
            <v>46.642722865875847</v>
          </cell>
          <cell r="BH98">
            <v>4.2999999999999997E-2</v>
          </cell>
          <cell r="BI98">
            <v>1131.3572081188029</v>
          </cell>
          <cell r="BJ98">
            <v>0</v>
          </cell>
          <cell r="BK98">
            <v>37388.936466747829</v>
          </cell>
          <cell r="BL98">
            <v>3178.0595996735651</v>
          </cell>
          <cell r="BM98">
            <v>448.66723760097392</v>
          </cell>
          <cell r="BN98">
            <v>4486.7658483509067</v>
          </cell>
          <cell r="BO98">
            <v>2718.8825657126417</v>
          </cell>
          <cell r="BP98">
            <v>0</v>
          </cell>
          <cell r="BQ98">
            <v>299.11149173398258</v>
          </cell>
          <cell r="BR98">
            <v>18.694468233373911</v>
          </cell>
          <cell r="BS98">
            <v>0</v>
          </cell>
          <cell r="BT98">
            <v>0</v>
          </cell>
          <cell r="BU98">
            <v>11150.181211305442</v>
          </cell>
          <cell r="BV98">
            <v>1458.1685222031651</v>
          </cell>
          <cell r="BW98">
            <v>1560.6142081220544</v>
          </cell>
          <cell r="BX98">
            <v>2218.5</v>
          </cell>
          <cell r="BY98">
            <v>0</v>
          </cell>
          <cell r="BZ98">
            <v>3.5000000000000003E-2</v>
          </cell>
          <cell r="CA98">
            <v>1308.612776336174</v>
          </cell>
          <cell r="CB98">
            <v>55085.013184714662</v>
          </cell>
          <cell r="CC98">
            <v>-920.67229800000007</v>
          </cell>
          <cell r="CD98">
            <v>363.69502091999999</v>
          </cell>
          <cell r="CE98">
            <v>54528.035907634658</v>
          </cell>
        </row>
        <row r="99">
          <cell r="A99">
            <v>42228</v>
          </cell>
          <cell r="B99">
            <v>7</v>
          </cell>
          <cell r="C99" t="str">
            <v>Wed</v>
          </cell>
          <cell r="D99">
            <v>85214.266833954796</v>
          </cell>
          <cell r="E99">
            <v>3416.3404392994676</v>
          </cell>
          <cell r="F99">
            <v>88630.607273254267</v>
          </cell>
          <cell r="G99">
            <v>115.59599999999999</v>
          </cell>
          <cell r="H99">
            <v>88746.203273254272</v>
          </cell>
          <cell r="I99">
            <v>1198.8461670043382</v>
          </cell>
          <cell r="J99">
            <v>73.931000000000012</v>
          </cell>
          <cell r="K99">
            <v>1086.6994582890245</v>
          </cell>
          <cell r="L99">
            <v>1160.6304582890245</v>
          </cell>
          <cell r="M99">
            <v>1612.3641883962089</v>
          </cell>
          <cell r="N99">
            <v>247.81900000000002</v>
          </cell>
          <cell r="O99">
            <v>0</v>
          </cell>
          <cell r="P99">
            <v>199</v>
          </cell>
          <cell r="Q99">
            <v>165</v>
          </cell>
          <cell r="R99">
            <v>12.2</v>
          </cell>
          <cell r="S99">
            <v>11.4</v>
          </cell>
          <cell r="T99">
            <v>12.7</v>
          </cell>
          <cell r="U99">
            <v>197.43386934875619</v>
          </cell>
          <cell r="V99">
            <v>71.015763444300077</v>
          </cell>
          <cell r="W99">
            <v>0.67868046125909187</v>
          </cell>
          <cell r="X99">
            <v>0</v>
          </cell>
          <cell r="Y99">
            <v>33.277376557869097</v>
          </cell>
          <cell r="Z99">
            <v>0</v>
          </cell>
          <cell r="AA99">
            <v>1</v>
          </cell>
          <cell r="AB99">
            <v>33.277376557869097</v>
          </cell>
          <cell r="AC99">
            <v>0</v>
          </cell>
          <cell r="AD99">
            <v>33.277376557869097</v>
          </cell>
          <cell r="AE99">
            <v>46.609640000000006</v>
          </cell>
          <cell r="AF99">
            <v>48.197011091044132</v>
          </cell>
          <cell r="AG99">
            <v>0</v>
          </cell>
          <cell r="AH99">
            <v>1241.0500730201154</v>
          </cell>
          <cell r="AI99">
            <v>8.6189999999999998</v>
          </cell>
          <cell r="AJ99">
            <v>1249.6690730201153</v>
          </cell>
          <cell r="AK99">
            <v>0</v>
          </cell>
          <cell r="AL99">
            <v>449.49837414414912</v>
          </cell>
          <cell r="AM99">
            <v>428.79328057263723</v>
          </cell>
          <cell r="AN99">
            <v>20.705093571511924</v>
          </cell>
          <cell r="AO99">
            <v>98.266079262650663</v>
          </cell>
          <cell r="AP99">
            <v>101.80968932359863</v>
          </cell>
          <cell r="AQ99">
            <v>0</v>
          </cell>
          <cell r="AR99">
            <v>0</v>
          </cell>
          <cell r="AS99">
            <v>126.95781010993771</v>
          </cell>
          <cell r="AT99">
            <v>0</v>
          </cell>
          <cell r="AU99">
            <v>785.39997978918063</v>
          </cell>
          <cell r="AV99">
            <v>130.04549999999998</v>
          </cell>
          <cell r="AW99">
            <v>63.94959999999999</v>
          </cell>
          <cell r="AX99">
            <v>21.124999999999996</v>
          </cell>
          <cell r="AY99">
            <v>0</v>
          </cell>
          <cell r="AZ99">
            <v>0</v>
          </cell>
          <cell r="BA99">
            <v>30.419999999999998</v>
          </cell>
          <cell r="BB99">
            <v>0</v>
          </cell>
          <cell r="BC99">
            <v>24.504999999999999</v>
          </cell>
          <cell r="BD99">
            <v>142.70359999999999</v>
          </cell>
          <cell r="BE99">
            <v>412.74869999999999</v>
          </cell>
          <cell r="BF99">
            <v>1198.1486797891805</v>
          </cell>
          <cell r="BG99">
            <v>51.520393230934758</v>
          </cell>
          <cell r="BH99">
            <v>4.2999999999999997E-2</v>
          </cell>
          <cell r="BI99">
            <v>1249.6690730201153</v>
          </cell>
          <cell r="BJ99">
            <v>0</v>
          </cell>
          <cell r="BK99">
            <v>41298.890607061323</v>
          </cell>
          <cell r="BL99">
            <v>3510.4057016002125</v>
          </cell>
          <cell r="BM99">
            <v>495.58668728473589</v>
          </cell>
          <cell r="BN99">
            <v>4955.9701200738773</v>
          </cell>
          <cell r="BO99">
            <v>3003.2101542838982</v>
          </cell>
          <cell r="BP99">
            <v>0</v>
          </cell>
          <cell r="BQ99">
            <v>330.39112485649053</v>
          </cell>
          <cell r="BR99">
            <v>20.649445303530658</v>
          </cell>
          <cell r="BS99">
            <v>0</v>
          </cell>
          <cell r="BT99">
            <v>0</v>
          </cell>
          <cell r="BU99">
            <v>12316.213233402743</v>
          </cell>
          <cell r="BV99">
            <v>1610.6567336753915</v>
          </cell>
          <cell r="BW99">
            <v>1723.8156939387397</v>
          </cell>
          <cell r="BX99">
            <v>2450.4999999999995</v>
          </cell>
          <cell r="BY99">
            <v>0</v>
          </cell>
          <cell r="BZ99">
            <v>3.5000000000000003E-2</v>
          </cell>
          <cell r="CA99">
            <v>1445.4611712471462</v>
          </cell>
          <cell r="CB99">
            <v>60845.537439325344</v>
          </cell>
          <cell r="CC99">
            <v>-1016.9517539999999</v>
          </cell>
          <cell r="CD99">
            <v>401.72848715999999</v>
          </cell>
          <cell r="CE99">
            <v>60230.314172485341</v>
          </cell>
        </row>
        <row r="100">
          <cell r="A100">
            <v>42229</v>
          </cell>
          <cell r="B100">
            <v>7</v>
          </cell>
          <cell r="C100" t="str">
            <v>Thu</v>
          </cell>
          <cell r="D100">
            <v>84710.040402984669</v>
          </cell>
          <cell r="E100">
            <v>3396.1254071142644</v>
          </cell>
          <cell r="F100">
            <v>88106.16581009893</v>
          </cell>
          <cell r="G100">
            <v>114.91200000000001</v>
          </cell>
          <cell r="H100">
            <v>88221.077810098941</v>
          </cell>
          <cell r="I100">
            <v>1351.0806009096511</v>
          </cell>
          <cell r="J100">
            <v>80.135000000000005</v>
          </cell>
          <cell r="K100">
            <v>1177.8910212223691</v>
          </cell>
          <cell r="L100">
            <v>1258.0260212223691</v>
          </cell>
          <cell r="M100">
            <v>1602.7667825128979</v>
          </cell>
          <cell r="N100">
            <v>268.61500000000001</v>
          </cell>
          <cell r="O100">
            <v>0</v>
          </cell>
          <cell r="P100">
            <v>199</v>
          </cell>
          <cell r="Q100">
            <v>165</v>
          </cell>
          <cell r="R100">
            <v>12.2</v>
          </cell>
          <cell r="S100">
            <v>11.4</v>
          </cell>
          <cell r="T100">
            <v>12.7</v>
          </cell>
          <cell r="U100">
            <v>197.43386934875619</v>
          </cell>
          <cell r="V100">
            <v>71.015763444300077</v>
          </cell>
          <cell r="W100">
            <v>0.67868046125909187</v>
          </cell>
          <cell r="X100">
            <v>0</v>
          </cell>
          <cell r="Y100">
            <v>33.277376557869097</v>
          </cell>
          <cell r="Z100">
            <v>0</v>
          </cell>
          <cell r="AA100">
            <v>1</v>
          </cell>
          <cell r="AB100">
            <v>33.277376557869097</v>
          </cell>
          <cell r="AC100">
            <v>0</v>
          </cell>
          <cell r="AD100">
            <v>33.277376557869097</v>
          </cell>
          <cell r="AE100">
            <v>46.609640000000006</v>
          </cell>
          <cell r="AF100">
            <v>48.197011091044132</v>
          </cell>
          <cell r="AG100">
            <v>0</v>
          </cell>
          <cell r="AH100">
            <v>1233.7065814637836</v>
          </cell>
          <cell r="AI100">
            <v>8.5680000000000014</v>
          </cell>
          <cell r="AJ100">
            <v>1242.2745814637835</v>
          </cell>
          <cell r="AK100">
            <v>0</v>
          </cell>
          <cell r="AL100">
            <v>446.83862045098857</v>
          </cell>
          <cell r="AM100">
            <v>426.25604222605364</v>
          </cell>
          <cell r="AN100">
            <v>20.582578224934934</v>
          </cell>
          <cell r="AO100">
            <v>110.7443115499714</v>
          </cell>
          <cell r="AP100">
            <v>110.35315975634816</v>
          </cell>
          <cell r="AQ100">
            <v>0</v>
          </cell>
          <cell r="AR100">
            <v>0</v>
          </cell>
          <cell r="AS100">
            <v>126.2021088592833</v>
          </cell>
          <cell r="AT100">
            <v>0</v>
          </cell>
          <cell r="AU100">
            <v>780.75264263066492</v>
          </cell>
          <cell r="AV100">
            <v>129.27600000000001</v>
          </cell>
          <cell r="AW100">
            <v>63.571199999999997</v>
          </cell>
          <cell r="AX100">
            <v>21</v>
          </cell>
          <cell r="AY100">
            <v>0</v>
          </cell>
          <cell r="AZ100">
            <v>0</v>
          </cell>
          <cell r="BA100">
            <v>30.240000000000002</v>
          </cell>
          <cell r="BB100">
            <v>0</v>
          </cell>
          <cell r="BC100">
            <v>24.360000000000003</v>
          </cell>
          <cell r="BD100">
            <v>141.85920000000002</v>
          </cell>
          <cell r="BE100">
            <v>410.30640000000005</v>
          </cell>
          <cell r="BF100">
            <v>1191.0590426306649</v>
          </cell>
          <cell r="BG100">
            <v>51.215538833118586</v>
          </cell>
          <cell r="BH100">
            <v>4.2999999999999997E-2</v>
          </cell>
          <cell r="BI100">
            <v>1242.2745814637835</v>
          </cell>
          <cell r="BJ100">
            <v>0</v>
          </cell>
          <cell r="BK100">
            <v>41054.518473291733</v>
          </cell>
          <cell r="BL100">
            <v>3489.6340702297975</v>
          </cell>
          <cell r="BM100">
            <v>492.65422167950084</v>
          </cell>
          <cell r="BN100">
            <v>4926.6448530911921</v>
          </cell>
          <cell r="BO100">
            <v>2985.4396799981951</v>
          </cell>
          <cell r="BP100">
            <v>0</v>
          </cell>
          <cell r="BQ100">
            <v>328.43614778633383</v>
          </cell>
          <cell r="BR100">
            <v>20.527259236645865</v>
          </cell>
          <cell r="BS100">
            <v>0</v>
          </cell>
          <cell r="BT100">
            <v>0</v>
          </cell>
          <cell r="BU100">
            <v>12243.336232021664</v>
          </cell>
          <cell r="BV100">
            <v>1601.1262204583775</v>
          </cell>
          <cell r="BW100">
            <v>1713.615601075197</v>
          </cell>
          <cell r="BX100">
            <v>2436</v>
          </cell>
          <cell r="BY100">
            <v>0</v>
          </cell>
          <cell r="BZ100">
            <v>3.5000000000000003E-2</v>
          </cell>
          <cell r="CA100">
            <v>1436.9081465652107</v>
          </cell>
          <cell r="CB100">
            <v>60485.504673412186</v>
          </cell>
          <cell r="CC100">
            <v>-1010.9342880000002</v>
          </cell>
          <cell r="CD100">
            <v>399.35139552000004</v>
          </cell>
          <cell r="CE100">
            <v>59873.921780932178</v>
          </cell>
        </row>
        <row r="101">
          <cell r="A101">
            <v>42230</v>
          </cell>
          <cell r="B101">
            <v>7</v>
          </cell>
          <cell r="C101" t="str">
            <v>Fri</v>
          </cell>
          <cell r="D101">
            <v>118493.21127798449</v>
          </cell>
          <cell r="E101">
            <v>4750.5325635229283</v>
          </cell>
          <cell r="F101">
            <v>123243.74384150743</v>
          </cell>
          <cell r="G101">
            <v>160.73999999999998</v>
          </cell>
          <cell r="H101">
            <v>123404.48384150742</v>
          </cell>
          <cell r="I101">
            <v>1135.4151528771247</v>
          </cell>
          <cell r="J101">
            <v>91.509</v>
          </cell>
          <cell r="K101">
            <v>1345.0755532668345</v>
          </cell>
          <cell r="L101">
            <v>1436.5845532668343</v>
          </cell>
          <cell r="M101">
            <v>2140.2215119783009</v>
          </cell>
          <cell r="N101">
            <v>306.74099999999999</v>
          </cell>
          <cell r="O101">
            <v>0</v>
          </cell>
          <cell r="P101">
            <v>199</v>
          </cell>
          <cell r="Q101">
            <v>165</v>
          </cell>
          <cell r="R101">
            <v>12.2</v>
          </cell>
          <cell r="S101">
            <v>11.4</v>
          </cell>
          <cell r="T101">
            <v>12.7</v>
          </cell>
          <cell r="U101">
            <v>197.43386934875619</v>
          </cell>
          <cell r="V101">
            <v>71.015763444300077</v>
          </cell>
          <cell r="W101">
            <v>0.67868046125909187</v>
          </cell>
          <cell r="X101">
            <v>0</v>
          </cell>
          <cell r="Y101">
            <v>33.277376557869097</v>
          </cell>
          <cell r="Z101">
            <v>0</v>
          </cell>
          <cell r="AA101">
            <v>1</v>
          </cell>
          <cell r="AB101">
            <v>33.277376557869097</v>
          </cell>
          <cell r="AC101">
            <v>0</v>
          </cell>
          <cell r="AD101">
            <v>33.277376557869097</v>
          </cell>
          <cell r="AE101">
            <v>46.609640000000006</v>
          </cell>
          <cell r="AF101">
            <v>48.197011091044132</v>
          </cell>
          <cell r="AG101">
            <v>0</v>
          </cell>
          <cell r="AH101">
            <v>1725.7205157380304</v>
          </cell>
          <cell r="AI101">
            <v>11.984999999999999</v>
          </cell>
          <cell r="AJ101">
            <v>1737.7055157380305</v>
          </cell>
          <cell r="AK101">
            <v>0</v>
          </cell>
          <cell r="AL101">
            <v>625.04211789275178</v>
          </cell>
          <cell r="AM101">
            <v>596.25101144715825</v>
          </cell>
          <cell r="AN101">
            <v>28.791106445593506</v>
          </cell>
          <cell r="AO101">
            <v>93.066815809600371</v>
          </cell>
          <cell r="AP101">
            <v>126.01618888305563</v>
          </cell>
          <cell r="AQ101">
            <v>0</v>
          </cell>
          <cell r="AR101">
            <v>0</v>
          </cell>
          <cell r="AS101">
            <v>168.52137889592922</v>
          </cell>
          <cell r="AT101">
            <v>0</v>
          </cell>
          <cell r="AU101">
            <v>1092.1242322512276</v>
          </cell>
          <cell r="AV101">
            <v>180.83249999999998</v>
          </cell>
          <cell r="AW101">
            <v>88.923999999999992</v>
          </cell>
          <cell r="AX101">
            <v>29.375</v>
          </cell>
          <cell r="AY101">
            <v>0</v>
          </cell>
          <cell r="AZ101">
            <v>0</v>
          </cell>
          <cell r="BA101">
            <v>42.3</v>
          </cell>
          <cell r="BB101">
            <v>0</v>
          </cell>
          <cell r="BC101">
            <v>34.074999999999996</v>
          </cell>
          <cell r="BD101">
            <v>198.434</v>
          </cell>
          <cell r="BE101">
            <v>573.94050000000004</v>
          </cell>
          <cell r="BF101">
            <v>1666.0647322512275</v>
          </cell>
          <cell r="BG101">
            <v>71.640783486802775</v>
          </cell>
          <cell r="BH101">
            <v>4.2999999999999997E-2</v>
          </cell>
          <cell r="BI101">
            <v>1737.7055157380305</v>
          </cell>
          <cell r="BJ101">
            <v>0</v>
          </cell>
          <cell r="BK101">
            <v>57427.451435854498</v>
          </cell>
          <cell r="BL101">
            <v>4881.333372047633</v>
          </cell>
          <cell r="BM101">
            <v>689.12941723025403</v>
          </cell>
          <cell r="BN101">
            <v>6891.437740931131</v>
          </cell>
          <cell r="BO101">
            <v>4176.0614571403321</v>
          </cell>
          <cell r="BP101">
            <v>0</v>
          </cell>
          <cell r="BQ101">
            <v>459.419611486836</v>
          </cell>
          <cell r="BR101">
            <v>28.71372571792725</v>
          </cell>
          <cell r="BS101">
            <v>0</v>
          </cell>
          <cell r="BT101">
            <v>0</v>
          </cell>
          <cell r="BU101">
            <v>17126.09532455411</v>
          </cell>
          <cell r="BV101">
            <v>2239.6706059983253</v>
          </cell>
          <cell r="BW101">
            <v>2397.0218229325669</v>
          </cell>
          <cell r="BX101">
            <v>3407.5</v>
          </cell>
          <cell r="BY101">
            <v>0</v>
          </cell>
          <cell r="BZ101">
            <v>3.5000000000000003E-2</v>
          </cell>
          <cell r="CA101">
            <v>2009.9608002549078</v>
          </cell>
          <cell r="CB101">
            <v>84607.699989594417</v>
          </cell>
          <cell r="CC101">
            <v>-1414.1045099999999</v>
          </cell>
          <cell r="CD101">
            <v>558.61653539999998</v>
          </cell>
          <cell r="CE101">
            <v>83752.212014994409</v>
          </cell>
        </row>
        <row r="102">
          <cell r="A102">
            <v>42231</v>
          </cell>
          <cell r="B102">
            <v>7</v>
          </cell>
          <cell r="C102" t="str">
            <v>Sat</v>
          </cell>
          <cell r="D102">
            <v>50422.643097014683</v>
          </cell>
          <cell r="E102">
            <v>2021.5032185203954</v>
          </cell>
          <cell r="F102">
            <v>52444.146315535079</v>
          </cell>
          <cell r="G102">
            <v>68.400000000000006</v>
          </cell>
          <cell r="H102">
            <v>52512.546315535081</v>
          </cell>
          <cell r="I102">
            <v>0</v>
          </cell>
          <cell r="J102">
            <v>68.244</v>
          </cell>
          <cell r="K102">
            <v>1003.1071922667919</v>
          </cell>
          <cell r="L102">
            <v>1071.3511922667919</v>
          </cell>
          <cell r="M102">
            <v>1122.8964883473595</v>
          </cell>
          <cell r="N102">
            <v>228.756</v>
          </cell>
          <cell r="O102">
            <v>0</v>
          </cell>
          <cell r="P102">
            <v>199</v>
          </cell>
          <cell r="Q102">
            <v>165</v>
          </cell>
          <cell r="R102">
            <v>12.2</v>
          </cell>
          <cell r="S102">
            <v>11.4</v>
          </cell>
          <cell r="T102">
            <v>12.7</v>
          </cell>
          <cell r="U102">
            <v>197.43386934875619</v>
          </cell>
          <cell r="V102">
            <v>71.015763444300077</v>
          </cell>
          <cell r="W102">
            <v>0.67868046125909187</v>
          </cell>
          <cell r="X102">
            <v>0</v>
          </cell>
          <cell r="Y102">
            <v>33.277376557869097</v>
          </cell>
          <cell r="Z102">
            <v>0</v>
          </cell>
          <cell r="AA102">
            <v>1</v>
          </cell>
          <cell r="AB102">
            <v>33.277376557869097</v>
          </cell>
          <cell r="AC102">
            <v>0</v>
          </cell>
          <cell r="AD102">
            <v>33.277376557869097</v>
          </cell>
          <cell r="AE102">
            <v>46.609640000000006</v>
          </cell>
          <cell r="AF102">
            <v>48.197011091044132</v>
          </cell>
          <cell r="AG102">
            <v>0</v>
          </cell>
          <cell r="AH102">
            <v>734.34915563320453</v>
          </cell>
          <cell r="AI102">
            <v>5.1000000000000005</v>
          </cell>
          <cell r="AJ102">
            <v>739.44915563320455</v>
          </cell>
          <cell r="AK102">
            <v>0</v>
          </cell>
          <cell r="AL102">
            <v>265.97536931606459</v>
          </cell>
          <cell r="AM102">
            <v>253.72383465836526</v>
          </cell>
          <cell r="AN102">
            <v>12.251534657699366</v>
          </cell>
          <cell r="AO102">
            <v>0</v>
          </cell>
          <cell r="AP102">
            <v>93.978174760244897</v>
          </cell>
          <cell r="AQ102">
            <v>0</v>
          </cell>
          <cell r="AR102">
            <v>0</v>
          </cell>
          <cell r="AS102">
            <v>88.417046326563749</v>
          </cell>
          <cell r="AT102">
            <v>0</v>
          </cell>
          <cell r="AU102">
            <v>464.73371585158623</v>
          </cell>
          <cell r="AV102">
            <v>76.95</v>
          </cell>
          <cell r="AW102">
            <v>37.839999999999996</v>
          </cell>
          <cell r="AX102">
            <v>12.5</v>
          </cell>
          <cell r="AY102">
            <v>0</v>
          </cell>
          <cell r="AZ102">
            <v>0</v>
          </cell>
          <cell r="BA102">
            <v>18</v>
          </cell>
          <cell r="BB102">
            <v>0</v>
          </cell>
          <cell r="BC102">
            <v>14.5</v>
          </cell>
          <cell r="BD102">
            <v>84.440000000000012</v>
          </cell>
          <cell r="BE102">
            <v>244.23000000000002</v>
          </cell>
          <cell r="BF102">
            <v>708.96371585158624</v>
          </cell>
          <cell r="BG102">
            <v>30.485439781618204</v>
          </cell>
          <cell r="BH102">
            <v>4.2999999999999997E-2</v>
          </cell>
          <cell r="BI102">
            <v>739.44915563320455</v>
          </cell>
          <cell r="BJ102">
            <v>0</v>
          </cell>
          <cell r="BK102">
            <v>24437.213376959364</v>
          </cell>
          <cell r="BL102">
            <v>2077.1631370415462</v>
          </cell>
          <cell r="BM102">
            <v>293.24656052351241</v>
          </cell>
          <cell r="BN102">
            <v>2932.5266982685666</v>
          </cell>
          <cell r="BO102">
            <v>1777.0474285703542</v>
          </cell>
          <cell r="BP102">
            <v>0</v>
          </cell>
          <cell r="BQ102">
            <v>195.49770701567491</v>
          </cell>
          <cell r="BR102">
            <v>12.218606688479682</v>
          </cell>
          <cell r="BS102">
            <v>0</v>
          </cell>
          <cell r="BT102">
            <v>0</v>
          </cell>
          <cell r="BU102">
            <v>7287.7001381081327</v>
          </cell>
          <cell r="BV102">
            <v>953.05132170141519</v>
          </cell>
          <cell r="BW102">
            <v>1020.009286354284</v>
          </cell>
          <cell r="BX102">
            <v>1450</v>
          </cell>
          <cell r="BY102">
            <v>0</v>
          </cell>
          <cell r="BZ102">
            <v>3.5000000000000003E-2</v>
          </cell>
          <cell r="CA102">
            <v>855.30246819357785</v>
          </cell>
          <cell r="CB102">
            <v>36003.276591316775</v>
          </cell>
          <cell r="CC102">
            <v>-601.74660000000006</v>
          </cell>
          <cell r="CD102">
            <v>237.70916400000002</v>
          </cell>
          <cell r="CE102">
            <v>35639.239155316776</v>
          </cell>
        </row>
        <row r="103">
          <cell r="A103">
            <v>42232</v>
          </cell>
          <cell r="B103">
            <v>7</v>
          </cell>
          <cell r="C103" t="str">
            <v>Sun</v>
          </cell>
          <cell r="D103">
            <v>4033.8114477611743</v>
          </cell>
          <cell r="E103">
            <v>161.72025748163162</v>
          </cell>
          <cell r="F103">
            <v>4195.5317052428063</v>
          </cell>
          <cell r="G103">
            <v>5.4720000000000004</v>
          </cell>
          <cell r="H103">
            <v>4201.0037052428061</v>
          </cell>
          <cell r="I103">
            <v>0</v>
          </cell>
          <cell r="J103">
            <v>39.292000000000002</v>
          </cell>
          <cell r="K103">
            <v>577.5465652445165</v>
          </cell>
          <cell r="L103">
            <v>616.83856524451653</v>
          </cell>
          <cell r="M103">
            <v>57.584435299864602</v>
          </cell>
          <cell r="N103">
            <v>131.708</v>
          </cell>
          <cell r="O103">
            <v>0</v>
          </cell>
          <cell r="P103">
            <v>199</v>
          </cell>
          <cell r="Q103">
            <v>165</v>
          </cell>
          <cell r="R103">
            <v>12.2</v>
          </cell>
          <cell r="S103">
            <v>11.4</v>
          </cell>
          <cell r="T103">
            <v>12.7</v>
          </cell>
          <cell r="U103">
            <v>197.43386934875619</v>
          </cell>
          <cell r="V103">
            <v>71.015763444300077</v>
          </cell>
          <cell r="W103">
            <v>0.67868046125909187</v>
          </cell>
          <cell r="X103">
            <v>0</v>
          </cell>
          <cell r="Y103">
            <v>33.277376557869097</v>
          </cell>
          <cell r="Z103">
            <v>0</v>
          </cell>
          <cell r="AA103">
            <v>1</v>
          </cell>
          <cell r="AB103">
            <v>33.277376557869097</v>
          </cell>
          <cell r="AC103">
            <v>0</v>
          </cell>
          <cell r="AD103">
            <v>33.277376557869097</v>
          </cell>
          <cell r="AE103">
            <v>46.609640000000006</v>
          </cell>
          <cell r="AF103">
            <v>48.197011091044132</v>
          </cell>
          <cell r="AG103">
            <v>0</v>
          </cell>
          <cell r="AH103">
            <v>58.747932450656357</v>
          </cell>
          <cell r="AI103">
            <v>0.40800000000000003</v>
          </cell>
          <cell r="AJ103">
            <v>59.155932450656358</v>
          </cell>
          <cell r="AK103">
            <v>0</v>
          </cell>
          <cell r="AL103">
            <v>21.278029545285168</v>
          </cell>
          <cell r="AM103">
            <v>20.297906772669219</v>
          </cell>
          <cell r="AN103">
            <v>0.98012277261594927</v>
          </cell>
          <cell r="AO103">
            <v>0</v>
          </cell>
          <cell r="AP103">
            <v>54.10864607408039</v>
          </cell>
          <cell r="AQ103">
            <v>0</v>
          </cell>
          <cell r="AR103">
            <v>0</v>
          </cell>
          <cell r="AS103">
            <v>4.5342075039263463</v>
          </cell>
          <cell r="AT103">
            <v>0</v>
          </cell>
          <cell r="AU103">
            <v>37.178697268126896</v>
          </cell>
          <cell r="AV103">
            <v>6.1559999999999997</v>
          </cell>
          <cell r="AW103">
            <v>3.0271999999999997</v>
          </cell>
          <cell r="AX103">
            <v>1</v>
          </cell>
          <cell r="AY103">
            <v>0</v>
          </cell>
          <cell r="AZ103">
            <v>0</v>
          </cell>
          <cell r="BA103">
            <v>1.44</v>
          </cell>
          <cell r="BB103">
            <v>0</v>
          </cell>
          <cell r="BC103">
            <v>1.1599999999999999</v>
          </cell>
          <cell r="BD103">
            <v>6.7552000000000012</v>
          </cell>
          <cell r="BE103">
            <v>19.538400000000003</v>
          </cell>
          <cell r="BF103">
            <v>56.717097268126899</v>
          </cell>
          <cell r="BG103">
            <v>2.4388351825294561</v>
          </cell>
          <cell r="BH103">
            <v>4.2999999999999997E-2</v>
          </cell>
          <cell r="BI103">
            <v>59.155932450656358</v>
          </cell>
          <cell r="BJ103">
            <v>0</v>
          </cell>
          <cell r="BK103">
            <v>1954.9770701567491</v>
          </cell>
          <cell r="BL103">
            <v>166.17305096332367</v>
          </cell>
          <cell r="BM103">
            <v>23.459724841880991</v>
          </cell>
          <cell r="BN103">
            <v>234.60213586148532</v>
          </cell>
          <cell r="BO103">
            <v>142.16379428562834</v>
          </cell>
          <cell r="BP103">
            <v>0</v>
          </cell>
          <cell r="BQ103">
            <v>15.639816561253992</v>
          </cell>
          <cell r="BR103">
            <v>0.97748853507837452</v>
          </cell>
          <cell r="BS103">
            <v>0</v>
          </cell>
          <cell r="BT103">
            <v>0</v>
          </cell>
          <cell r="BU103">
            <v>583.01601104865063</v>
          </cell>
          <cell r="BV103">
            <v>76.244105736113212</v>
          </cell>
          <cell r="BW103">
            <v>81.60074290834271</v>
          </cell>
          <cell r="BX103">
            <v>116</v>
          </cell>
          <cell r="BY103">
            <v>0</v>
          </cell>
          <cell r="BZ103">
            <v>3.5000000000000003E-2</v>
          </cell>
          <cell r="CA103">
            <v>68.424197455486222</v>
          </cell>
          <cell r="CB103">
            <v>2880.2621273053419</v>
          </cell>
          <cell r="CC103">
            <v>-48.139728000000005</v>
          </cell>
          <cell r="CD103">
            <v>19.016733120000001</v>
          </cell>
          <cell r="CE103">
            <v>2851.1391324253418</v>
          </cell>
        </row>
        <row r="104">
          <cell r="A104">
            <v>42233</v>
          </cell>
          <cell r="B104">
            <v>8</v>
          </cell>
          <cell r="C104" t="str">
            <v>Mon</v>
          </cell>
          <cell r="D104">
            <v>91006.434400146885</v>
          </cell>
          <cell r="E104">
            <v>3344.2333907861357</v>
          </cell>
          <cell r="F104">
            <v>94350.667790933003</v>
          </cell>
          <cell r="G104">
            <v>114.22799999999999</v>
          </cell>
          <cell r="H104">
            <v>94464.895790933006</v>
          </cell>
          <cell r="I104">
            <v>1649.8135667064359</v>
          </cell>
          <cell r="J104">
            <v>67.728000000000009</v>
          </cell>
          <cell r="K104">
            <v>1094.5151477207073</v>
          </cell>
          <cell r="L104">
            <v>1162.2431477207072</v>
          </cell>
          <cell r="M104">
            <v>1649.6135361352326</v>
          </cell>
          <cell r="N104">
            <v>246.56800000000001</v>
          </cell>
          <cell r="O104">
            <v>0</v>
          </cell>
          <cell r="P104">
            <v>199</v>
          </cell>
          <cell r="Q104">
            <v>165</v>
          </cell>
          <cell r="R104">
            <v>12.2</v>
          </cell>
          <cell r="S104">
            <v>11.4</v>
          </cell>
          <cell r="T104">
            <v>12.7</v>
          </cell>
          <cell r="U104">
            <v>197.55882231016449</v>
          </cell>
          <cell r="V104">
            <v>72.687684099402958</v>
          </cell>
          <cell r="W104">
            <v>0.66134821481526329</v>
          </cell>
          <cell r="X104">
            <v>0</v>
          </cell>
          <cell r="Y104">
            <v>33.2144887848727</v>
          </cell>
          <cell r="Z104">
            <v>0</v>
          </cell>
          <cell r="AA104">
            <v>1</v>
          </cell>
          <cell r="AB104">
            <v>33.2144887848727</v>
          </cell>
          <cell r="AC104">
            <v>0</v>
          </cell>
          <cell r="AD104">
            <v>33.2144887848727</v>
          </cell>
          <cell r="AE104">
            <v>46.174520000000001</v>
          </cell>
          <cell r="AF104">
            <v>48.071870118195946</v>
          </cell>
          <cell r="AG104">
            <v>0</v>
          </cell>
          <cell r="AH104">
            <v>1290.9157459727696</v>
          </cell>
          <cell r="AI104">
            <v>8.6839999999999993</v>
          </cell>
          <cell r="AJ104">
            <v>1299.5997459727696</v>
          </cell>
          <cell r="AK104">
            <v>0</v>
          </cell>
          <cell r="AL104">
            <v>478.16085703641465</v>
          </cell>
          <cell r="AM104">
            <v>457.8927758801351</v>
          </cell>
          <cell r="AN104">
            <v>20.268081156279614</v>
          </cell>
          <cell r="AO104">
            <v>135.23062022183902</v>
          </cell>
          <cell r="AP104">
            <v>101.95115330883397</v>
          </cell>
          <cell r="AQ104">
            <v>0</v>
          </cell>
          <cell r="AR104">
            <v>0</v>
          </cell>
          <cell r="AS104">
            <v>129.89082961694746</v>
          </cell>
          <cell r="AT104">
            <v>0</v>
          </cell>
          <cell r="AU104">
            <v>838.15674944656723</v>
          </cell>
          <cell r="AV104">
            <v>128.50649999999999</v>
          </cell>
          <cell r="AW104">
            <v>63.192799999999991</v>
          </cell>
          <cell r="AX104">
            <v>20.874999999999996</v>
          </cell>
          <cell r="AY104">
            <v>0</v>
          </cell>
          <cell r="AZ104">
            <v>0</v>
          </cell>
          <cell r="BA104">
            <v>30.059999999999995</v>
          </cell>
          <cell r="BB104">
            <v>0</v>
          </cell>
          <cell r="BC104">
            <v>24.214999999999996</v>
          </cell>
          <cell r="BD104">
            <v>141.01480000000001</v>
          </cell>
          <cell r="BE104">
            <v>407.86410000000001</v>
          </cell>
          <cell r="BF104">
            <v>1246.0208494465671</v>
          </cell>
          <cell r="BG104">
            <v>53.578896526202385</v>
          </cell>
          <cell r="BH104">
            <v>4.2999999999999997E-2</v>
          </cell>
          <cell r="BI104">
            <v>1299.5997459727696</v>
          </cell>
          <cell r="BJ104">
            <v>0</v>
          </cell>
          <cell r="BK104">
            <v>42877.106566828123</v>
          </cell>
          <cell r="BL104">
            <v>3644.5540581803907</v>
          </cell>
          <cell r="BM104">
            <v>514.52527880193747</v>
          </cell>
          <cell r="BN104">
            <v>5145.3599807857936</v>
          </cell>
          <cell r="BO104">
            <v>3117.9762927044344</v>
          </cell>
          <cell r="BP104">
            <v>0</v>
          </cell>
          <cell r="BQ104">
            <v>343.016852534625</v>
          </cell>
          <cell r="BR104">
            <v>21.438553283414063</v>
          </cell>
          <cell r="BS104">
            <v>0</v>
          </cell>
          <cell r="BT104">
            <v>0</v>
          </cell>
          <cell r="BU104">
            <v>12786.871016290595</v>
          </cell>
          <cell r="BV104">
            <v>1672.2071561062969</v>
          </cell>
          <cell r="BW104">
            <v>1789.6904280994061</v>
          </cell>
          <cell r="BX104">
            <v>2421.4999999999995</v>
          </cell>
          <cell r="BY104">
            <v>0</v>
          </cell>
          <cell r="BZ104">
            <v>3.5000000000000003E-2</v>
          </cell>
          <cell r="CA104">
            <v>1500.6987298389845</v>
          </cell>
          <cell r="CB104">
            <v>63048.073897163413</v>
          </cell>
          <cell r="CC104">
            <v>-974.86323479999987</v>
          </cell>
          <cell r="CD104">
            <v>400.97953167999998</v>
          </cell>
          <cell r="CE104">
            <v>62474.190194043425</v>
          </cell>
        </row>
        <row r="105">
          <cell r="A105">
            <v>42234</v>
          </cell>
          <cell r="B105">
            <v>8</v>
          </cell>
          <cell r="C105" t="str">
            <v>Tue</v>
          </cell>
          <cell r="D105">
            <v>83377.152474386065</v>
          </cell>
          <cell r="E105">
            <v>3063.8784957501725</v>
          </cell>
          <cell r="F105">
            <v>86441.030970136242</v>
          </cell>
          <cell r="G105">
            <v>104.652</v>
          </cell>
          <cell r="H105">
            <v>86545.682970136229</v>
          </cell>
          <cell r="I105">
            <v>1464.0237506358912</v>
          </cell>
          <cell r="J105">
            <v>90.138000000000005</v>
          </cell>
          <cell r="K105">
            <v>1456.6708951282942</v>
          </cell>
          <cell r="L105">
            <v>1546.8088951282944</v>
          </cell>
          <cell r="M105">
            <v>1578.7712370374006</v>
          </cell>
          <cell r="N105">
            <v>328.15300000000002</v>
          </cell>
          <cell r="O105">
            <v>0</v>
          </cell>
          <cell r="P105">
            <v>199</v>
          </cell>
          <cell r="Q105">
            <v>165</v>
          </cell>
          <cell r="R105">
            <v>12.2</v>
          </cell>
          <cell r="S105">
            <v>11.4</v>
          </cell>
          <cell r="T105">
            <v>12.7</v>
          </cell>
          <cell r="U105">
            <v>197.55882231016449</v>
          </cell>
          <cell r="V105">
            <v>72.687684099402958</v>
          </cell>
          <cell r="W105">
            <v>0.66134821481526329</v>
          </cell>
          <cell r="X105">
            <v>0</v>
          </cell>
          <cell r="Y105">
            <v>33.2144887848727</v>
          </cell>
          <cell r="Z105">
            <v>0</v>
          </cell>
          <cell r="AA105">
            <v>1</v>
          </cell>
          <cell r="AB105">
            <v>33.2144887848727</v>
          </cell>
          <cell r="AC105">
            <v>0</v>
          </cell>
          <cell r="AD105">
            <v>33.2144887848727</v>
          </cell>
          <cell r="AE105">
            <v>46.174520000000001</v>
          </cell>
          <cell r="AF105">
            <v>48.071870118195946</v>
          </cell>
          <cell r="AG105">
            <v>0</v>
          </cell>
          <cell r="AH105">
            <v>1182.6952642744536</v>
          </cell>
          <cell r="AI105">
            <v>7.9559999999999995</v>
          </cell>
          <cell r="AJ105">
            <v>1190.6512642744535</v>
          </cell>
          <cell r="AK105">
            <v>0</v>
          </cell>
          <cell r="AL105">
            <v>438.07551572797274</v>
          </cell>
          <cell r="AM105">
            <v>419.50655514766873</v>
          </cell>
          <cell r="AN105">
            <v>18.568960580304079</v>
          </cell>
          <cell r="AO105">
            <v>120.0019467734337</v>
          </cell>
          <cell r="AP105">
            <v>135.68499080072758</v>
          </cell>
          <cell r="AQ105">
            <v>0</v>
          </cell>
          <cell r="AR105">
            <v>0</v>
          </cell>
          <cell r="AS105">
            <v>124.31269582971659</v>
          </cell>
          <cell r="AT105">
            <v>0</v>
          </cell>
          <cell r="AU105">
            <v>767.89211176841195</v>
          </cell>
          <cell r="AV105">
            <v>117.73349999999999</v>
          </cell>
          <cell r="AW105">
            <v>57.895199999999996</v>
          </cell>
          <cell r="AX105">
            <v>19.125</v>
          </cell>
          <cell r="AY105">
            <v>0</v>
          </cell>
          <cell r="AZ105">
            <v>0</v>
          </cell>
          <cell r="BA105">
            <v>27.54</v>
          </cell>
          <cell r="BB105">
            <v>0</v>
          </cell>
          <cell r="BC105">
            <v>22.184999999999999</v>
          </cell>
          <cell r="BD105">
            <v>129.19320000000002</v>
          </cell>
          <cell r="BE105">
            <v>373.67189999999999</v>
          </cell>
          <cell r="BF105">
            <v>1141.564011768412</v>
          </cell>
          <cell r="BG105">
            <v>49.087252506041708</v>
          </cell>
          <cell r="BH105">
            <v>4.2999999999999997E-2</v>
          </cell>
          <cell r="BI105">
            <v>1190.6512642744535</v>
          </cell>
          <cell r="BJ105">
            <v>0</v>
          </cell>
          <cell r="BK105">
            <v>39282.61859116589</v>
          </cell>
          <cell r="BL105">
            <v>3339.0225802491009</v>
          </cell>
          <cell r="BM105">
            <v>471.39142309399068</v>
          </cell>
          <cell r="BN105">
            <v>4714.0124374863863</v>
          </cell>
          <cell r="BO105">
            <v>2856.5890585855</v>
          </cell>
          <cell r="BP105">
            <v>0</v>
          </cell>
          <cell r="BQ105">
            <v>314.26094872932708</v>
          </cell>
          <cell r="BR105">
            <v>19.641309295582943</v>
          </cell>
          <cell r="BS105">
            <v>0</v>
          </cell>
          <cell r="BT105">
            <v>0</v>
          </cell>
          <cell r="BU105">
            <v>11714.917757439889</v>
          </cell>
          <cell r="BV105">
            <v>1532.0221250554698</v>
          </cell>
          <cell r="BW105">
            <v>1639.6564999952645</v>
          </cell>
          <cell r="BX105">
            <v>2218.5</v>
          </cell>
          <cell r="BY105">
            <v>0</v>
          </cell>
          <cell r="BZ105">
            <v>3.5000000000000003E-2</v>
          </cell>
          <cell r="CA105">
            <v>1374.8916506908063</v>
          </cell>
          <cell r="CB105">
            <v>57762.606624347325</v>
          </cell>
          <cell r="CC105">
            <v>-893.13817319999998</v>
          </cell>
          <cell r="CD105">
            <v>367.36448111999999</v>
          </cell>
          <cell r="CE105">
            <v>57236.832932267331</v>
          </cell>
        </row>
        <row r="106">
          <cell r="A106">
            <v>42235</v>
          </cell>
          <cell r="B106">
            <v>8</v>
          </cell>
          <cell r="C106" t="str">
            <v>Wed</v>
          </cell>
          <cell r="D106">
            <v>92096.331818112711</v>
          </cell>
          <cell r="E106">
            <v>3384.2840900769879</v>
          </cell>
          <cell r="F106">
            <v>95480.615908189691</v>
          </cell>
          <cell r="G106">
            <v>115.59599999999999</v>
          </cell>
          <cell r="H106">
            <v>95596.211908189696</v>
          </cell>
          <cell r="I106">
            <v>1404.571009493317</v>
          </cell>
          <cell r="J106">
            <v>71.214000000000013</v>
          </cell>
          <cell r="K106">
            <v>1150.8504862063319</v>
          </cell>
          <cell r="L106">
            <v>1222.064486206332</v>
          </cell>
          <cell r="M106">
            <v>1700.2151783479699</v>
          </cell>
          <cell r="N106">
            <v>259.25900000000001</v>
          </cell>
          <cell r="O106">
            <v>0</v>
          </cell>
          <cell r="P106">
            <v>199</v>
          </cell>
          <cell r="Q106">
            <v>165</v>
          </cell>
          <cell r="R106">
            <v>12.2</v>
          </cell>
          <cell r="S106">
            <v>11.4</v>
          </cell>
          <cell r="T106">
            <v>12.7</v>
          </cell>
          <cell r="U106">
            <v>197.55882231016449</v>
          </cell>
          <cell r="V106">
            <v>72.687684099402958</v>
          </cell>
          <cell r="W106">
            <v>0.66134821481526329</v>
          </cell>
          <cell r="X106">
            <v>0</v>
          </cell>
          <cell r="Y106">
            <v>33.2144887848727</v>
          </cell>
          <cell r="Z106">
            <v>0</v>
          </cell>
          <cell r="AA106">
            <v>1</v>
          </cell>
          <cell r="AB106">
            <v>33.2144887848727</v>
          </cell>
          <cell r="AC106">
            <v>0</v>
          </cell>
          <cell r="AD106">
            <v>33.2144887848727</v>
          </cell>
          <cell r="AE106">
            <v>46.174520000000001</v>
          </cell>
          <cell r="AF106">
            <v>48.071870118195946</v>
          </cell>
          <cell r="AG106">
            <v>0</v>
          </cell>
          <cell r="AH106">
            <v>1306.3758147868148</v>
          </cell>
          <cell r="AI106">
            <v>8.7879999999999985</v>
          </cell>
          <cell r="AJ106">
            <v>1315.1638147868148</v>
          </cell>
          <cell r="AK106">
            <v>0</v>
          </cell>
          <cell r="AL106">
            <v>483.88733436619208</v>
          </cell>
          <cell r="AM106">
            <v>463.37652169905886</v>
          </cell>
          <cell r="AN106">
            <v>20.510812667133262</v>
          </cell>
          <cell r="AO106">
            <v>115.12877126994401</v>
          </cell>
          <cell r="AP106">
            <v>107.19863914090631</v>
          </cell>
          <cell r="AQ106">
            <v>0</v>
          </cell>
          <cell r="AR106">
            <v>0</v>
          </cell>
          <cell r="AS106">
            <v>133.87521089354095</v>
          </cell>
          <cell r="AT106">
            <v>0</v>
          </cell>
          <cell r="AU106">
            <v>848.19455482916089</v>
          </cell>
          <cell r="AV106">
            <v>130.04549999999998</v>
          </cell>
          <cell r="AW106">
            <v>63.94959999999999</v>
          </cell>
          <cell r="AX106">
            <v>21.124999999999996</v>
          </cell>
          <cell r="AY106">
            <v>0</v>
          </cell>
          <cell r="AZ106">
            <v>0</v>
          </cell>
          <cell r="BA106">
            <v>30.419999999999998</v>
          </cell>
          <cell r="BB106">
            <v>0</v>
          </cell>
          <cell r="BC106">
            <v>24.504999999999999</v>
          </cell>
          <cell r="BD106">
            <v>142.70359999999999</v>
          </cell>
          <cell r="BE106">
            <v>412.74869999999999</v>
          </cell>
          <cell r="BF106">
            <v>1260.9432548291609</v>
          </cell>
          <cell r="BG106">
            <v>54.220559957653911</v>
          </cell>
          <cell r="BH106">
            <v>4.2999999999999997E-2</v>
          </cell>
          <cell r="BI106">
            <v>1315.1638147868148</v>
          </cell>
          <cell r="BJ106">
            <v>0</v>
          </cell>
          <cell r="BK106">
            <v>43390.604849065588</v>
          </cell>
          <cell r="BL106">
            <v>3688.2014121705752</v>
          </cell>
          <cell r="BM106">
            <v>520.68725818878704</v>
          </cell>
          <cell r="BN106">
            <v>5206.9810583999943</v>
          </cell>
          <cell r="BO106">
            <v>3155.3173261499965</v>
          </cell>
          <cell r="BP106">
            <v>0</v>
          </cell>
          <cell r="BQ106">
            <v>347.12483879252471</v>
          </cell>
          <cell r="BR106">
            <v>21.695302424532795</v>
          </cell>
          <cell r="BS106">
            <v>0</v>
          </cell>
          <cell r="BT106">
            <v>0</v>
          </cell>
          <cell r="BU106">
            <v>12940.007196126411</v>
          </cell>
          <cell r="BV106">
            <v>1692.2335891135579</v>
          </cell>
          <cell r="BW106">
            <v>1811.1238463999978</v>
          </cell>
          <cell r="BX106">
            <v>2450.4999999999995</v>
          </cell>
          <cell r="BY106">
            <v>0</v>
          </cell>
          <cell r="BZ106">
            <v>3.5000000000000003E-2</v>
          </cell>
          <cell r="CA106">
            <v>1518.6711697172957</v>
          </cell>
          <cell r="CB106">
            <v>63803.140650422858</v>
          </cell>
          <cell r="CC106">
            <v>-986.53824359999987</v>
          </cell>
          <cell r="CD106">
            <v>405.78168175999997</v>
          </cell>
          <cell r="CE106">
            <v>63222.384088582869</v>
          </cell>
        </row>
        <row r="107">
          <cell r="A107">
            <v>42236</v>
          </cell>
          <cell r="B107">
            <v>8</v>
          </cell>
          <cell r="C107" t="str">
            <v>Thu</v>
          </cell>
          <cell r="D107">
            <v>91551.383109129805</v>
          </cell>
          <cell r="E107">
            <v>3364.2587404315623</v>
          </cell>
          <cell r="F107">
            <v>94915.641849561362</v>
          </cell>
          <cell r="G107">
            <v>114.91200000000001</v>
          </cell>
          <cell r="H107">
            <v>95030.553849561358</v>
          </cell>
          <cell r="I107">
            <v>1582.9292329210398</v>
          </cell>
          <cell r="J107">
            <v>77.19</v>
          </cell>
          <cell r="K107">
            <v>1247.4253521816884</v>
          </cell>
          <cell r="L107">
            <v>1324.6153521816884</v>
          </cell>
          <cell r="M107">
            <v>1690.0948499054223</v>
          </cell>
          <cell r="N107">
            <v>281.01499999999999</v>
          </cell>
          <cell r="O107">
            <v>0</v>
          </cell>
          <cell r="P107">
            <v>199</v>
          </cell>
          <cell r="Q107">
            <v>165</v>
          </cell>
          <cell r="R107">
            <v>12.2</v>
          </cell>
          <cell r="S107">
            <v>11.4</v>
          </cell>
          <cell r="T107">
            <v>12.7</v>
          </cell>
          <cell r="U107">
            <v>197.55882231016449</v>
          </cell>
          <cell r="V107">
            <v>72.687684099402958</v>
          </cell>
          <cell r="W107">
            <v>0.66134821481526329</v>
          </cell>
          <cell r="X107">
            <v>0</v>
          </cell>
          <cell r="Y107">
            <v>33.2144887848727</v>
          </cell>
          <cell r="Z107">
            <v>0</v>
          </cell>
          <cell r="AA107">
            <v>1</v>
          </cell>
          <cell r="AB107">
            <v>33.2144887848727</v>
          </cell>
          <cell r="AC107">
            <v>0</v>
          </cell>
          <cell r="AD107">
            <v>33.2144887848727</v>
          </cell>
          <cell r="AE107">
            <v>46.174520000000001</v>
          </cell>
          <cell r="AF107">
            <v>48.071870118195946</v>
          </cell>
          <cell r="AG107">
            <v>0</v>
          </cell>
          <cell r="AH107">
            <v>1298.6457803797923</v>
          </cell>
          <cell r="AI107">
            <v>8.7360000000000007</v>
          </cell>
          <cell r="AJ107">
            <v>1307.3817803797924</v>
          </cell>
          <cell r="AK107">
            <v>0</v>
          </cell>
          <cell r="AL107">
            <v>481.02409570130345</v>
          </cell>
          <cell r="AM107">
            <v>460.63464878959707</v>
          </cell>
          <cell r="AN107">
            <v>20.38944691170644</v>
          </cell>
          <cell r="AO107">
            <v>129.74829778041311</v>
          </cell>
          <cell r="AP107">
            <v>116.19432913874459</v>
          </cell>
          <cell r="AQ107">
            <v>0</v>
          </cell>
          <cell r="AR107">
            <v>0</v>
          </cell>
          <cell r="AS107">
            <v>133.07833463822223</v>
          </cell>
          <cell r="AT107">
            <v>0</v>
          </cell>
          <cell r="AU107">
            <v>843.17565213786418</v>
          </cell>
          <cell r="AV107">
            <v>129.27600000000001</v>
          </cell>
          <cell r="AW107">
            <v>63.571199999999997</v>
          </cell>
          <cell r="AX107">
            <v>21</v>
          </cell>
          <cell r="AY107">
            <v>0</v>
          </cell>
          <cell r="AZ107">
            <v>0</v>
          </cell>
          <cell r="BA107">
            <v>30.240000000000002</v>
          </cell>
          <cell r="BB107">
            <v>0</v>
          </cell>
          <cell r="BC107">
            <v>24.360000000000003</v>
          </cell>
          <cell r="BD107">
            <v>141.85920000000002</v>
          </cell>
          <cell r="BE107">
            <v>410.30640000000005</v>
          </cell>
          <cell r="BF107">
            <v>1253.4820521378642</v>
          </cell>
          <cell r="BG107">
            <v>53.899728241928159</v>
          </cell>
          <cell r="BH107">
            <v>4.2999999999999997E-2</v>
          </cell>
          <cell r="BI107">
            <v>1307.3817803797924</v>
          </cell>
          <cell r="BJ107">
            <v>0</v>
          </cell>
          <cell r="BK107">
            <v>43133.855707946866</v>
          </cell>
          <cell r="BL107">
            <v>3666.3777351754834</v>
          </cell>
          <cell r="BM107">
            <v>517.60626849536243</v>
          </cell>
          <cell r="BN107">
            <v>5176.1705195928944</v>
          </cell>
          <cell r="BO107">
            <v>3136.6468094272159</v>
          </cell>
          <cell r="BP107">
            <v>0</v>
          </cell>
          <cell r="BQ107">
            <v>345.07084566357491</v>
          </cell>
          <cell r="BR107">
            <v>21.566927853973432</v>
          </cell>
          <cell r="BS107">
            <v>0</v>
          </cell>
          <cell r="BT107">
            <v>0</v>
          </cell>
          <cell r="BU107">
            <v>12863.439106208505</v>
          </cell>
          <cell r="BV107">
            <v>1682.2203726099276</v>
          </cell>
          <cell r="BW107">
            <v>1800.4071372497024</v>
          </cell>
          <cell r="BX107">
            <v>2436</v>
          </cell>
          <cell r="BY107">
            <v>0</v>
          </cell>
          <cell r="BZ107">
            <v>3.5000000000000003E-2</v>
          </cell>
          <cell r="CA107">
            <v>1509.6849497781404</v>
          </cell>
          <cell r="CB107">
            <v>63425.607273793146</v>
          </cell>
          <cell r="CC107">
            <v>-980.70073920000004</v>
          </cell>
          <cell r="CD107">
            <v>403.38060672000006</v>
          </cell>
          <cell r="CE107">
            <v>62848.287141313151</v>
          </cell>
        </row>
        <row r="108">
          <cell r="A108">
            <v>42237</v>
          </cell>
          <cell r="B108">
            <v>8</v>
          </cell>
          <cell r="C108" t="str">
            <v>Fri</v>
          </cell>
          <cell r="D108">
            <v>128062.94661098513</v>
          </cell>
          <cell r="E108">
            <v>4705.9571666751017</v>
          </cell>
          <cell r="F108">
            <v>132768.90377766022</v>
          </cell>
          <cell r="G108">
            <v>160.73999999999998</v>
          </cell>
          <cell r="H108">
            <v>132929.64377766024</v>
          </cell>
          <cell r="I108">
            <v>1330.2550830650991</v>
          </cell>
          <cell r="J108">
            <v>88.146000000000001</v>
          </cell>
          <cell r="K108">
            <v>1424.4792731365085</v>
          </cell>
          <cell r="L108">
            <v>1512.6252731365084</v>
          </cell>
          <cell r="M108">
            <v>2256.8332426880788</v>
          </cell>
          <cell r="N108">
            <v>320.90100000000001</v>
          </cell>
          <cell r="O108">
            <v>0</v>
          </cell>
          <cell r="P108">
            <v>199</v>
          </cell>
          <cell r="Q108">
            <v>165</v>
          </cell>
          <cell r="R108">
            <v>12.2</v>
          </cell>
          <cell r="S108">
            <v>11.4</v>
          </cell>
          <cell r="T108">
            <v>12.7</v>
          </cell>
          <cell r="U108">
            <v>197.55882231016449</v>
          </cell>
          <cell r="V108">
            <v>72.687684099402958</v>
          </cell>
          <cell r="W108">
            <v>0.66134821481526329</v>
          </cell>
          <cell r="X108">
            <v>0</v>
          </cell>
          <cell r="Y108">
            <v>33.2144887848727</v>
          </cell>
          <cell r="Z108">
            <v>0</v>
          </cell>
          <cell r="AA108">
            <v>1</v>
          </cell>
          <cell r="AB108">
            <v>33.2144887848727</v>
          </cell>
          <cell r="AC108">
            <v>0</v>
          </cell>
          <cell r="AD108">
            <v>33.2144887848727</v>
          </cell>
          <cell r="AE108">
            <v>46.174520000000001</v>
          </cell>
          <cell r="AF108">
            <v>48.071870118195946</v>
          </cell>
          <cell r="AG108">
            <v>0</v>
          </cell>
          <cell r="AH108">
            <v>1816.5580856503045</v>
          </cell>
          <cell r="AI108">
            <v>12.219999999999999</v>
          </cell>
          <cell r="AJ108">
            <v>1828.7780856503045</v>
          </cell>
          <cell r="AK108">
            <v>0</v>
          </cell>
          <cell r="AL108">
            <v>672.86108624884707</v>
          </cell>
          <cell r="AM108">
            <v>644.34013372354343</v>
          </cell>
          <cell r="AN108">
            <v>28.520952525303649</v>
          </cell>
          <cell r="AO108">
            <v>109.0373018905819</v>
          </cell>
          <cell r="AP108">
            <v>132.68642746811477</v>
          </cell>
          <cell r="AQ108">
            <v>0</v>
          </cell>
          <cell r="AR108">
            <v>0</v>
          </cell>
          <cell r="AS108">
            <v>177.70340493606923</v>
          </cell>
          <cell r="AT108">
            <v>0</v>
          </cell>
          <cell r="AU108">
            <v>1179.4421324547504</v>
          </cell>
          <cell r="AV108">
            <v>180.83249999999998</v>
          </cell>
          <cell r="AW108">
            <v>88.923999999999992</v>
          </cell>
          <cell r="AX108">
            <v>29.375</v>
          </cell>
          <cell r="AY108">
            <v>0</v>
          </cell>
          <cell r="AZ108">
            <v>0</v>
          </cell>
          <cell r="BA108">
            <v>42.3</v>
          </cell>
          <cell r="BB108">
            <v>0</v>
          </cell>
          <cell r="BC108">
            <v>34.074999999999996</v>
          </cell>
          <cell r="BD108">
            <v>198.434</v>
          </cell>
          <cell r="BE108">
            <v>573.94050000000004</v>
          </cell>
          <cell r="BF108">
            <v>1753.3826324547504</v>
          </cell>
          <cell r="BG108">
            <v>75.395453195554254</v>
          </cell>
          <cell r="BH108">
            <v>4.2999999999999997E-2</v>
          </cell>
          <cell r="BI108">
            <v>1828.7780856503045</v>
          </cell>
          <cell r="BJ108">
            <v>0</v>
          </cell>
          <cell r="BK108">
            <v>60336.048162901854</v>
          </cell>
          <cell r="BL108">
            <v>5128.5640938466577</v>
          </cell>
          <cell r="BM108">
            <v>724.03257795482227</v>
          </cell>
          <cell r="BN108">
            <v>7240.4766196686314</v>
          </cell>
          <cell r="BO108">
            <v>4387.5714298535449</v>
          </cell>
          <cell r="BP108">
            <v>0</v>
          </cell>
          <cell r="BQ108">
            <v>482.68838530321483</v>
          </cell>
          <cell r="BR108">
            <v>30.168024081450927</v>
          </cell>
          <cell r="BS108">
            <v>0</v>
          </cell>
          <cell r="BT108">
            <v>0</v>
          </cell>
          <cell r="BU108">
            <v>17993.501130708326</v>
          </cell>
          <cell r="BV108">
            <v>2353.1058783531726</v>
          </cell>
          <cell r="BW108">
            <v>2518.4266503195236</v>
          </cell>
          <cell r="BX108">
            <v>3407.5</v>
          </cell>
          <cell r="BY108">
            <v>0</v>
          </cell>
          <cell r="BZ108">
            <v>3.5000000000000003E-2</v>
          </cell>
          <cell r="CA108">
            <v>2111.7616857015651</v>
          </cell>
          <cell r="CB108">
            <v>88720.343507984449</v>
          </cell>
          <cell r="CC108">
            <v>-1371.8135339999999</v>
          </cell>
          <cell r="CD108">
            <v>564.25263440000003</v>
          </cell>
          <cell r="CE108">
            <v>87912.782608384456</v>
          </cell>
        </row>
        <row r="109">
          <cell r="A109">
            <v>42238</v>
          </cell>
          <cell r="B109">
            <v>8</v>
          </cell>
          <cell r="C109" t="str">
            <v>Sat</v>
          </cell>
          <cell r="D109">
            <v>54494.870898291556</v>
          </cell>
          <cell r="E109">
            <v>2002.5349645425968</v>
          </cell>
          <cell r="F109">
            <v>56497.405862834145</v>
          </cell>
          <cell r="G109">
            <v>68.400000000000006</v>
          </cell>
          <cell r="H109">
            <v>56565.805862834146</v>
          </cell>
          <cell r="I109">
            <v>0</v>
          </cell>
          <cell r="J109">
            <v>65.736000000000004</v>
          </cell>
          <cell r="K109">
            <v>1062.3235257289218</v>
          </cell>
          <cell r="L109">
            <v>1128.0595257289217</v>
          </cell>
          <cell r="M109">
            <v>1184.0784277780504</v>
          </cell>
          <cell r="N109">
            <v>239.316</v>
          </cell>
          <cell r="O109">
            <v>0</v>
          </cell>
          <cell r="P109">
            <v>199</v>
          </cell>
          <cell r="Q109">
            <v>165</v>
          </cell>
          <cell r="R109">
            <v>12.2</v>
          </cell>
          <cell r="S109">
            <v>11.4</v>
          </cell>
          <cell r="T109">
            <v>12.7</v>
          </cell>
          <cell r="U109">
            <v>197.55882231016449</v>
          </cell>
          <cell r="V109">
            <v>72.687684099402958</v>
          </cell>
          <cell r="W109">
            <v>0.66134821481526329</v>
          </cell>
          <cell r="X109">
            <v>0</v>
          </cell>
          <cell r="Y109">
            <v>33.2144887848727</v>
          </cell>
          <cell r="Z109">
            <v>0</v>
          </cell>
          <cell r="AA109">
            <v>1</v>
          </cell>
          <cell r="AB109">
            <v>33.2144887848727</v>
          </cell>
          <cell r="AC109">
            <v>0</v>
          </cell>
          <cell r="AD109">
            <v>33.2144887848727</v>
          </cell>
          <cell r="AE109">
            <v>46.174520000000001</v>
          </cell>
          <cell r="AF109">
            <v>48.071870118195946</v>
          </cell>
          <cell r="AG109">
            <v>0</v>
          </cell>
          <cell r="AH109">
            <v>773.00344070225731</v>
          </cell>
          <cell r="AI109">
            <v>5.2</v>
          </cell>
          <cell r="AJ109">
            <v>778.20344070225735</v>
          </cell>
          <cell r="AK109">
            <v>0</v>
          </cell>
          <cell r="AL109">
            <v>286.32386648887109</v>
          </cell>
          <cell r="AM109">
            <v>274.18729094618874</v>
          </cell>
          <cell r="AN109">
            <v>12.136575542682404</v>
          </cell>
          <cell r="AO109">
            <v>0</v>
          </cell>
          <cell r="AP109">
            <v>98.952589976221205</v>
          </cell>
          <cell r="AQ109">
            <v>0</v>
          </cell>
          <cell r="AR109">
            <v>0</v>
          </cell>
          <cell r="AS109">
            <v>93.234521872287431</v>
          </cell>
          <cell r="AT109">
            <v>0</v>
          </cell>
          <cell r="AU109">
            <v>501.89026912968103</v>
          </cell>
          <cell r="AV109">
            <v>76.95</v>
          </cell>
          <cell r="AW109">
            <v>37.839999999999996</v>
          </cell>
          <cell r="AX109">
            <v>12.5</v>
          </cell>
          <cell r="AY109">
            <v>0</v>
          </cell>
          <cell r="AZ109">
            <v>0</v>
          </cell>
          <cell r="BA109">
            <v>18</v>
          </cell>
          <cell r="BB109">
            <v>0</v>
          </cell>
          <cell r="BC109">
            <v>14.5</v>
          </cell>
          <cell r="BD109">
            <v>84.440000000000012</v>
          </cell>
          <cell r="BE109">
            <v>244.23000000000002</v>
          </cell>
          <cell r="BF109">
            <v>746.12026912968111</v>
          </cell>
          <cell r="BG109">
            <v>32.083171572576283</v>
          </cell>
          <cell r="BH109">
            <v>4.2999999999999997E-2</v>
          </cell>
          <cell r="BI109">
            <v>778.20344070225735</v>
          </cell>
          <cell r="BJ109">
            <v>0</v>
          </cell>
          <cell r="BK109">
            <v>25674.914111873135</v>
          </cell>
          <cell r="BL109">
            <v>2182.3676995092164</v>
          </cell>
          <cell r="BM109">
            <v>308.09896934247763</v>
          </cell>
          <cell r="BN109">
            <v>3081.0538807100565</v>
          </cell>
          <cell r="BO109">
            <v>1867.0516722781047</v>
          </cell>
          <cell r="BP109">
            <v>0</v>
          </cell>
          <cell r="BQ109">
            <v>205.39931289498506</v>
          </cell>
          <cell r="BR109">
            <v>12.837457055936566</v>
          </cell>
          <cell r="BS109">
            <v>0</v>
          </cell>
          <cell r="BT109">
            <v>0</v>
          </cell>
          <cell r="BU109">
            <v>7656.8089917907773</v>
          </cell>
          <cell r="BV109">
            <v>1001.3216503630522</v>
          </cell>
          <cell r="BW109">
            <v>1071.6709150295846</v>
          </cell>
          <cell r="BX109">
            <v>1450</v>
          </cell>
          <cell r="BY109">
            <v>0</v>
          </cell>
          <cell r="BZ109">
            <v>3.5000000000000003E-2</v>
          </cell>
          <cell r="CA109">
            <v>898.62199391555976</v>
          </cell>
          <cell r="CB109">
            <v>37753.33766297211</v>
          </cell>
          <cell r="CC109">
            <v>-583.75044000000003</v>
          </cell>
          <cell r="CD109">
            <v>240.10750400000003</v>
          </cell>
          <cell r="CE109">
            <v>37409.694726972113</v>
          </cell>
        </row>
        <row r="110">
          <cell r="A110">
            <v>42239</v>
          </cell>
          <cell r="B110">
            <v>8</v>
          </cell>
          <cell r="C110" t="str">
            <v>Sun</v>
          </cell>
          <cell r="D110">
            <v>4359.5896718633239</v>
          </cell>
          <cell r="E110">
            <v>160.20279716340772</v>
          </cell>
          <cell r="F110">
            <v>4519.7924690267319</v>
          </cell>
          <cell r="G110">
            <v>5.4720000000000004</v>
          </cell>
          <cell r="H110">
            <v>4525.2644690267316</v>
          </cell>
          <cell r="I110">
            <v>0</v>
          </cell>
          <cell r="J110">
            <v>37.847999999999999</v>
          </cell>
          <cell r="K110">
            <v>611.64081784392454</v>
          </cell>
          <cell r="L110">
            <v>649.48881784392461</v>
          </cell>
          <cell r="M110">
            <v>60.721970655284636</v>
          </cell>
          <cell r="N110">
            <v>137.78799999999998</v>
          </cell>
          <cell r="O110">
            <v>0</v>
          </cell>
          <cell r="P110">
            <v>199</v>
          </cell>
          <cell r="Q110">
            <v>165</v>
          </cell>
          <cell r="R110">
            <v>12.2</v>
          </cell>
          <cell r="S110">
            <v>11.4</v>
          </cell>
          <cell r="T110">
            <v>12.7</v>
          </cell>
          <cell r="U110">
            <v>197.55882231016449</v>
          </cell>
          <cell r="V110">
            <v>72.687684099402958</v>
          </cell>
          <cell r="W110">
            <v>0.66134821481526329</v>
          </cell>
          <cell r="X110">
            <v>0</v>
          </cell>
          <cell r="Y110">
            <v>33.2144887848727</v>
          </cell>
          <cell r="Z110">
            <v>0</v>
          </cell>
          <cell r="AA110">
            <v>1</v>
          </cell>
          <cell r="AB110">
            <v>33.2144887848727</v>
          </cell>
          <cell r="AC110">
            <v>0</v>
          </cell>
          <cell r="AD110">
            <v>33.2144887848727</v>
          </cell>
          <cell r="AE110">
            <v>46.174520000000001</v>
          </cell>
          <cell r="AF110">
            <v>48.071870118195946</v>
          </cell>
          <cell r="AG110">
            <v>0</v>
          </cell>
          <cell r="AH110">
            <v>61.840275256180583</v>
          </cell>
          <cell r="AI110">
            <v>0.41600000000000004</v>
          </cell>
          <cell r="AJ110">
            <v>62.256275256180587</v>
          </cell>
          <cell r="AK110">
            <v>0</v>
          </cell>
          <cell r="AL110">
            <v>22.905909319109689</v>
          </cell>
          <cell r="AM110">
            <v>21.934983275695096</v>
          </cell>
          <cell r="AN110">
            <v>0.97092604341459232</v>
          </cell>
          <cell r="AO110">
            <v>0</v>
          </cell>
          <cell r="AP110">
            <v>56.972703319642505</v>
          </cell>
          <cell r="AQ110">
            <v>0</v>
          </cell>
          <cell r="AR110">
            <v>0</v>
          </cell>
          <cell r="AS110">
            <v>4.7812575319121766</v>
          </cell>
          <cell r="AT110">
            <v>0</v>
          </cell>
          <cell r="AU110">
            <v>40.151221530374485</v>
          </cell>
          <cell r="AV110">
            <v>6.1559999999999997</v>
          </cell>
          <cell r="AW110">
            <v>3.0271999999999997</v>
          </cell>
          <cell r="AX110">
            <v>1</v>
          </cell>
          <cell r="AY110">
            <v>0</v>
          </cell>
          <cell r="AZ110">
            <v>0</v>
          </cell>
          <cell r="BA110">
            <v>1.44</v>
          </cell>
          <cell r="BB110">
            <v>0</v>
          </cell>
          <cell r="BC110">
            <v>1.1599999999999999</v>
          </cell>
          <cell r="BD110">
            <v>6.7552000000000012</v>
          </cell>
          <cell r="BE110">
            <v>19.538400000000003</v>
          </cell>
          <cell r="BF110">
            <v>59.689621530374481</v>
          </cell>
          <cell r="BG110">
            <v>2.5666537258061024</v>
          </cell>
          <cell r="BH110">
            <v>4.2999999999999997E-2</v>
          </cell>
          <cell r="BI110">
            <v>62.256275256180587</v>
          </cell>
          <cell r="BJ110">
            <v>0</v>
          </cell>
          <cell r="BK110">
            <v>2053.9931289498504</v>
          </cell>
          <cell r="BL110">
            <v>174.58941596073731</v>
          </cell>
          <cell r="BM110">
            <v>24.647917547398208</v>
          </cell>
          <cell r="BN110">
            <v>246.48431045680451</v>
          </cell>
          <cell r="BO110">
            <v>149.36413378224836</v>
          </cell>
          <cell r="BP110">
            <v>0</v>
          </cell>
          <cell r="BQ110">
            <v>16.431945031598804</v>
          </cell>
          <cell r="BR110">
            <v>1.0269965644749253</v>
          </cell>
          <cell r="BS110">
            <v>0</v>
          </cell>
          <cell r="BT110">
            <v>0</v>
          </cell>
          <cell r="BU110">
            <v>612.54471934326216</v>
          </cell>
          <cell r="BV110">
            <v>80.105732029044177</v>
          </cell>
          <cell r="BW110">
            <v>85.733673202366774</v>
          </cell>
          <cell r="BX110">
            <v>116</v>
          </cell>
          <cell r="BY110">
            <v>0</v>
          </cell>
          <cell r="BZ110">
            <v>3.5000000000000003E-2</v>
          </cell>
          <cell r="CA110">
            <v>71.889759513244783</v>
          </cell>
          <cell r="CB110">
            <v>3020.2670130377687</v>
          </cell>
          <cell r="CC110">
            <v>-46.700035200000002</v>
          </cell>
          <cell r="CD110">
            <v>19.208600320000002</v>
          </cell>
          <cell r="CE110">
            <v>2992.7755781577689</v>
          </cell>
        </row>
        <row r="111">
          <cell r="A111">
            <v>42240</v>
          </cell>
          <cell r="B111">
            <v>9</v>
          </cell>
          <cell r="C111" t="str">
            <v>Mon</v>
          </cell>
          <cell r="D111">
            <v>94952.530489648547</v>
          </cell>
          <cell r="E111">
            <v>3220.2650852754523</v>
          </cell>
          <cell r="F111">
            <v>98172.795574923992</v>
          </cell>
          <cell r="G111">
            <v>999.16099999999994</v>
          </cell>
          <cell r="H111">
            <v>99171.956574923999</v>
          </cell>
          <cell r="I111">
            <v>1586.4719063369171</v>
          </cell>
          <cell r="J111">
            <v>68.951999999999998</v>
          </cell>
          <cell r="K111">
            <v>1184.5432845807529</v>
          </cell>
          <cell r="L111">
            <v>1253.4952845807529</v>
          </cell>
          <cell r="M111">
            <v>1799.7288644461244</v>
          </cell>
          <cell r="N111">
            <v>274.44800000000004</v>
          </cell>
          <cell r="O111">
            <v>0</v>
          </cell>
          <cell r="P111">
            <v>199</v>
          </cell>
          <cell r="Q111">
            <v>165</v>
          </cell>
          <cell r="R111">
            <v>12.2</v>
          </cell>
          <cell r="S111">
            <v>11.4</v>
          </cell>
          <cell r="T111">
            <v>12.7</v>
          </cell>
          <cell r="U111">
            <v>197.67732068851569</v>
          </cell>
          <cell r="V111">
            <v>73.84658992846532</v>
          </cell>
          <cell r="W111">
            <v>0.64593055735067884</v>
          </cell>
          <cell r="X111">
            <v>0</v>
          </cell>
          <cell r="Y111">
            <v>32.979629099806097</v>
          </cell>
          <cell r="Z111">
            <v>0</v>
          </cell>
          <cell r="AA111">
            <v>1</v>
          </cell>
          <cell r="AB111">
            <v>32.979629099806097</v>
          </cell>
          <cell r="AC111">
            <v>0</v>
          </cell>
          <cell r="AD111">
            <v>32.979629099806097</v>
          </cell>
          <cell r="AE111">
            <v>48.153279999999995</v>
          </cell>
          <cell r="AF111">
            <v>47.699768990940633</v>
          </cell>
          <cell r="AG111">
            <v>0</v>
          </cell>
          <cell r="AH111">
            <v>1333.9276481469378</v>
          </cell>
          <cell r="AI111">
            <v>9.0179999999999989</v>
          </cell>
          <cell r="AJ111">
            <v>1342.9456481469379</v>
          </cell>
          <cell r="AK111">
            <v>0</v>
          </cell>
          <cell r="AL111">
            <v>501.68606206066164</v>
          </cell>
          <cell r="AM111">
            <v>482.16930396808317</v>
          </cell>
          <cell r="AN111">
            <v>19.516758092578502</v>
          </cell>
          <cell r="AO111">
            <v>130.0386808472883</v>
          </cell>
          <cell r="AP111">
            <v>109.95572671760991</v>
          </cell>
          <cell r="AQ111">
            <v>0</v>
          </cell>
          <cell r="AR111">
            <v>0</v>
          </cell>
          <cell r="AS111">
            <v>141.71093420835626</v>
          </cell>
          <cell r="AT111">
            <v>0</v>
          </cell>
          <cell r="AU111">
            <v>879.715620179231</v>
          </cell>
          <cell r="AV111">
            <v>128.50649999999999</v>
          </cell>
          <cell r="AW111">
            <v>63.192799999999991</v>
          </cell>
          <cell r="AX111">
            <v>20.874999999999996</v>
          </cell>
          <cell r="AY111">
            <v>0</v>
          </cell>
          <cell r="AZ111">
            <v>0</v>
          </cell>
          <cell r="BA111">
            <v>30.059999999999995</v>
          </cell>
          <cell r="BB111">
            <v>0</v>
          </cell>
          <cell r="BC111">
            <v>24.214999999999996</v>
          </cell>
          <cell r="BD111">
            <v>141.01480000000001</v>
          </cell>
          <cell r="BE111">
            <v>407.86410000000001</v>
          </cell>
          <cell r="BF111">
            <v>1287.5797201792309</v>
          </cell>
          <cell r="BG111">
            <v>55.365927967706924</v>
          </cell>
          <cell r="BH111">
            <v>4.2999999999999997E-2</v>
          </cell>
          <cell r="BI111">
            <v>1342.9456481469379</v>
          </cell>
          <cell r="BJ111">
            <v>0</v>
          </cell>
          <cell r="BK111">
            <v>43992.439081862656</v>
          </cell>
          <cell r="BL111">
            <v>3739.3573219583263</v>
          </cell>
          <cell r="BM111">
            <v>527.90926898235193</v>
          </cell>
          <cell r="BN111">
            <v>5279.2026709212232</v>
          </cell>
          <cell r="BO111">
            <v>3199.0820533028063</v>
          </cell>
          <cell r="BP111">
            <v>0</v>
          </cell>
          <cell r="BQ111">
            <v>351.93951265490125</v>
          </cell>
          <cell r="BR111">
            <v>21.996219540931328</v>
          </cell>
          <cell r="BS111">
            <v>0</v>
          </cell>
          <cell r="BT111">
            <v>0</v>
          </cell>
          <cell r="BU111">
            <v>13119.487047360539</v>
          </cell>
          <cell r="BV111">
            <v>1715.7051241926438</v>
          </cell>
          <cell r="BW111">
            <v>1836.244407276947</v>
          </cell>
          <cell r="BX111">
            <v>2421.4999999999995</v>
          </cell>
          <cell r="BY111">
            <v>0</v>
          </cell>
          <cell r="BZ111">
            <v>3.5000000000000003E-2</v>
          </cell>
          <cell r="CA111">
            <v>1539.7353678651934</v>
          </cell>
          <cell r="CB111">
            <v>64625.111028557978</v>
          </cell>
          <cell r="CC111">
            <v>-1001.1601235999999</v>
          </cell>
          <cell r="CD111">
            <v>434.24627903999993</v>
          </cell>
          <cell r="CE111">
            <v>64058.197183997974</v>
          </cell>
        </row>
        <row r="112">
          <cell r="A112">
            <v>42241</v>
          </cell>
          <cell r="B112">
            <v>9</v>
          </cell>
          <cell r="C112" t="str">
            <v>Tue</v>
          </cell>
          <cell r="D112">
            <v>86992.438113270837</v>
          </cell>
          <cell r="E112">
            <v>2950.3027427972711</v>
          </cell>
          <cell r="F112">
            <v>89942.740856068107</v>
          </cell>
          <cell r="G112">
            <v>915.399</v>
          </cell>
          <cell r="H112">
            <v>90858.139856068097</v>
          </cell>
          <cell r="I112">
            <v>1407.8151601278048</v>
          </cell>
          <cell r="J112">
            <v>91.76700000000001</v>
          </cell>
          <cell r="K112">
            <v>1576.4877537435023</v>
          </cell>
          <cell r="L112">
            <v>1668.2547537435023</v>
          </cell>
          <cell r="M112">
            <v>1722.4398948073338</v>
          </cell>
          <cell r="N112">
            <v>365.25800000000004</v>
          </cell>
          <cell r="O112">
            <v>0</v>
          </cell>
          <cell r="P112">
            <v>199</v>
          </cell>
          <cell r="Q112">
            <v>165</v>
          </cell>
          <cell r="R112">
            <v>12.2</v>
          </cell>
          <cell r="S112">
            <v>11.4</v>
          </cell>
          <cell r="T112">
            <v>12.7</v>
          </cell>
          <cell r="U112">
            <v>197.67732068851569</v>
          </cell>
          <cell r="V112">
            <v>73.84658992846532</v>
          </cell>
          <cell r="W112">
            <v>0.64593055735067884</v>
          </cell>
          <cell r="X112">
            <v>0</v>
          </cell>
          <cell r="Y112">
            <v>32.979629099806097</v>
          </cell>
          <cell r="Z112">
            <v>0</v>
          </cell>
          <cell r="AA112">
            <v>1</v>
          </cell>
          <cell r="AB112">
            <v>32.979629099806097</v>
          </cell>
          <cell r="AC112">
            <v>0</v>
          </cell>
          <cell r="AD112">
            <v>32.979629099806097</v>
          </cell>
          <cell r="AE112">
            <v>48.153279999999995</v>
          </cell>
          <cell r="AF112">
            <v>47.699768990940633</v>
          </cell>
          <cell r="AG112">
            <v>0</v>
          </cell>
          <cell r="AH112">
            <v>1222.1013782424043</v>
          </cell>
          <cell r="AI112">
            <v>8.2620000000000005</v>
          </cell>
          <cell r="AJ112">
            <v>1230.3633782424042</v>
          </cell>
          <cell r="AK112">
            <v>0</v>
          </cell>
          <cell r="AL112">
            <v>459.62854787593557</v>
          </cell>
          <cell r="AM112">
            <v>441.74792519231579</v>
          </cell>
          <cell r="AN112">
            <v>17.880622683619826</v>
          </cell>
          <cell r="AO112">
            <v>115.39468525637744</v>
          </cell>
          <cell r="AP112">
            <v>146.33813629328966</v>
          </cell>
          <cell r="AQ112">
            <v>0</v>
          </cell>
          <cell r="AR112">
            <v>0</v>
          </cell>
          <cell r="AS112">
            <v>135.6251885675066</v>
          </cell>
          <cell r="AT112">
            <v>0</v>
          </cell>
          <cell r="AU112">
            <v>805.96700531390638</v>
          </cell>
          <cell r="AV112">
            <v>117.73349999999999</v>
          </cell>
          <cell r="AW112">
            <v>57.895199999999996</v>
          </cell>
          <cell r="AX112">
            <v>19.125</v>
          </cell>
          <cell r="AY112">
            <v>0</v>
          </cell>
          <cell r="AZ112">
            <v>0</v>
          </cell>
          <cell r="BA112">
            <v>27.54</v>
          </cell>
          <cell r="BB112">
            <v>0</v>
          </cell>
          <cell r="BC112">
            <v>22.184999999999999</v>
          </cell>
          <cell r="BD112">
            <v>129.19320000000002</v>
          </cell>
          <cell r="BE112">
            <v>373.67189999999999</v>
          </cell>
          <cell r="BF112">
            <v>1179.6389053139064</v>
          </cell>
          <cell r="BG112">
            <v>50.724472928497967</v>
          </cell>
          <cell r="BH112">
            <v>4.2999999999999997E-2</v>
          </cell>
          <cell r="BI112">
            <v>1230.3633782424042</v>
          </cell>
          <cell r="BJ112">
            <v>0</v>
          </cell>
          <cell r="BK112">
            <v>40304.45017679633</v>
          </cell>
          <cell r="BL112">
            <v>3425.8782650276885</v>
          </cell>
          <cell r="BM112">
            <v>483.65340212155598</v>
          </cell>
          <cell r="BN112">
            <v>4836.6347823410015</v>
          </cell>
          <cell r="BO112">
            <v>2930.8955338642481</v>
          </cell>
          <cell r="BP112">
            <v>0</v>
          </cell>
          <cell r="BQ112">
            <v>322.43560141437064</v>
          </cell>
          <cell r="BR112">
            <v>20.152225088398165</v>
          </cell>
          <cell r="BS112">
            <v>0</v>
          </cell>
          <cell r="BT112">
            <v>0</v>
          </cell>
          <cell r="BU112">
            <v>12019.649809857261</v>
          </cell>
          <cell r="BV112">
            <v>1571.8735568950572</v>
          </cell>
          <cell r="BW112">
            <v>1682.3077503794786</v>
          </cell>
          <cell r="BX112">
            <v>2218.5</v>
          </cell>
          <cell r="BY112">
            <v>0</v>
          </cell>
          <cell r="BZ112">
            <v>3.5000000000000003E-2</v>
          </cell>
          <cell r="CA112">
            <v>1410.6557561878719</v>
          </cell>
          <cell r="CB112">
            <v>59207.437050116001</v>
          </cell>
          <cell r="CC112">
            <v>-917.23053240000002</v>
          </cell>
          <cell r="CD112">
            <v>397.84239935999994</v>
          </cell>
          <cell r="CE112">
            <v>58688.048917075997</v>
          </cell>
        </row>
        <row r="113">
          <cell r="A113">
            <v>42242</v>
          </cell>
          <cell r="B113">
            <v>9</v>
          </cell>
          <cell r="C113" t="str">
            <v>Wed</v>
          </cell>
          <cell r="D113">
            <v>96089.686543416799</v>
          </cell>
          <cell r="E113">
            <v>3258.8311342009069</v>
          </cell>
          <cell r="F113">
            <v>99348.517677617696</v>
          </cell>
          <cell r="G113">
            <v>1011.127</v>
          </cell>
          <cell r="H113">
            <v>100359.6446776177</v>
          </cell>
          <cell r="I113">
            <v>1350.6450013408887</v>
          </cell>
          <cell r="J113">
            <v>72.501000000000005</v>
          </cell>
          <cell r="K113">
            <v>1245.5124242282918</v>
          </cell>
          <cell r="L113">
            <v>1318.0134242282918</v>
          </cell>
          <cell r="M113">
            <v>1854.935271330975</v>
          </cell>
          <cell r="N113">
            <v>288.57400000000001</v>
          </cell>
          <cell r="O113">
            <v>0</v>
          </cell>
          <cell r="P113">
            <v>199</v>
          </cell>
          <cell r="Q113">
            <v>165</v>
          </cell>
          <cell r="R113">
            <v>12.2</v>
          </cell>
          <cell r="S113">
            <v>11.4</v>
          </cell>
          <cell r="T113">
            <v>12.7</v>
          </cell>
          <cell r="U113">
            <v>197.67732068851569</v>
          </cell>
          <cell r="V113">
            <v>73.84658992846532</v>
          </cell>
          <cell r="W113">
            <v>0.64593055735067884</v>
          </cell>
          <cell r="X113">
            <v>0</v>
          </cell>
          <cell r="Y113">
            <v>32.979629099806097</v>
          </cell>
          <cell r="Z113">
            <v>0</v>
          </cell>
          <cell r="AA113">
            <v>1</v>
          </cell>
          <cell r="AB113">
            <v>32.979629099806097</v>
          </cell>
          <cell r="AC113">
            <v>0</v>
          </cell>
          <cell r="AD113">
            <v>32.979629099806097</v>
          </cell>
          <cell r="AE113">
            <v>48.153279999999995</v>
          </cell>
          <cell r="AF113">
            <v>47.699768990940633</v>
          </cell>
          <cell r="AG113">
            <v>0</v>
          </cell>
          <cell r="AH113">
            <v>1349.9028295618714</v>
          </cell>
          <cell r="AI113">
            <v>9.1259999999999994</v>
          </cell>
          <cell r="AJ113">
            <v>1359.0288295618714</v>
          </cell>
          <cell r="AK113">
            <v>0</v>
          </cell>
          <cell r="AL113">
            <v>507.69427837276538</v>
          </cell>
          <cell r="AM113">
            <v>487.94378665033565</v>
          </cell>
          <cell r="AN113">
            <v>19.750491722429739</v>
          </cell>
          <cell r="AO113">
            <v>110.70860666728598</v>
          </cell>
          <cell r="AP113">
            <v>115.61521265160454</v>
          </cell>
          <cell r="AQ113">
            <v>0</v>
          </cell>
          <cell r="AR113">
            <v>0</v>
          </cell>
          <cell r="AS113">
            <v>146.05789538039173</v>
          </cell>
          <cell r="AT113">
            <v>0</v>
          </cell>
          <cell r="AU113">
            <v>890.2511365885631</v>
          </cell>
          <cell r="AV113">
            <v>130.04549999999998</v>
          </cell>
          <cell r="AW113">
            <v>63.94959999999999</v>
          </cell>
          <cell r="AX113">
            <v>21.124999999999996</v>
          </cell>
          <cell r="AY113">
            <v>0</v>
          </cell>
          <cell r="AZ113">
            <v>0</v>
          </cell>
          <cell r="BA113">
            <v>30.419999999999998</v>
          </cell>
          <cell r="BB113">
            <v>0</v>
          </cell>
          <cell r="BC113">
            <v>24.504999999999999</v>
          </cell>
          <cell r="BD113">
            <v>142.70359999999999</v>
          </cell>
          <cell r="BE113">
            <v>412.74869999999999</v>
          </cell>
          <cell r="BF113">
            <v>1302.9998365885631</v>
          </cell>
          <cell r="BG113">
            <v>56.028992973308206</v>
          </cell>
          <cell r="BH113">
            <v>4.2999999999999997E-2</v>
          </cell>
          <cell r="BI113">
            <v>1359.0288295618714</v>
          </cell>
          <cell r="BJ113">
            <v>0</v>
          </cell>
          <cell r="BK113">
            <v>44519.294639729276</v>
          </cell>
          <cell r="BL113">
            <v>3784.140044376989</v>
          </cell>
          <cell r="BM113">
            <v>534.23153567675126</v>
          </cell>
          <cell r="BN113">
            <v>5342.426655004112</v>
          </cell>
          <cell r="BO113">
            <v>3237.3944132226006</v>
          </cell>
          <cell r="BP113">
            <v>0</v>
          </cell>
          <cell r="BQ113">
            <v>356.15435711783419</v>
          </cell>
          <cell r="BR113">
            <v>22.259647319864637</v>
          </cell>
          <cell r="BS113">
            <v>0</v>
          </cell>
          <cell r="BT113">
            <v>0</v>
          </cell>
          <cell r="BU113">
            <v>13276.60665271815</v>
          </cell>
          <cell r="BV113">
            <v>1736.2524909494421</v>
          </cell>
          <cell r="BW113">
            <v>1858.2353582622998</v>
          </cell>
          <cell r="BX113">
            <v>2450.4999999999995</v>
          </cell>
          <cell r="BY113">
            <v>0</v>
          </cell>
          <cell r="BZ113">
            <v>3.5000000000000003E-2</v>
          </cell>
          <cell r="CA113">
            <v>1558.1753123905251</v>
          </cell>
          <cell r="CB113">
            <v>65399.064454049694</v>
          </cell>
          <cell r="CC113">
            <v>-1013.1500651999999</v>
          </cell>
          <cell r="CD113">
            <v>439.44683327999991</v>
          </cell>
          <cell r="CE113">
            <v>64825.361222129686</v>
          </cell>
        </row>
        <row r="114">
          <cell r="A114">
            <v>42243</v>
          </cell>
          <cell r="B114">
            <v>9</v>
          </cell>
          <cell r="C114" t="str">
            <v>Thu</v>
          </cell>
          <cell r="D114">
            <v>95521.10851653268</v>
          </cell>
          <cell r="E114">
            <v>3239.5481097381803</v>
          </cell>
          <cell r="F114">
            <v>98760.656626270866</v>
          </cell>
          <cell r="G114">
            <v>1005.1440000000001</v>
          </cell>
          <cell r="H114">
            <v>99765.800626270866</v>
          </cell>
          <cell r="I114">
            <v>1522.1554777016368</v>
          </cell>
          <cell r="J114">
            <v>78.584999999999994</v>
          </cell>
          <cell r="K114">
            <v>1350.0309493383581</v>
          </cell>
          <cell r="L114">
            <v>1428.6159493383582</v>
          </cell>
          <cell r="M114">
            <v>1843.8939899540044</v>
          </cell>
          <cell r="N114">
            <v>312.79000000000002</v>
          </cell>
          <cell r="O114">
            <v>0</v>
          </cell>
          <cell r="P114">
            <v>199</v>
          </cell>
          <cell r="Q114">
            <v>165</v>
          </cell>
          <cell r="R114">
            <v>12.2</v>
          </cell>
          <cell r="S114">
            <v>11.4</v>
          </cell>
          <cell r="T114">
            <v>12.7</v>
          </cell>
          <cell r="U114">
            <v>197.67732068851569</v>
          </cell>
          <cell r="V114">
            <v>73.84658992846532</v>
          </cell>
          <cell r="W114">
            <v>0.64593055735067884</v>
          </cell>
          <cell r="X114">
            <v>0</v>
          </cell>
          <cell r="Y114">
            <v>32.979629099806097</v>
          </cell>
          <cell r="Z114">
            <v>0</v>
          </cell>
          <cell r="AA114">
            <v>1</v>
          </cell>
          <cell r="AB114">
            <v>32.979629099806097</v>
          </cell>
          <cell r="AC114">
            <v>0</v>
          </cell>
          <cell r="AD114">
            <v>32.979629099806097</v>
          </cell>
          <cell r="AE114">
            <v>48.153279999999995</v>
          </cell>
          <cell r="AF114">
            <v>47.699768990940633</v>
          </cell>
          <cell r="AG114">
            <v>0</v>
          </cell>
          <cell r="AH114">
            <v>1341.9152388544048</v>
          </cell>
          <cell r="AI114">
            <v>9.072000000000001</v>
          </cell>
          <cell r="AJ114">
            <v>1350.9872388544047</v>
          </cell>
          <cell r="AK114">
            <v>0</v>
          </cell>
          <cell r="AL114">
            <v>504.69017021671357</v>
          </cell>
          <cell r="AM114">
            <v>485.05654530920953</v>
          </cell>
          <cell r="AN114">
            <v>19.633624907504124</v>
          </cell>
          <cell r="AO114">
            <v>124.76684243456039</v>
          </cell>
          <cell r="AP114">
            <v>125.31718853845246</v>
          </cell>
          <cell r="AQ114">
            <v>0</v>
          </cell>
          <cell r="AR114">
            <v>0</v>
          </cell>
          <cell r="AS114">
            <v>145.18850314598461</v>
          </cell>
          <cell r="AT114">
            <v>0</v>
          </cell>
          <cell r="AU114">
            <v>884.98337838389727</v>
          </cell>
          <cell r="AV114">
            <v>129.27600000000001</v>
          </cell>
          <cell r="AW114">
            <v>63.571199999999997</v>
          </cell>
          <cell r="AX114">
            <v>21</v>
          </cell>
          <cell r="AY114">
            <v>0</v>
          </cell>
          <cell r="AZ114">
            <v>0</v>
          </cell>
          <cell r="BA114">
            <v>30.240000000000002</v>
          </cell>
          <cell r="BB114">
            <v>0</v>
          </cell>
          <cell r="BC114">
            <v>24.360000000000003</v>
          </cell>
          <cell r="BD114">
            <v>141.85920000000002</v>
          </cell>
          <cell r="BE114">
            <v>410.30640000000005</v>
          </cell>
          <cell r="BF114">
            <v>1295.2897783838973</v>
          </cell>
          <cell r="BG114">
            <v>55.697460470507579</v>
          </cell>
          <cell r="BH114">
            <v>4.2999999999999997E-2</v>
          </cell>
          <cell r="BI114">
            <v>1350.9872388544047</v>
          </cell>
          <cell r="BJ114">
            <v>0</v>
          </cell>
          <cell r="BK114">
            <v>44255.866860795977</v>
          </cell>
          <cell r="BL114">
            <v>3761.7486831676583</v>
          </cell>
          <cell r="BM114">
            <v>531.07040232955171</v>
          </cell>
          <cell r="BN114">
            <v>5310.8146629626681</v>
          </cell>
          <cell r="BO114">
            <v>3218.2382332627039</v>
          </cell>
          <cell r="BP114">
            <v>0</v>
          </cell>
          <cell r="BQ114">
            <v>354.04693488636781</v>
          </cell>
          <cell r="BR114">
            <v>22.127933430397988</v>
          </cell>
          <cell r="BS114">
            <v>0</v>
          </cell>
          <cell r="BT114">
            <v>0</v>
          </cell>
          <cell r="BU114">
            <v>13198.046850039347</v>
          </cell>
          <cell r="BV114">
            <v>1725.9788075710433</v>
          </cell>
          <cell r="BW114">
            <v>1847.2398827696236</v>
          </cell>
          <cell r="BX114">
            <v>2436</v>
          </cell>
          <cell r="BY114">
            <v>0</v>
          </cell>
          <cell r="BZ114">
            <v>3.5000000000000003E-2</v>
          </cell>
          <cell r="CA114">
            <v>1548.9553401278595</v>
          </cell>
          <cell r="CB114">
            <v>65012.087741303847</v>
          </cell>
          <cell r="CC114">
            <v>-1007.1550944000001</v>
          </cell>
          <cell r="CD114">
            <v>436.84655615999998</v>
          </cell>
          <cell r="CE114">
            <v>64441.779203063845</v>
          </cell>
        </row>
        <row r="115">
          <cell r="A115">
            <v>42244</v>
          </cell>
          <cell r="B115">
            <v>9</v>
          </cell>
          <cell r="C115" t="str">
            <v>Fri</v>
          </cell>
          <cell r="D115">
            <v>133615.83631776893</v>
          </cell>
          <cell r="E115">
            <v>4531.5107487409068</v>
          </cell>
          <cell r="F115">
            <v>138147.34706650983</v>
          </cell>
          <cell r="G115">
            <v>1406.0049999999999</v>
          </cell>
          <cell r="H115">
            <v>139553.35206650983</v>
          </cell>
          <cell r="I115">
            <v>1279.1823028572439</v>
          </cell>
          <cell r="J115">
            <v>89.73899999999999</v>
          </cell>
          <cell r="K115">
            <v>1541.6482453734798</v>
          </cell>
          <cell r="L115">
            <v>1631.3872453734798</v>
          </cell>
          <cell r="M115">
            <v>2462.2057470643294</v>
          </cell>
          <cell r="N115">
            <v>357.18599999999998</v>
          </cell>
          <cell r="O115">
            <v>0</v>
          </cell>
          <cell r="P115">
            <v>199</v>
          </cell>
          <cell r="Q115">
            <v>165</v>
          </cell>
          <cell r="R115">
            <v>12.2</v>
          </cell>
          <cell r="S115">
            <v>11.4</v>
          </cell>
          <cell r="T115">
            <v>12.7</v>
          </cell>
          <cell r="U115">
            <v>197.67732068851569</v>
          </cell>
          <cell r="V115">
            <v>73.84658992846532</v>
          </cell>
          <cell r="W115">
            <v>0.64593055735067884</v>
          </cell>
          <cell r="X115">
            <v>0</v>
          </cell>
          <cell r="Y115">
            <v>32.979629099806097</v>
          </cell>
          <cell r="Z115">
            <v>0</v>
          </cell>
          <cell r="AA115">
            <v>1</v>
          </cell>
          <cell r="AB115">
            <v>32.979629099806097</v>
          </cell>
          <cell r="AC115">
            <v>0</v>
          </cell>
          <cell r="AD115">
            <v>32.979629099806097</v>
          </cell>
          <cell r="AE115">
            <v>48.153279999999995</v>
          </cell>
          <cell r="AF115">
            <v>47.699768990940633</v>
          </cell>
          <cell r="AG115">
            <v>0</v>
          </cell>
          <cell r="AH115">
            <v>1877.0838162546731</v>
          </cell>
          <cell r="AI115">
            <v>12.69</v>
          </cell>
          <cell r="AJ115">
            <v>1889.7738162546732</v>
          </cell>
          <cell r="AK115">
            <v>0</v>
          </cell>
          <cell r="AL115">
            <v>705.96541667218855</v>
          </cell>
          <cell r="AM115">
            <v>678.50171516466798</v>
          </cell>
          <cell r="AN115">
            <v>27.463701507520646</v>
          </cell>
          <cell r="AO115">
            <v>104.85100843092164</v>
          </cell>
          <cell r="AP115">
            <v>143.10414433100701</v>
          </cell>
          <cell r="AQ115">
            <v>0</v>
          </cell>
          <cell r="AR115">
            <v>0</v>
          </cell>
          <cell r="AS115">
            <v>193.87446827278188</v>
          </cell>
          <cell r="AT115">
            <v>0</v>
          </cell>
          <cell r="AU115">
            <v>1237.9231780965229</v>
          </cell>
          <cell r="AV115">
            <v>180.83249999999998</v>
          </cell>
          <cell r="AW115">
            <v>88.923999999999992</v>
          </cell>
          <cell r="AX115">
            <v>29.375</v>
          </cell>
          <cell r="AY115">
            <v>0</v>
          </cell>
          <cell r="AZ115">
            <v>0</v>
          </cell>
          <cell r="BA115">
            <v>42.3</v>
          </cell>
          <cell r="BB115">
            <v>0</v>
          </cell>
          <cell r="BC115">
            <v>34.074999999999996</v>
          </cell>
          <cell r="BD115">
            <v>198.434</v>
          </cell>
          <cell r="BE115">
            <v>573.94050000000004</v>
          </cell>
          <cell r="BF115">
            <v>1811.8636780965228</v>
          </cell>
          <cell r="BG115">
            <v>77.910138158150474</v>
          </cell>
          <cell r="BH115">
            <v>4.2999999999999997E-2</v>
          </cell>
          <cell r="BI115">
            <v>1889.7738162546732</v>
          </cell>
          <cell r="BJ115">
            <v>0</v>
          </cell>
          <cell r="BK115">
            <v>61905.528049327695</v>
          </cell>
          <cell r="BL115">
            <v>5261.9698841928548</v>
          </cell>
          <cell r="BM115">
            <v>742.8663365919324</v>
          </cell>
          <cell r="BN115">
            <v>7428.8181297394458</v>
          </cell>
          <cell r="BO115">
            <v>4501.7022905758058</v>
          </cell>
          <cell r="BP115">
            <v>0</v>
          </cell>
          <cell r="BQ115">
            <v>495.24422439462154</v>
          </cell>
          <cell r="BR115">
            <v>30.952764024663846</v>
          </cell>
          <cell r="BS115">
            <v>0</v>
          </cell>
          <cell r="BT115">
            <v>0</v>
          </cell>
          <cell r="BU115">
            <v>18461.553629519323</v>
          </cell>
          <cell r="BV115">
            <v>2414.3155939237804</v>
          </cell>
          <cell r="BW115">
            <v>2583.9367407789377</v>
          </cell>
          <cell r="BX115">
            <v>3407.5</v>
          </cell>
          <cell r="BY115">
            <v>0</v>
          </cell>
          <cell r="BZ115">
            <v>3.5000000000000003E-2</v>
          </cell>
          <cell r="CA115">
            <v>2166.6934817264696</v>
          </cell>
          <cell r="CB115">
            <v>90939.527495276197</v>
          </cell>
          <cell r="CC115">
            <v>-1408.8181379999999</v>
          </cell>
          <cell r="CD115">
            <v>611.0651231999999</v>
          </cell>
          <cell r="CE115">
            <v>90141.77448047619</v>
          </cell>
        </row>
        <row r="116">
          <cell r="A116">
            <v>42245</v>
          </cell>
          <cell r="B116">
            <v>9</v>
          </cell>
          <cell r="C116" t="str">
            <v>Sat</v>
          </cell>
          <cell r="D116">
            <v>56857.80268841231</v>
          </cell>
          <cell r="E116">
            <v>1928.3024462727262</v>
          </cell>
          <cell r="F116">
            <v>58786.105134685036</v>
          </cell>
          <cell r="G116">
            <v>598.30000000000007</v>
          </cell>
          <cell r="H116">
            <v>59384.405134685039</v>
          </cell>
          <cell r="I116">
            <v>0</v>
          </cell>
          <cell r="J116">
            <v>66.924000000000007</v>
          </cell>
          <cell r="K116">
            <v>1149.7037762107309</v>
          </cell>
          <cell r="L116">
            <v>1216.6277762107309</v>
          </cell>
          <cell r="M116">
            <v>1291.8299211055003</v>
          </cell>
          <cell r="N116">
            <v>266.37600000000003</v>
          </cell>
          <cell r="O116">
            <v>0</v>
          </cell>
          <cell r="P116">
            <v>199</v>
          </cell>
          <cell r="Q116">
            <v>165</v>
          </cell>
          <cell r="R116">
            <v>12.2</v>
          </cell>
          <cell r="S116">
            <v>11.4</v>
          </cell>
          <cell r="T116">
            <v>12.7</v>
          </cell>
          <cell r="U116">
            <v>197.67732068851569</v>
          </cell>
          <cell r="V116">
            <v>73.84658992846532</v>
          </cell>
          <cell r="W116">
            <v>0.64593055735067884</v>
          </cell>
          <cell r="X116">
            <v>0</v>
          </cell>
          <cell r="Y116">
            <v>32.979629099806097</v>
          </cell>
          <cell r="Z116">
            <v>0</v>
          </cell>
          <cell r="AA116">
            <v>1</v>
          </cell>
          <cell r="AB116">
            <v>32.979629099806097</v>
          </cell>
          <cell r="AC116">
            <v>0</v>
          </cell>
          <cell r="AD116">
            <v>32.979629099806097</v>
          </cell>
          <cell r="AE116">
            <v>48.153279999999995</v>
          </cell>
          <cell r="AF116">
            <v>47.699768990940633</v>
          </cell>
          <cell r="AG116">
            <v>0</v>
          </cell>
          <cell r="AH116">
            <v>798.75907074666952</v>
          </cell>
          <cell r="AI116">
            <v>5.4</v>
          </cell>
          <cell r="AJ116">
            <v>804.1590707466695</v>
          </cell>
          <cell r="AK116">
            <v>0</v>
          </cell>
          <cell r="AL116">
            <v>300.41081560518666</v>
          </cell>
          <cell r="AM116">
            <v>288.72413411262471</v>
          </cell>
          <cell r="AN116">
            <v>11.686681492561979</v>
          </cell>
          <cell r="AO116">
            <v>0</v>
          </cell>
          <cell r="AP116">
            <v>106.72173475532726</v>
          </cell>
          <cell r="AQ116">
            <v>0</v>
          </cell>
          <cell r="AR116">
            <v>0</v>
          </cell>
          <cell r="AS116">
            <v>101.71889142562995</v>
          </cell>
          <cell r="AT116">
            <v>0</v>
          </cell>
          <cell r="AU116">
            <v>526.77582046660552</v>
          </cell>
          <cell r="AV116">
            <v>76.95</v>
          </cell>
          <cell r="AW116">
            <v>37.839999999999996</v>
          </cell>
          <cell r="AX116">
            <v>12.5</v>
          </cell>
          <cell r="AY116">
            <v>0</v>
          </cell>
          <cell r="AZ116">
            <v>0</v>
          </cell>
          <cell r="BA116">
            <v>18</v>
          </cell>
          <cell r="BB116">
            <v>0</v>
          </cell>
          <cell r="BC116">
            <v>14.5</v>
          </cell>
          <cell r="BD116">
            <v>84.440000000000012</v>
          </cell>
          <cell r="BE116">
            <v>244.23000000000002</v>
          </cell>
          <cell r="BF116">
            <v>771.00582046660554</v>
          </cell>
          <cell r="BG116">
            <v>33.153250280064036</v>
          </cell>
          <cell r="BH116">
            <v>4.2999999999999997E-2</v>
          </cell>
          <cell r="BI116">
            <v>804.1590707466695</v>
          </cell>
          <cell r="BJ116">
            <v>0</v>
          </cell>
          <cell r="BK116">
            <v>26342.777893330938</v>
          </cell>
          <cell r="BL116">
            <v>2239.1361209331299</v>
          </cell>
          <cell r="BM116">
            <v>316.11333471997125</v>
          </cell>
          <cell r="BN116">
            <v>3161.1992041444455</v>
          </cell>
          <cell r="BO116">
            <v>1915.6179959897047</v>
          </cell>
          <cell r="BP116">
            <v>0</v>
          </cell>
          <cell r="BQ116">
            <v>210.74222314664749</v>
          </cell>
          <cell r="BR116">
            <v>13.171388946665468</v>
          </cell>
          <cell r="BS116">
            <v>0</v>
          </cell>
          <cell r="BT116">
            <v>0</v>
          </cell>
          <cell r="BU116">
            <v>7855.9802678805636</v>
          </cell>
          <cell r="BV116">
            <v>1027.3683378399066</v>
          </cell>
          <cell r="BW116">
            <v>1099.547549267633</v>
          </cell>
          <cell r="BX116">
            <v>1450</v>
          </cell>
          <cell r="BY116">
            <v>0</v>
          </cell>
          <cell r="BZ116">
            <v>3.5000000000000003E-2</v>
          </cell>
          <cell r="CA116">
            <v>921.99722626658297</v>
          </cell>
          <cell r="CB116">
            <v>38697.67127458562</v>
          </cell>
          <cell r="CC116">
            <v>-599.49707999999998</v>
          </cell>
          <cell r="CD116">
            <v>260.02771200000001</v>
          </cell>
          <cell r="CE116">
            <v>38358.201906585622</v>
          </cell>
        </row>
        <row r="117">
          <cell r="A117">
            <v>42246</v>
          </cell>
          <cell r="B117">
            <v>9</v>
          </cell>
          <cell r="C117" t="str">
            <v>Sun</v>
          </cell>
          <cell r="D117">
            <v>4548.624215072985</v>
          </cell>
          <cell r="E117">
            <v>154.2641957018181</v>
          </cell>
          <cell r="F117">
            <v>4702.8884107748027</v>
          </cell>
          <cell r="G117">
            <v>47.864000000000004</v>
          </cell>
          <cell r="H117">
            <v>4750.7524107748031</v>
          </cell>
          <cell r="I117">
            <v>0</v>
          </cell>
          <cell r="J117">
            <v>38.531999999999996</v>
          </cell>
          <cell r="K117">
            <v>661.95065903042075</v>
          </cell>
          <cell r="L117">
            <v>700.48265903042068</v>
          </cell>
          <cell r="M117">
            <v>66.247688261820528</v>
          </cell>
          <cell r="N117">
            <v>153.36799999999999</v>
          </cell>
          <cell r="O117">
            <v>0</v>
          </cell>
          <cell r="P117">
            <v>199</v>
          </cell>
          <cell r="Q117">
            <v>165</v>
          </cell>
          <cell r="R117">
            <v>12.2</v>
          </cell>
          <cell r="S117">
            <v>11.4</v>
          </cell>
          <cell r="T117">
            <v>12.7</v>
          </cell>
          <cell r="U117">
            <v>197.67732068851569</v>
          </cell>
          <cell r="V117">
            <v>73.84658992846532</v>
          </cell>
          <cell r="W117">
            <v>0.64593055735067884</v>
          </cell>
          <cell r="X117">
            <v>0</v>
          </cell>
          <cell r="Y117">
            <v>32.979629099806097</v>
          </cell>
          <cell r="Z117">
            <v>0</v>
          </cell>
          <cell r="AA117">
            <v>1</v>
          </cell>
          <cell r="AB117">
            <v>32.979629099806097</v>
          </cell>
          <cell r="AC117">
            <v>0</v>
          </cell>
          <cell r="AD117">
            <v>32.979629099806097</v>
          </cell>
          <cell r="AE117">
            <v>48.153279999999995</v>
          </cell>
          <cell r="AF117">
            <v>47.699768990940633</v>
          </cell>
          <cell r="AG117">
            <v>0</v>
          </cell>
          <cell r="AH117">
            <v>63.90072565973356</v>
          </cell>
          <cell r="AI117">
            <v>0.432</v>
          </cell>
          <cell r="AJ117">
            <v>64.332725659733555</v>
          </cell>
          <cell r="AK117">
            <v>0</v>
          </cell>
          <cell r="AL117">
            <v>24.032865248414932</v>
          </cell>
          <cell r="AM117">
            <v>23.097930729009974</v>
          </cell>
          <cell r="AN117">
            <v>0.9349345194049582</v>
          </cell>
          <cell r="AO117">
            <v>0</v>
          </cell>
          <cell r="AP117">
            <v>61.445847283370234</v>
          </cell>
          <cell r="AQ117">
            <v>0</v>
          </cell>
          <cell r="AR117">
            <v>0</v>
          </cell>
          <cell r="AS117">
            <v>5.2163534064425621</v>
          </cell>
          <cell r="AT117">
            <v>0</v>
          </cell>
          <cell r="AU117">
            <v>42.142065637328436</v>
          </cell>
          <cell r="AV117">
            <v>6.1559999999999997</v>
          </cell>
          <cell r="AW117">
            <v>3.0271999999999997</v>
          </cell>
          <cell r="AX117">
            <v>1</v>
          </cell>
          <cell r="AY117">
            <v>0</v>
          </cell>
          <cell r="AZ117">
            <v>0</v>
          </cell>
          <cell r="BA117">
            <v>1.44</v>
          </cell>
          <cell r="BB117">
            <v>0</v>
          </cell>
          <cell r="BC117">
            <v>1.1599999999999999</v>
          </cell>
          <cell r="BD117">
            <v>6.7552000000000012</v>
          </cell>
          <cell r="BE117">
            <v>19.538400000000003</v>
          </cell>
          <cell r="BF117">
            <v>61.680465637328439</v>
          </cell>
          <cell r="BG117">
            <v>2.6522600224051227</v>
          </cell>
          <cell r="BH117">
            <v>4.2999999999999997E-2</v>
          </cell>
          <cell r="BI117">
            <v>64.332725659733555</v>
          </cell>
          <cell r="BJ117">
            <v>0</v>
          </cell>
          <cell r="BK117">
            <v>2107.4222314664748</v>
          </cell>
          <cell r="BL117">
            <v>179.1308896746504</v>
          </cell>
          <cell r="BM117">
            <v>25.2890667775977</v>
          </cell>
          <cell r="BN117">
            <v>252.89593633155562</v>
          </cell>
          <cell r="BO117">
            <v>153.24943967917636</v>
          </cell>
          <cell r="BP117">
            <v>0</v>
          </cell>
          <cell r="BQ117">
            <v>16.8593778517318</v>
          </cell>
          <cell r="BR117">
            <v>1.0537111157332375</v>
          </cell>
          <cell r="BS117">
            <v>0</v>
          </cell>
          <cell r="BT117">
            <v>0</v>
          </cell>
          <cell r="BU117">
            <v>628.47842143044511</v>
          </cell>
          <cell r="BV117">
            <v>82.189467027192535</v>
          </cell>
          <cell r="BW117">
            <v>87.963803941410646</v>
          </cell>
          <cell r="BX117">
            <v>116</v>
          </cell>
          <cell r="BY117">
            <v>0</v>
          </cell>
          <cell r="BZ117">
            <v>3.5000000000000003E-2</v>
          </cell>
          <cell r="CA117">
            <v>73.759778101326631</v>
          </cell>
          <cell r="CB117">
            <v>3095.8137019668497</v>
          </cell>
          <cell r="CC117">
            <v>-47.959766399999999</v>
          </cell>
          <cell r="CD117">
            <v>20.802216959999999</v>
          </cell>
          <cell r="CE117">
            <v>3068.6561525268494</v>
          </cell>
        </row>
        <row r="118">
          <cell r="A118">
            <v>42247</v>
          </cell>
          <cell r="B118">
            <v>10</v>
          </cell>
          <cell r="C118" t="str">
            <v>Mon</v>
          </cell>
          <cell r="D118">
            <v>95242.075247408982</v>
          </cell>
          <cell r="E118">
            <v>3504.15935397257</v>
          </cell>
          <cell r="F118">
            <v>98746.234601381555</v>
          </cell>
          <cell r="G118">
            <v>315.96399999999994</v>
          </cell>
          <cell r="H118">
            <v>99062.198601381548</v>
          </cell>
          <cell r="I118">
            <v>1632.0057689513042</v>
          </cell>
          <cell r="J118">
            <v>68.951999999999998</v>
          </cell>
          <cell r="K118">
            <v>1153.0074889977652</v>
          </cell>
          <cell r="L118">
            <v>1221.9594889977652</v>
          </cell>
          <cell r="M118">
            <v>1703.568990412356</v>
          </cell>
          <cell r="N118">
            <v>257.99200000000002</v>
          </cell>
          <cell r="O118">
            <v>0</v>
          </cell>
          <cell r="P118">
            <v>199</v>
          </cell>
          <cell r="Q118">
            <v>165</v>
          </cell>
          <cell r="R118">
            <v>12.2</v>
          </cell>
          <cell r="S118">
            <v>11.4</v>
          </cell>
          <cell r="T118">
            <v>12.7</v>
          </cell>
          <cell r="U118">
            <v>197.55997569548737</v>
          </cell>
          <cell r="V118">
            <v>74.26111122944161</v>
          </cell>
          <cell r="W118">
            <v>0.63583311360423678</v>
          </cell>
          <cell r="X118">
            <v>0</v>
          </cell>
          <cell r="Y118">
            <v>32.650013778332195</v>
          </cell>
          <cell r="Z118">
            <v>0</v>
          </cell>
          <cell r="AA118">
            <v>1</v>
          </cell>
          <cell r="AB118">
            <v>32.650013778332195</v>
          </cell>
          <cell r="AC118">
            <v>0</v>
          </cell>
          <cell r="AD118">
            <v>32.650013778332195</v>
          </cell>
          <cell r="AE118">
            <v>47.169080000000001</v>
          </cell>
          <cell r="AF118">
            <v>47.217673572726405</v>
          </cell>
          <cell r="AG118">
            <v>0</v>
          </cell>
          <cell r="AH118">
            <v>1324.9534011996536</v>
          </cell>
          <cell r="AI118">
            <v>9.0179999999999989</v>
          </cell>
          <cell r="AJ118">
            <v>1333.9714011996537</v>
          </cell>
          <cell r="AK118">
            <v>0</v>
          </cell>
          <cell r="AL118">
            <v>501.42848141504567</v>
          </cell>
          <cell r="AM118">
            <v>480.19115199703003</v>
          </cell>
          <cell r="AN118">
            <v>21.237329418015577</v>
          </cell>
          <cell r="AO118">
            <v>133.7709646681397</v>
          </cell>
          <cell r="AP118">
            <v>107.18942885945309</v>
          </cell>
          <cell r="AQ118">
            <v>0</v>
          </cell>
          <cell r="AR118">
            <v>0</v>
          </cell>
          <cell r="AS118">
            <v>134.13929058365008</v>
          </cell>
          <cell r="AT118">
            <v>0</v>
          </cell>
          <cell r="AU118">
            <v>871.11135656726151</v>
          </cell>
          <cell r="AV118">
            <v>128.50649999999999</v>
          </cell>
          <cell r="AW118">
            <v>63.192799999999991</v>
          </cell>
          <cell r="AX118">
            <v>20.874999999999996</v>
          </cell>
          <cell r="AY118">
            <v>0</v>
          </cell>
          <cell r="AZ118">
            <v>0</v>
          </cell>
          <cell r="BA118">
            <v>30.059999999999995</v>
          </cell>
          <cell r="BB118">
            <v>0</v>
          </cell>
          <cell r="BC118">
            <v>24.214999999999996</v>
          </cell>
          <cell r="BD118">
            <v>141.01480000000001</v>
          </cell>
          <cell r="BE118">
            <v>407.86410000000001</v>
          </cell>
          <cell r="BF118">
            <v>1278.9754565672615</v>
          </cell>
          <cell r="BG118">
            <v>54.995944632392245</v>
          </cell>
          <cell r="BH118">
            <v>4.2999999999999997E-2</v>
          </cell>
          <cell r="BI118">
            <v>1333.9714011996537</v>
          </cell>
          <cell r="BJ118">
            <v>0</v>
          </cell>
          <cell r="BK118">
            <v>43259.746804816794</v>
          </cell>
          <cell r="BL118">
            <v>3677.078478409428</v>
          </cell>
          <cell r="BM118">
            <v>519.11696165780154</v>
          </cell>
          <cell r="BN118">
            <v>5191.2777659450276</v>
          </cell>
          <cell r="BO118">
            <v>3145.8014722982089</v>
          </cell>
          <cell r="BP118">
            <v>0</v>
          </cell>
          <cell r="BQ118">
            <v>346.0779744385344</v>
          </cell>
          <cell r="BR118">
            <v>21.6298734024084</v>
          </cell>
          <cell r="BS118">
            <v>0</v>
          </cell>
          <cell r="BT118">
            <v>0</v>
          </cell>
          <cell r="BU118">
            <v>12900.982526151409</v>
          </cell>
          <cell r="BV118">
            <v>1687.1301253878551</v>
          </cell>
          <cell r="BW118">
            <v>1805.6618316330532</v>
          </cell>
          <cell r="BX118">
            <v>2421.4999999999995</v>
          </cell>
          <cell r="BY118">
            <v>0</v>
          </cell>
          <cell r="BZ118">
            <v>3.5000000000000003E-2</v>
          </cell>
          <cell r="CA118">
            <v>1514.091138168588</v>
          </cell>
          <cell r="CB118">
            <v>63589.112426157699</v>
          </cell>
          <cell r="CC118">
            <v>-1027.4570123999999</v>
          </cell>
          <cell r="CD118">
            <v>425.37076343999996</v>
          </cell>
          <cell r="CE118">
            <v>62987.026177197702</v>
          </cell>
        </row>
        <row r="119">
          <cell r="A119">
            <v>42248</v>
          </cell>
          <cell r="B119">
            <v>10</v>
          </cell>
          <cell r="C119" t="str">
            <v>Tue</v>
          </cell>
          <cell r="D119">
            <v>87257.709657805841</v>
          </cell>
          <cell r="E119">
            <v>3210.397491962894</v>
          </cell>
          <cell r="F119">
            <v>90468.107149768737</v>
          </cell>
          <cell r="G119">
            <v>289.476</v>
          </cell>
          <cell r="H119">
            <v>90757.583149768732</v>
          </cell>
          <cell r="I119">
            <v>1448.2213355108418</v>
          </cell>
          <cell r="J119">
            <v>91.76700000000001</v>
          </cell>
          <cell r="K119">
            <v>1534.5173199161436</v>
          </cell>
          <cell r="L119">
            <v>1626.2843199161437</v>
          </cell>
          <cell r="M119">
            <v>1630.4095859161198</v>
          </cell>
          <cell r="N119">
            <v>343.35700000000003</v>
          </cell>
          <cell r="O119">
            <v>0</v>
          </cell>
          <cell r="P119">
            <v>199</v>
          </cell>
          <cell r="Q119">
            <v>165</v>
          </cell>
          <cell r="R119">
            <v>12.2</v>
          </cell>
          <cell r="S119">
            <v>11.4</v>
          </cell>
          <cell r="T119">
            <v>12.7</v>
          </cell>
          <cell r="U119">
            <v>197.55997569548737</v>
          </cell>
          <cell r="V119">
            <v>74.26111122944161</v>
          </cell>
          <cell r="W119">
            <v>0.63583311360423678</v>
          </cell>
          <cell r="X119">
            <v>0</v>
          </cell>
          <cell r="Y119">
            <v>32.650013778332195</v>
          </cell>
          <cell r="Z119">
            <v>0</v>
          </cell>
          <cell r="AA119">
            <v>1</v>
          </cell>
          <cell r="AB119">
            <v>32.650013778332195</v>
          </cell>
          <cell r="AC119">
            <v>0</v>
          </cell>
          <cell r="AD119">
            <v>32.650013778332195</v>
          </cell>
          <cell r="AE119">
            <v>47.169080000000001</v>
          </cell>
          <cell r="AF119">
            <v>47.217673572726405</v>
          </cell>
          <cell r="AG119">
            <v>0</v>
          </cell>
          <cell r="AH119">
            <v>1213.8794633745331</v>
          </cell>
          <cell r="AI119">
            <v>8.2620000000000005</v>
          </cell>
          <cell r="AJ119">
            <v>1222.141463374533</v>
          </cell>
          <cell r="AK119">
            <v>0</v>
          </cell>
          <cell r="AL119">
            <v>459.39256081737722</v>
          </cell>
          <cell r="AM119">
            <v>439.93560632063236</v>
          </cell>
          <cell r="AN119">
            <v>19.45695449674481</v>
          </cell>
          <cell r="AO119">
            <v>118.70666684515098</v>
          </cell>
          <cell r="AP119">
            <v>142.65651929088978</v>
          </cell>
          <cell r="AQ119">
            <v>0</v>
          </cell>
          <cell r="AR119">
            <v>0</v>
          </cell>
          <cell r="AS119">
            <v>128.37870755245038</v>
          </cell>
          <cell r="AT119">
            <v>0</v>
          </cell>
          <cell r="AU119">
            <v>798.08405721431745</v>
          </cell>
          <cell r="AV119">
            <v>117.73349999999999</v>
          </cell>
          <cell r="AW119">
            <v>57.895199999999996</v>
          </cell>
          <cell r="AX119">
            <v>19.125</v>
          </cell>
          <cell r="AY119">
            <v>0</v>
          </cell>
          <cell r="AZ119">
            <v>0</v>
          </cell>
          <cell r="BA119">
            <v>27.54</v>
          </cell>
          <cell r="BB119">
            <v>0</v>
          </cell>
          <cell r="BC119">
            <v>22.184999999999999</v>
          </cell>
          <cell r="BD119">
            <v>129.19320000000002</v>
          </cell>
          <cell r="BE119">
            <v>373.67189999999999</v>
          </cell>
          <cell r="BF119">
            <v>1171.7559572143175</v>
          </cell>
          <cell r="BG119">
            <v>50.385506160215655</v>
          </cell>
          <cell r="BH119">
            <v>4.2999999999999997E-2</v>
          </cell>
          <cell r="BI119">
            <v>1222.141463374533</v>
          </cell>
          <cell r="BJ119">
            <v>0</v>
          </cell>
          <cell r="BK119">
            <v>39633.181204412998</v>
          </cell>
          <cell r="BL119">
            <v>3368.820402375105</v>
          </cell>
          <cell r="BM119">
            <v>475.59817445295596</v>
          </cell>
          <cell r="BN119">
            <v>4756.0808274825713</v>
          </cell>
          <cell r="BO119">
            <v>2882.0815883929704</v>
          </cell>
          <cell r="BP119">
            <v>0</v>
          </cell>
          <cell r="BQ119">
            <v>317.06544963530399</v>
          </cell>
          <cell r="BR119">
            <v>19.816590602206499</v>
          </cell>
          <cell r="BS119">
            <v>0</v>
          </cell>
          <cell r="BT119">
            <v>0</v>
          </cell>
          <cell r="BU119">
            <v>11819.463032941112</v>
          </cell>
          <cell r="BV119">
            <v>1545.6940669721068</v>
          </cell>
          <cell r="BW119">
            <v>1654.2889834721987</v>
          </cell>
          <cell r="BX119">
            <v>2218.5</v>
          </cell>
          <cell r="BY119">
            <v>0</v>
          </cell>
          <cell r="BZ119">
            <v>3.5000000000000003E-2</v>
          </cell>
          <cell r="CA119">
            <v>1387.161342154455</v>
          </cell>
          <cell r="CB119">
            <v>58258.288629952869</v>
          </cell>
          <cell r="CC119">
            <v>-941.32289160000005</v>
          </cell>
          <cell r="CD119">
            <v>389.71093896000002</v>
          </cell>
          <cell r="CE119">
            <v>57706.676677312869</v>
          </cell>
        </row>
        <row r="120">
          <cell r="A120">
            <v>42249</v>
          </cell>
          <cell r="B120">
            <v>10</v>
          </cell>
          <cell r="C120" t="str">
            <v>Wed</v>
          </cell>
          <cell r="D120">
            <v>96382.698903066572</v>
          </cell>
          <cell r="E120">
            <v>3546.1253342596669</v>
          </cell>
          <cell r="F120">
            <v>99928.824237326247</v>
          </cell>
          <cell r="G120">
            <v>319.74799999999999</v>
          </cell>
          <cell r="H120">
            <v>100248.57223732624</v>
          </cell>
          <cell r="I120">
            <v>1389.4103168098939</v>
          </cell>
          <cell r="J120">
            <v>72.501000000000005</v>
          </cell>
          <cell r="K120">
            <v>1212.3534626961798</v>
          </cell>
          <cell r="L120">
            <v>1284.8544626961798</v>
          </cell>
          <cell r="M120">
            <v>1755.8257079096675</v>
          </cell>
          <cell r="N120">
            <v>271.27100000000002</v>
          </cell>
          <cell r="O120">
            <v>0</v>
          </cell>
          <cell r="P120">
            <v>199</v>
          </cell>
          <cell r="Q120">
            <v>165</v>
          </cell>
          <cell r="R120">
            <v>12.2</v>
          </cell>
          <cell r="S120">
            <v>11.4</v>
          </cell>
          <cell r="T120">
            <v>12.7</v>
          </cell>
          <cell r="U120">
            <v>197.55997569548737</v>
          </cell>
          <cell r="V120">
            <v>74.26111122944161</v>
          </cell>
          <cell r="W120">
            <v>0.63583311360423678</v>
          </cell>
          <cell r="X120">
            <v>0</v>
          </cell>
          <cell r="Y120">
            <v>32.650013778332195</v>
          </cell>
          <cell r="Z120">
            <v>0</v>
          </cell>
          <cell r="AA120">
            <v>1</v>
          </cell>
          <cell r="AB120">
            <v>32.650013778332195</v>
          </cell>
          <cell r="AC120">
            <v>0</v>
          </cell>
          <cell r="AD120">
            <v>32.650013778332195</v>
          </cell>
          <cell r="AE120">
            <v>47.169080000000001</v>
          </cell>
          <cell r="AF120">
            <v>47.217673572726405</v>
          </cell>
          <cell r="AG120">
            <v>0</v>
          </cell>
          <cell r="AH120">
            <v>1340.8211066032425</v>
          </cell>
          <cell r="AI120">
            <v>9.1259999999999994</v>
          </cell>
          <cell r="AJ120">
            <v>1349.9471066032424</v>
          </cell>
          <cell r="AK120">
            <v>0</v>
          </cell>
          <cell r="AL120">
            <v>507.43361292899829</v>
          </cell>
          <cell r="AM120">
            <v>485.94194423651544</v>
          </cell>
          <cell r="AN120">
            <v>21.491668692482829</v>
          </cell>
          <cell r="AO120">
            <v>113.88609154179458</v>
          </cell>
          <cell r="AP120">
            <v>112.70653181545435</v>
          </cell>
          <cell r="AQ120">
            <v>0</v>
          </cell>
          <cell r="AR120">
            <v>0</v>
          </cell>
          <cell r="AS120">
            <v>138.25399274879274</v>
          </cell>
          <cell r="AT120">
            <v>0</v>
          </cell>
          <cell r="AU120">
            <v>881.54382790339639</v>
          </cell>
          <cell r="AV120">
            <v>130.04549999999998</v>
          </cell>
          <cell r="AW120">
            <v>63.94959999999999</v>
          </cell>
          <cell r="AX120">
            <v>21.124999999999996</v>
          </cell>
          <cell r="AY120">
            <v>0</v>
          </cell>
          <cell r="AZ120">
            <v>0</v>
          </cell>
          <cell r="BA120">
            <v>30.419999999999998</v>
          </cell>
          <cell r="BB120">
            <v>0</v>
          </cell>
          <cell r="BC120">
            <v>24.504999999999999</v>
          </cell>
          <cell r="BD120">
            <v>142.70359999999999</v>
          </cell>
          <cell r="BE120">
            <v>412.74869999999999</v>
          </cell>
          <cell r="BF120">
            <v>1294.2925279033964</v>
          </cell>
          <cell r="BG120">
            <v>55.654578699846041</v>
          </cell>
          <cell r="BH120">
            <v>4.2999999999999997E-2</v>
          </cell>
          <cell r="BI120">
            <v>1349.9471066032424</v>
          </cell>
          <cell r="BJ120">
            <v>0</v>
          </cell>
          <cell r="BK120">
            <v>43777.827604874481</v>
          </cell>
          <cell r="BL120">
            <v>3721.1153464143313</v>
          </cell>
          <cell r="BM120">
            <v>525.33393125849375</v>
          </cell>
          <cell r="BN120">
            <v>5253.4487571539503</v>
          </cell>
          <cell r="BO120">
            <v>3183.4757414275291</v>
          </cell>
          <cell r="BP120">
            <v>0</v>
          </cell>
          <cell r="BQ120">
            <v>350.22262083899585</v>
          </cell>
          <cell r="BR120">
            <v>21.888913802437241</v>
          </cell>
          <cell r="BS120">
            <v>0</v>
          </cell>
          <cell r="BT120">
            <v>0</v>
          </cell>
          <cell r="BU120">
            <v>13055.485310895738</v>
          </cell>
          <cell r="BV120">
            <v>1707.3352765901047</v>
          </cell>
          <cell r="BW120">
            <v>1827.2865242274611</v>
          </cell>
          <cell r="BX120">
            <v>2450.4999999999995</v>
          </cell>
          <cell r="BY120">
            <v>0</v>
          </cell>
          <cell r="BZ120">
            <v>3.5000000000000003E-2</v>
          </cell>
          <cell r="CA120">
            <v>1532.2239661706071</v>
          </cell>
          <cell r="CB120">
            <v>64350.658682758396</v>
          </cell>
          <cell r="CC120">
            <v>-1039.7618868</v>
          </cell>
          <cell r="CD120">
            <v>430.46502407999998</v>
          </cell>
          <cell r="CE120">
            <v>63741.361820038393</v>
          </cell>
        </row>
        <row r="121">
          <cell r="A121">
            <v>42250</v>
          </cell>
          <cell r="B121">
            <v>10</v>
          </cell>
          <cell r="C121" t="str">
            <v>Thu</v>
          </cell>
          <cell r="D121">
            <v>95812.387075237799</v>
          </cell>
          <cell r="E121">
            <v>3525.1423441161191</v>
          </cell>
          <cell r="F121">
            <v>99337.529419353916</v>
          </cell>
          <cell r="G121">
            <v>317.85599999999999</v>
          </cell>
          <cell r="H121">
            <v>99655.385419353915</v>
          </cell>
          <cell r="I121">
            <v>1565.8433729127378</v>
          </cell>
          <cell r="J121">
            <v>78.584999999999994</v>
          </cell>
          <cell r="K121">
            <v>1314.089417607747</v>
          </cell>
          <cell r="L121">
            <v>1392.674417607747</v>
          </cell>
          <cell r="M121">
            <v>1745.3743644102049</v>
          </cell>
          <cell r="N121">
            <v>294.03500000000003</v>
          </cell>
          <cell r="O121">
            <v>0</v>
          </cell>
          <cell r="P121">
            <v>199</v>
          </cell>
          <cell r="Q121">
            <v>165</v>
          </cell>
          <cell r="R121">
            <v>12.2</v>
          </cell>
          <cell r="S121">
            <v>11.4</v>
          </cell>
          <cell r="T121">
            <v>12.7</v>
          </cell>
          <cell r="U121">
            <v>197.55997569548737</v>
          </cell>
          <cell r="V121">
            <v>74.26111122944161</v>
          </cell>
          <cell r="W121">
            <v>0.63583311360423678</v>
          </cell>
          <cell r="X121">
            <v>0</v>
          </cell>
          <cell r="Y121">
            <v>32.650013778332195</v>
          </cell>
          <cell r="Z121">
            <v>0</v>
          </cell>
          <cell r="AA121">
            <v>1</v>
          </cell>
          <cell r="AB121">
            <v>32.650013778332195</v>
          </cell>
          <cell r="AC121">
            <v>0</v>
          </cell>
          <cell r="AD121">
            <v>32.650013778332195</v>
          </cell>
          <cell r="AE121">
            <v>47.169080000000001</v>
          </cell>
          <cell r="AF121">
            <v>47.217673572726405</v>
          </cell>
          <cell r="AG121">
            <v>0</v>
          </cell>
          <cell r="AH121">
            <v>1332.8872539014483</v>
          </cell>
          <cell r="AI121">
            <v>9.072000000000001</v>
          </cell>
          <cell r="AJ121">
            <v>1341.9592539014482</v>
          </cell>
          <cell r="AK121">
            <v>0</v>
          </cell>
          <cell r="AL121">
            <v>504.43104717202203</v>
          </cell>
          <cell r="AM121">
            <v>483.06654811677282</v>
          </cell>
          <cell r="AN121">
            <v>21.364499055249205</v>
          </cell>
          <cell r="AO121">
            <v>128.34781745186376</v>
          </cell>
          <cell r="AP121">
            <v>122.16442259717078</v>
          </cell>
          <cell r="AQ121">
            <v>0</v>
          </cell>
          <cell r="AR121">
            <v>0</v>
          </cell>
          <cell r="AS121">
            <v>137.43105231576419</v>
          </cell>
          <cell r="AT121">
            <v>0</v>
          </cell>
          <cell r="AU121">
            <v>876.32759223532912</v>
          </cell>
          <cell r="AV121">
            <v>129.27600000000001</v>
          </cell>
          <cell r="AW121">
            <v>63.571199999999997</v>
          </cell>
          <cell r="AX121">
            <v>21</v>
          </cell>
          <cell r="AY121">
            <v>0</v>
          </cell>
          <cell r="AZ121">
            <v>0</v>
          </cell>
          <cell r="BA121">
            <v>30.240000000000002</v>
          </cell>
          <cell r="BB121">
            <v>0</v>
          </cell>
          <cell r="BC121">
            <v>24.360000000000003</v>
          </cell>
          <cell r="BD121">
            <v>141.85920000000002</v>
          </cell>
          <cell r="BE121">
            <v>410.30640000000005</v>
          </cell>
          <cell r="BF121">
            <v>1286.6339922353291</v>
          </cell>
          <cell r="BG121">
            <v>55.325261666119154</v>
          </cell>
          <cell r="BH121">
            <v>4.2999999999999997E-2</v>
          </cell>
          <cell r="BI121">
            <v>1341.9592539014482</v>
          </cell>
          <cell r="BJ121">
            <v>0</v>
          </cell>
          <cell r="BK121">
            <v>43518.787204845648</v>
          </cell>
          <cell r="BL121">
            <v>3699.0969124118806</v>
          </cell>
          <cell r="BM121">
            <v>522.22544645814776</v>
          </cell>
          <cell r="BN121">
            <v>5222.3632615494898</v>
          </cell>
          <cell r="BO121">
            <v>3164.6386068628694</v>
          </cell>
          <cell r="BP121">
            <v>0</v>
          </cell>
          <cell r="BQ121">
            <v>348.15029763876515</v>
          </cell>
          <cell r="BR121">
            <v>21.759393602422822</v>
          </cell>
          <cell r="BS121">
            <v>0</v>
          </cell>
          <cell r="BT121">
            <v>0</v>
          </cell>
          <cell r="BU121">
            <v>12978.233918523576</v>
          </cell>
          <cell r="BV121">
            <v>1697.2327009889802</v>
          </cell>
          <cell r="BW121">
            <v>1816.4741779302574</v>
          </cell>
          <cell r="BX121">
            <v>2436</v>
          </cell>
          <cell r="BY121">
            <v>0</v>
          </cell>
          <cell r="BZ121">
            <v>3.5000000000000003E-2</v>
          </cell>
          <cell r="CA121">
            <v>1523.1575521695979</v>
          </cell>
          <cell r="CB121">
            <v>63969.885554458058</v>
          </cell>
          <cell r="CC121">
            <v>-1033.6094496000001</v>
          </cell>
          <cell r="CD121">
            <v>427.91789376000008</v>
          </cell>
          <cell r="CE121">
            <v>63364.193998618059</v>
          </cell>
        </row>
        <row r="122">
          <cell r="A122">
            <v>42251</v>
          </cell>
          <cell r="B122">
            <v>10</v>
          </cell>
          <cell r="C122" t="str">
            <v>Fri</v>
          </cell>
          <cell r="D122">
            <v>134023.27953976713</v>
          </cell>
          <cell r="E122">
            <v>4931.0026837338564</v>
          </cell>
          <cell r="F122">
            <v>138954.28222350101</v>
          </cell>
          <cell r="G122">
            <v>444.61999999999995</v>
          </cell>
          <cell r="H122">
            <v>139398.90222350101</v>
          </cell>
          <cell r="I122">
            <v>1315.8965434337092</v>
          </cell>
          <cell r="J122">
            <v>89.73899999999999</v>
          </cell>
          <cell r="K122">
            <v>1500.6053349456208</v>
          </cell>
          <cell r="L122">
            <v>1590.3443349456209</v>
          </cell>
          <cell r="M122">
            <v>2330.6496003800944</v>
          </cell>
          <cell r="N122">
            <v>335.76900000000001</v>
          </cell>
          <cell r="O122">
            <v>0</v>
          </cell>
          <cell r="P122">
            <v>199</v>
          </cell>
          <cell r="Q122">
            <v>165</v>
          </cell>
          <cell r="R122">
            <v>12.2</v>
          </cell>
          <cell r="S122">
            <v>11.4</v>
          </cell>
          <cell r="T122">
            <v>12.7</v>
          </cell>
          <cell r="U122">
            <v>197.55997569548737</v>
          </cell>
          <cell r="V122">
            <v>74.26111122944161</v>
          </cell>
          <cell r="W122">
            <v>0.63583311360423678</v>
          </cell>
          <cell r="X122">
            <v>0</v>
          </cell>
          <cell r="Y122">
            <v>32.650013778332195</v>
          </cell>
          <cell r="Z122">
            <v>0</v>
          </cell>
          <cell r="AA122">
            <v>1</v>
          </cell>
          <cell r="AB122">
            <v>32.650013778332195</v>
          </cell>
          <cell r="AC122">
            <v>0</v>
          </cell>
          <cell r="AD122">
            <v>32.650013778332195</v>
          </cell>
          <cell r="AE122">
            <v>47.169080000000001</v>
          </cell>
          <cell r="AF122">
            <v>47.217673572726405</v>
          </cell>
          <cell r="AG122">
            <v>0</v>
          </cell>
          <cell r="AH122">
            <v>1864.4553849216684</v>
          </cell>
          <cell r="AI122">
            <v>12.69</v>
          </cell>
          <cell r="AJ122">
            <v>1877.1453849216684</v>
          </cell>
          <cell r="AK122">
            <v>0</v>
          </cell>
          <cell r="AL122">
            <v>705.60295288943553</v>
          </cell>
          <cell r="AM122">
            <v>675.71808813953328</v>
          </cell>
          <cell r="AN122">
            <v>29.88486474990216</v>
          </cell>
          <cell r="AO122">
            <v>107.86037241259912</v>
          </cell>
          <cell r="AP122">
            <v>139.50388903031759</v>
          </cell>
          <cell r="AQ122">
            <v>0</v>
          </cell>
          <cell r="AR122">
            <v>0</v>
          </cell>
          <cell r="AS122">
            <v>183.51571656536177</v>
          </cell>
          <cell r="AT122">
            <v>0</v>
          </cell>
          <cell r="AU122">
            <v>1225.815381995847</v>
          </cell>
          <cell r="AV122">
            <v>180.83249999999998</v>
          </cell>
          <cell r="AW122">
            <v>88.923999999999992</v>
          </cell>
          <cell r="AX122">
            <v>29.375</v>
          </cell>
          <cell r="AY122">
            <v>0</v>
          </cell>
          <cell r="AZ122">
            <v>0</v>
          </cell>
          <cell r="BA122">
            <v>42.3</v>
          </cell>
          <cell r="BB122">
            <v>0</v>
          </cell>
          <cell r="BC122">
            <v>34.074999999999996</v>
          </cell>
          <cell r="BD122">
            <v>198.434</v>
          </cell>
          <cell r="BE122">
            <v>573.94050000000004</v>
          </cell>
          <cell r="BF122">
            <v>1799.7558819958472</v>
          </cell>
          <cell r="BG122">
            <v>77.389502925821418</v>
          </cell>
          <cell r="BH122">
            <v>4.2999999999999997E-2</v>
          </cell>
          <cell r="BI122">
            <v>1877.1453849216684</v>
          </cell>
          <cell r="BJ122">
            <v>0</v>
          </cell>
          <cell r="BK122">
            <v>60874.494006778128</v>
          </cell>
          <cell r="BL122">
            <v>5174.3319905761418</v>
          </cell>
          <cell r="BM122">
            <v>730.49392808133757</v>
          </cell>
          <cell r="BN122">
            <v>7305.0914670483926</v>
          </cell>
          <cell r="BO122">
            <v>4426.7266226950851</v>
          </cell>
          <cell r="BP122">
            <v>0</v>
          </cell>
          <cell r="BQ122">
            <v>486.99595205422503</v>
          </cell>
          <cell r="BR122">
            <v>30.437247003389064</v>
          </cell>
          <cell r="BS122">
            <v>0</v>
          </cell>
          <cell r="BT122">
            <v>0</v>
          </cell>
          <cell r="BU122">
            <v>18154.077207458569</v>
          </cell>
          <cell r="BV122">
            <v>2374.1052662643469</v>
          </cell>
          <cell r="BW122">
            <v>2540.9013798429191</v>
          </cell>
          <cell r="BX122">
            <v>3407.5</v>
          </cell>
          <cell r="BY122">
            <v>0</v>
          </cell>
          <cell r="BZ122">
            <v>3.5000000000000003E-2</v>
          </cell>
          <cell r="CA122">
            <v>2130.6072902372348</v>
          </cell>
          <cell r="CB122">
            <v>89481.685150581208</v>
          </cell>
          <cell r="CC122">
            <v>-1445.8227420000001</v>
          </cell>
          <cell r="CD122">
            <v>598.57562519999999</v>
          </cell>
          <cell r="CE122">
            <v>88634.438033781204</v>
          </cell>
        </row>
        <row r="123">
          <cell r="A123">
            <v>42252</v>
          </cell>
          <cell r="B123">
            <v>10</v>
          </cell>
          <cell r="C123" t="str">
            <v>Sat</v>
          </cell>
          <cell r="D123">
            <v>57031.182782879638</v>
          </cell>
          <cell r="E123">
            <v>2098.2990143548327</v>
          </cell>
          <cell r="F123">
            <v>59129.481797234475</v>
          </cell>
          <cell r="G123">
            <v>189.20000000000002</v>
          </cell>
          <cell r="H123">
            <v>59318.681797234472</v>
          </cell>
          <cell r="I123">
            <v>0</v>
          </cell>
          <cell r="J123">
            <v>66.924000000000007</v>
          </cell>
          <cell r="K123">
            <v>1119.0955040272427</v>
          </cell>
          <cell r="L123">
            <v>1186.0195040272426</v>
          </cell>
          <cell r="M123">
            <v>1222.8071894370896</v>
          </cell>
          <cell r="N123">
            <v>250.40400000000002</v>
          </cell>
          <cell r="O123">
            <v>0</v>
          </cell>
          <cell r="P123">
            <v>199</v>
          </cell>
          <cell r="Q123">
            <v>165</v>
          </cell>
          <cell r="R123">
            <v>12.2</v>
          </cell>
          <cell r="S123">
            <v>11.4</v>
          </cell>
          <cell r="T123">
            <v>12.7</v>
          </cell>
          <cell r="U123">
            <v>197.55997569548737</v>
          </cell>
          <cell r="V123">
            <v>74.26111122944161</v>
          </cell>
          <cell r="W123">
            <v>0.63583311360423678</v>
          </cell>
          <cell r="X123">
            <v>0</v>
          </cell>
          <cell r="Y123">
            <v>32.650013778332195</v>
          </cell>
          <cell r="Z123">
            <v>0</v>
          </cell>
          <cell r="AA123">
            <v>1</v>
          </cell>
          <cell r="AB123">
            <v>32.650013778332195</v>
          </cell>
          <cell r="AC123">
            <v>0</v>
          </cell>
          <cell r="AD123">
            <v>32.650013778332195</v>
          </cell>
          <cell r="AE123">
            <v>47.169080000000001</v>
          </cell>
          <cell r="AF123">
            <v>47.217673572726405</v>
          </cell>
          <cell r="AG123">
            <v>0</v>
          </cell>
          <cell r="AH123">
            <v>793.38527017943352</v>
          </cell>
          <cell r="AI123">
            <v>5.4</v>
          </cell>
          <cell r="AJ123">
            <v>798.7852701794335</v>
          </cell>
          <cell r="AK123">
            <v>0</v>
          </cell>
          <cell r="AL123">
            <v>300.25657569763217</v>
          </cell>
          <cell r="AM123">
            <v>287.53961197426952</v>
          </cell>
          <cell r="AN123">
            <v>12.716963723362623</v>
          </cell>
          <cell r="AO123">
            <v>0</v>
          </cell>
          <cell r="AP123">
            <v>104.03679859888094</v>
          </cell>
          <cell r="AQ123">
            <v>0</v>
          </cell>
          <cell r="AR123">
            <v>0</v>
          </cell>
          <cell r="AS123">
            <v>96.284030664337777</v>
          </cell>
          <cell r="AT123">
            <v>0</v>
          </cell>
          <cell r="AU123">
            <v>521.6235668067435</v>
          </cell>
          <cell r="AV123">
            <v>76.95</v>
          </cell>
          <cell r="AW123">
            <v>37.839999999999996</v>
          </cell>
          <cell r="AX123">
            <v>12.5</v>
          </cell>
          <cell r="AY123">
            <v>0</v>
          </cell>
          <cell r="AZ123">
            <v>0</v>
          </cell>
          <cell r="BA123">
            <v>18</v>
          </cell>
          <cell r="BB123">
            <v>0</v>
          </cell>
          <cell r="BC123">
            <v>14.5</v>
          </cell>
          <cell r="BD123">
            <v>84.440000000000012</v>
          </cell>
          <cell r="BE123">
            <v>244.23000000000002</v>
          </cell>
          <cell r="BF123">
            <v>765.85356680674352</v>
          </cell>
          <cell r="BG123">
            <v>32.931703372689974</v>
          </cell>
          <cell r="BH123">
            <v>4.2999999999999997E-2</v>
          </cell>
          <cell r="BI123">
            <v>798.7852701794335</v>
          </cell>
          <cell r="BJ123">
            <v>0</v>
          </cell>
          <cell r="BK123">
            <v>25904.040002884314</v>
          </cell>
          <cell r="BL123">
            <v>2201.8434002451668</v>
          </cell>
          <cell r="BM123">
            <v>310.84848003461178</v>
          </cell>
          <cell r="BN123">
            <v>3108.5495604461248</v>
          </cell>
          <cell r="BO123">
            <v>1883.7134564659937</v>
          </cell>
          <cell r="BP123">
            <v>0</v>
          </cell>
          <cell r="BQ123">
            <v>207.23232002307452</v>
          </cell>
          <cell r="BR123">
            <v>12.952020001442158</v>
          </cell>
          <cell r="BS123">
            <v>0</v>
          </cell>
          <cell r="BT123">
            <v>0</v>
          </cell>
          <cell r="BU123">
            <v>7725.1392372164137</v>
          </cell>
          <cell r="BV123">
            <v>1010.2575601124881</v>
          </cell>
          <cell r="BW123">
            <v>1081.2346297203912</v>
          </cell>
          <cell r="BX123">
            <v>1450</v>
          </cell>
          <cell r="BY123">
            <v>0</v>
          </cell>
          <cell r="BZ123">
            <v>3.5000000000000003E-2</v>
          </cell>
          <cell r="CA123">
            <v>906.64140010095116</v>
          </cell>
          <cell r="CB123">
            <v>38077.312830034556</v>
          </cell>
          <cell r="CC123">
            <v>-615.24372000000005</v>
          </cell>
          <cell r="CD123">
            <v>254.71303200000003</v>
          </cell>
          <cell r="CE123">
            <v>37716.782142034557</v>
          </cell>
        </row>
        <row r="124">
          <cell r="A124">
            <v>42253</v>
          </cell>
          <cell r="B124">
            <v>10</v>
          </cell>
          <cell r="C124" t="str">
            <v>Sun</v>
          </cell>
          <cell r="D124">
            <v>4562.4946226303709</v>
          </cell>
          <cell r="E124">
            <v>167.86392114838662</v>
          </cell>
          <cell r="F124">
            <v>4730.3585437787578</v>
          </cell>
          <cell r="G124">
            <v>15.136000000000001</v>
          </cell>
          <cell r="H124">
            <v>4745.4945437787574</v>
          </cell>
          <cell r="I124">
            <v>0</v>
          </cell>
          <cell r="J124">
            <v>38.531999999999996</v>
          </cell>
          <cell r="K124">
            <v>644.3277144399276</v>
          </cell>
          <cell r="L124">
            <v>682.85971443992764</v>
          </cell>
          <cell r="M124">
            <v>62.708060996773838</v>
          </cell>
          <cell r="N124">
            <v>144.172</v>
          </cell>
          <cell r="O124">
            <v>0</v>
          </cell>
          <cell r="P124">
            <v>199</v>
          </cell>
          <cell r="Q124">
            <v>165</v>
          </cell>
          <cell r="R124">
            <v>12.2</v>
          </cell>
          <cell r="S124">
            <v>11.4</v>
          </cell>
          <cell r="T124">
            <v>12.7</v>
          </cell>
          <cell r="U124">
            <v>197.55997569548737</v>
          </cell>
          <cell r="V124">
            <v>74.26111122944161</v>
          </cell>
          <cell r="W124">
            <v>0.63583311360423678</v>
          </cell>
          <cell r="X124">
            <v>0</v>
          </cell>
          <cell r="Y124">
            <v>32.650013778332195</v>
          </cell>
          <cell r="Z124">
            <v>0</v>
          </cell>
          <cell r="AA124">
            <v>1</v>
          </cell>
          <cell r="AB124">
            <v>32.650013778332195</v>
          </cell>
          <cell r="AC124">
            <v>0</v>
          </cell>
          <cell r="AD124">
            <v>32.650013778332195</v>
          </cell>
          <cell r="AE124">
            <v>47.169080000000001</v>
          </cell>
          <cell r="AF124">
            <v>47.217673572726405</v>
          </cell>
          <cell r="AG124">
            <v>0</v>
          </cell>
          <cell r="AH124">
            <v>63.470821614354676</v>
          </cell>
          <cell r="AI124">
            <v>0.432</v>
          </cell>
          <cell r="AJ124">
            <v>63.902821614354679</v>
          </cell>
          <cell r="AK124">
            <v>0</v>
          </cell>
          <cell r="AL124">
            <v>24.020526055810574</v>
          </cell>
          <cell r="AM124">
            <v>23.003168957941561</v>
          </cell>
          <cell r="AN124">
            <v>1.0173570978690099</v>
          </cell>
          <cell r="AO124">
            <v>0</v>
          </cell>
          <cell r="AP124">
            <v>59.899974950870835</v>
          </cell>
          <cell r="AQ124">
            <v>0</v>
          </cell>
          <cell r="AR124">
            <v>0</v>
          </cell>
          <cell r="AS124">
            <v>4.9376425981711689</v>
          </cell>
          <cell r="AT124">
            <v>0</v>
          </cell>
          <cell r="AU124">
            <v>41.729885344539476</v>
          </cell>
          <cell r="AV124">
            <v>6.1559999999999997</v>
          </cell>
          <cell r="AW124">
            <v>3.0271999999999997</v>
          </cell>
          <cell r="AX124">
            <v>1</v>
          </cell>
          <cell r="AY124">
            <v>0</v>
          </cell>
          <cell r="AZ124">
            <v>0</v>
          </cell>
          <cell r="BA124">
            <v>1.44</v>
          </cell>
          <cell r="BB124">
            <v>0</v>
          </cell>
          <cell r="BC124">
            <v>1.1599999999999999</v>
          </cell>
          <cell r="BD124">
            <v>6.7552000000000012</v>
          </cell>
          <cell r="BE124">
            <v>19.538400000000003</v>
          </cell>
          <cell r="BF124">
            <v>61.268285344539478</v>
          </cell>
          <cell r="BG124">
            <v>2.6345362698151975</v>
          </cell>
          <cell r="BH124">
            <v>4.2999999999999997E-2</v>
          </cell>
          <cell r="BI124">
            <v>63.902821614354679</v>
          </cell>
          <cell r="BJ124">
            <v>0</v>
          </cell>
          <cell r="BK124">
            <v>2072.323200230745</v>
          </cell>
          <cell r="BL124">
            <v>176.14747201961333</v>
          </cell>
          <cell r="BM124">
            <v>24.867878402768941</v>
          </cell>
          <cell r="BN124">
            <v>248.68396483568998</v>
          </cell>
          <cell r="BO124">
            <v>150.6970765172795</v>
          </cell>
          <cell r="BP124">
            <v>0</v>
          </cell>
          <cell r="BQ124">
            <v>16.578585601845962</v>
          </cell>
          <cell r="BR124">
            <v>1.0361616001153726</v>
          </cell>
          <cell r="BS124">
            <v>0</v>
          </cell>
          <cell r="BT124">
            <v>0</v>
          </cell>
          <cell r="BU124">
            <v>618.01113897731307</v>
          </cell>
          <cell r="BV124">
            <v>80.82060480899905</v>
          </cell>
          <cell r="BW124">
            <v>86.498770377631303</v>
          </cell>
          <cell r="BX124">
            <v>116</v>
          </cell>
          <cell r="BY124">
            <v>0</v>
          </cell>
          <cell r="BZ124">
            <v>3.5000000000000003E-2</v>
          </cell>
          <cell r="CA124">
            <v>72.531312008076085</v>
          </cell>
          <cell r="CB124">
            <v>3046.1850264027644</v>
          </cell>
          <cell r="CC124">
            <v>-49.219497600000004</v>
          </cell>
          <cell r="CD124">
            <v>20.377042560000003</v>
          </cell>
          <cell r="CE124">
            <v>3017.3425713627648</v>
          </cell>
        </row>
        <row r="125">
          <cell r="A125">
            <v>42254</v>
          </cell>
          <cell r="B125">
            <v>11</v>
          </cell>
          <cell r="C125" t="str">
            <v>Mon</v>
          </cell>
          <cell r="D125">
            <v>90011.096432185834</v>
          </cell>
          <cell r="E125">
            <v>3346.8740095896014</v>
          </cell>
          <cell r="F125">
            <v>93357.97044177544</v>
          </cell>
          <cell r="G125">
            <v>444.72099999999995</v>
          </cell>
          <cell r="H125">
            <v>93802.691441775445</v>
          </cell>
          <cell r="I125">
            <v>1692.6424473833345</v>
          </cell>
          <cell r="J125">
            <v>70.312000000000012</v>
          </cell>
          <cell r="K125">
            <v>1064.7703351156008</v>
          </cell>
          <cell r="L125">
            <v>1135.0823351156009</v>
          </cell>
          <cell r="M125">
            <v>1576.2937010285898</v>
          </cell>
          <cell r="N125">
            <v>232.15200000000002</v>
          </cell>
          <cell r="O125">
            <v>0</v>
          </cell>
          <cell r="P125">
            <v>199</v>
          </cell>
          <cell r="Q125">
            <v>165</v>
          </cell>
          <cell r="R125">
            <v>12.2</v>
          </cell>
          <cell r="S125">
            <v>11.4</v>
          </cell>
          <cell r="T125">
            <v>12.7</v>
          </cell>
          <cell r="U125">
            <v>197.5475848785556</v>
          </cell>
          <cell r="V125">
            <v>72.12915991577573</v>
          </cell>
          <cell r="W125">
            <v>0.65717719059228397</v>
          </cell>
          <cell r="X125">
            <v>0</v>
          </cell>
          <cell r="Y125">
            <v>32.859018025881248</v>
          </cell>
          <cell r="Z125">
            <v>0</v>
          </cell>
          <cell r="AA125">
            <v>1</v>
          </cell>
          <cell r="AB125">
            <v>32.859018025881248</v>
          </cell>
          <cell r="AC125">
            <v>0</v>
          </cell>
          <cell r="AD125">
            <v>32.859018025881248</v>
          </cell>
          <cell r="AE125">
            <v>46.620000000000005</v>
          </cell>
          <cell r="AF125">
            <v>47.401638673231076</v>
          </cell>
          <cell r="AG125">
            <v>0</v>
          </cell>
          <cell r="AH125">
            <v>1291.798239794663</v>
          </cell>
          <cell r="AI125">
            <v>8.6839999999999993</v>
          </cell>
          <cell r="AJ125">
            <v>1300.482239794663</v>
          </cell>
          <cell r="AK125">
            <v>0</v>
          </cell>
          <cell r="AL125">
            <v>474.8359312994973</v>
          </cell>
          <cell r="AM125">
            <v>454.55184639289371</v>
          </cell>
          <cell r="AN125">
            <v>20.284084906603645</v>
          </cell>
          <cell r="AO125">
            <v>138.74118421174876</v>
          </cell>
          <cell r="AP125">
            <v>99.568625887333411</v>
          </cell>
          <cell r="AQ125">
            <v>0</v>
          </cell>
          <cell r="AR125">
            <v>0</v>
          </cell>
          <cell r="AS125">
            <v>124.11761425421967</v>
          </cell>
          <cell r="AT125">
            <v>0</v>
          </cell>
          <cell r="AU125">
            <v>828.63216049344499</v>
          </cell>
          <cell r="AV125">
            <v>128.50649999999999</v>
          </cell>
          <cell r="AW125">
            <v>73.563499999999991</v>
          </cell>
          <cell r="AX125">
            <v>20.874999999999996</v>
          </cell>
          <cell r="AY125">
            <v>0</v>
          </cell>
          <cell r="AZ125">
            <v>0</v>
          </cell>
          <cell r="BA125">
            <v>30.059999999999995</v>
          </cell>
          <cell r="BB125">
            <v>0</v>
          </cell>
          <cell r="BC125">
            <v>24.214999999999996</v>
          </cell>
          <cell r="BD125">
            <v>141.01480000000001</v>
          </cell>
          <cell r="BE125">
            <v>418.23479999999995</v>
          </cell>
          <cell r="BF125">
            <v>1246.8669604934448</v>
          </cell>
          <cell r="BG125">
            <v>53.615279301218131</v>
          </cell>
          <cell r="BH125">
            <v>4.2999999999999997E-2</v>
          </cell>
          <cell r="BI125">
            <v>1300.482239794663</v>
          </cell>
          <cell r="BJ125">
            <v>0</v>
          </cell>
          <cell r="BK125">
            <v>42447.221647214501</v>
          </cell>
          <cell r="BL125">
            <v>3608.0138400132332</v>
          </cell>
          <cell r="BM125">
            <v>509.366659766574</v>
          </cell>
          <cell r="BN125">
            <v>5093.7727157198578</v>
          </cell>
          <cell r="BO125">
            <v>3086.7155315367618</v>
          </cell>
          <cell r="BP125">
            <v>0</v>
          </cell>
          <cell r="BQ125">
            <v>339.57777317771604</v>
          </cell>
          <cell r="BR125">
            <v>21.223610823607252</v>
          </cell>
          <cell r="BS125">
            <v>0</v>
          </cell>
          <cell r="BT125">
            <v>0</v>
          </cell>
          <cell r="BU125">
            <v>12658.67013103775</v>
          </cell>
          <cell r="BV125">
            <v>1655.4416442413656</v>
          </cell>
          <cell r="BW125">
            <v>1771.7470315547332</v>
          </cell>
          <cell r="BX125">
            <v>2254.4999999999995</v>
          </cell>
          <cell r="BY125">
            <v>0</v>
          </cell>
          <cell r="BZ125">
            <v>3.5000000000000003E-2</v>
          </cell>
          <cell r="CA125">
            <v>1485.6527576525077</v>
          </cell>
          <cell r="CB125">
            <v>62273.233211700863</v>
          </cell>
          <cell r="CC125">
            <v>-1033.0920599999999</v>
          </cell>
          <cell r="CD125">
            <v>404.84807999999998</v>
          </cell>
          <cell r="CE125">
            <v>61644.989231700863</v>
          </cell>
        </row>
        <row r="126">
          <cell r="A126">
            <v>42255</v>
          </cell>
          <cell r="B126">
            <v>11</v>
          </cell>
          <cell r="C126" t="str">
            <v>Tue</v>
          </cell>
          <cell r="D126">
            <v>82465.256012721162</v>
          </cell>
          <cell r="E126">
            <v>3066.2977453126291</v>
          </cell>
          <cell r="F126">
            <v>85531.553758033799</v>
          </cell>
          <cell r="G126">
            <v>407.43899999999996</v>
          </cell>
          <cell r="H126">
            <v>85938.992758033797</v>
          </cell>
          <cell r="I126">
            <v>1502.0295591644904</v>
          </cell>
          <cell r="J126">
            <v>93.577000000000012</v>
          </cell>
          <cell r="K126">
            <v>1417.084048940616</v>
          </cell>
          <cell r="L126">
            <v>1510.661048940616</v>
          </cell>
          <cell r="M126">
            <v>1508.6001065058897</v>
          </cell>
          <cell r="N126">
            <v>308.96700000000004</v>
          </cell>
          <cell r="O126">
            <v>0</v>
          </cell>
          <cell r="P126">
            <v>199</v>
          </cell>
          <cell r="Q126">
            <v>165</v>
          </cell>
          <cell r="R126">
            <v>12.2</v>
          </cell>
          <cell r="S126">
            <v>11.4</v>
          </cell>
          <cell r="T126">
            <v>12.7</v>
          </cell>
          <cell r="U126">
            <v>197.5475848785556</v>
          </cell>
          <cell r="V126">
            <v>72.12915991577573</v>
          </cell>
          <cell r="W126">
            <v>0.65717719059228397</v>
          </cell>
          <cell r="X126">
            <v>0</v>
          </cell>
          <cell r="Y126">
            <v>32.859018025881248</v>
          </cell>
          <cell r="Z126">
            <v>0</v>
          </cell>
          <cell r="AA126">
            <v>1</v>
          </cell>
          <cell r="AB126">
            <v>32.859018025881248</v>
          </cell>
          <cell r="AC126">
            <v>0</v>
          </cell>
          <cell r="AD126">
            <v>32.859018025881248</v>
          </cell>
          <cell r="AE126">
            <v>46.620000000000005</v>
          </cell>
          <cell r="AF126">
            <v>47.401638673231076</v>
          </cell>
          <cell r="AG126">
            <v>0</v>
          </cell>
          <cell r="AH126">
            <v>1183.5037765783441</v>
          </cell>
          <cell r="AI126">
            <v>7.9559999999999995</v>
          </cell>
          <cell r="AJ126">
            <v>1191.459776578344</v>
          </cell>
          <cell r="AK126">
            <v>0</v>
          </cell>
          <cell r="AL126">
            <v>435.0293262803778</v>
          </cell>
          <cell r="AM126">
            <v>416.44570358151344</v>
          </cell>
          <cell r="AN126">
            <v>18.583622698864421</v>
          </cell>
          <cell r="AO126">
            <v>123.11717698069594</v>
          </cell>
          <cell r="AP126">
            <v>132.51412710005403</v>
          </cell>
          <cell r="AQ126">
            <v>0</v>
          </cell>
          <cell r="AR126">
            <v>0</v>
          </cell>
          <cell r="AS126">
            <v>118.78740996109367</v>
          </cell>
          <cell r="AT126">
            <v>0</v>
          </cell>
          <cell r="AU126">
            <v>759.16599135028196</v>
          </cell>
          <cell r="AV126">
            <v>117.73349999999999</v>
          </cell>
          <cell r="AW126">
            <v>67.396500000000003</v>
          </cell>
          <cell r="AX126">
            <v>19.125</v>
          </cell>
          <cell r="AY126">
            <v>0</v>
          </cell>
          <cell r="AZ126">
            <v>0</v>
          </cell>
          <cell r="BA126">
            <v>27.54</v>
          </cell>
          <cell r="BB126">
            <v>0</v>
          </cell>
          <cell r="BC126">
            <v>22.184999999999999</v>
          </cell>
          <cell r="BD126">
            <v>129.19320000000002</v>
          </cell>
          <cell r="BE126">
            <v>383.17320000000001</v>
          </cell>
          <cell r="BF126">
            <v>1142.3391913502819</v>
          </cell>
          <cell r="BG126">
            <v>49.120585228062126</v>
          </cell>
          <cell r="BH126">
            <v>4.2999999999999997E-2</v>
          </cell>
          <cell r="BI126">
            <v>1191.459776578344</v>
          </cell>
          <cell r="BJ126">
            <v>0</v>
          </cell>
          <cell r="BK126">
            <v>38888.77192828634</v>
          </cell>
          <cell r="BL126">
            <v>3305.5456139043395</v>
          </cell>
          <cell r="BM126">
            <v>466.66526313943609</v>
          </cell>
          <cell r="BN126">
            <v>4666.7498533241815</v>
          </cell>
          <cell r="BO126">
            <v>2827.9489600306865</v>
          </cell>
          <cell r="BP126">
            <v>0</v>
          </cell>
          <cell r="BQ126">
            <v>311.11017542629077</v>
          </cell>
          <cell r="BR126">
            <v>19.444385964143173</v>
          </cell>
          <cell r="BS126">
            <v>0</v>
          </cell>
          <cell r="BT126">
            <v>0</v>
          </cell>
          <cell r="BU126">
            <v>11597.464251789079</v>
          </cell>
          <cell r="BV126">
            <v>1516.6621052031674</v>
          </cell>
          <cell r="BW126">
            <v>1623.217340286672</v>
          </cell>
          <cell r="BX126">
            <v>2065.5</v>
          </cell>
          <cell r="BY126">
            <v>0</v>
          </cell>
          <cell r="BZ126">
            <v>3.5000000000000003E-2</v>
          </cell>
          <cell r="CA126">
            <v>1361.1070174900221</v>
          </cell>
          <cell r="CB126">
            <v>57052.722643055291</v>
          </cell>
          <cell r="CC126">
            <v>-946.48554000000001</v>
          </cell>
          <cell r="CD126">
            <v>370.90872000000002</v>
          </cell>
          <cell r="CE126">
            <v>56477.145823055289</v>
          </cell>
        </row>
        <row r="127">
          <cell r="A127">
            <v>42256</v>
          </cell>
          <cell r="B127">
            <v>11</v>
          </cell>
          <cell r="C127" t="str">
            <v>Wed</v>
          </cell>
          <cell r="D127">
            <v>91089.073634966509</v>
          </cell>
          <cell r="E127">
            <v>3386.9563330577403</v>
          </cell>
          <cell r="F127">
            <v>94476.029968024246</v>
          </cell>
          <cell r="G127">
            <v>450.04699999999997</v>
          </cell>
          <cell r="H127">
            <v>94926.076968024252</v>
          </cell>
          <cell r="I127">
            <v>1441.0334349344603</v>
          </cell>
          <cell r="J127">
            <v>73.931000000000012</v>
          </cell>
          <cell r="K127">
            <v>1119.5746905994922</v>
          </cell>
          <cell r="L127">
            <v>1193.505690599492</v>
          </cell>
          <cell r="M127">
            <v>1624.6462685448043</v>
          </cell>
          <cell r="N127">
            <v>244.10100000000003</v>
          </cell>
          <cell r="O127">
            <v>0</v>
          </cell>
          <cell r="P127">
            <v>199</v>
          </cell>
          <cell r="Q127">
            <v>165</v>
          </cell>
          <cell r="R127">
            <v>12.2</v>
          </cell>
          <cell r="S127">
            <v>11.4</v>
          </cell>
          <cell r="T127">
            <v>12.7</v>
          </cell>
          <cell r="U127">
            <v>197.5475848785556</v>
          </cell>
          <cell r="V127">
            <v>72.12915991577573</v>
          </cell>
          <cell r="W127">
            <v>0.65717719059228397</v>
          </cell>
          <cell r="X127">
            <v>0</v>
          </cell>
          <cell r="Y127">
            <v>32.859018025881248</v>
          </cell>
          <cell r="Z127">
            <v>0</v>
          </cell>
          <cell r="AA127">
            <v>1</v>
          </cell>
          <cell r="AB127">
            <v>32.859018025881248</v>
          </cell>
          <cell r="AC127">
            <v>0</v>
          </cell>
          <cell r="AD127">
            <v>32.859018025881248</v>
          </cell>
          <cell r="AE127">
            <v>46.620000000000005</v>
          </cell>
          <cell r="AF127">
            <v>47.401638673231076</v>
          </cell>
          <cell r="AG127">
            <v>0</v>
          </cell>
          <cell r="AH127">
            <v>1307.2688773969944</v>
          </cell>
          <cell r="AI127">
            <v>8.7879999999999985</v>
          </cell>
          <cell r="AJ127">
            <v>1316.0568773969942</v>
          </cell>
          <cell r="AK127">
            <v>0</v>
          </cell>
          <cell r="AL127">
            <v>480.52258915937153</v>
          </cell>
          <cell r="AM127">
            <v>459.99558108023376</v>
          </cell>
          <cell r="AN127">
            <v>20.527008079137822</v>
          </cell>
          <cell r="AO127">
            <v>118.11749466675904</v>
          </cell>
          <cell r="AP127">
            <v>104.6934816315344</v>
          </cell>
          <cell r="AQ127">
            <v>0</v>
          </cell>
          <cell r="AR127">
            <v>0</v>
          </cell>
          <cell r="AS127">
            <v>127.92490303502396</v>
          </cell>
          <cell r="AT127">
            <v>0</v>
          </cell>
          <cell r="AU127">
            <v>838.55589894246827</v>
          </cell>
          <cell r="AV127">
            <v>130.04549999999998</v>
          </cell>
          <cell r="AW127">
            <v>74.444499999999991</v>
          </cell>
          <cell r="AX127">
            <v>21.124999999999996</v>
          </cell>
          <cell r="AY127">
            <v>0</v>
          </cell>
          <cell r="AZ127">
            <v>0</v>
          </cell>
          <cell r="BA127">
            <v>30.419999999999998</v>
          </cell>
          <cell r="BB127">
            <v>0</v>
          </cell>
          <cell r="BC127">
            <v>24.504999999999999</v>
          </cell>
          <cell r="BD127">
            <v>142.70359999999999</v>
          </cell>
          <cell r="BE127">
            <v>423.24359999999996</v>
          </cell>
          <cell r="BF127">
            <v>1261.7994989424683</v>
          </cell>
          <cell r="BG127">
            <v>54.257378454526133</v>
          </cell>
          <cell r="BH127">
            <v>4.2999999999999997E-2</v>
          </cell>
          <cell r="BI127">
            <v>1316.0568773969942</v>
          </cell>
          <cell r="BJ127">
            <v>0</v>
          </cell>
          <cell r="BK127">
            <v>42955.571607061378</v>
          </cell>
          <cell r="BL127">
            <v>3651.2235866002179</v>
          </cell>
          <cell r="BM127">
            <v>515.46685928473653</v>
          </cell>
          <cell r="BN127">
            <v>5154.7759817763836</v>
          </cell>
          <cell r="BO127">
            <v>3123.6821846090584</v>
          </cell>
          <cell r="BP127">
            <v>0</v>
          </cell>
          <cell r="BQ127">
            <v>343.64457285649104</v>
          </cell>
          <cell r="BR127">
            <v>21.47778580353069</v>
          </cell>
          <cell r="BS127">
            <v>0</v>
          </cell>
          <cell r="BT127">
            <v>0</v>
          </cell>
          <cell r="BU127">
            <v>12810.270970930418</v>
          </cell>
          <cell r="BV127">
            <v>1675.2672926753939</v>
          </cell>
          <cell r="BW127">
            <v>1792.9655588787421</v>
          </cell>
          <cell r="BX127">
            <v>2281.5</v>
          </cell>
          <cell r="BY127">
            <v>0</v>
          </cell>
          <cell r="BZ127">
            <v>3.5000000000000003E-2</v>
          </cell>
          <cell r="CA127">
            <v>1503.4450062471485</v>
          </cell>
          <cell r="CB127">
            <v>63019.020435793092</v>
          </cell>
          <cell r="CC127">
            <v>-1045.46442</v>
          </cell>
          <cell r="CD127">
            <v>409.69655999999998</v>
          </cell>
          <cell r="CE127">
            <v>62383.252575793093</v>
          </cell>
        </row>
        <row r="128">
          <cell r="A128">
            <v>42257</v>
          </cell>
          <cell r="B128">
            <v>11</v>
          </cell>
          <cell r="C128" t="str">
            <v>Thu</v>
          </cell>
          <cell r="D128">
            <v>90550.085033576193</v>
          </cell>
          <cell r="E128">
            <v>3366.9151713236715</v>
          </cell>
          <cell r="F128">
            <v>93917.000204899858</v>
          </cell>
          <cell r="G128">
            <v>447.38400000000001</v>
          </cell>
          <cell r="H128">
            <v>94364.384204899863</v>
          </cell>
          <cell r="I128">
            <v>1624.0218076245505</v>
          </cell>
          <cell r="J128">
            <v>80.135000000000005</v>
          </cell>
          <cell r="K128">
            <v>1213.5250142861626</v>
          </cell>
          <cell r="L128">
            <v>1293.6600142861625</v>
          </cell>
          <cell r="M128">
            <v>1614.9757550415611</v>
          </cell>
          <cell r="N128">
            <v>264.58499999999998</v>
          </cell>
          <cell r="O128">
            <v>0</v>
          </cell>
          <cell r="P128">
            <v>199</v>
          </cell>
          <cell r="Q128">
            <v>165</v>
          </cell>
          <cell r="R128">
            <v>12.2</v>
          </cell>
          <cell r="S128">
            <v>11.4</v>
          </cell>
          <cell r="T128">
            <v>12.7</v>
          </cell>
          <cell r="U128">
            <v>197.5475848785556</v>
          </cell>
          <cell r="V128">
            <v>72.12915991577573</v>
          </cell>
          <cell r="W128">
            <v>0.65717719059228397</v>
          </cell>
          <cell r="X128">
            <v>0</v>
          </cell>
          <cell r="Y128">
            <v>32.859018025881248</v>
          </cell>
          <cell r="Z128">
            <v>0</v>
          </cell>
          <cell r="AA128">
            <v>1</v>
          </cell>
          <cell r="AB128">
            <v>32.859018025881248</v>
          </cell>
          <cell r="AC128">
            <v>0</v>
          </cell>
          <cell r="AD128">
            <v>32.859018025881248</v>
          </cell>
          <cell r="AE128">
            <v>46.620000000000005</v>
          </cell>
          <cell r="AF128">
            <v>47.401638673231076</v>
          </cell>
          <cell r="AG128">
            <v>0</v>
          </cell>
          <cell r="AH128">
            <v>1299.5335585958289</v>
          </cell>
          <cell r="AI128">
            <v>8.7360000000000007</v>
          </cell>
          <cell r="AJ128">
            <v>1308.2695585958288</v>
          </cell>
          <cell r="AK128">
            <v>0</v>
          </cell>
          <cell r="AL128">
            <v>477.67926022943448</v>
          </cell>
          <cell r="AM128">
            <v>457.27371373656376</v>
          </cell>
          <cell r="AN128">
            <v>20.405546492870737</v>
          </cell>
          <cell r="AO128">
            <v>133.11654160856975</v>
          </cell>
          <cell r="AP128">
            <v>113.47894862159322</v>
          </cell>
          <cell r="AQ128">
            <v>0</v>
          </cell>
          <cell r="AR128">
            <v>0</v>
          </cell>
          <cell r="AS128">
            <v>127.16344527886308</v>
          </cell>
          <cell r="AT128">
            <v>0</v>
          </cell>
          <cell r="AU128">
            <v>833.5940297179568</v>
          </cell>
          <cell r="AV128">
            <v>129.27600000000001</v>
          </cell>
          <cell r="AW128">
            <v>74.004000000000005</v>
          </cell>
          <cell r="AX128">
            <v>21</v>
          </cell>
          <cell r="AY128">
            <v>0</v>
          </cell>
          <cell r="AZ128">
            <v>0</v>
          </cell>
          <cell r="BA128">
            <v>30.240000000000002</v>
          </cell>
          <cell r="BB128">
            <v>0</v>
          </cell>
          <cell r="BC128">
            <v>24.360000000000003</v>
          </cell>
          <cell r="BD128">
            <v>141.85920000000002</v>
          </cell>
          <cell r="BE128">
            <v>420.73920000000004</v>
          </cell>
          <cell r="BF128">
            <v>1254.3332297179568</v>
          </cell>
          <cell r="BG128">
            <v>53.936328877872143</v>
          </cell>
          <cell r="BH128">
            <v>4.2999999999999997E-2</v>
          </cell>
          <cell r="BI128">
            <v>1308.2695585958288</v>
          </cell>
          <cell r="BJ128">
            <v>0</v>
          </cell>
          <cell r="BK128">
            <v>42701.396627137947</v>
          </cell>
          <cell r="BL128">
            <v>3629.618713306726</v>
          </cell>
          <cell r="BM128">
            <v>512.41675952565538</v>
          </cell>
          <cell r="BN128">
            <v>5124.2743487481212</v>
          </cell>
          <cell r="BO128">
            <v>3105.1988580729108</v>
          </cell>
          <cell r="BP128">
            <v>0</v>
          </cell>
          <cell r="BQ128">
            <v>341.61117301710362</v>
          </cell>
          <cell r="BR128">
            <v>21.350698313568977</v>
          </cell>
          <cell r="BS128">
            <v>0</v>
          </cell>
          <cell r="BT128">
            <v>0</v>
          </cell>
          <cell r="BU128">
            <v>12734.470550984086</v>
          </cell>
          <cell r="BV128">
            <v>1665.3544684583799</v>
          </cell>
          <cell r="BW128">
            <v>1782.3562952167381</v>
          </cell>
          <cell r="BX128">
            <v>2268</v>
          </cell>
          <cell r="BY128">
            <v>0</v>
          </cell>
          <cell r="BZ128">
            <v>3.5000000000000003E-2</v>
          </cell>
          <cell r="CA128">
            <v>1494.5488819498282</v>
          </cell>
          <cell r="CB128">
            <v>62646.126823746992</v>
          </cell>
          <cell r="CC128">
            <v>-1039.2782400000001</v>
          </cell>
          <cell r="CD128">
            <v>407.27232000000009</v>
          </cell>
          <cell r="CE128">
            <v>62014.120903746989</v>
          </cell>
        </row>
        <row r="129">
          <cell r="A129">
            <v>42258</v>
          </cell>
          <cell r="B129">
            <v>11</v>
          </cell>
          <cell r="C129" t="str">
            <v>Fri</v>
          </cell>
          <cell r="D129">
            <v>126662.32132672859</v>
          </cell>
          <cell r="E129">
            <v>4709.673007506326</v>
          </cell>
          <cell r="F129">
            <v>131371.99433423491</v>
          </cell>
          <cell r="G129">
            <v>625.80499999999995</v>
          </cell>
          <cell r="H129">
            <v>131997.79933423491</v>
          </cell>
          <cell r="I129">
            <v>1364.7882796469228</v>
          </cell>
          <cell r="J129">
            <v>91.509</v>
          </cell>
          <cell r="K129">
            <v>1385.7672743783921</v>
          </cell>
          <cell r="L129">
            <v>1477.2762743783921</v>
          </cell>
          <cell r="M129">
            <v>2156.5245112231628</v>
          </cell>
          <cell r="N129">
            <v>302.13900000000001</v>
          </cell>
          <cell r="O129">
            <v>0</v>
          </cell>
          <cell r="P129">
            <v>199</v>
          </cell>
          <cell r="Q129">
            <v>165</v>
          </cell>
          <cell r="R129">
            <v>12.2</v>
          </cell>
          <cell r="S129">
            <v>11.4</v>
          </cell>
          <cell r="T129">
            <v>12.7</v>
          </cell>
          <cell r="U129">
            <v>197.5475848785556</v>
          </cell>
          <cell r="V129">
            <v>72.12915991577573</v>
          </cell>
          <cell r="W129">
            <v>0.65717719059228397</v>
          </cell>
          <cell r="X129">
            <v>0</v>
          </cell>
          <cell r="Y129">
            <v>32.859018025881248</v>
          </cell>
          <cell r="Z129">
            <v>0</v>
          </cell>
          <cell r="AA129">
            <v>1</v>
          </cell>
          <cell r="AB129">
            <v>32.859018025881248</v>
          </cell>
          <cell r="AC129">
            <v>0</v>
          </cell>
          <cell r="AD129">
            <v>32.859018025881248</v>
          </cell>
          <cell r="AE129">
            <v>46.620000000000005</v>
          </cell>
          <cell r="AF129">
            <v>47.401638673231076</v>
          </cell>
          <cell r="AG129">
            <v>0</v>
          </cell>
          <cell r="AH129">
            <v>1817.799918273927</v>
          </cell>
          <cell r="AI129">
            <v>12.219999999999999</v>
          </cell>
          <cell r="AJ129">
            <v>1830.019918273927</v>
          </cell>
          <cell r="AK129">
            <v>0</v>
          </cell>
          <cell r="AL129">
            <v>668.18229853522075</v>
          </cell>
          <cell r="AM129">
            <v>639.63882576245521</v>
          </cell>
          <cell r="AN129">
            <v>28.543472772765611</v>
          </cell>
          <cell r="AO129">
            <v>111.86789177433795</v>
          </cell>
          <cell r="AP129">
            <v>129.58563810336773</v>
          </cell>
          <cell r="AQ129">
            <v>0</v>
          </cell>
          <cell r="AR129">
            <v>0</v>
          </cell>
          <cell r="AS129">
            <v>169.80507962387108</v>
          </cell>
          <cell r="AT129">
            <v>0</v>
          </cell>
          <cell r="AU129">
            <v>1166.039267760237</v>
          </cell>
          <cell r="AV129">
            <v>180.83249999999998</v>
          </cell>
          <cell r="AW129">
            <v>103.5175</v>
          </cell>
          <cell r="AX129">
            <v>29.375</v>
          </cell>
          <cell r="AY129">
            <v>0</v>
          </cell>
          <cell r="AZ129">
            <v>0</v>
          </cell>
          <cell r="BA129">
            <v>42.3</v>
          </cell>
          <cell r="BB129">
            <v>0</v>
          </cell>
          <cell r="BC129">
            <v>34.074999999999996</v>
          </cell>
          <cell r="BD129">
            <v>198.434</v>
          </cell>
          <cell r="BE129">
            <v>588.53399999999999</v>
          </cell>
          <cell r="BF129">
            <v>1754.5732677602368</v>
          </cell>
          <cell r="BG129">
            <v>75.446650513690187</v>
          </cell>
          <cell r="BH129">
            <v>4.2999999999999997E-2</v>
          </cell>
          <cell r="BI129">
            <v>1830.019918273927</v>
          </cell>
          <cell r="BJ129">
            <v>0</v>
          </cell>
          <cell r="BK129">
            <v>59731.120282008429</v>
          </cell>
          <cell r="BL129">
            <v>5077.1452239707178</v>
          </cell>
          <cell r="BM129">
            <v>716.77344338410114</v>
          </cell>
          <cell r="BN129">
            <v>7167.8837616417168</v>
          </cell>
          <cell r="BO129">
            <v>4343.5817359948451</v>
          </cell>
          <cell r="BP129">
            <v>0</v>
          </cell>
          <cell r="BQ129">
            <v>477.84896225606747</v>
          </cell>
          <cell r="BR129">
            <v>29.865560141004217</v>
          </cell>
          <cell r="BS129">
            <v>0</v>
          </cell>
          <cell r="BT129">
            <v>0</v>
          </cell>
          <cell r="BU129">
            <v>17813.098687388454</v>
          </cell>
          <cell r="BV129">
            <v>2329.5136909983289</v>
          </cell>
          <cell r="BW129">
            <v>2493.1769605710319</v>
          </cell>
          <cell r="BX129">
            <v>3172.5</v>
          </cell>
          <cell r="BY129">
            <v>0</v>
          </cell>
          <cell r="BZ129">
            <v>3.5000000000000003E-2</v>
          </cell>
          <cell r="CA129">
            <v>2090.5892098702952</v>
          </cell>
          <cell r="CB129">
            <v>87629.998830836557</v>
          </cell>
          <cell r="CC129">
            <v>-1453.7522999999999</v>
          </cell>
          <cell r="CD129">
            <v>569.69640000000004</v>
          </cell>
          <cell r="CE129">
            <v>86745.942930836551</v>
          </cell>
        </row>
        <row r="130">
          <cell r="A130">
            <v>42259</v>
          </cell>
          <cell r="B130">
            <v>11</v>
          </cell>
          <cell r="C130" t="str">
            <v>Sat</v>
          </cell>
          <cell r="D130">
            <v>53898.860139033444</v>
          </cell>
          <cell r="E130">
            <v>2004.1161734069474</v>
          </cell>
          <cell r="F130">
            <v>55902.976312440391</v>
          </cell>
          <cell r="G130">
            <v>266.3</v>
          </cell>
          <cell r="H130">
            <v>56169.276312440394</v>
          </cell>
          <cell r="I130">
            <v>0</v>
          </cell>
          <cell r="J130">
            <v>68.244</v>
          </cell>
          <cell r="K130">
            <v>1033.4535605533772</v>
          </cell>
          <cell r="L130">
            <v>1101.6975605533773</v>
          </cell>
          <cell r="M130">
            <v>1131.4500798794172</v>
          </cell>
          <cell r="N130">
            <v>225.32400000000001</v>
          </cell>
          <cell r="O130">
            <v>0</v>
          </cell>
          <cell r="P130">
            <v>199</v>
          </cell>
          <cell r="Q130">
            <v>165</v>
          </cell>
          <cell r="R130">
            <v>12.2</v>
          </cell>
          <cell r="S130">
            <v>11.4</v>
          </cell>
          <cell r="T130">
            <v>12.7</v>
          </cell>
          <cell r="U130">
            <v>197.5475848785556</v>
          </cell>
          <cell r="V130">
            <v>72.12915991577573</v>
          </cell>
          <cell r="W130">
            <v>0.65717719059228397</v>
          </cell>
          <cell r="X130">
            <v>0</v>
          </cell>
          <cell r="Y130">
            <v>32.859018025881248</v>
          </cell>
          <cell r="Z130">
            <v>0</v>
          </cell>
          <cell r="AA130">
            <v>1</v>
          </cell>
          <cell r="AB130">
            <v>32.859018025881248</v>
          </cell>
          <cell r="AC130">
            <v>0</v>
          </cell>
          <cell r="AD130">
            <v>32.859018025881248</v>
          </cell>
          <cell r="AE130">
            <v>46.620000000000005</v>
          </cell>
          <cell r="AF130">
            <v>47.401638673231076</v>
          </cell>
          <cell r="AG130">
            <v>0</v>
          </cell>
          <cell r="AH130">
            <v>773.53188011656482</v>
          </cell>
          <cell r="AI130">
            <v>5.2</v>
          </cell>
          <cell r="AJ130">
            <v>778.73188011656475</v>
          </cell>
          <cell r="AK130">
            <v>0</v>
          </cell>
          <cell r="AL130">
            <v>284.33289299371103</v>
          </cell>
          <cell r="AM130">
            <v>272.18673436700226</v>
          </cell>
          <cell r="AN130">
            <v>12.146158626708772</v>
          </cell>
          <cell r="AO130">
            <v>0</v>
          </cell>
          <cell r="AP130">
            <v>96.640136890647128</v>
          </cell>
          <cell r="AQ130">
            <v>0</v>
          </cell>
          <cell r="AR130">
            <v>0</v>
          </cell>
          <cell r="AS130">
            <v>89.090557470820244</v>
          </cell>
          <cell r="AT130">
            <v>0</v>
          </cell>
          <cell r="AU130">
            <v>496.18692245116472</v>
          </cell>
          <cell r="AV130">
            <v>76.95</v>
          </cell>
          <cell r="AW130">
            <v>44.050000000000004</v>
          </cell>
          <cell r="AX130">
            <v>12.5</v>
          </cell>
          <cell r="AY130">
            <v>0</v>
          </cell>
          <cell r="AZ130">
            <v>0</v>
          </cell>
          <cell r="BA130">
            <v>18</v>
          </cell>
          <cell r="BB130">
            <v>0</v>
          </cell>
          <cell r="BC130">
            <v>14.5</v>
          </cell>
          <cell r="BD130">
            <v>84.440000000000012</v>
          </cell>
          <cell r="BE130">
            <v>250.44000000000003</v>
          </cell>
          <cell r="BF130">
            <v>746.62692245116477</v>
          </cell>
          <cell r="BG130">
            <v>32.104957665400086</v>
          </cell>
          <cell r="BH130">
            <v>4.2999999999999997E-2</v>
          </cell>
          <cell r="BI130">
            <v>778.73188011656475</v>
          </cell>
          <cell r="BJ130">
            <v>0</v>
          </cell>
          <cell r="BK130">
            <v>25417.497992344015</v>
          </cell>
          <cell r="BL130">
            <v>2160.4873293492415</v>
          </cell>
          <cell r="BM130">
            <v>305.00997590812818</v>
          </cell>
          <cell r="BN130">
            <v>3050.1633028262627</v>
          </cell>
          <cell r="BO130">
            <v>1848.3326536148279</v>
          </cell>
          <cell r="BP130">
            <v>0</v>
          </cell>
          <cell r="BQ130">
            <v>203.33998393875214</v>
          </cell>
          <cell r="BR130">
            <v>12.708748996172009</v>
          </cell>
          <cell r="BS130">
            <v>0</v>
          </cell>
          <cell r="BT130">
            <v>0</v>
          </cell>
          <cell r="BU130">
            <v>7580.041994633385</v>
          </cell>
          <cell r="BV130">
            <v>991.28242170141664</v>
          </cell>
          <cell r="BW130">
            <v>1060.9263662004394</v>
          </cell>
          <cell r="BX130">
            <v>1350</v>
          </cell>
          <cell r="BY130">
            <v>0</v>
          </cell>
          <cell r="BZ130">
            <v>3.5000000000000003E-2</v>
          </cell>
          <cell r="CA130">
            <v>889.61242973204071</v>
          </cell>
          <cell r="CB130">
            <v>37289.361204611305</v>
          </cell>
          <cell r="CC130">
            <v>-618.61800000000005</v>
          </cell>
          <cell r="CD130">
            <v>242.42400000000004</v>
          </cell>
          <cell r="CE130">
            <v>36913.167204611302</v>
          </cell>
        </row>
        <row r="131">
          <cell r="A131">
            <v>42260</v>
          </cell>
          <cell r="B131">
            <v>11</v>
          </cell>
          <cell r="C131" t="str">
            <v>Sun</v>
          </cell>
          <cell r="D131">
            <v>4311.9088111226756</v>
          </cell>
          <cell r="E131">
            <v>160.32929387255578</v>
          </cell>
          <cell r="F131">
            <v>4472.238104995231</v>
          </cell>
          <cell r="G131">
            <v>21.304000000000002</v>
          </cell>
          <cell r="H131">
            <v>4493.5421049952311</v>
          </cell>
          <cell r="I131">
            <v>0</v>
          </cell>
          <cell r="J131">
            <v>39.292000000000002</v>
          </cell>
          <cell r="K131">
            <v>595.01871668224749</v>
          </cell>
          <cell r="L131">
            <v>634.31071668224752</v>
          </cell>
          <cell r="M131">
            <v>58.023081019457294</v>
          </cell>
          <cell r="N131">
            <v>129.732</v>
          </cell>
          <cell r="O131">
            <v>0</v>
          </cell>
          <cell r="P131">
            <v>199</v>
          </cell>
          <cell r="Q131">
            <v>165</v>
          </cell>
          <cell r="R131">
            <v>12.2</v>
          </cell>
          <cell r="S131">
            <v>11.4</v>
          </cell>
          <cell r="T131">
            <v>12.7</v>
          </cell>
          <cell r="U131">
            <v>197.5475848785556</v>
          </cell>
          <cell r="V131">
            <v>72.12915991577573</v>
          </cell>
          <cell r="W131">
            <v>0.65717719059228397</v>
          </cell>
          <cell r="X131">
            <v>0</v>
          </cell>
          <cell r="Y131">
            <v>32.859018025881248</v>
          </cell>
          <cell r="Z131">
            <v>0</v>
          </cell>
          <cell r="AA131">
            <v>1</v>
          </cell>
          <cell r="AB131">
            <v>32.859018025881248</v>
          </cell>
          <cell r="AC131">
            <v>0</v>
          </cell>
          <cell r="AD131">
            <v>32.859018025881248</v>
          </cell>
          <cell r="AE131">
            <v>46.620000000000005</v>
          </cell>
          <cell r="AF131">
            <v>47.401638673231076</v>
          </cell>
          <cell r="AG131">
            <v>0</v>
          </cell>
          <cell r="AH131">
            <v>61.882550409325184</v>
          </cell>
          <cell r="AI131">
            <v>0.41600000000000004</v>
          </cell>
          <cell r="AJ131">
            <v>62.298550409325181</v>
          </cell>
          <cell r="AK131">
            <v>0</v>
          </cell>
          <cell r="AL131">
            <v>22.74663143949688</v>
          </cell>
          <cell r="AM131">
            <v>21.774938749360178</v>
          </cell>
          <cell r="AN131">
            <v>0.97169269013670168</v>
          </cell>
          <cell r="AO131">
            <v>0</v>
          </cell>
          <cell r="AP131">
            <v>55.641290937039251</v>
          </cell>
          <cell r="AQ131">
            <v>0</v>
          </cell>
          <cell r="AR131">
            <v>0</v>
          </cell>
          <cell r="AS131">
            <v>4.5687465369651417</v>
          </cell>
          <cell r="AT131">
            <v>0</v>
          </cell>
          <cell r="AU131">
            <v>39.694953796093181</v>
          </cell>
          <cell r="AV131">
            <v>6.1559999999999997</v>
          </cell>
          <cell r="AW131">
            <v>3.524</v>
          </cell>
          <cell r="AX131">
            <v>1</v>
          </cell>
          <cell r="AY131">
            <v>0</v>
          </cell>
          <cell r="AZ131">
            <v>0</v>
          </cell>
          <cell r="BA131">
            <v>1.44</v>
          </cell>
          <cell r="BB131">
            <v>0</v>
          </cell>
          <cell r="BC131">
            <v>1.1599999999999999</v>
          </cell>
          <cell r="BD131">
            <v>6.7552000000000012</v>
          </cell>
          <cell r="BE131">
            <v>20.0352</v>
          </cell>
          <cell r="BF131">
            <v>59.730153796093177</v>
          </cell>
          <cell r="BG131">
            <v>2.5683966132320064</v>
          </cell>
          <cell r="BH131">
            <v>4.2999999999999997E-2</v>
          </cell>
          <cell r="BI131">
            <v>62.298550409325181</v>
          </cell>
          <cell r="BJ131">
            <v>0</v>
          </cell>
          <cell r="BK131">
            <v>2033.3998393875213</v>
          </cell>
          <cell r="BL131">
            <v>172.83898634793934</v>
          </cell>
          <cell r="BM131">
            <v>24.400798072650254</v>
          </cell>
          <cell r="BN131">
            <v>244.01306422610102</v>
          </cell>
          <cell r="BO131">
            <v>147.86661228918621</v>
          </cell>
          <cell r="BP131">
            <v>0</v>
          </cell>
          <cell r="BQ131">
            <v>16.267198715100172</v>
          </cell>
          <cell r="BR131">
            <v>1.0166999196937607</v>
          </cell>
          <cell r="BS131">
            <v>0</v>
          </cell>
          <cell r="BT131">
            <v>0</v>
          </cell>
          <cell r="BU131">
            <v>606.40335957067077</v>
          </cell>
          <cell r="BV131">
            <v>79.302593736113323</v>
          </cell>
          <cell r="BW131">
            <v>84.874109296035144</v>
          </cell>
          <cell r="BX131">
            <v>108</v>
          </cell>
          <cell r="BY131">
            <v>0</v>
          </cell>
          <cell r="BZ131">
            <v>3.5000000000000003E-2</v>
          </cell>
          <cell r="CA131">
            <v>71.168994378563255</v>
          </cell>
          <cell r="CB131">
            <v>2983.1488963689039</v>
          </cell>
          <cell r="CC131">
            <v>-49.489440000000002</v>
          </cell>
          <cell r="CD131">
            <v>19.393920000000001</v>
          </cell>
          <cell r="CE131">
            <v>2953.0533763689041</v>
          </cell>
        </row>
        <row r="132">
          <cell r="A132">
            <v>42261</v>
          </cell>
          <cell r="B132">
            <v>12</v>
          </cell>
          <cell r="C132" t="str">
            <v>Mon</v>
          </cell>
          <cell r="D132">
            <v>95325.883722448518</v>
          </cell>
          <cell r="E132">
            <v>3182.8098791497073</v>
          </cell>
          <cell r="F132">
            <v>98508.693601598221</v>
          </cell>
          <cell r="G132">
            <v>227.45399999999998</v>
          </cell>
          <cell r="H132">
            <v>98736.147601598219</v>
          </cell>
          <cell r="I132">
            <v>1721.2701728884199</v>
          </cell>
          <cell r="J132">
            <v>69.36</v>
          </cell>
          <cell r="K132">
            <v>1150.7148954513727</v>
          </cell>
          <cell r="L132">
            <v>1220.0748954513729</v>
          </cell>
          <cell r="M132">
            <v>1678.0808310299112</v>
          </cell>
          <cell r="N132">
            <v>250.51200000000003</v>
          </cell>
          <cell r="O132">
            <v>0</v>
          </cell>
          <cell r="P132">
            <v>199</v>
          </cell>
          <cell r="Q132">
            <v>165</v>
          </cell>
          <cell r="R132">
            <v>12.2</v>
          </cell>
          <cell r="S132">
            <v>11.4</v>
          </cell>
          <cell r="T132">
            <v>12.7</v>
          </cell>
          <cell r="U132">
            <v>197.68687122025747</v>
          </cell>
          <cell r="V132">
            <v>73.34888925999897</v>
          </cell>
          <cell r="W132">
            <v>0.64910590042103422</v>
          </cell>
          <cell r="X132">
            <v>0</v>
          </cell>
          <cell r="Y132">
            <v>33.047544358770196</v>
          </cell>
          <cell r="Z132">
            <v>0</v>
          </cell>
          <cell r="AA132">
            <v>1</v>
          </cell>
          <cell r="AB132">
            <v>33.047544358770196</v>
          </cell>
          <cell r="AC132">
            <v>0</v>
          </cell>
          <cell r="AD132">
            <v>33.047544358770196</v>
          </cell>
          <cell r="AE132">
            <v>47.086200000000005</v>
          </cell>
          <cell r="AF132">
            <v>47.611196807994361</v>
          </cell>
          <cell r="AG132">
            <v>0</v>
          </cell>
          <cell r="AH132">
            <v>1337.0984660804791</v>
          </cell>
          <cell r="AI132">
            <v>9.0179999999999989</v>
          </cell>
          <cell r="AJ132">
            <v>1346.1164660804791</v>
          </cell>
          <cell r="AK132">
            <v>0</v>
          </cell>
          <cell r="AL132">
            <v>499.45728308679145</v>
          </cell>
          <cell r="AM132">
            <v>480.16752624345992</v>
          </cell>
          <cell r="AN132">
            <v>19.289756843331556</v>
          </cell>
          <cell r="AO132">
            <v>141.08771908921474</v>
          </cell>
          <cell r="AP132">
            <v>107.02411363608533</v>
          </cell>
          <cell r="AQ132">
            <v>0</v>
          </cell>
          <cell r="AR132">
            <v>0</v>
          </cell>
          <cell r="AS132">
            <v>132.13234889999302</v>
          </cell>
          <cell r="AT132">
            <v>0</v>
          </cell>
          <cell r="AU132">
            <v>872.38501407524359</v>
          </cell>
          <cell r="AV132">
            <v>128.50649999999999</v>
          </cell>
          <cell r="AW132">
            <v>73.563499999999991</v>
          </cell>
          <cell r="AX132">
            <v>20.874999999999996</v>
          </cell>
          <cell r="AY132">
            <v>0</v>
          </cell>
          <cell r="AZ132">
            <v>0</v>
          </cell>
          <cell r="BA132">
            <v>30.059999999999995</v>
          </cell>
          <cell r="BB132">
            <v>0</v>
          </cell>
          <cell r="BC132">
            <v>24.214999999999996</v>
          </cell>
          <cell r="BD132">
            <v>141.01480000000001</v>
          </cell>
          <cell r="BE132">
            <v>418.23479999999995</v>
          </cell>
          <cell r="BF132">
            <v>1290.6198140752435</v>
          </cell>
          <cell r="BG132">
            <v>55.496652005235461</v>
          </cell>
          <cell r="BH132">
            <v>4.2999999999999997E-2</v>
          </cell>
          <cell r="BI132">
            <v>1346.1164660804791</v>
          </cell>
          <cell r="BJ132">
            <v>0</v>
          </cell>
          <cell r="BK132">
            <v>44187.820869838215</v>
          </cell>
          <cell r="BL132">
            <v>3755.964773936249</v>
          </cell>
          <cell r="BM132">
            <v>530.25385043805863</v>
          </cell>
          <cell r="BN132">
            <v>5302.6489739327608</v>
          </cell>
          <cell r="BO132">
            <v>3213.2900032255588</v>
          </cell>
          <cell r="BP132">
            <v>0</v>
          </cell>
          <cell r="BQ132">
            <v>353.50256695870576</v>
          </cell>
          <cell r="BR132">
            <v>22.09391043491911</v>
          </cell>
          <cell r="BS132">
            <v>0</v>
          </cell>
          <cell r="BT132">
            <v>0</v>
          </cell>
          <cell r="BU132">
            <v>13177.754078926253</v>
          </cell>
          <cell r="BV132">
            <v>1723.3250139236904</v>
          </cell>
          <cell r="BW132">
            <v>1844.3996431070473</v>
          </cell>
          <cell r="BX132">
            <v>2254.4999999999995</v>
          </cell>
          <cell r="BY132">
            <v>0</v>
          </cell>
          <cell r="BZ132">
            <v>3.5000000000000003E-2</v>
          </cell>
          <cell r="CA132">
            <v>1546.5737304443378</v>
          </cell>
          <cell r="CB132">
            <v>64734.373336239543</v>
          </cell>
          <cell r="CC132">
            <v>-1068.7806947999998</v>
          </cell>
          <cell r="CD132">
            <v>424.62335159999998</v>
          </cell>
          <cell r="CE132">
            <v>64090.21599303955</v>
          </cell>
        </row>
        <row r="133">
          <cell r="A133">
            <v>42262</v>
          </cell>
          <cell r="B133">
            <v>12</v>
          </cell>
          <cell r="C133" t="str">
            <v>Tue</v>
          </cell>
          <cell r="D133">
            <v>87334.492272662421</v>
          </cell>
          <cell r="E133">
            <v>2915.9874940712889</v>
          </cell>
          <cell r="F133">
            <v>90250.479766733712</v>
          </cell>
          <cell r="G133">
            <v>208.386</v>
          </cell>
          <cell r="H133">
            <v>90458.86576673371</v>
          </cell>
          <cell r="I133">
            <v>1527.4334417072912</v>
          </cell>
          <cell r="J133">
            <v>92.310000000000016</v>
          </cell>
          <cell r="K133">
            <v>1531.466147622783</v>
          </cell>
          <cell r="L133">
            <v>1623.7761476227831</v>
          </cell>
          <cell r="M133">
            <v>1606.0160100654364</v>
          </cell>
          <cell r="N133">
            <v>333.40200000000004</v>
          </cell>
          <cell r="O133">
            <v>0</v>
          </cell>
          <cell r="P133">
            <v>199</v>
          </cell>
          <cell r="Q133">
            <v>165</v>
          </cell>
          <cell r="R133">
            <v>12.2</v>
          </cell>
          <cell r="S133">
            <v>11.4</v>
          </cell>
          <cell r="T133">
            <v>12.7</v>
          </cell>
          <cell r="U133">
            <v>197.68687122025747</v>
          </cell>
          <cell r="V133">
            <v>73.34888925999897</v>
          </cell>
          <cell r="W133">
            <v>0.64910590042103422</v>
          </cell>
          <cell r="X133">
            <v>0</v>
          </cell>
          <cell r="Y133">
            <v>33.047544358770196</v>
          </cell>
          <cell r="Z133">
            <v>0</v>
          </cell>
          <cell r="AA133">
            <v>1</v>
          </cell>
          <cell r="AB133">
            <v>33.047544358770196</v>
          </cell>
          <cell r="AC133">
            <v>0</v>
          </cell>
          <cell r="AD133">
            <v>33.047544358770196</v>
          </cell>
          <cell r="AE133">
            <v>47.086200000000005</v>
          </cell>
          <cell r="AF133">
            <v>47.611196807994361</v>
          </cell>
          <cell r="AG133">
            <v>0</v>
          </cell>
          <cell r="AH133">
            <v>1225.0063791036725</v>
          </cell>
          <cell r="AI133">
            <v>8.2620000000000005</v>
          </cell>
          <cell r="AJ133">
            <v>1233.2683791036725</v>
          </cell>
          <cell r="AK133">
            <v>0</v>
          </cell>
          <cell r="AL133">
            <v>457.58661264837787</v>
          </cell>
          <cell r="AM133">
            <v>439.91396116915791</v>
          </cell>
          <cell r="AN133">
            <v>17.672651479219933</v>
          </cell>
          <cell r="AO133">
            <v>125.19946243502388</v>
          </cell>
          <cell r="AP133">
            <v>142.43650417743709</v>
          </cell>
          <cell r="AQ133">
            <v>0</v>
          </cell>
          <cell r="AR133">
            <v>0</v>
          </cell>
          <cell r="AS133">
            <v>126.45795354845956</v>
          </cell>
          <cell r="AT133">
            <v>0</v>
          </cell>
          <cell r="AU133">
            <v>799.25094103899573</v>
          </cell>
          <cell r="AV133">
            <v>117.73349999999999</v>
          </cell>
          <cell r="AW133">
            <v>67.396500000000003</v>
          </cell>
          <cell r="AX133">
            <v>19.125</v>
          </cell>
          <cell r="AY133">
            <v>0</v>
          </cell>
          <cell r="AZ133">
            <v>0</v>
          </cell>
          <cell r="BA133">
            <v>27.54</v>
          </cell>
          <cell r="BB133">
            <v>0</v>
          </cell>
          <cell r="BC133">
            <v>22.184999999999999</v>
          </cell>
          <cell r="BD133">
            <v>129.19320000000002</v>
          </cell>
          <cell r="BE133">
            <v>383.17320000000001</v>
          </cell>
          <cell r="BF133">
            <v>1182.4241410389957</v>
          </cell>
          <cell r="BG133">
            <v>50.844238064676809</v>
          </cell>
          <cell r="BH133">
            <v>4.2999999999999997E-2</v>
          </cell>
          <cell r="BI133">
            <v>1233.2683791036725</v>
          </cell>
          <cell r="BJ133">
            <v>0</v>
          </cell>
          <cell r="BK133">
            <v>40483.45265320508</v>
          </cell>
          <cell r="BL133">
            <v>3441.0934755224316</v>
          </cell>
          <cell r="BM133">
            <v>485.80143183846093</v>
          </cell>
          <cell r="BN133">
            <v>4858.1155270162426</v>
          </cell>
          <cell r="BO133">
            <v>2943.912398164734</v>
          </cell>
          <cell r="BP133">
            <v>0</v>
          </cell>
          <cell r="BQ133">
            <v>323.86762122564068</v>
          </cell>
          <cell r="BR133">
            <v>20.241726326602542</v>
          </cell>
          <cell r="BS133">
            <v>0</v>
          </cell>
          <cell r="BT133">
            <v>0</v>
          </cell>
          <cell r="BU133">
            <v>12073.032180094113</v>
          </cell>
          <cell r="BV133">
            <v>1578.854653474998</v>
          </cell>
          <cell r="BW133">
            <v>1689.77931374478</v>
          </cell>
          <cell r="BX133">
            <v>2065.5</v>
          </cell>
          <cell r="BY133">
            <v>0</v>
          </cell>
          <cell r="BZ133">
            <v>3.5000000000000003E-2</v>
          </cell>
          <cell r="CA133">
            <v>1416.9208428621778</v>
          </cell>
          <cell r="CB133">
            <v>59307.53964338114</v>
          </cell>
          <cell r="CC133">
            <v>-979.18231319999995</v>
          </cell>
          <cell r="CD133">
            <v>389.02618440000003</v>
          </cell>
          <cell r="CE133">
            <v>58717.383514581146</v>
          </cell>
        </row>
        <row r="134">
          <cell r="A134">
            <v>42263</v>
          </cell>
          <cell r="B134">
            <v>12</v>
          </cell>
          <cell r="C134" t="str">
            <v>Wed</v>
          </cell>
          <cell r="D134">
            <v>96467.511072417954</v>
          </cell>
          <cell r="E134">
            <v>3220.9273627323382</v>
          </cell>
          <cell r="F134">
            <v>99688.438435150296</v>
          </cell>
          <cell r="G134">
            <v>230.17799999999997</v>
          </cell>
          <cell r="H134">
            <v>99918.616435150296</v>
          </cell>
          <cell r="I134">
            <v>1465.4056877293301</v>
          </cell>
          <cell r="J134">
            <v>72.930000000000007</v>
          </cell>
          <cell r="K134">
            <v>1209.9428680113699</v>
          </cell>
          <cell r="L134">
            <v>1282.87286801137</v>
          </cell>
          <cell r="M134">
            <v>1729.5557031473932</v>
          </cell>
          <cell r="N134">
            <v>263.40600000000001</v>
          </cell>
          <cell r="O134">
            <v>0</v>
          </cell>
          <cell r="P134">
            <v>199</v>
          </cell>
          <cell r="Q134">
            <v>165</v>
          </cell>
          <cell r="R134">
            <v>12.2</v>
          </cell>
          <cell r="S134">
            <v>11.4</v>
          </cell>
          <cell r="T134">
            <v>12.7</v>
          </cell>
          <cell r="U134">
            <v>197.68687122025747</v>
          </cell>
          <cell r="V134">
            <v>73.34888925999897</v>
          </cell>
          <cell r="W134">
            <v>0.64910590042103422</v>
          </cell>
          <cell r="X134">
            <v>0</v>
          </cell>
          <cell r="Y134">
            <v>33.047544358770196</v>
          </cell>
          <cell r="Z134">
            <v>0</v>
          </cell>
          <cell r="AA134">
            <v>1</v>
          </cell>
          <cell r="AB134">
            <v>33.047544358770196</v>
          </cell>
          <cell r="AC134">
            <v>0</v>
          </cell>
          <cell r="AD134">
            <v>33.047544358770196</v>
          </cell>
          <cell r="AE134">
            <v>47.086200000000005</v>
          </cell>
          <cell r="AF134">
            <v>47.611196807994361</v>
          </cell>
          <cell r="AG134">
            <v>0</v>
          </cell>
          <cell r="AH134">
            <v>1353.11162136288</v>
          </cell>
          <cell r="AI134">
            <v>9.1259999999999994</v>
          </cell>
          <cell r="AJ134">
            <v>1362.23762136288</v>
          </cell>
          <cell r="AK134">
            <v>0</v>
          </cell>
          <cell r="AL134">
            <v>505.43880743513625</v>
          </cell>
          <cell r="AM134">
            <v>485.91803553978878</v>
          </cell>
          <cell r="AN134">
            <v>19.520771895347504</v>
          </cell>
          <cell r="AO134">
            <v>120.1152203056828</v>
          </cell>
          <cell r="AP134">
            <v>112.5327077202956</v>
          </cell>
          <cell r="AQ134">
            <v>0</v>
          </cell>
          <cell r="AR134">
            <v>0</v>
          </cell>
          <cell r="AS134">
            <v>136.18548843680261</v>
          </cell>
          <cell r="AT134">
            <v>0</v>
          </cell>
          <cell r="AU134">
            <v>882.83273879470767</v>
          </cell>
          <cell r="AV134">
            <v>130.04549999999998</v>
          </cell>
          <cell r="AW134">
            <v>74.444499999999991</v>
          </cell>
          <cell r="AX134">
            <v>21.124999999999996</v>
          </cell>
          <cell r="AY134">
            <v>0</v>
          </cell>
          <cell r="AZ134">
            <v>0</v>
          </cell>
          <cell r="BA134">
            <v>30.419999999999998</v>
          </cell>
          <cell r="BB134">
            <v>0</v>
          </cell>
          <cell r="BC134">
            <v>24.504999999999999</v>
          </cell>
          <cell r="BD134">
            <v>142.70359999999999</v>
          </cell>
          <cell r="BE134">
            <v>423.24359999999996</v>
          </cell>
          <cell r="BF134">
            <v>1306.0763387947075</v>
          </cell>
          <cell r="BG134">
            <v>56.161282568172417</v>
          </cell>
          <cell r="BH134">
            <v>4.2999999999999997E-2</v>
          </cell>
          <cell r="BI134">
            <v>1362.23762136288</v>
          </cell>
          <cell r="BJ134">
            <v>0</v>
          </cell>
          <cell r="BK134">
            <v>44717.01632935724</v>
          </cell>
          <cell r="BL134">
            <v>3800.9463879953655</v>
          </cell>
          <cell r="BM134">
            <v>536.60419595228689</v>
          </cell>
          <cell r="BN134">
            <v>5366.1537520636921</v>
          </cell>
          <cell r="BO134">
            <v>3251.7725182342483</v>
          </cell>
          <cell r="BP134">
            <v>0</v>
          </cell>
          <cell r="BQ134">
            <v>357.73613063485794</v>
          </cell>
          <cell r="BR134">
            <v>22.358508164678621</v>
          </cell>
          <cell r="BS134">
            <v>0</v>
          </cell>
          <cell r="BT134">
            <v>0</v>
          </cell>
          <cell r="BU134">
            <v>13335.57149304513</v>
          </cell>
          <cell r="BV134">
            <v>1743.9636368449324</v>
          </cell>
          <cell r="BW134">
            <v>1866.4882615873712</v>
          </cell>
          <cell r="BX134">
            <v>2281.5</v>
          </cell>
          <cell r="BY134">
            <v>0</v>
          </cell>
          <cell r="BZ134">
            <v>3.5000000000000003E-2</v>
          </cell>
          <cell r="CA134">
            <v>1565.0955715275036</v>
          </cell>
          <cell r="CB134">
            <v>65509.635292362174</v>
          </cell>
          <cell r="CC134">
            <v>-1081.5804635999998</v>
          </cell>
          <cell r="CD134">
            <v>429.70866119999999</v>
          </cell>
          <cell r="CE134">
            <v>64857.763489962177</v>
          </cell>
        </row>
        <row r="135">
          <cell r="A135">
            <v>42264</v>
          </cell>
          <cell r="B135">
            <v>12</v>
          </cell>
          <cell r="C135" t="str">
            <v>Thu</v>
          </cell>
          <cell r="D135">
            <v>95896.69739743325</v>
          </cell>
          <cell r="E135">
            <v>3201.8686209410234</v>
          </cell>
          <cell r="F135">
            <v>99098.566018374273</v>
          </cell>
          <cell r="G135">
            <v>228.816</v>
          </cell>
          <cell r="H135">
            <v>99327.382018374279</v>
          </cell>
          <cell r="I135">
            <v>1651.4889496632136</v>
          </cell>
          <cell r="J135">
            <v>79.05</v>
          </cell>
          <cell r="K135">
            <v>1311.4765352570791</v>
          </cell>
          <cell r="L135">
            <v>1390.5265352570791</v>
          </cell>
          <cell r="M135">
            <v>1719.2607287238966</v>
          </cell>
          <cell r="N135">
            <v>285.51</v>
          </cell>
          <cell r="O135">
            <v>0</v>
          </cell>
          <cell r="P135">
            <v>199</v>
          </cell>
          <cell r="Q135">
            <v>165</v>
          </cell>
          <cell r="R135">
            <v>12.2</v>
          </cell>
          <cell r="S135">
            <v>11.4</v>
          </cell>
          <cell r="T135">
            <v>12.7</v>
          </cell>
          <cell r="U135">
            <v>197.68687122025747</v>
          </cell>
          <cell r="V135">
            <v>73.34888925999897</v>
          </cell>
          <cell r="W135">
            <v>0.64910590042103422</v>
          </cell>
          <cell r="X135">
            <v>0</v>
          </cell>
          <cell r="Y135">
            <v>33.047544358770196</v>
          </cell>
          <cell r="Z135">
            <v>0</v>
          </cell>
          <cell r="AA135">
            <v>1</v>
          </cell>
          <cell r="AB135">
            <v>33.047544358770196</v>
          </cell>
          <cell r="AC135">
            <v>0</v>
          </cell>
          <cell r="AD135">
            <v>33.047544358770196</v>
          </cell>
          <cell r="AE135">
            <v>47.086200000000005</v>
          </cell>
          <cell r="AF135">
            <v>47.611196807994361</v>
          </cell>
          <cell r="AG135">
            <v>0</v>
          </cell>
          <cell r="AH135">
            <v>1345.1050437216797</v>
          </cell>
          <cell r="AI135">
            <v>9.072000000000001</v>
          </cell>
          <cell r="AJ135">
            <v>1354.1770437216799</v>
          </cell>
          <cell r="AK135">
            <v>0</v>
          </cell>
          <cell r="AL135">
            <v>502.44804526096397</v>
          </cell>
          <cell r="AM135">
            <v>483.04278089162443</v>
          </cell>
          <cell r="AN135">
            <v>19.405264369339534</v>
          </cell>
          <cell r="AO135">
            <v>135.36794669370602</v>
          </cell>
          <cell r="AP135">
            <v>121.97601186465606</v>
          </cell>
          <cell r="AQ135">
            <v>0</v>
          </cell>
          <cell r="AR135">
            <v>0</v>
          </cell>
          <cell r="AS135">
            <v>135.37486052944067</v>
          </cell>
          <cell r="AT135">
            <v>0</v>
          </cell>
          <cell r="AU135">
            <v>877.60887643497574</v>
          </cell>
          <cell r="AV135">
            <v>129.27600000000001</v>
          </cell>
          <cell r="AW135">
            <v>74.004000000000005</v>
          </cell>
          <cell r="AX135">
            <v>21</v>
          </cell>
          <cell r="AY135">
            <v>0</v>
          </cell>
          <cell r="AZ135">
            <v>0</v>
          </cell>
          <cell r="BA135">
            <v>30.240000000000002</v>
          </cell>
          <cell r="BB135">
            <v>0</v>
          </cell>
          <cell r="BC135">
            <v>24.360000000000003</v>
          </cell>
          <cell r="BD135">
            <v>141.85920000000002</v>
          </cell>
          <cell r="BE135">
            <v>420.73920000000004</v>
          </cell>
          <cell r="BF135">
            <v>1298.3480764349758</v>
          </cell>
          <cell r="BG135">
            <v>55.82896728670395</v>
          </cell>
          <cell r="BH135">
            <v>4.2999999999999997E-2</v>
          </cell>
          <cell r="BI135">
            <v>1354.1770437216799</v>
          </cell>
          <cell r="BJ135">
            <v>0</v>
          </cell>
          <cell r="BK135">
            <v>44452.418599597739</v>
          </cell>
          <cell r="BL135">
            <v>3778.4555809658077</v>
          </cell>
          <cell r="BM135">
            <v>533.42902319517282</v>
          </cell>
          <cell r="BN135">
            <v>5334.4013629982273</v>
          </cell>
          <cell r="BO135">
            <v>3232.5312607299043</v>
          </cell>
          <cell r="BP135">
            <v>0</v>
          </cell>
          <cell r="BQ135">
            <v>355.61934879678194</v>
          </cell>
          <cell r="BR135">
            <v>22.226209299798871</v>
          </cell>
          <cell r="BS135">
            <v>0</v>
          </cell>
          <cell r="BT135">
            <v>0</v>
          </cell>
          <cell r="BU135">
            <v>13256.662785985693</v>
          </cell>
          <cell r="BV135">
            <v>1733.6443253843117</v>
          </cell>
          <cell r="BW135">
            <v>1855.4439523472097</v>
          </cell>
          <cell r="BX135">
            <v>2268</v>
          </cell>
          <cell r="BY135">
            <v>0</v>
          </cell>
          <cell r="BZ135">
            <v>3.5000000000000003E-2</v>
          </cell>
          <cell r="CA135">
            <v>1555.8346509859209</v>
          </cell>
          <cell r="CB135">
            <v>65122.004314300866</v>
          </cell>
          <cell r="CC135">
            <v>-1075.1805792</v>
          </cell>
          <cell r="CD135">
            <v>427.16600640000007</v>
          </cell>
          <cell r="CE135">
            <v>64473.989741500875</v>
          </cell>
        </row>
        <row r="136">
          <cell r="A136">
            <v>42265</v>
          </cell>
          <cell r="B136">
            <v>12</v>
          </cell>
          <cell r="C136" t="str">
            <v>Fri</v>
          </cell>
          <cell r="D136">
            <v>134141.21362140958</v>
          </cell>
          <cell r="E136">
            <v>4478.8043209591688</v>
          </cell>
          <cell r="F136">
            <v>138620.01794236875</v>
          </cell>
          <cell r="G136">
            <v>320.07</v>
          </cell>
          <cell r="H136">
            <v>138940.08794236876</v>
          </cell>
          <cell r="I136">
            <v>1387.870995256879</v>
          </cell>
          <cell r="J136">
            <v>90.27</v>
          </cell>
          <cell r="K136">
            <v>1497.621591874213</v>
          </cell>
          <cell r="L136">
            <v>1587.891591874213</v>
          </cell>
          <cell r="M136">
            <v>2295.7792964396945</v>
          </cell>
          <cell r="N136">
            <v>326.03399999999999</v>
          </cell>
          <cell r="O136">
            <v>0</v>
          </cell>
          <cell r="P136">
            <v>199</v>
          </cell>
          <cell r="Q136">
            <v>165</v>
          </cell>
          <cell r="R136">
            <v>12.2</v>
          </cell>
          <cell r="S136">
            <v>11.4</v>
          </cell>
          <cell r="T136">
            <v>12.7</v>
          </cell>
          <cell r="U136">
            <v>197.68687122025747</v>
          </cell>
          <cell r="V136">
            <v>73.34888925999897</v>
          </cell>
          <cell r="W136">
            <v>0.64910590042103422</v>
          </cell>
          <cell r="X136">
            <v>0</v>
          </cell>
          <cell r="Y136">
            <v>33.047544358770196</v>
          </cell>
          <cell r="Z136">
            <v>0</v>
          </cell>
          <cell r="AA136">
            <v>1</v>
          </cell>
          <cell r="AB136">
            <v>33.047544358770196</v>
          </cell>
          <cell r="AC136">
            <v>0</v>
          </cell>
          <cell r="AD136">
            <v>33.047544358770196</v>
          </cell>
          <cell r="AE136">
            <v>47.086200000000005</v>
          </cell>
          <cell r="AF136">
            <v>47.611196807994361</v>
          </cell>
          <cell r="AG136">
            <v>0</v>
          </cell>
          <cell r="AH136">
            <v>1881.5457456821114</v>
          </cell>
          <cell r="AI136">
            <v>12.69</v>
          </cell>
          <cell r="AJ136">
            <v>1894.2357456821114</v>
          </cell>
          <cell r="AK136">
            <v>0</v>
          </cell>
          <cell r="AL136">
            <v>702.82911093051496</v>
          </cell>
          <cell r="AM136">
            <v>675.68484231864124</v>
          </cell>
          <cell r="AN136">
            <v>27.144268611873748</v>
          </cell>
          <cell r="AO136">
            <v>113.75991764400648</v>
          </cell>
          <cell r="AP136">
            <v>139.2887361293169</v>
          </cell>
          <cell r="AQ136">
            <v>0</v>
          </cell>
          <cell r="AR136">
            <v>0</v>
          </cell>
          <cell r="AS136">
            <v>180.77002334170822</v>
          </cell>
          <cell r="AT136">
            <v>0</v>
          </cell>
          <cell r="AU136">
            <v>1227.6076545370195</v>
          </cell>
          <cell r="AV136">
            <v>180.83249999999998</v>
          </cell>
          <cell r="AW136">
            <v>103.5175</v>
          </cell>
          <cell r="AX136">
            <v>29.375</v>
          </cell>
          <cell r="AY136">
            <v>0</v>
          </cell>
          <cell r="AZ136">
            <v>0</v>
          </cell>
          <cell r="BA136">
            <v>42.3</v>
          </cell>
          <cell r="BB136">
            <v>0</v>
          </cell>
          <cell r="BC136">
            <v>34.074999999999996</v>
          </cell>
          <cell r="BD136">
            <v>198.434</v>
          </cell>
          <cell r="BE136">
            <v>588.53399999999999</v>
          </cell>
          <cell r="BF136">
            <v>1816.1416545370193</v>
          </cell>
          <cell r="BG136">
            <v>78.094091145091824</v>
          </cell>
          <cell r="BH136">
            <v>4.2999999999999997E-2</v>
          </cell>
          <cell r="BI136">
            <v>1894.2357456821114</v>
          </cell>
          <cell r="BJ136">
            <v>0</v>
          </cell>
          <cell r="BK136">
            <v>62180.466493484921</v>
          </cell>
          <cell r="BL136">
            <v>5285.3396519462185</v>
          </cell>
          <cell r="BM136">
            <v>746.16559792181897</v>
          </cell>
          <cell r="BN136">
            <v>7461.811430384425</v>
          </cell>
          <cell r="BO136">
            <v>4521.6955135209964</v>
          </cell>
          <cell r="BP136">
            <v>0</v>
          </cell>
          <cell r="BQ136">
            <v>497.44373194787943</v>
          </cell>
          <cell r="BR136">
            <v>31.090233246742464</v>
          </cell>
          <cell r="BS136">
            <v>0</v>
          </cell>
          <cell r="BT136">
            <v>0</v>
          </cell>
          <cell r="BU136">
            <v>18543.546158968082</v>
          </cell>
          <cell r="BV136">
            <v>2425.0381932459118</v>
          </cell>
          <cell r="BW136">
            <v>2595.4126714380609</v>
          </cell>
          <cell r="BX136">
            <v>3172.5</v>
          </cell>
          <cell r="BY136">
            <v>0</v>
          </cell>
          <cell r="BZ136">
            <v>3.5000000000000003E-2</v>
          </cell>
          <cell r="CA136">
            <v>2176.3163272719726</v>
          </cell>
          <cell r="CB136">
            <v>91093.279844408942</v>
          </cell>
          <cell r="CC136">
            <v>-1503.9728339999999</v>
          </cell>
          <cell r="CD136">
            <v>597.52387800000008</v>
          </cell>
          <cell r="CE136">
            <v>90186.830888408949</v>
          </cell>
        </row>
        <row r="137">
          <cell r="A137">
            <v>42266</v>
          </cell>
          <cell r="B137">
            <v>12</v>
          </cell>
          <cell r="C137" t="str">
            <v>Sat</v>
          </cell>
          <cell r="D137">
            <v>57081.367498472173</v>
          </cell>
          <cell r="E137">
            <v>1905.8741791315615</v>
          </cell>
          <cell r="F137">
            <v>58987.241677603735</v>
          </cell>
          <cell r="G137">
            <v>136.20000000000002</v>
          </cell>
          <cell r="H137">
            <v>59123.441677603732</v>
          </cell>
          <cell r="I137">
            <v>0</v>
          </cell>
          <cell r="J137">
            <v>67.320000000000007</v>
          </cell>
          <cell r="K137">
            <v>1116.870339702803</v>
          </cell>
          <cell r="L137">
            <v>1184.1903397028029</v>
          </cell>
          <cell r="M137">
            <v>1204.5120075490772</v>
          </cell>
          <cell r="N137">
            <v>243.14400000000001</v>
          </cell>
          <cell r="O137">
            <v>0</v>
          </cell>
          <cell r="P137">
            <v>199</v>
          </cell>
          <cell r="Q137">
            <v>165</v>
          </cell>
          <cell r="R137">
            <v>12.2</v>
          </cell>
          <cell r="S137">
            <v>11.4</v>
          </cell>
          <cell r="T137">
            <v>12.7</v>
          </cell>
          <cell r="U137">
            <v>197.68687122025747</v>
          </cell>
          <cell r="V137">
            <v>73.34888925999897</v>
          </cell>
          <cell r="W137">
            <v>0.64910590042103422</v>
          </cell>
          <cell r="X137">
            <v>0</v>
          </cell>
          <cell r="Y137">
            <v>33.047544358770196</v>
          </cell>
          <cell r="Z137">
            <v>0</v>
          </cell>
          <cell r="AA137">
            <v>1</v>
          </cell>
          <cell r="AB137">
            <v>33.047544358770196</v>
          </cell>
          <cell r="AC137">
            <v>0</v>
          </cell>
          <cell r="AD137">
            <v>33.047544358770196</v>
          </cell>
          <cell r="AE137">
            <v>47.086200000000005</v>
          </cell>
          <cell r="AF137">
            <v>47.611196807994361</v>
          </cell>
          <cell r="AG137">
            <v>0</v>
          </cell>
          <cell r="AH137">
            <v>800.65776412004743</v>
          </cell>
          <cell r="AI137">
            <v>5.4</v>
          </cell>
          <cell r="AJ137">
            <v>806.05776412004752</v>
          </cell>
          <cell r="AK137">
            <v>0</v>
          </cell>
          <cell r="AL137">
            <v>299.07621741724046</v>
          </cell>
          <cell r="AM137">
            <v>287.5254648164431</v>
          </cell>
          <cell r="AN137">
            <v>11.550752600797342</v>
          </cell>
          <cell r="AO137">
            <v>0</v>
          </cell>
          <cell r="AP137">
            <v>103.87634558796516</v>
          </cell>
          <cell r="AQ137">
            <v>0</v>
          </cell>
          <cell r="AR137">
            <v>0</v>
          </cell>
          <cell r="AS137">
            <v>94.843465161344668</v>
          </cell>
          <cell r="AT137">
            <v>0</v>
          </cell>
          <cell r="AU137">
            <v>522.38623597319986</v>
          </cell>
          <cell r="AV137">
            <v>76.95</v>
          </cell>
          <cell r="AW137">
            <v>44.050000000000004</v>
          </cell>
          <cell r="AX137">
            <v>12.5</v>
          </cell>
          <cell r="AY137">
            <v>0</v>
          </cell>
          <cell r="AZ137">
            <v>0</v>
          </cell>
          <cell r="BA137">
            <v>18</v>
          </cell>
          <cell r="BB137">
            <v>0</v>
          </cell>
          <cell r="BC137">
            <v>14.5</v>
          </cell>
          <cell r="BD137">
            <v>84.440000000000012</v>
          </cell>
          <cell r="BE137">
            <v>250.44000000000003</v>
          </cell>
          <cell r="BF137">
            <v>772.8262359731998</v>
          </cell>
          <cell r="BG137">
            <v>33.231528146847587</v>
          </cell>
          <cell r="BH137">
            <v>4.2999999999999997E-2</v>
          </cell>
          <cell r="BI137">
            <v>806.05776412004752</v>
          </cell>
          <cell r="BJ137">
            <v>0</v>
          </cell>
          <cell r="BK137">
            <v>26459.772975951033</v>
          </cell>
          <cell r="BL137">
            <v>2249.0807029558378</v>
          </cell>
          <cell r="BM137">
            <v>317.51727571141237</v>
          </cell>
          <cell r="BN137">
            <v>3175.2389065465641</v>
          </cell>
          <cell r="BO137">
            <v>1924.1257504344667</v>
          </cell>
          <cell r="BP137">
            <v>0</v>
          </cell>
          <cell r="BQ137">
            <v>211.67818380760829</v>
          </cell>
          <cell r="BR137">
            <v>13.229886487975518</v>
          </cell>
          <cell r="BS137">
            <v>0</v>
          </cell>
          <cell r="BT137">
            <v>0</v>
          </cell>
          <cell r="BU137">
            <v>7890.8707059438648</v>
          </cell>
          <cell r="BV137">
            <v>1031.9311460620902</v>
          </cell>
          <cell r="BW137">
            <v>1104.4309240161963</v>
          </cell>
          <cell r="BX137">
            <v>1350</v>
          </cell>
          <cell r="BY137">
            <v>0</v>
          </cell>
          <cell r="BZ137">
            <v>3.5000000000000003E-2</v>
          </cell>
          <cell r="CA137">
            <v>926.09205415828626</v>
          </cell>
          <cell r="CB137">
            <v>38763.097806131467</v>
          </cell>
          <cell r="CC137">
            <v>-639.98844000000008</v>
          </cell>
          <cell r="CD137">
            <v>254.26548000000003</v>
          </cell>
          <cell r="CE137">
            <v>38377.374846131475</v>
          </cell>
        </row>
        <row r="138">
          <cell r="A138">
            <v>42267</v>
          </cell>
          <cell r="B138">
            <v>12</v>
          </cell>
          <cell r="C138" t="str">
            <v>Sun</v>
          </cell>
          <cell r="D138">
            <v>4566.5093998777738</v>
          </cell>
          <cell r="E138">
            <v>152.46993433052492</v>
          </cell>
          <cell r="F138">
            <v>4718.9793342082985</v>
          </cell>
          <cell r="G138">
            <v>10.896000000000001</v>
          </cell>
          <cell r="H138">
            <v>4729.8753342082982</v>
          </cell>
          <cell r="I138">
            <v>0</v>
          </cell>
          <cell r="J138">
            <v>38.76</v>
          </cell>
          <cell r="K138">
            <v>643.04655922282598</v>
          </cell>
          <cell r="L138">
            <v>681.80655922282597</v>
          </cell>
          <cell r="M138">
            <v>61.769846540978328</v>
          </cell>
          <cell r="N138">
            <v>139.99199999999999</v>
          </cell>
          <cell r="O138">
            <v>0</v>
          </cell>
          <cell r="P138">
            <v>199</v>
          </cell>
          <cell r="Q138">
            <v>165</v>
          </cell>
          <cell r="R138">
            <v>12.2</v>
          </cell>
          <cell r="S138">
            <v>11.4</v>
          </cell>
          <cell r="T138">
            <v>12.7</v>
          </cell>
          <cell r="U138">
            <v>197.68687122025747</v>
          </cell>
          <cell r="V138">
            <v>73.34888925999897</v>
          </cell>
          <cell r="W138">
            <v>0.64910590042103422</v>
          </cell>
          <cell r="X138">
            <v>0</v>
          </cell>
          <cell r="Y138">
            <v>33.047544358770196</v>
          </cell>
          <cell r="Z138">
            <v>0</v>
          </cell>
          <cell r="AA138">
            <v>1</v>
          </cell>
          <cell r="AB138">
            <v>33.047544358770196</v>
          </cell>
          <cell r="AC138">
            <v>0</v>
          </cell>
          <cell r="AD138">
            <v>33.047544358770196</v>
          </cell>
          <cell r="AE138">
            <v>47.086200000000005</v>
          </cell>
          <cell r="AF138">
            <v>47.611196807994361</v>
          </cell>
          <cell r="AG138">
            <v>0</v>
          </cell>
          <cell r="AH138">
            <v>64.052621129603793</v>
          </cell>
          <cell r="AI138">
            <v>0.432</v>
          </cell>
          <cell r="AJ138">
            <v>64.484621129603795</v>
          </cell>
          <cell r="AK138">
            <v>0</v>
          </cell>
          <cell r="AL138">
            <v>23.926097393379234</v>
          </cell>
          <cell r="AM138">
            <v>23.002037185315448</v>
          </cell>
          <cell r="AN138">
            <v>0.9240602080637873</v>
          </cell>
          <cell r="AO138">
            <v>0</v>
          </cell>
          <cell r="AP138">
            <v>59.807592914282971</v>
          </cell>
          <cell r="AQ138">
            <v>0</v>
          </cell>
          <cell r="AR138">
            <v>0</v>
          </cell>
          <cell r="AS138">
            <v>4.863767444171522</v>
          </cell>
          <cell r="AT138">
            <v>0</v>
          </cell>
          <cell r="AU138">
            <v>41.790898877855987</v>
          </cell>
          <cell r="AV138">
            <v>6.1559999999999997</v>
          </cell>
          <cell r="AW138">
            <v>3.524</v>
          </cell>
          <cell r="AX138">
            <v>1</v>
          </cell>
          <cell r="AY138">
            <v>0</v>
          </cell>
          <cell r="AZ138">
            <v>0</v>
          </cell>
          <cell r="BA138">
            <v>1.44</v>
          </cell>
          <cell r="BB138">
            <v>0</v>
          </cell>
          <cell r="BC138">
            <v>1.1599999999999999</v>
          </cell>
          <cell r="BD138">
            <v>6.7552000000000012</v>
          </cell>
          <cell r="BE138">
            <v>20.0352</v>
          </cell>
          <cell r="BF138">
            <v>61.826098877855983</v>
          </cell>
          <cell r="BG138">
            <v>2.6585222517478071</v>
          </cell>
          <cell r="BH138">
            <v>4.2999999999999997E-2</v>
          </cell>
          <cell r="BI138">
            <v>64.484621129603795</v>
          </cell>
          <cell r="BJ138">
            <v>0</v>
          </cell>
          <cell r="BK138">
            <v>2116.7818380760827</v>
          </cell>
          <cell r="BL138">
            <v>179.92645623646703</v>
          </cell>
          <cell r="BM138">
            <v>25.40138205691299</v>
          </cell>
          <cell r="BN138">
            <v>254.01911252372511</v>
          </cell>
          <cell r="BO138">
            <v>153.93006003475733</v>
          </cell>
          <cell r="BP138">
            <v>0</v>
          </cell>
          <cell r="BQ138">
            <v>16.934254704608662</v>
          </cell>
          <cell r="BR138">
            <v>1.0583909190380414</v>
          </cell>
          <cell r="BS138">
            <v>0</v>
          </cell>
          <cell r="BT138">
            <v>0</v>
          </cell>
          <cell r="BU138">
            <v>631.26965647550924</v>
          </cell>
          <cell r="BV138">
            <v>82.554491684967218</v>
          </cell>
          <cell r="BW138">
            <v>88.354473921295693</v>
          </cell>
          <cell r="BX138">
            <v>108</v>
          </cell>
          <cell r="BY138">
            <v>0</v>
          </cell>
          <cell r="BZ138">
            <v>3.5000000000000003E-2</v>
          </cell>
          <cell r="CA138">
            <v>74.087364332662901</v>
          </cell>
          <cell r="CB138">
            <v>3101.0478244905175</v>
          </cell>
          <cell r="CC138">
            <v>-51.199075200000003</v>
          </cell>
          <cell r="CD138">
            <v>20.341238400000002</v>
          </cell>
          <cell r="CE138">
            <v>3070.1899876905177</v>
          </cell>
        </row>
        <row r="139">
          <cell r="A139">
            <v>42268</v>
          </cell>
          <cell r="B139">
            <v>13</v>
          </cell>
          <cell r="C139" t="str">
            <v>Mon</v>
          </cell>
          <cell r="D139">
            <v>98168.063585476164</v>
          </cell>
          <cell r="E139">
            <v>3153.6962025580774</v>
          </cell>
          <cell r="F139">
            <v>101321.75978803424</v>
          </cell>
          <cell r="G139">
            <v>240.14599999999999</v>
          </cell>
          <cell r="H139">
            <v>101561.90578803424</v>
          </cell>
          <cell r="I139">
            <v>1838.0352265233337</v>
          </cell>
          <cell r="J139">
            <v>71.26400000000001</v>
          </cell>
          <cell r="K139">
            <v>1253.8674891025107</v>
          </cell>
          <cell r="L139">
            <v>1325.1314891025108</v>
          </cell>
          <cell r="M139">
            <v>1687.6802676804423</v>
          </cell>
          <cell r="N139">
            <v>279.48</v>
          </cell>
          <cell r="O139">
            <v>0</v>
          </cell>
          <cell r="P139">
            <v>205</v>
          </cell>
          <cell r="Q139">
            <v>165</v>
          </cell>
          <cell r="R139">
            <v>12.2</v>
          </cell>
          <cell r="S139">
            <v>11.4</v>
          </cell>
          <cell r="T139">
            <v>12.7</v>
          </cell>
          <cell r="U139">
            <v>203.46834163909372</v>
          </cell>
          <cell r="V139">
            <v>74.354257193698288</v>
          </cell>
          <cell r="W139">
            <v>0.63116732904270145</v>
          </cell>
          <cell r="X139">
            <v>0</v>
          </cell>
          <cell r="Y139">
            <v>32.578332513586737</v>
          </cell>
          <cell r="Z139">
            <v>0</v>
          </cell>
          <cell r="AA139">
            <v>1</v>
          </cell>
          <cell r="AB139">
            <v>32.578332513586737</v>
          </cell>
          <cell r="AC139">
            <v>0</v>
          </cell>
          <cell r="AD139">
            <v>32.578332513586737</v>
          </cell>
          <cell r="AE139">
            <v>46.495680000000007</v>
          </cell>
          <cell r="AF139">
            <v>46.929977915900615</v>
          </cell>
          <cell r="AG139">
            <v>0</v>
          </cell>
          <cell r="AH139">
            <v>1356.7341769404411</v>
          </cell>
          <cell r="AI139">
            <v>9.1849999999999987</v>
          </cell>
          <cell r="AJ139">
            <v>1365.9191769404413</v>
          </cell>
          <cell r="AK139">
            <v>0</v>
          </cell>
          <cell r="AL139">
            <v>499.15335707695408</v>
          </cell>
          <cell r="AM139">
            <v>480.04004675842032</v>
          </cell>
          <cell r="AN139">
            <v>19.113310318533802</v>
          </cell>
          <cell r="AO139">
            <v>150.65862512486342</v>
          </cell>
          <cell r="AP139">
            <v>116.23960430723778</v>
          </cell>
          <cell r="AQ139">
            <v>0</v>
          </cell>
          <cell r="AR139">
            <v>0</v>
          </cell>
          <cell r="AS139">
            <v>132.88821005357815</v>
          </cell>
          <cell r="AT139">
            <v>0</v>
          </cell>
          <cell r="AU139">
            <v>891.37131403685657</v>
          </cell>
          <cell r="AV139">
            <v>128.50649999999999</v>
          </cell>
          <cell r="AW139">
            <v>73.563499999999991</v>
          </cell>
          <cell r="AX139">
            <v>20.874999999999996</v>
          </cell>
          <cell r="AY139">
            <v>0</v>
          </cell>
          <cell r="AZ139">
            <v>0</v>
          </cell>
          <cell r="BA139">
            <v>30.059999999999995</v>
          </cell>
          <cell r="BB139">
            <v>0</v>
          </cell>
          <cell r="BC139">
            <v>24.214999999999996</v>
          </cell>
          <cell r="BD139">
            <v>141.01480000000001</v>
          </cell>
          <cell r="BE139">
            <v>418.23479999999995</v>
          </cell>
          <cell r="BF139">
            <v>1309.6061140368565</v>
          </cell>
          <cell r="BG139">
            <v>56.313062903584822</v>
          </cell>
          <cell r="BH139">
            <v>4.2999999999999997E-2</v>
          </cell>
          <cell r="BI139">
            <v>1365.9191769404413</v>
          </cell>
          <cell r="BJ139">
            <v>0</v>
          </cell>
          <cell r="BK139">
            <v>44200.13714891312</v>
          </cell>
          <cell r="BL139">
            <v>3757.0116576576152</v>
          </cell>
          <cell r="BM139">
            <v>530.40164578695749</v>
          </cell>
          <cell r="BN139">
            <v>5304.1269582124469</v>
          </cell>
          <cell r="BO139">
            <v>3214.1856295689554</v>
          </cell>
          <cell r="BP139">
            <v>0</v>
          </cell>
          <cell r="BQ139">
            <v>353.60109719130497</v>
          </cell>
          <cell r="BR139">
            <v>22.100068574456561</v>
          </cell>
          <cell r="BS139">
            <v>0</v>
          </cell>
          <cell r="BT139">
            <v>0</v>
          </cell>
          <cell r="BU139">
            <v>13181.427056991737</v>
          </cell>
          <cell r="BV139">
            <v>1723.8053488076116</v>
          </cell>
          <cell r="BW139">
            <v>1844.9137245956335</v>
          </cell>
          <cell r="BX139">
            <v>2254.4999999999995</v>
          </cell>
          <cell r="BY139">
            <v>0</v>
          </cell>
          <cell r="BZ139">
            <v>3.5000000000000003E-2</v>
          </cell>
          <cell r="CA139">
            <v>1547.0048002119595</v>
          </cell>
          <cell r="CB139">
            <v>64751.788079520047</v>
          </cell>
          <cell r="CC139">
            <v>-1076.2940916</v>
          </cell>
          <cell r="CD139">
            <v>427.06282080000005</v>
          </cell>
          <cell r="CE139">
            <v>64102.556808720052</v>
          </cell>
        </row>
        <row r="140">
          <cell r="A140">
            <v>42269</v>
          </cell>
          <cell r="B140">
            <v>13</v>
          </cell>
          <cell r="C140" t="str">
            <v>Tue</v>
          </cell>
          <cell r="D140">
            <v>89938.405560346422</v>
          </cell>
          <cell r="E140">
            <v>2889.3144849783589</v>
          </cell>
          <cell r="F140">
            <v>92827.720045324793</v>
          </cell>
          <cell r="G140">
            <v>220.01400000000001</v>
          </cell>
          <cell r="H140">
            <v>93047.734045324789</v>
          </cell>
          <cell r="I140">
            <v>1631.0492775905257</v>
          </cell>
          <cell r="J140">
            <v>94.844000000000008</v>
          </cell>
          <cell r="K140">
            <v>1668.7501141731946</v>
          </cell>
          <cell r="L140">
            <v>1763.5941141731946</v>
          </cell>
          <cell r="M140">
            <v>1615.2032009702391</v>
          </cell>
          <cell r="N140">
            <v>371.95500000000004</v>
          </cell>
          <cell r="O140">
            <v>0</v>
          </cell>
          <cell r="P140">
            <v>205</v>
          </cell>
          <cell r="Q140">
            <v>165</v>
          </cell>
          <cell r="R140">
            <v>12.2</v>
          </cell>
          <cell r="S140">
            <v>11.4</v>
          </cell>
          <cell r="T140">
            <v>12.7</v>
          </cell>
          <cell r="U140">
            <v>203.46834163909372</v>
          </cell>
          <cell r="V140">
            <v>74.354257193698288</v>
          </cell>
          <cell r="W140">
            <v>0.63116732904270145</v>
          </cell>
          <cell r="X140">
            <v>0</v>
          </cell>
          <cell r="Y140">
            <v>32.578332513586737</v>
          </cell>
          <cell r="Z140">
            <v>0</v>
          </cell>
          <cell r="AA140">
            <v>1</v>
          </cell>
          <cell r="AB140">
            <v>32.578332513586737</v>
          </cell>
          <cell r="AC140">
            <v>0</v>
          </cell>
          <cell r="AD140">
            <v>32.578332513586737</v>
          </cell>
          <cell r="AE140">
            <v>46.495680000000007</v>
          </cell>
          <cell r="AF140">
            <v>46.929977915900615</v>
          </cell>
          <cell r="AG140">
            <v>0</v>
          </cell>
          <cell r="AH140">
            <v>1242.9959824663924</v>
          </cell>
          <cell r="AI140">
            <v>8.4149999999999991</v>
          </cell>
          <cell r="AJ140">
            <v>1251.4109824663924</v>
          </cell>
          <cell r="AK140">
            <v>0</v>
          </cell>
          <cell r="AL140">
            <v>457.30816546571248</v>
          </cell>
          <cell r="AM140">
            <v>439.79716858705575</v>
          </cell>
          <cell r="AN140">
            <v>17.510996878656719</v>
          </cell>
          <cell r="AO140">
            <v>133.69256373692835</v>
          </cell>
          <cell r="AP140">
            <v>154.70123808536795</v>
          </cell>
          <cell r="AQ140">
            <v>0</v>
          </cell>
          <cell r="AR140">
            <v>0</v>
          </cell>
          <cell r="AS140">
            <v>127.18135440710546</v>
          </cell>
          <cell r="AT140">
            <v>0</v>
          </cell>
          <cell r="AU140">
            <v>816.64557513556326</v>
          </cell>
          <cell r="AV140">
            <v>117.73349999999999</v>
          </cell>
          <cell r="AW140">
            <v>67.396500000000003</v>
          </cell>
          <cell r="AX140">
            <v>19.125</v>
          </cell>
          <cell r="AY140">
            <v>0</v>
          </cell>
          <cell r="AZ140">
            <v>0</v>
          </cell>
          <cell r="BA140">
            <v>27.54</v>
          </cell>
          <cell r="BB140">
            <v>0</v>
          </cell>
          <cell r="BC140">
            <v>22.184999999999999</v>
          </cell>
          <cell r="BD140">
            <v>129.19320000000002</v>
          </cell>
          <cell r="BE140">
            <v>383.17320000000001</v>
          </cell>
          <cell r="BF140">
            <v>1199.8187751355631</v>
          </cell>
          <cell r="BG140">
            <v>51.592207330829211</v>
          </cell>
          <cell r="BH140">
            <v>4.2999999999999997E-2</v>
          </cell>
          <cell r="BI140">
            <v>1251.4109824663924</v>
          </cell>
          <cell r="BJ140">
            <v>0</v>
          </cell>
          <cell r="BK140">
            <v>40494.73642984256</v>
          </cell>
          <cell r="BL140">
            <v>3442.0525965366178</v>
          </cell>
          <cell r="BM140">
            <v>485.93683715811073</v>
          </cell>
          <cell r="BN140">
            <v>4859.4696084221823</v>
          </cell>
          <cell r="BO140">
            <v>2944.7329420601809</v>
          </cell>
          <cell r="BP140">
            <v>0</v>
          </cell>
          <cell r="BQ140">
            <v>323.95789143874049</v>
          </cell>
          <cell r="BR140">
            <v>20.247368214921281</v>
          </cell>
          <cell r="BS140">
            <v>0</v>
          </cell>
          <cell r="BT140">
            <v>0</v>
          </cell>
          <cell r="BU140">
            <v>12076.397243830756</v>
          </cell>
          <cell r="BV140">
            <v>1579.2947207638599</v>
          </cell>
          <cell r="BW140">
            <v>1690.2502985816284</v>
          </cell>
          <cell r="BX140">
            <v>2065.5</v>
          </cell>
          <cell r="BY140">
            <v>0</v>
          </cell>
          <cell r="BZ140">
            <v>3.5000000000000003E-2</v>
          </cell>
          <cell r="CA140">
            <v>1417.31577504449</v>
          </cell>
          <cell r="CB140">
            <v>59323.494468063283</v>
          </cell>
          <cell r="CC140">
            <v>-986.06584440000006</v>
          </cell>
          <cell r="CD140">
            <v>391.2611472000001</v>
          </cell>
          <cell r="CE140">
            <v>58728.689770863282</v>
          </cell>
        </row>
        <row r="141">
          <cell r="A141">
            <v>42270</v>
          </cell>
          <cell r="B141">
            <v>13</v>
          </cell>
          <cell r="C141" t="str">
            <v>Wed</v>
          </cell>
          <cell r="D141">
            <v>99343.729017637554</v>
          </cell>
          <cell r="E141">
            <v>3191.4650193551802</v>
          </cell>
          <cell r="F141">
            <v>102535.19403699273</v>
          </cell>
          <cell r="G141">
            <v>243.02199999999996</v>
          </cell>
          <cell r="H141">
            <v>102778.21603699274</v>
          </cell>
          <cell r="I141">
            <v>1564.8137739320271</v>
          </cell>
          <cell r="J141">
            <v>74.932000000000002</v>
          </cell>
          <cell r="K141">
            <v>1318.4047863357282</v>
          </cell>
          <cell r="L141">
            <v>1393.3367863357282</v>
          </cell>
          <cell r="M141">
            <v>1739.4496010448729</v>
          </cell>
          <cell r="N141">
            <v>293.86500000000001</v>
          </cell>
          <cell r="O141">
            <v>0</v>
          </cell>
          <cell r="P141">
            <v>205</v>
          </cell>
          <cell r="Q141">
            <v>165</v>
          </cell>
          <cell r="R141">
            <v>12.2</v>
          </cell>
          <cell r="S141">
            <v>11.4</v>
          </cell>
          <cell r="T141">
            <v>12.7</v>
          </cell>
          <cell r="U141">
            <v>203.46834163909372</v>
          </cell>
          <cell r="V141">
            <v>74.354257193698288</v>
          </cell>
          <cell r="W141">
            <v>0.63116732904270145</v>
          </cell>
          <cell r="X141">
            <v>0</v>
          </cell>
          <cell r="Y141">
            <v>32.578332513586737</v>
          </cell>
          <cell r="Z141">
            <v>0</v>
          </cell>
          <cell r="AA141">
            <v>1</v>
          </cell>
          <cell r="AB141">
            <v>32.578332513586737</v>
          </cell>
          <cell r="AC141">
            <v>0</v>
          </cell>
          <cell r="AD141">
            <v>32.578332513586737</v>
          </cell>
          <cell r="AE141">
            <v>46.495680000000007</v>
          </cell>
          <cell r="AF141">
            <v>46.929977915900615</v>
          </cell>
          <cell r="AG141">
            <v>0</v>
          </cell>
          <cell r="AH141">
            <v>1372.982490436734</v>
          </cell>
          <cell r="AI141">
            <v>9.2949999999999999</v>
          </cell>
          <cell r="AJ141">
            <v>1382.2774904367338</v>
          </cell>
          <cell r="AK141">
            <v>0</v>
          </cell>
          <cell r="AL141">
            <v>505.13124159284575</v>
          </cell>
          <cell r="AM141">
            <v>485.78902935432956</v>
          </cell>
          <cell r="AN141">
            <v>19.342212238516243</v>
          </cell>
          <cell r="AO141">
            <v>128.26342409278911</v>
          </cell>
          <cell r="AP141">
            <v>122.22252511716914</v>
          </cell>
          <cell r="AQ141">
            <v>0</v>
          </cell>
          <cell r="AR141">
            <v>0</v>
          </cell>
          <cell r="AS141">
            <v>136.96453551534435</v>
          </cell>
          <cell r="AT141">
            <v>0</v>
          </cell>
          <cell r="AU141">
            <v>902.04641959418416</v>
          </cell>
          <cell r="AV141">
            <v>130.04549999999998</v>
          </cell>
          <cell r="AW141">
            <v>74.444499999999991</v>
          </cell>
          <cell r="AX141">
            <v>21.124999999999996</v>
          </cell>
          <cell r="AY141">
            <v>0</v>
          </cell>
          <cell r="AZ141">
            <v>0</v>
          </cell>
          <cell r="BA141">
            <v>30.419999999999998</v>
          </cell>
          <cell r="BB141">
            <v>0</v>
          </cell>
          <cell r="BC141">
            <v>24.504999999999999</v>
          </cell>
          <cell r="BD141">
            <v>142.70359999999999</v>
          </cell>
          <cell r="BE141">
            <v>423.24359999999996</v>
          </cell>
          <cell r="BF141">
            <v>1325.2900195941841</v>
          </cell>
          <cell r="BG141">
            <v>56.987470842549911</v>
          </cell>
          <cell r="BH141">
            <v>4.2999999999999997E-2</v>
          </cell>
          <cell r="BI141">
            <v>1382.2774904367338</v>
          </cell>
          <cell r="BJ141">
            <v>0</v>
          </cell>
          <cell r="BK141">
            <v>44729.480108780343</v>
          </cell>
          <cell r="BL141">
            <v>3802.0058092463291</v>
          </cell>
          <cell r="BM141">
            <v>536.75376130536415</v>
          </cell>
          <cell r="BN141">
            <v>5367.6494367539135</v>
          </cell>
          <cell r="BO141">
            <v>3252.6788706416373</v>
          </cell>
          <cell r="BP141">
            <v>0</v>
          </cell>
          <cell r="BQ141">
            <v>357.83584087024275</v>
          </cell>
          <cell r="BR141">
            <v>22.364740054390172</v>
          </cell>
          <cell r="BS141">
            <v>0</v>
          </cell>
          <cell r="BT141">
            <v>0</v>
          </cell>
          <cell r="BU141">
            <v>13339.288458871879</v>
          </cell>
          <cell r="BV141">
            <v>1744.4497242424331</v>
          </cell>
          <cell r="BW141">
            <v>1867.0084997404915</v>
          </cell>
          <cell r="BX141">
            <v>2281.5</v>
          </cell>
          <cell r="BY141">
            <v>0</v>
          </cell>
          <cell r="BZ141">
            <v>3.5000000000000003E-2</v>
          </cell>
          <cell r="CA141">
            <v>1565.5318038073121</v>
          </cell>
          <cell r="CB141">
            <v>65527.258595442443</v>
          </cell>
          <cell r="CC141">
            <v>-1089.1838412</v>
          </cell>
          <cell r="CD141">
            <v>432.17734560000002</v>
          </cell>
          <cell r="CE141">
            <v>64870.252099842444</v>
          </cell>
        </row>
        <row r="142">
          <cell r="A142">
            <v>42271</v>
          </cell>
          <cell r="B142">
            <v>13</v>
          </cell>
          <cell r="C142" t="str">
            <v>Thu</v>
          </cell>
          <cell r="D142">
            <v>98755.896301556873</v>
          </cell>
          <cell r="E142">
            <v>3172.5806109566292</v>
          </cell>
          <cell r="F142">
            <v>101928.47691251351</v>
          </cell>
          <cell r="G142">
            <v>241.584</v>
          </cell>
          <cell r="H142">
            <v>102170.06091251351</v>
          </cell>
          <cell r="I142">
            <v>1763.5202849075226</v>
          </cell>
          <cell r="J142">
            <v>81.22</v>
          </cell>
          <cell r="K142">
            <v>1429.0401530212437</v>
          </cell>
          <cell r="L142">
            <v>1510.2601530212437</v>
          </cell>
          <cell r="M142">
            <v>1729.0957343719865</v>
          </cell>
          <cell r="N142">
            <v>318.52499999999998</v>
          </cell>
          <cell r="O142">
            <v>0</v>
          </cell>
          <cell r="P142">
            <v>205</v>
          </cell>
          <cell r="Q142">
            <v>165</v>
          </cell>
          <cell r="R142">
            <v>12.2</v>
          </cell>
          <cell r="S142">
            <v>11.4</v>
          </cell>
          <cell r="T142">
            <v>12.7</v>
          </cell>
          <cell r="U142">
            <v>203.46834163909372</v>
          </cell>
          <cell r="V142">
            <v>74.354257193698288</v>
          </cell>
          <cell r="W142">
            <v>0.63116732904270145</v>
          </cell>
          <cell r="X142">
            <v>0</v>
          </cell>
          <cell r="Y142">
            <v>32.578332513586737</v>
          </cell>
          <cell r="Z142">
            <v>0</v>
          </cell>
          <cell r="AA142">
            <v>1</v>
          </cell>
          <cell r="AB142">
            <v>32.578332513586737</v>
          </cell>
          <cell r="AC142">
            <v>0</v>
          </cell>
          <cell r="AD142">
            <v>32.578332513586737</v>
          </cell>
          <cell r="AE142">
            <v>46.495680000000007</v>
          </cell>
          <cell r="AF142">
            <v>46.929977915900615</v>
          </cell>
          <cell r="AG142">
            <v>0</v>
          </cell>
          <cell r="AH142">
            <v>1364.8583336885879</v>
          </cell>
          <cell r="AI142">
            <v>9.24</v>
          </cell>
          <cell r="AJ142">
            <v>1374.0983336885877</v>
          </cell>
          <cell r="AK142">
            <v>0</v>
          </cell>
          <cell r="AL142">
            <v>502.14229933490003</v>
          </cell>
          <cell r="AM142">
            <v>482.91453805637502</v>
          </cell>
          <cell r="AN142">
            <v>19.227761278525026</v>
          </cell>
          <cell r="AO142">
            <v>144.5508430252068</v>
          </cell>
          <cell r="AP142">
            <v>132.47896079133716</v>
          </cell>
          <cell r="AQ142">
            <v>0</v>
          </cell>
          <cell r="AR142">
            <v>0</v>
          </cell>
          <cell r="AS142">
            <v>136.14927042299109</v>
          </cell>
          <cell r="AT142">
            <v>0</v>
          </cell>
          <cell r="AU142">
            <v>896.70886681552054</v>
          </cell>
          <cell r="AV142">
            <v>129.27600000000001</v>
          </cell>
          <cell r="AW142">
            <v>74.004000000000005</v>
          </cell>
          <cell r="AX142">
            <v>21</v>
          </cell>
          <cell r="AY142">
            <v>0</v>
          </cell>
          <cell r="AZ142">
            <v>0</v>
          </cell>
          <cell r="BA142">
            <v>30.240000000000002</v>
          </cell>
          <cell r="BB142">
            <v>0</v>
          </cell>
          <cell r="BC142">
            <v>24.360000000000003</v>
          </cell>
          <cell r="BD142">
            <v>141.85920000000002</v>
          </cell>
          <cell r="BE142">
            <v>420.73920000000004</v>
          </cell>
          <cell r="BF142">
            <v>1317.4480668155204</v>
          </cell>
          <cell r="BG142">
            <v>56.650266873067373</v>
          </cell>
          <cell r="BH142">
            <v>4.2999999999999997E-2</v>
          </cell>
          <cell r="BI142">
            <v>1374.0983336885877</v>
          </cell>
          <cell r="BJ142">
            <v>0</v>
          </cell>
          <cell r="BK142">
            <v>44464.808628846738</v>
          </cell>
          <cell r="BL142">
            <v>3779.5087334519731</v>
          </cell>
          <cell r="BM142">
            <v>533.57770354616082</v>
          </cell>
          <cell r="BN142">
            <v>5335.8881974831811</v>
          </cell>
          <cell r="BO142">
            <v>3233.432250105297</v>
          </cell>
          <cell r="BP142">
            <v>0</v>
          </cell>
          <cell r="BQ142">
            <v>355.71846903077392</v>
          </cell>
          <cell r="BR142">
            <v>22.23240431442337</v>
          </cell>
          <cell r="BS142">
            <v>0</v>
          </cell>
          <cell r="BT142">
            <v>0</v>
          </cell>
          <cell r="BU142">
            <v>13260.35775793181</v>
          </cell>
          <cell r="BV142">
            <v>1734.1275365250226</v>
          </cell>
          <cell r="BW142">
            <v>1855.9611121680628</v>
          </cell>
          <cell r="BX142">
            <v>2268</v>
          </cell>
          <cell r="BY142">
            <v>0</v>
          </cell>
          <cell r="BZ142">
            <v>3.5000000000000003E-2</v>
          </cell>
          <cell r="CA142">
            <v>1556.268302009636</v>
          </cell>
          <cell r="CB142">
            <v>65139.52333748126</v>
          </cell>
          <cell r="CC142">
            <v>-1082.7389664000002</v>
          </cell>
          <cell r="CD142">
            <v>429.62008320000012</v>
          </cell>
          <cell r="CE142">
            <v>64486.404454281263</v>
          </cell>
        </row>
        <row r="143">
          <cell r="A143">
            <v>42272</v>
          </cell>
          <cell r="B143">
            <v>13</v>
          </cell>
          <cell r="C143" t="str">
            <v>Fri</v>
          </cell>
          <cell r="D143">
            <v>138140.68827896347</v>
          </cell>
          <cell r="E143">
            <v>4437.8359736595703</v>
          </cell>
          <cell r="F143">
            <v>142578.52425262303</v>
          </cell>
          <cell r="G143">
            <v>337.93</v>
          </cell>
          <cell r="H143">
            <v>142916.45425262305</v>
          </cell>
          <cell r="I143">
            <v>1482.019394358904</v>
          </cell>
          <cell r="J143">
            <v>92.74799999999999</v>
          </cell>
          <cell r="K143">
            <v>1631.8716586113558</v>
          </cell>
          <cell r="L143">
            <v>1724.6196586113558</v>
          </cell>
          <cell r="M143">
            <v>2308.9122680536111</v>
          </cell>
          <cell r="N143">
            <v>363.73499999999996</v>
          </cell>
          <cell r="O143">
            <v>0</v>
          </cell>
          <cell r="P143">
            <v>205</v>
          </cell>
          <cell r="Q143">
            <v>165</v>
          </cell>
          <cell r="R143">
            <v>12.2</v>
          </cell>
          <cell r="S143">
            <v>11.4</v>
          </cell>
          <cell r="T143">
            <v>12.7</v>
          </cell>
          <cell r="U143">
            <v>203.46834163909372</v>
          </cell>
          <cell r="V143">
            <v>74.354257193698288</v>
          </cell>
          <cell r="W143">
            <v>0.63116732904270145</v>
          </cell>
          <cell r="X143">
            <v>0</v>
          </cell>
          <cell r="Y143">
            <v>32.578332513586737</v>
          </cell>
          <cell r="Z143">
            <v>0</v>
          </cell>
          <cell r="AA143">
            <v>1</v>
          </cell>
          <cell r="AB143">
            <v>32.578332513586737</v>
          </cell>
          <cell r="AC143">
            <v>0</v>
          </cell>
          <cell r="AD143">
            <v>32.578332513586737</v>
          </cell>
          <cell r="AE143">
            <v>46.495680000000007</v>
          </cell>
          <cell r="AF143">
            <v>46.929977915900615</v>
          </cell>
          <cell r="AG143">
            <v>0</v>
          </cell>
          <cell r="AH143">
            <v>1909.1768358143934</v>
          </cell>
          <cell r="AI143">
            <v>12.924999999999999</v>
          </cell>
          <cell r="AJ143">
            <v>1922.1018358143933</v>
          </cell>
          <cell r="AK143">
            <v>0</v>
          </cell>
          <cell r="AL143">
            <v>702.40143061727076</v>
          </cell>
          <cell r="AM143">
            <v>675.50545501933402</v>
          </cell>
          <cell r="AN143">
            <v>26.89597559793679</v>
          </cell>
          <cell r="AO143">
            <v>121.4769995376151</v>
          </cell>
          <cell r="AP143">
            <v>151.28242619397858</v>
          </cell>
          <cell r="AQ143">
            <v>0</v>
          </cell>
          <cell r="AR143">
            <v>0</v>
          </cell>
          <cell r="AS143">
            <v>181.80411559477255</v>
          </cell>
          <cell r="AT143">
            <v>0</v>
          </cell>
          <cell r="AU143">
            <v>1254.3249029859958</v>
          </cell>
          <cell r="AV143">
            <v>180.83249999999998</v>
          </cell>
          <cell r="AW143">
            <v>103.5175</v>
          </cell>
          <cell r="AX143">
            <v>29.375</v>
          </cell>
          <cell r="AY143">
            <v>0</v>
          </cell>
          <cell r="AZ143">
            <v>0</v>
          </cell>
          <cell r="BA143">
            <v>42.3</v>
          </cell>
          <cell r="BB143">
            <v>0</v>
          </cell>
          <cell r="BC143">
            <v>34.074999999999996</v>
          </cell>
          <cell r="BD143">
            <v>198.434</v>
          </cell>
          <cell r="BE143">
            <v>588.53399999999999</v>
          </cell>
          <cell r="BF143">
            <v>1842.8589029859957</v>
          </cell>
          <cell r="BG143">
            <v>79.242932828397798</v>
          </cell>
          <cell r="BH143">
            <v>4.2999999999999997E-2</v>
          </cell>
          <cell r="BI143">
            <v>1922.1018358143933</v>
          </cell>
          <cell r="BJ143">
            <v>0</v>
          </cell>
          <cell r="BK143">
            <v>62197.797784398703</v>
          </cell>
          <cell r="BL143">
            <v>5286.8128116738899</v>
          </cell>
          <cell r="BM143">
            <v>746.37357341278448</v>
          </cell>
          <cell r="BN143">
            <v>7463.8912286223058</v>
          </cell>
          <cell r="BO143">
            <v>4522.9558260401473</v>
          </cell>
          <cell r="BP143">
            <v>0</v>
          </cell>
          <cell r="BQ143">
            <v>497.58238227518962</v>
          </cell>
          <cell r="BR143">
            <v>31.098898892199351</v>
          </cell>
          <cell r="BS143">
            <v>0</v>
          </cell>
          <cell r="BT143">
            <v>0</v>
          </cell>
          <cell r="BU143">
            <v>18548.71472091652</v>
          </cell>
          <cell r="BV143">
            <v>2425.7141135915494</v>
          </cell>
          <cell r="BW143">
            <v>2596.136079520802</v>
          </cell>
          <cell r="BX143">
            <v>3172.5</v>
          </cell>
          <cell r="BY143">
            <v>0</v>
          </cell>
          <cell r="BZ143">
            <v>3.5000000000000003E-2</v>
          </cell>
          <cell r="CA143">
            <v>2176.9229224539549</v>
          </cell>
          <cell r="CB143">
            <v>91117.785620881506</v>
          </cell>
          <cell r="CC143">
            <v>-1514.545578</v>
          </cell>
          <cell r="CD143">
            <v>600.95666400000005</v>
          </cell>
          <cell r="CE143">
            <v>90204.196706881514</v>
          </cell>
        </row>
        <row r="144">
          <cell r="A144">
            <v>42273</v>
          </cell>
          <cell r="B144">
            <v>13</v>
          </cell>
          <cell r="C144" t="str">
            <v>Sat</v>
          </cell>
          <cell r="D144">
            <v>58783.271608069568</v>
          </cell>
          <cell r="E144">
            <v>1888.4408398551366</v>
          </cell>
          <cell r="F144">
            <v>60671.712447924707</v>
          </cell>
          <cell r="G144">
            <v>143.80000000000001</v>
          </cell>
          <cell r="H144">
            <v>60815.512447924702</v>
          </cell>
          <cell r="I144">
            <v>0</v>
          </cell>
          <cell r="J144">
            <v>69.168000000000006</v>
          </cell>
          <cell r="K144">
            <v>1216.9890335406722</v>
          </cell>
          <cell r="L144">
            <v>1286.1570335406723</v>
          </cell>
          <cell r="M144">
            <v>1211.4024007276792</v>
          </cell>
          <cell r="N144">
            <v>271.26</v>
          </cell>
          <cell r="O144">
            <v>0</v>
          </cell>
          <cell r="P144">
            <v>205</v>
          </cell>
          <cell r="Q144">
            <v>165</v>
          </cell>
          <cell r="R144">
            <v>12.2</v>
          </cell>
          <cell r="S144">
            <v>11.4</v>
          </cell>
          <cell r="T144">
            <v>12.7</v>
          </cell>
          <cell r="U144">
            <v>203.46834163909372</v>
          </cell>
          <cell r="V144">
            <v>74.354257193698288</v>
          </cell>
          <cell r="W144">
            <v>0.63116732904270145</v>
          </cell>
          <cell r="X144">
            <v>0</v>
          </cell>
          <cell r="Y144">
            <v>32.578332513586737</v>
          </cell>
          <cell r="Z144">
            <v>0</v>
          </cell>
          <cell r="AA144">
            <v>1</v>
          </cell>
          <cell r="AB144">
            <v>32.578332513586737</v>
          </cell>
          <cell r="AC144">
            <v>0</v>
          </cell>
          <cell r="AD144">
            <v>32.578332513586737</v>
          </cell>
          <cell r="AE144">
            <v>46.495680000000007</v>
          </cell>
          <cell r="AF144">
            <v>46.929977915900615</v>
          </cell>
          <cell r="AG144">
            <v>0</v>
          </cell>
          <cell r="AH144">
            <v>812.41567481463562</v>
          </cell>
          <cell r="AI144">
            <v>5.5</v>
          </cell>
          <cell r="AJ144">
            <v>817.91567481463562</v>
          </cell>
          <cell r="AK144">
            <v>0</v>
          </cell>
          <cell r="AL144">
            <v>298.89422579458335</v>
          </cell>
          <cell r="AM144">
            <v>287.44912979546132</v>
          </cell>
          <cell r="AN144">
            <v>11.445095999122039</v>
          </cell>
          <cell r="AO144">
            <v>0</v>
          </cell>
          <cell r="AP144">
            <v>112.82079241584843</v>
          </cell>
          <cell r="AQ144">
            <v>0</v>
          </cell>
          <cell r="AR144">
            <v>0</v>
          </cell>
          <cell r="AS144">
            <v>95.38601580532908</v>
          </cell>
          <cell r="AT144">
            <v>0</v>
          </cell>
          <cell r="AU144">
            <v>533.75527786638122</v>
          </cell>
          <cell r="AV144">
            <v>76.95</v>
          </cell>
          <cell r="AW144">
            <v>44.050000000000004</v>
          </cell>
          <cell r="AX144">
            <v>12.5</v>
          </cell>
          <cell r="AY144">
            <v>0</v>
          </cell>
          <cell r="AZ144">
            <v>0</v>
          </cell>
          <cell r="BA144">
            <v>18</v>
          </cell>
          <cell r="BB144">
            <v>0</v>
          </cell>
          <cell r="BC144">
            <v>14.5</v>
          </cell>
          <cell r="BD144">
            <v>84.440000000000012</v>
          </cell>
          <cell r="BE144">
            <v>250.44000000000003</v>
          </cell>
          <cell r="BF144">
            <v>784.19527786638128</v>
          </cell>
          <cell r="BG144">
            <v>33.72039694825439</v>
          </cell>
          <cell r="BH144">
            <v>4.2999999999999997E-2</v>
          </cell>
          <cell r="BI144">
            <v>817.91567481463562</v>
          </cell>
          <cell r="BJ144">
            <v>0</v>
          </cell>
          <cell r="BK144">
            <v>26467.147993361155</v>
          </cell>
          <cell r="BL144">
            <v>2249.7075794356983</v>
          </cell>
          <cell r="BM144">
            <v>317.60577592033383</v>
          </cell>
          <cell r="BN144">
            <v>3176.1239270733222</v>
          </cell>
          <cell r="BO144">
            <v>1924.6620536341052</v>
          </cell>
          <cell r="BP144">
            <v>0</v>
          </cell>
          <cell r="BQ144">
            <v>211.73718394688922</v>
          </cell>
          <cell r="BR144">
            <v>13.233573996680576</v>
          </cell>
          <cell r="BS144">
            <v>0</v>
          </cell>
          <cell r="BT144">
            <v>0</v>
          </cell>
          <cell r="BU144">
            <v>7893.0700940070301</v>
          </cell>
          <cell r="BV144">
            <v>1032.218771741085</v>
          </cell>
          <cell r="BW144">
            <v>1104.7387572428945</v>
          </cell>
          <cell r="BX144">
            <v>1350</v>
          </cell>
          <cell r="BY144">
            <v>0</v>
          </cell>
          <cell r="BZ144">
            <v>3.5000000000000003E-2</v>
          </cell>
          <cell r="CA144">
            <v>926.3501797676405</v>
          </cell>
          <cell r="CB144">
            <v>38773.525796119793</v>
          </cell>
          <cell r="CC144">
            <v>-644.48748000000012</v>
          </cell>
          <cell r="CD144">
            <v>255.72624000000008</v>
          </cell>
          <cell r="CE144">
            <v>38384.764556119793</v>
          </cell>
        </row>
        <row r="145">
          <cell r="A145">
            <v>42274</v>
          </cell>
          <cell r="B145">
            <v>13</v>
          </cell>
          <cell r="C145" t="str">
            <v>Sun</v>
          </cell>
          <cell r="D145">
            <v>4702.6617286455648</v>
          </cell>
          <cell r="E145">
            <v>151.07526718841092</v>
          </cell>
          <cell r="F145">
            <v>4853.7369958339759</v>
          </cell>
          <cell r="G145">
            <v>11.504</v>
          </cell>
          <cell r="H145">
            <v>4865.2409958339767</v>
          </cell>
          <cell r="I145">
            <v>0</v>
          </cell>
          <cell r="J145">
            <v>39.823999999999998</v>
          </cell>
          <cell r="K145">
            <v>700.69065567493237</v>
          </cell>
          <cell r="L145">
            <v>740.51465567493244</v>
          </cell>
          <cell r="M145">
            <v>62.123200037316892</v>
          </cell>
          <cell r="N145">
            <v>156.18</v>
          </cell>
          <cell r="O145">
            <v>0</v>
          </cell>
          <cell r="P145">
            <v>205</v>
          </cell>
          <cell r="Q145">
            <v>165</v>
          </cell>
          <cell r="R145">
            <v>12.2</v>
          </cell>
          <cell r="S145">
            <v>11.4</v>
          </cell>
          <cell r="T145">
            <v>12.7</v>
          </cell>
          <cell r="U145">
            <v>203.46834163909372</v>
          </cell>
          <cell r="V145">
            <v>74.354257193698288</v>
          </cell>
          <cell r="W145">
            <v>0.63116732904270145</v>
          </cell>
          <cell r="X145">
            <v>0</v>
          </cell>
          <cell r="Y145">
            <v>32.578332513586737</v>
          </cell>
          <cell r="Z145">
            <v>0</v>
          </cell>
          <cell r="AA145">
            <v>1</v>
          </cell>
          <cell r="AB145">
            <v>32.578332513586737</v>
          </cell>
          <cell r="AC145">
            <v>0</v>
          </cell>
          <cell r="AD145">
            <v>32.578332513586737</v>
          </cell>
          <cell r="AE145">
            <v>46.495680000000007</v>
          </cell>
          <cell r="AF145">
            <v>46.929977915900615</v>
          </cell>
          <cell r="AG145">
            <v>0</v>
          </cell>
          <cell r="AH145">
            <v>64.993253985170838</v>
          </cell>
          <cell r="AI145">
            <v>0.44</v>
          </cell>
          <cell r="AJ145">
            <v>65.43325398517085</v>
          </cell>
          <cell r="AK145">
            <v>0</v>
          </cell>
          <cell r="AL145">
            <v>23.911538063566667</v>
          </cell>
          <cell r="AM145">
            <v>22.995930383636903</v>
          </cell>
          <cell r="AN145">
            <v>0.91560767992976311</v>
          </cell>
          <cell r="AO145">
            <v>0</v>
          </cell>
          <cell r="AP145">
            <v>64.957425936397584</v>
          </cell>
          <cell r="AQ145">
            <v>0</v>
          </cell>
          <cell r="AR145">
            <v>0</v>
          </cell>
          <cell r="AS145">
            <v>4.8915905541194409</v>
          </cell>
          <cell r="AT145">
            <v>0</v>
          </cell>
          <cell r="AU145">
            <v>42.700422229310497</v>
          </cell>
          <cell r="AV145">
            <v>6.1559999999999997</v>
          </cell>
          <cell r="AW145">
            <v>3.524</v>
          </cell>
          <cell r="AX145">
            <v>1</v>
          </cell>
          <cell r="AY145">
            <v>0</v>
          </cell>
          <cell r="AZ145">
            <v>0</v>
          </cell>
          <cell r="BA145">
            <v>1.44</v>
          </cell>
          <cell r="BB145">
            <v>0</v>
          </cell>
          <cell r="BC145">
            <v>1.1599999999999999</v>
          </cell>
          <cell r="BD145">
            <v>6.7552000000000012</v>
          </cell>
          <cell r="BE145">
            <v>20.0352</v>
          </cell>
          <cell r="BF145">
            <v>62.735622229310493</v>
          </cell>
          <cell r="BG145">
            <v>2.6976317558603511</v>
          </cell>
          <cell r="BH145">
            <v>4.2999999999999997E-2</v>
          </cell>
          <cell r="BI145">
            <v>65.43325398517085</v>
          </cell>
          <cell r="BJ145">
            <v>0</v>
          </cell>
          <cell r="BK145">
            <v>2117.3718394688922</v>
          </cell>
          <cell r="BL145">
            <v>179.97660635485585</v>
          </cell>
          <cell r="BM145">
            <v>25.408462073626708</v>
          </cell>
          <cell r="BN145">
            <v>254.08991416586576</v>
          </cell>
          <cell r="BO145">
            <v>153.97296429072841</v>
          </cell>
          <cell r="BP145">
            <v>0</v>
          </cell>
          <cell r="BQ145">
            <v>16.938974715751137</v>
          </cell>
          <cell r="BR145">
            <v>1.058685919734446</v>
          </cell>
          <cell r="BS145">
            <v>0</v>
          </cell>
          <cell r="BT145">
            <v>0</v>
          </cell>
          <cell r="BU145">
            <v>631.44560752056236</v>
          </cell>
          <cell r="BV145">
            <v>82.577501739286788</v>
          </cell>
          <cell r="BW145">
            <v>88.379100579431565</v>
          </cell>
          <cell r="BX145">
            <v>108</v>
          </cell>
          <cell r="BY145">
            <v>0</v>
          </cell>
          <cell r="BZ145">
            <v>3.5000000000000003E-2</v>
          </cell>
          <cell r="CA145">
            <v>74.108014381411238</v>
          </cell>
          <cell r="CB145">
            <v>3101.8820636895834</v>
          </cell>
          <cell r="CC145">
            <v>-51.558998400000007</v>
          </cell>
          <cell r="CD145">
            <v>20.458099200000003</v>
          </cell>
          <cell r="CE145">
            <v>3070.7811644895837</v>
          </cell>
        </row>
        <row r="146">
          <cell r="A146">
            <v>42275</v>
          </cell>
          <cell r="B146">
            <v>14</v>
          </cell>
          <cell r="C146" t="str">
            <v>Mon</v>
          </cell>
          <cell r="D146">
            <v>95251.90073252155</v>
          </cell>
          <cell r="E146">
            <v>3446.5455376856526</v>
          </cell>
          <cell r="F146">
            <v>98698.446270207205</v>
          </cell>
          <cell r="G146">
            <v>440.71299999999997</v>
          </cell>
          <cell r="H146">
            <v>99139.159270207208</v>
          </cell>
          <cell r="I146">
            <v>1820.9036742525736</v>
          </cell>
          <cell r="J146">
            <v>64.872</v>
          </cell>
          <cell r="K146">
            <v>1200.0281206647107</v>
          </cell>
          <cell r="L146">
            <v>1264.9001206647108</v>
          </cell>
          <cell r="M146">
            <v>1653.9167318751261</v>
          </cell>
          <cell r="N146">
            <v>279.75200000000001</v>
          </cell>
          <cell r="O146">
            <v>0</v>
          </cell>
          <cell r="P146">
            <v>199</v>
          </cell>
          <cell r="Q146">
            <v>165</v>
          </cell>
          <cell r="R146">
            <v>12.2</v>
          </cell>
          <cell r="S146">
            <v>11.4</v>
          </cell>
          <cell r="T146">
            <v>12.7</v>
          </cell>
          <cell r="U146">
            <v>197.58457520300735</v>
          </cell>
          <cell r="V146">
            <v>73.007892150848704</v>
          </cell>
          <cell r="W146">
            <v>0.65680347014910834</v>
          </cell>
          <cell r="X146">
            <v>0</v>
          </cell>
          <cell r="Y146">
            <v>33.269574190866997</v>
          </cell>
          <cell r="Z146">
            <v>0</v>
          </cell>
          <cell r="AA146">
            <v>1</v>
          </cell>
          <cell r="AB146">
            <v>33.269574190866997</v>
          </cell>
          <cell r="AC146">
            <v>0</v>
          </cell>
          <cell r="AD146">
            <v>33.269574190866997</v>
          </cell>
          <cell r="AE146">
            <v>47.759600000000006</v>
          </cell>
          <cell r="AF146">
            <v>47.951836912949275</v>
          </cell>
          <cell r="AG146">
            <v>0</v>
          </cell>
          <cell r="AH146">
            <v>1348.5718675370349</v>
          </cell>
          <cell r="AI146">
            <v>9.3519999999999985</v>
          </cell>
          <cell r="AJ146">
            <v>1357.923867537035</v>
          </cell>
          <cell r="AK146">
            <v>0</v>
          </cell>
          <cell r="AL146">
            <v>501.75556046491556</v>
          </cell>
          <cell r="AM146">
            <v>480.86740569106308</v>
          </cell>
          <cell r="AN146">
            <v>20.888154773852442</v>
          </cell>
          <cell r="AO146">
            <v>149.25439952889948</v>
          </cell>
          <cell r="AP146">
            <v>110.95615093550093</v>
          </cell>
          <cell r="AQ146">
            <v>0</v>
          </cell>
          <cell r="AR146">
            <v>0</v>
          </cell>
          <cell r="AS146">
            <v>130.2296639271753</v>
          </cell>
          <cell r="AT146">
            <v>0</v>
          </cell>
          <cell r="AU146">
            <v>883.70562908632314</v>
          </cell>
          <cell r="AV146">
            <v>128.50649999999999</v>
          </cell>
          <cell r="AW146">
            <v>73.563499999999991</v>
          </cell>
          <cell r="AX146">
            <v>20.874999999999996</v>
          </cell>
          <cell r="AY146">
            <v>0</v>
          </cell>
          <cell r="AZ146">
            <v>0</v>
          </cell>
          <cell r="BA146">
            <v>30.059999999999995</v>
          </cell>
          <cell r="BB146">
            <v>0</v>
          </cell>
          <cell r="BC146">
            <v>24.214999999999996</v>
          </cell>
          <cell r="BD146">
            <v>141.01480000000001</v>
          </cell>
          <cell r="BE146">
            <v>418.23479999999995</v>
          </cell>
          <cell r="BF146">
            <v>1301.9404290863231</v>
          </cell>
          <cell r="BG146">
            <v>55.983438450711887</v>
          </cell>
          <cell r="BH146">
            <v>4.2999999999999997E-2</v>
          </cell>
          <cell r="BI146">
            <v>1357.923867537035</v>
          </cell>
          <cell r="BJ146">
            <v>0</v>
          </cell>
          <cell r="BK146">
            <v>44866.411798739449</v>
          </cell>
          <cell r="BL146">
            <v>3813.6450028928534</v>
          </cell>
          <cell r="BM146">
            <v>538.3969415848735</v>
          </cell>
          <cell r="BN146">
            <v>5384.0815818782312</v>
          </cell>
          <cell r="BO146">
            <v>3262.6363933664284</v>
          </cell>
          <cell r="BP146">
            <v>0</v>
          </cell>
          <cell r="BQ146">
            <v>358.93129438991559</v>
          </cell>
          <cell r="BR146">
            <v>22.433205899369725</v>
          </cell>
          <cell r="BS146">
            <v>0</v>
          </cell>
          <cell r="BT146">
            <v>0</v>
          </cell>
          <cell r="BU146">
            <v>13380.124420011671</v>
          </cell>
          <cell r="BV146">
            <v>1749.7900601508386</v>
          </cell>
          <cell r="BW146">
            <v>1872.7240284793847</v>
          </cell>
          <cell r="BX146">
            <v>2254.4999999999995</v>
          </cell>
          <cell r="BY146">
            <v>0</v>
          </cell>
          <cell r="BZ146">
            <v>3.5000000000000003E-2</v>
          </cell>
          <cell r="CA146">
            <v>1570.3244129558807</v>
          </cell>
          <cell r="CB146">
            <v>65693.874720337233</v>
          </cell>
          <cell r="CC146">
            <v>-1025.5786631999999</v>
          </cell>
          <cell r="CD146">
            <v>446.64777920000006</v>
          </cell>
          <cell r="CE146">
            <v>65114.943836337232</v>
          </cell>
        </row>
        <row r="147">
          <cell r="A147">
            <v>42276</v>
          </cell>
          <cell r="B147">
            <v>14</v>
          </cell>
          <cell r="C147" t="str">
            <v>Tue</v>
          </cell>
          <cell r="D147">
            <v>87266.711449555674</v>
          </cell>
          <cell r="E147">
            <v>3157.6135764425444</v>
          </cell>
          <cell r="F147">
            <v>90424.325025998231</v>
          </cell>
          <cell r="G147">
            <v>403.767</v>
          </cell>
          <cell r="H147">
            <v>90828.092025998223</v>
          </cell>
          <cell r="I147">
            <v>1615.8469541790855</v>
          </cell>
          <cell r="J147">
            <v>86.337000000000018</v>
          </cell>
          <cell r="K147">
            <v>1597.0962488258283</v>
          </cell>
          <cell r="L147">
            <v>1683.4332488258283</v>
          </cell>
          <cell r="M147">
            <v>1582.8896329602433</v>
          </cell>
          <cell r="N147">
            <v>372.31700000000006</v>
          </cell>
          <cell r="O147">
            <v>0</v>
          </cell>
          <cell r="P147">
            <v>199</v>
          </cell>
          <cell r="Q147">
            <v>165</v>
          </cell>
          <cell r="R147">
            <v>12.2</v>
          </cell>
          <cell r="S147">
            <v>11.4</v>
          </cell>
          <cell r="T147">
            <v>12.7</v>
          </cell>
          <cell r="U147">
            <v>197.58457520300735</v>
          </cell>
          <cell r="V147">
            <v>73.007892150848704</v>
          </cell>
          <cell r="W147">
            <v>0.65680347014910834</v>
          </cell>
          <cell r="X147">
            <v>0</v>
          </cell>
          <cell r="Y147">
            <v>33.269574190866997</v>
          </cell>
          <cell r="Z147">
            <v>0</v>
          </cell>
          <cell r="AA147">
            <v>1</v>
          </cell>
          <cell r="AB147">
            <v>33.269574190866997</v>
          </cell>
          <cell r="AC147">
            <v>0</v>
          </cell>
          <cell r="AD147">
            <v>33.269574190866997</v>
          </cell>
          <cell r="AE147">
            <v>47.759600000000006</v>
          </cell>
          <cell r="AF147">
            <v>47.951836912949275</v>
          </cell>
          <cell r="AG147">
            <v>0</v>
          </cell>
          <cell r="AH147">
            <v>1235.5179385219544</v>
          </cell>
          <cell r="AI147">
            <v>8.5679999999999996</v>
          </cell>
          <cell r="AJ147">
            <v>1244.0859385219544</v>
          </cell>
          <cell r="AK147">
            <v>0</v>
          </cell>
          <cell r="AL147">
            <v>459.69222006665922</v>
          </cell>
          <cell r="AM147">
            <v>440.55516808821955</v>
          </cell>
          <cell r="AN147">
            <v>19.137051978439661</v>
          </cell>
          <cell r="AO147">
            <v>132.44647165402341</v>
          </cell>
          <cell r="AP147">
            <v>147.6695832303358</v>
          </cell>
          <cell r="AQ147">
            <v>0</v>
          </cell>
          <cell r="AR147">
            <v>0</v>
          </cell>
          <cell r="AS147">
            <v>124.63697897324751</v>
          </cell>
          <cell r="AT147">
            <v>0</v>
          </cell>
          <cell r="AU147">
            <v>809.62252245633204</v>
          </cell>
          <cell r="AV147">
            <v>117.73349999999999</v>
          </cell>
          <cell r="AW147">
            <v>67.396500000000003</v>
          </cell>
          <cell r="AX147">
            <v>19.125</v>
          </cell>
          <cell r="AY147">
            <v>0</v>
          </cell>
          <cell r="AZ147">
            <v>0</v>
          </cell>
          <cell r="BA147">
            <v>27.54</v>
          </cell>
          <cell r="BB147">
            <v>0</v>
          </cell>
          <cell r="BC147">
            <v>22.184999999999999</v>
          </cell>
          <cell r="BD147">
            <v>129.19320000000002</v>
          </cell>
          <cell r="BE147">
            <v>383.17320000000001</v>
          </cell>
          <cell r="BF147">
            <v>1192.7957224563322</v>
          </cell>
          <cell r="BG147">
            <v>51.290216065622275</v>
          </cell>
          <cell r="BH147">
            <v>4.2999999999999997E-2</v>
          </cell>
          <cell r="BI147">
            <v>1244.0859385219544</v>
          </cell>
          <cell r="BJ147">
            <v>0</v>
          </cell>
          <cell r="BK147">
            <v>41105.15571980321</v>
          </cell>
          <cell r="BL147">
            <v>3493.9382361832731</v>
          </cell>
          <cell r="BM147">
            <v>493.2618686376386</v>
          </cell>
          <cell r="BN147">
            <v>4932.7214492656858</v>
          </cell>
          <cell r="BO147">
            <v>2989.1219651800216</v>
          </cell>
          <cell r="BP147">
            <v>0</v>
          </cell>
          <cell r="BQ147">
            <v>328.84124575842571</v>
          </cell>
          <cell r="BR147">
            <v>20.552577859901607</v>
          </cell>
          <cell r="BS147">
            <v>0</v>
          </cell>
          <cell r="BT147">
            <v>0</v>
          </cell>
          <cell r="BU147">
            <v>12258.437342884945</v>
          </cell>
          <cell r="BV147">
            <v>1603.1010730723253</v>
          </cell>
          <cell r="BW147">
            <v>1715.7291997445861</v>
          </cell>
          <cell r="BX147">
            <v>2065.5</v>
          </cell>
          <cell r="BY147">
            <v>0</v>
          </cell>
          <cell r="BZ147">
            <v>3.5000000000000003E-2</v>
          </cell>
          <cell r="CA147">
            <v>1438.6804501931124</v>
          </cell>
          <cell r="CB147">
            <v>60186.603785698193</v>
          </cell>
          <cell r="CC147">
            <v>-939.60200879999991</v>
          </cell>
          <cell r="CD147">
            <v>409.20425280000006</v>
          </cell>
          <cell r="CE147">
            <v>59656.206029698187</v>
          </cell>
        </row>
        <row r="148">
          <cell r="A148">
            <v>42277</v>
          </cell>
          <cell r="B148">
            <v>14</v>
          </cell>
          <cell r="C148" t="str">
            <v>Wed</v>
          </cell>
          <cell r="D148">
            <v>96392.642058659534</v>
          </cell>
          <cell r="E148">
            <v>3487.8215321489538</v>
          </cell>
          <cell r="F148">
            <v>99880.463590808489</v>
          </cell>
          <cell r="G148">
            <v>445.99099999999993</v>
          </cell>
          <cell r="H148">
            <v>100326.4545908085</v>
          </cell>
          <cell r="I148">
            <v>1550.2288037555693</v>
          </cell>
          <cell r="J148">
            <v>68.211000000000013</v>
          </cell>
          <cell r="K148">
            <v>1261.7942739342179</v>
          </cell>
          <cell r="L148">
            <v>1330.0052739342179</v>
          </cell>
          <cell r="M148">
            <v>1704.6503739571851</v>
          </cell>
          <cell r="N148">
            <v>294.15100000000001</v>
          </cell>
          <cell r="O148">
            <v>0</v>
          </cell>
          <cell r="P148">
            <v>199</v>
          </cell>
          <cell r="Q148">
            <v>165</v>
          </cell>
          <cell r="R148">
            <v>12.2</v>
          </cell>
          <cell r="S148">
            <v>11.4</v>
          </cell>
          <cell r="T148">
            <v>12.7</v>
          </cell>
          <cell r="U148">
            <v>197.58457520300735</v>
          </cell>
          <cell r="V148">
            <v>73.007892150848704</v>
          </cell>
          <cell r="W148">
            <v>0.65680347014910834</v>
          </cell>
          <cell r="X148">
            <v>0</v>
          </cell>
          <cell r="Y148">
            <v>33.269574190866997</v>
          </cell>
          <cell r="Z148">
            <v>0</v>
          </cell>
          <cell r="AA148">
            <v>1</v>
          </cell>
          <cell r="AB148">
            <v>33.269574190866997</v>
          </cell>
          <cell r="AC148">
            <v>0</v>
          </cell>
          <cell r="AD148">
            <v>33.269574190866997</v>
          </cell>
          <cell r="AE148">
            <v>47.759600000000006</v>
          </cell>
          <cell r="AF148">
            <v>47.951836912949275</v>
          </cell>
          <cell r="AG148">
            <v>0</v>
          </cell>
          <cell r="AH148">
            <v>1364.7224288249038</v>
          </cell>
          <cell r="AI148">
            <v>9.4639999999999986</v>
          </cell>
          <cell r="AJ148">
            <v>1374.1864288249037</v>
          </cell>
          <cell r="AK148">
            <v>0</v>
          </cell>
          <cell r="AL148">
            <v>507.76460909323788</v>
          </cell>
          <cell r="AM148">
            <v>486.6262967771836</v>
          </cell>
          <cell r="AN148">
            <v>21.138312316054268</v>
          </cell>
          <cell r="AO148">
            <v>127.06793473406306</v>
          </cell>
          <cell r="AP148">
            <v>116.66712929247525</v>
          </cell>
          <cell r="AQ148">
            <v>0</v>
          </cell>
          <cell r="AR148">
            <v>0</v>
          </cell>
          <cell r="AS148">
            <v>134.22443889426654</v>
          </cell>
          <cell r="AT148">
            <v>0</v>
          </cell>
          <cell r="AU148">
            <v>894.28893003346468</v>
          </cell>
          <cell r="AV148">
            <v>130.04549999999998</v>
          </cell>
          <cell r="AW148">
            <v>74.444499999999991</v>
          </cell>
          <cell r="AX148">
            <v>21.124999999999996</v>
          </cell>
          <cell r="AY148">
            <v>0</v>
          </cell>
          <cell r="AZ148">
            <v>0</v>
          </cell>
          <cell r="BA148">
            <v>30.419999999999998</v>
          </cell>
          <cell r="BB148">
            <v>0</v>
          </cell>
          <cell r="BC148">
            <v>24.504999999999999</v>
          </cell>
          <cell r="BD148">
            <v>142.70359999999999</v>
          </cell>
          <cell r="BE148">
            <v>423.24359999999996</v>
          </cell>
          <cell r="BF148">
            <v>1317.5325300334648</v>
          </cell>
          <cell r="BG148">
            <v>56.653898791438976</v>
          </cell>
          <cell r="BH148">
            <v>4.2999999999999997E-2</v>
          </cell>
          <cell r="BI148">
            <v>1374.1864288249037</v>
          </cell>
          <cell r="BJ148">
            <v>0</v>
          </cell>
          <cell r="BK148">
            <v>45403.734095730346</v>
          </cell>
          <cell r="BL148">
            <v>3859.3173981370792</v>
          </cell>
          <cell r="BM148">
            <v>544.84480914876417</v>
          </cell>
          <cell r="BN148">
            <v>5448.5616008228808</v>
          </cell>
          <cell r="BO148">
            <v>3301.7098831073436</v>
          </cell>
          <cell r="BP148">
            <v>0</v>
          </cell>
          <cell r="BQ148">
            <v>363.22987276584274</v>
          </cell>
          <cell r="BR148">
            <v>22.701867047865171</v>
          </cell>
          <cell r="BS148">
            <v>0</v>
          </cell>
          <cell r="BT148">
            <v>0</v>
          </cell>
          <cell r="BU148">
            <v>13540.365431029775</v>
          </cell>
          <cell r="BV148">
            <v>1770.7456297334836</v>
          </cell>
          <cell r="BW148">
            <v>1895.1518611557844</v>
          </cell>
          <cell r="BX148">
            <v>2281.5</v>
          </cell>
          <cell r="BY148">
            <v>0</v>
          </cell>
          <cell r="BZ148">
            <v>3.5000000000000003E-2</v>
          </cell>
          <cell r="CA148">
            <v>1589.1306933505621</v>
          </cell>
          <cell r="CB148">
            <v>66480.62771099995</v>
          </cell>
          <cell r="CC148">
            <v>-1037.8610423999999</v>
          </cell>
          <cell r="CD148">
            <v>451.99685440000007</v>
          </cell>
          <cell r="CE148">
            <v>65894.763522999958</v>
          </cell>
        </row>
      </sheetData>
      <sheetData sheetId="5">
        <row r="1">
          <cell r="A1" t="str">
            <v>Date</v>
          </cell>
          <cell r="B1" t="str">
            <v>Week</v>
          </cell>
          <cell r="C1" t="str">
            <v>Day</v>
          </cell>
          <cell r="D1" t="str">
            <v>Cartons Picked to Pallet</v>
          </cell>
          <cell r="E1" t="str">
            <v>Cartons Picked to Roll Cage</v>
          </cell>
          <cell r="F1" t="str">
            <v>Cartons Picked to Security Tote</v>
          </cell>
          <cell r="G1" t="str">
            <v>Cartons Layer Picked</v>
          </cell>
          <cell r="H1" t="str">
            <v>Cartons Reverse Picked</v>
          </cell>
          <cell r="I1" t="str">
            <v>Cartons Pallet Selected</v>
          </cell>
          <cell r="J1" t="str">
            <v>Cartons Rainbow Pallets</v>
          </cell>
          <cell r="K1" t="str">
            <v>Total Cartons Picked</v>
          </cell>
          <cell r="L1" t="str">
            <v>Other Cartons Handled Ex NDC Cross Dock</v>
          </cell>
          <cell r="M1" t="str">
            <v>Total Cartons Handled Ex NDC Cross Dock</v>
          </cell>
          <cell r="N1" t="str">
            <v>Total Shorts</v>
          </cell>
          <cell r="O1" t="str">
            <v>Pallets Received</v>
          </cell>
          <cell r="P1" t="str">
            <v>Cases Received</v>
          </cell>
          <cell r="Q1" t="str">
            <v xml:space="preserve">Pallets despatched </v>
          </cell>
          <cell r="R1" t="str">
            <v xml:space="preserve">Roll Cages despatched </v>
          </cell>
          <cell r="S1" t="str">
            <v>Security Totes despatched</v>
          </cell>
          <cell r="T1" t="str">
            <v>Display Pallets despatched</v>
          </cell>
          <cell r="U1" t="str">
            <v>Pallet Spaces Used</v>
          </cell>
          <cell r="V1" t="str">
            <v>LPs Despatched</v>
          </cell>
          <cell r="W1" t="str">
            <v>ULD despatched</v>
          </cell>
          <cell r="X1" t="str">
            <v>Pallets Let-Down</v>
          </cell>
          <cell r="Y1" t="str">
            <v>Pallets Misc_Moves</v>
          </cell>
          <cell r="Z1" t="str">
            <v>Pallets Pallet_Moves</v>
          </cell>
          <cell r="AA1" t="str">
            <v>Pallets Pallet Selects</v>
          </cell>
          <cell r="AB1" t="str">
            <v>Pallets Replenished</v>
          </cell>
          <cell r="AC1" t="str">
            <v>Pallets Abandoned</v>
          </cell>
          <cell r="AD1" t="str">
            <v>Pallets PutAway</v>
          </cell>
          <cell r="AE1" t="str">
            <v>Pallets Hauled</v>
          </cell>
          <cell r="AF1" t="str">
            <v>Pallets Cross Docked</v>
          </cell>
          <cell r="AG1" t="str">
            <v>Other Pallets Despatched</v>
          </cell>
          <cell r="AH1" t="str">
            <v>Pick Performance</v>
          </cell>
          <cell r="AI1" t="str">
            <v>Fork Performance</v>
          </cell>
          <cell r="AJ1" t="str">
            <v>1st Pick Availability</v>
          </cell>
          <cell r="AK1" t="str">
            <v>Pick Rate to Pallet</v>
          </cell>
          <cell r="AL1" t="str">
            <v>Pick Rate to Roll Cage</v>
          </cell>
          <cell r="AM1" t="str">
            <v>Bulk Select Ratio</v>
          </cell>
          <cell r="AN1" t="str">
            <v>Pallets Received per Hour</v>
          </cell>
          <cell r="AO1" t="str">
            <v>Pallets Receiving Only per Hour</v>
          </cell>
          <cell r="AP1" t="str">
            <v>Pallets Putaway Only per Hour</v>
          </cell>
          <cell r="AQ1" t="str">
            <v>ULD Despatched per Hour</v>
          </cell>
          <cell r="AR1" t="str">
            <v>Cartons per ULD</v>
          </cell>
          <cell r="AS1" t="str">
            <v>Pallets Replenished per Hour</v>
          </cell>
          <cell r="AT1" t="str">
            <v>Throughout (Cartons per Hour)</v>
          </cell>
          <cell r="AU1" t="str">
            <v>Pickrate</v>
          </cell>
          <cell r="AV1" t="str">
            <v>Labour on Pick</v>
          </cell>
          <cell r="AW1" t="str">
            <v>Total Labour Cost per Carton</v>
          </cell>
          <cell r="AX1" t="str">
            <v>LCPH - Salaries &amp; Wages</v>
          </cell>
          <cell r="AY1" t="str">
            <v>Excluding On Costs @ &amp; Contractors</v>
          </cell>
          <cell r="AZ1" t="str">
            <v>EBA Multiplier</v>
          </cell>
          <cell r="BA1" t="str">
            <v>LCPH uplifted for EBA</v>
          </cell>
          <cell r="BB1" t="str">
            <v>Public Holidays Allowances</v>
          </cell>
          <cell r="BC1" t="str">
            <v>Adjusted Labour Cost Per Hour</v>
          </cell>
          <cell r="BD1" t="str">
            <v>LCPH - Contract Labour</v>
          </cell>
          <cell r="BE1" t="str">
            <v>LCPH - Total Labour</v>
          </cell>
          <cell r="BF1" t="str">
            <v>Salaried Hours</v>
          </cell>
          <cell r="BG1" t="str">
            <v>Casual Hours</v>
          </cell>
          <cell r="BH1" t="str">
            <v>Permanent Hours</v>
          </cell>
          <cell r="BI1" t="str">
            <v>Agency Hours</v>
          </cell>
          <cell r="BJ1" t="str">
            <v>Total Hours</v>
          </cell>
          <cell r="BK1" t="str">
            <v>Total Selection Hours</v>
          </cell>
          <cell r="BL1" t="str">
            <v>Total Standard Hours</v>
          </cell>
          <cell r="BM1" t="str">
            <v>Selection Hours - Pallets</v>
          </cell>
          <cell r="BN1" t="str">
            <v>Standard Hours - Pallets</v>
          </cell>
          <cell r="BO1" t="str">
            <v>Selection Hours - Roll Cages</v>
          </cell>
          <cell r="BP1" t="str">
            <v>Standard Hours - Roll Cages</v>
          </cell>
          <cell r="BQ1" t="str">
            <v>Selection Hours - Security Totes</v>
          </cell>
          <cell r="BR1" t="str">
            <v>Standard Hours - Security Totes</v>
          </cell>
          <cell r="BS1" t="str">
            <v>Selection Hours - Layer Picking</v>
          </cell>
          <cell r="BT1" t="str">
            <v>Standard Hours - Layer Picking</v>
          </cell>
          <cell r="BU1" t="str">
            <v>Selection Hours - Reverse Picking</v>
          </cell>
          <cell r="BV1" t="str">
            <v>Standard Hours - Reverse Picking</v>
          </cell>
          <cell r="BW1" t="str">
            <v>Receiving Hours</v>
          </cell>
          <cell r="BX1" t="str">
            <v>Receiver Hours</v>
          </cell>
          <cell r="BY1" t="str">
            <v>Putaway Hours</v>
          </cell>
          <cell r="BZ1" t="str">
            <v>Putaway Standard Hours</v>
          </cell>
          <cell r="CA1" t="str">
            <v>Despatch Hours</v>
          </cell>
          <cell r="CB1" t="str">
            <v>Other Handling Hours Ex Cross Dock</v>
          </cell>
          <cell r="CC1" t="str">
            <v>De-Stuffing Hours</v>
          </cell>
          <cell r="CD1" t="str">
            <v>Replenishment Hours</v>
          </cell>
          <cell r="CE1" t="str">
            <v>Replenishment Standard Hours</v>
          </cell>
          <cell r="CF1" t="str">
            <v>Let Down Hours</v>
          </cell>
          <cell r="CG1" t="str">
            <v>Let Down Standard Hours</v>
          </cell>
          <cell r="CH1" t="str">
            <v>Misc move Hours</v>
          </cell>
          <cell r="CI1" t="str">
            <v>Misc move Standard Hours</v>
          </cell>
          <cell r="CJ1" t="str">
            <v>Pallet move Hours</v>
          </cell>
          <cell r="CK1" t="str">
            <v>Pallet move Standard Hours</v>
          </cell>
          <cell r="CL1" t="str">
            <v>Pallet Select Hours</v>
          </cell>
          <cell r="CM1" t="str">
            <v>Pallet Select Standard Hours</v>
          </cell>
          <cell r="CN1" t="str">
            <v>Other Direct Hours</v>
          </cell>
          <cell r="CO1" t="str">
            <v>Total Production Hours</v>
          </cell>
          <cell r="CP1" t="str">
            <v>DC Management &amp; Supervision</v>
          </cell>
          <cell r="CQ1" t="str">
            <v>Training</v>
          </cell>
          <cell r="CR1" t="str">
            <v>Inventory Control</v>
          </cell>
          <cell r="CS1" t="str">
            <v>Maintenance</v>
          </cell>
          <cell r="CT1" t="str">
            <v>Stocktake</v>
          </cell>
          <cell r="CU1" t="str">
            <v>Cleaning</v>
          </cell>
          <cell r="CV1" t="str">
            <v>Clerical Support</v>
          </cell>
          <cell r="CW1" t="str">
            <v>Rehab</v>
          </cell>
          <cell r="CX1" t="str">
            <v>Tea Break</v>
          </cell>
          <cell r="CY1" t="str">
            <v>Delay</v>
          </cell>
          <cell r="CZ1" t="str">
            <v>Equip Swap</v>
          </cell>
          <cell r="DA1" t="str">
            <v>Freezer Break</v>
          </cell>
          <cell r="DB1" t="str">
            <v>HSR</v>
          </cell>
          <cell r="DC1" t="str">
            <v>Breakdown</v>
          </cell>
          <cell r="DD1" t="str">
            <v>Meeting</v>
          </cell>
          <cell r="DE1" t="str">
            <v>Union Biz</v>
          </cell>
          <cell r="DF1" t="str">
            <v>OT Break</v>
          </cell>
          <cell r="DG1" t="str">
            <v>First Aid</v>
          </cell>
          <cell r="DH1" t="str">
            <v>Yard Fork</v>
          </cell>
          <cell r="DI1" t="str">
            <v>Pallet Fork</v>
          </cell>
          <cell r="DJ1" t="str">
            <v>Pallet Turn</v>
          </cell>
          <cell r="DK1" t="str">
            <v>Cycle Count</v>
          </cell>
          <cell r="DL1" t="str">
            <v>QA</v>
          </cell>
          <cell r="DM1" t="str">
            <v>StockTake</v>
          </cell>
          <cell r="DN1" t="str">
            <v>Other Support Hours</v>
          </cell>
          <cell r="DO1" t="str">
            <v>Total Support Hours</v>
          </cell>
          <cell r="DP1" t="str">
            <v>Total Throughput Hours</v>
          </cell>
          <cell r="DQ1" t="str">
            <v>Other Non Throughput Hours +/(-)</v>
          </cell>
          <cell r="DR1" t="str">
            <v>Ratio</v>
          </cell>
          <cell r="DS1" t="str">
            <v>Total Hours</v>
          </cell>
          <cell r="DT1" t="str">
            <v>Lunch</v>
          </cell>
          <cell r="DU1" t="str">
            <v>Begin Day</v>
          </cell>
          <cell r="DV1" t="str">
            <v>Sick Hours</v>
          </cell>
          <cell r="DW1" t="str">
            <v>Sick Pay %</v>
          </cell>
          <cell r="DX1" t="str">
            <v>Sick Pay</v>
          </cell>
          <cell r="DY1" t="str">
            <v>OT Hours</v>
          </cell>
          <cell r="DZ1" t="str">
            <v>OT Pay</v>
          </cell>
          <cell r="EA1" t="str">
            <v>Support Hrs % of Total</v>
          </cell>
          <cell r="EB1" t="str">
            <v>Labour Costs</v>
          </cell>
          <cell r="EC1" t="str">
            <v>Salaries &amp; Wages</v>
          </cell>
          <cell r="ED1" t="str">
            <v>Contract Labour Cost</v>
          </cell>
          <cell r="EE1" t="str">
            <v>Begin Days</v>
          </cell>
          <cell r="EF1" t="str">
            <v>Avg. Begin Day Minutes</v>
          </cell>
          <cell r="EG1" t="str">
            <v>Hauling Hours</v>
          </cell>
          <cell r="EH1" t="str">
            <v>Hauling per Hour</v>
          </cell>
          <cell r="EI1" t="str">
            <v>Let Downs per Hour</v>
          </cell>
          <cell r="EJ1" t="str">
            <v>Misc Moves per Hour</v>
          </cell>
          <cell r="EK1" t="str">
            <v>Pallet Moves</v>
          </cell>
          <cell r="EL1" t="str">
            <v>Pallet Selects per Hour</v>
          </cell>
          <cell r="EM1" t="str">
            <v>Sec Totes per Hour</v>
          </cell>
          <cell r="EN1" t="str">
            <v>Layer Picks per Hour</v>
          </cell>
          <cell r="EO1" t="str">
            <v>Reverse Picks per Hour</v>
          </cell>
          <cell r="EP1" t="str">
            <v>Pick KPI versus Budget</v>
          </cell>
          <cell r="EQ1" t="str">
            <v>Receipt KPI versus Budget</v>
          </cell>
          <cell r="ER1" t="str">
            <v>Despatch KPI versus Budget</v>
          </cell>
          <cell r="ES1" t="str">
            <v>Replenishment KPI versus Budget</v>
          </cell>
          <cell r="ET1" t="str">
            <v>CPC Variance</v>
          </cell>
          <cell r="EU1" t="str">
            <v>Hrs Variance</v>
          </cell>
          <cell r="EV1" t="str">
            <v>XD Hours</v>
          </cell>
          <cell r="EW1" t="str">
            <v>Dekit Hours</v>
          </cell>
        </row>
        <row r="2">
          <cell r="A2">
            <v>42271</v>
          </cell>
          <cell r="B2">
            <v>13</v>
          </cell>
          <cell r="C2" t="str">
            <v>Thu</v>
          </cell>
          <cell r="D2">
            <v>28584</v>
          </cell>
          <cell r="E2">
            <v>0</v>
          </cell>
          <cell r="F2">
            <v>0</v>
          </cell>
          <cell r="G2">
            <v>6870</v>
          </cell>
          <cell r="H2">
            <v>0</v>
          </cell>
          <cell r="I2">
            <v>3701</v>
          </cell>
          <cell r="J2">
            <v>2483</v>
          </cell>
          <cell r="K2">
            <v>41638</v>
          </cell>
          <cell r="L2">
            <v>0</v>
          </cell>
          <cell r="M2">
            <v>41638</v>
          </cell>
          <cell r="N2">
            <v>572</v>
          </cell>
          <cell r="O2">
            <v>1145</v>
          </cell>
          <cell r="P2">
            <v>38570</v>
          </cell>
          <cell r="Q2">
            <v>955</v>
          </cell>
          <cell r="R2">
            <v>0</v>
          </cell>
          <cell r="S2">
            <v>0</v>
          </cell>
          <cell r="T2">
            <v>0</v>
          </cell>
          <cell r="U2">
            <v>749</v>
          </cell>
          <cell r="V2">
            <v>14057</v>
          </cell>
          <cell r="W2">
            <v>955</v>
          </cell>
          <cell r="X2">
            <v>813</v>
          </cell>
          <cell r="Y2">
            <v>0</v>
          </cell>
          <cell r="Z2">
            <v>12</v>
          </cell>
          <cell r="AA2">
            <v>171</v>
          </cell>
          <cell r="AB2">
            <v>996</v>
          </cell>
          <cell r="AC2">
            <v>15</v>
          </cell>
          <cell r="AD2">
            <v>1136</v>
          </cell>
          <cell r="AE2">
            <v>226</v>
          </cell>
          <cell r="AF2">
            <v>0</v>
          </cell>
          <cell r="AG2">
            <v>0</v>
          </cell>
          <cell r="AH2">
            <v>1.1122733169984476</v>
          </cell>
          <cell r="AI2">
            <v>1.0095738620661232</v>
          </cell>
          <cell r="AJ2">
            <v>0.98626254863345986</v>
          </cell>
          <cell r="AK2">
            <v>207.21051614171731</v>
          </cell>
          <cell r="AL2">
            <v>0</v>
          </cell>
          <cell r="AM2">
            <v>0.14851818050818963</v>
          </cell>
          <cell r="AN2">
            <v>16.354027804158516</v>
          </cell>
          <cell r="AO2">
            <v>53.382718607542479</v>
          </cell>
          <cell r="AP2">
            <v>23.391598791840362</v>
          </cell>
          <cell r="AQ2">
            <v>20.847987969059417</v>
          </cell>
          <cell r="AR2">
            <v>43.6</v>
          </cell>
          <cell r="AS2">
            <v>17.397295500708832</v>
          </cell>
          <cell r="AT2">
            <v>99.811426288487141</v>
          </cell>
          <cell r="AU2">
            <v>288.1107106825317</v>
          </cell>
          <cell r="AV2">
            <v>0.34643427886465855</v>
          </cell>
          <cell r="AW2">
            <v>0.46626034879182776</v>
          </cell>
          <cell r="AX2">
            <v>44.619473091735209</v>
          </cell>
          <cell r="BF2">
            <v>11.742777777777778</v>
          </cell>
          <cell r="BG2">
            <v>100.5055555554901</v>
          </cell>
          <cell r="BH2">
            <v>325.84166666679499</v>
          </cell>
          <cell r="BI2">
            <v>3.3438888888888889</v>
          </cell>
          <cell r="BJ2">
            <v>441.4338888889518</v>
          </cell>
          <cell r="BK2">
            <v>144.52083333299186</v>
          </cell>
          <cell r="BL2">
            <v>160.74666666666667</v>
          </cell>
          <cell r="BM2">
            <v>137.94666666652464</v>
          </cell>
          <cell r="BN2">
            <v>146.08166666666668</v>
          </cell>
          <cell r="BO2">
            <v>0</v>
          </cell>
          <cell r="BP2">
            <v>0</v>
          </cell>
          <cell r="BQ2">
            <v>0</v>
          </cell>
          <cell r="BR2">
            <v>0</v>
          </cell>
          <cell r="BS2">
            <v>6.5741666664672085</v>
          </cell>
          <cell r="BT2">
            <v>14.664999999999999</v>
          </cell>
          <cell r="BU2">
            <v>0</v>
          </cell>
          <cell r="BV2">
            <v>0</v>
          </cell>
          <cell r="BW2">
            <v>70.013333333629802</v>
          </cell>
          <cell r="BX2">
            <v>21.448888888888888</v>
          </cell>
          <cell r="BY2">
            <v>48.564444444740914</v>
          </cell>
          <cell r="BZ2">
            <v>53.165833333333332</v>
          </cell>
          <cell r="CA2">
            <v>45.807777777755788</v>
          </cell>
          <cell r="CB2">
            <v>0</v>
          </cell>
          <cell r="CC2">
            <v>0</v>
          </cell>
          <cell r="CD2">
            <v>57.250277777912046</v>
          </cell>
          <cell r="CE2">
            <v>53.661944444444444</v>
          </cell>
          <cell r="CF2">
            <v>47.17527777785125</v>
          </cell>
          <cell r="CG2">
            <v>45.229722222222222</v>
          </cell>
          <cell r="CH2">
            <v>0</v>
          </cell>
          <cell r="CI2">
            <v>0</v>
          </cell>
          <cell r="CJ2">
            <v>0.4211111111111111</v>
          </cell>
          <cell r="CK2">
            <v>0.70944444444444443</v>
          </cell>
          <cell r="CL2">
            <v>9.6538888889496839</v>
          </cell>
          <cell r="CM2">
            <v>7.722777777777778</v>
          </cell>
          <cell r="CN2">
            <v>0</v>
          </cell>
          <cell r="CO2">
            <v>317.59222222228954</v>
          </cell>
          <cell r="CP2">
            <v>47.018888888765233</v>
          </cell>
          <cell r="CQ2">
            <v>0</v>
          </cell>
          <cell r="CR2">
            <v>9.3091666666666661</v>
          </cell>
          <cell r="CS2">
            <v>0</v>
          </cell>
          <cell r="CT2">
            <v>0</v>
          </cell>
          <cell r="CU2">
            <v>6.1594444444444445</v>
          </cell>
          <cell r="CV2">
            <v>0</v>
          </cell>
          <cell r="CW2">
            <v>0</v>
          </cell>
          <cell r="CX2">
            <v>15.304722222222223</v>
          </cell>
          <cell r="CY2">
            <v>3.1666666666666665</v>
          </cell>
          <cell r="CZ2">
            <v>4.3611111111628516</v>
          </cell>
          <cell r="DA2">
            <v>2.0833333333333332E-2</v>
          </cell>
          <cell r="DB2">
            <v>0</v>
          </cell>
          <cell r="DC2">
            <v>1.9655555555555555</v>
          </cell>
          <cell r="DD2">
            <v>0</v>
          </cell>
          <cell r="DE2">
            <v>0</v>
          </cell>
          <cell r="DF2">
            <v>0</v>
          </cell>
          <cell r="DG2">
            <v>0</v>
          </cell>
          <cell r="DH2">
            <v>0</v>
          </cell>
          <cell r="DI2">
            <v>8.3777777776432529</v>
          </cell>
          <cell r="DJ2">
            <v>0</v>
          </cell>
          <cell r="DK2">
            <v>3.8902777777777779</v>
          </cell>
          <cell r="DL2">
            <v>0</v>
          </cell>
          <cell r="DM2">
            <v>0</v>
          </cell>
          <cell r="DN2">
            <v>37.086944444361656</v>
          </cell>
          <cell r="DO2">
            <v>99.574444444237997</v>
          </cell>
          <cell r="DP2">
            <v>417.16666666652753</v>
          </cell>
          <cell r="DQ2">
            <v>17.938166666660681</v>
          </cell>
          <cell r="DR2">
            <v>4.2999999999999997E-2</v>
          </cell>
          <cell r="DS2">
            <v>435.1048333331882</v>
          </cell>
          <cell r="DT2">
            <v>22.357222222222223</v>
          </cell>
          <cell r="DU2">
            <v>1.9100000002020523</v>
          </cell>
          <cell r="DV2">
            <v>44.47</v>
          </cell>
          <cell r="DW2">
            <v>0.1022052539828865</v>
          </cell>
          <cell r="DX2">
            <v>1800.2345399999999</v>
          </cell>
          <cell r="DY2">
            <v>0</v>
          </cell>
          <cell r="DZ2">
            <v>0</v>
          </cell>
          <cell r="EA2">
            <v>0.22885161647466082</v>
          </cell>
          <cell r="EB2">
            <v>40.481999999999999</v>
          </cell>
          <cell r="EC2">
            <v>19414.148402994124</v>
          </cell>
          <cell r="ED2">
            <v>135.36731</v>
          </cell>
          <cell r="EE2">
            <v>20</v>
          </cell>
          <cell r="EF2">
            <v>5.7300000006061573</v>
          </cell>
          <cell r="EG2">
            <v>10.266944444348209</v>
          </cell>
          <cell r="EH2">
            <v>22.01239143983188</v>
          </cell>
          <cell r="EI2">
            <v>17.233602816891153</v>
          </cell>
          <cell r="EJ2">
            <v>0</v>
          </cell>
          <cell r="EK2">
            <v>28.496042216358841</v>
          </cell>
          <cell r="EL2">
            <v>17.713068999140337</v>
          </cell>
          <cell r="EM2">
            <v>0</v>
          </cell>
          <cell r="EN2">
            <v>1044.9993662378147</v>
          </cell>
          <cell r="EO2">
            <v>0</v>
          </cell>
          <cell r="EP2">
            <v>-1134.6815479184029</v>
          </cell>
          <cell r="EQ2">
            <v>64.718719985887205</v>
          </cell>
          <cell r="ER2">
            <v>-86.660932183595762</v>
          </cell>
          <cell r="ES2">
            <v>-138.91641964064911</v>
          </cell>
          <cell r="ET2">
            <v>-0.12704068594274465</v>
          </cell>
          <cell r="EU2">
            <v>-118.55182759349545</v>
          </cell>
          <cell r="EV2">
            <v>0</v>
          </cell>
          <cell r="EW2">
            <v>0</v>
          </cell>
        </row>
        <row r="3">
          <cell r="A3">
            <v>42131</v>
          </cell>
          <cell r="B3">
            <v>45</v>
          </cell>
          <cell r="C3" t="str">
            <v>Thu</v>
          </cell>
          <cell r="D3">
            <v>27002</v>
          </cell>
          <cell r="E3">
            <v>0</v>
          </cell>
          <cell r="F3">
            <v>0</v>
          </cell>
          <cell r="G3">
            <v>4368</v>
          </cell>
          <cell r="H3">
            <v>0</v>
          </cell>
          <cell r="I3">
            <v>895</v>
          </cell>
          <cell r="J3">
            <v>658</v>
          </cell>
          <cell r="K3">
            <v>32923</v>
          </cell>
          <cell r="L3">
            <v>0</v>
          </cell>
          <cell r="M3">
            <v>32923</v>
          </cell>
          <cell r="N3">
            <v>579</v>
          </cell>
          <cell r="O3">
            <v>1080</v>
          </cell>
          <cell r="P3">
            <v>33066</v>
          </cell>
          <cell r="Q3">
            <v>900</v>
          </cell>
          <cell r="R3">
            <v>0</v>
          </cell>
          <cell r="S3">
            <v>0</v>
          </cell>
          <cell r="T3">
            <v>0</v>
          </cell>
          <cell r="U3">
            <v>710</v>
          </cell>
          <cell r="V3">
            <v>13539</v>
          </cell>
          <cell r="W3">
            <v>900</v>
          </cell>
          <cell r="X3">
            <v>757</v>
          </cell>
          <cell r="Y3">
            <v>0</v>
          </cell>
          <cell r="Z3">
            <v>0</v>
          </cell>
          <cell r="AA3">
            <v>86</v>
          </cell>
          <cell r="AB3">
            <v>843</v>
          </cell>
          <cell r="AC3">
            <v>18</v>
          </cell>
          <cell r="AD3">
            <v>1040</v>
          </cell>
          <cell r="AE3">
            <v>227</v>
          </cell>
          <cell r="AF3">
            <v>0</v>
          </cell>
          <cell r="AG3">
            <v>0</v>
          </cell>
          <cell r="AH3">
            <v>1.0805673081566196</v>
          </cell>
          <cell r="AI3">
            <v>0.90910642494207683</v>
          </cell>
          <cell r="AJ3">
            <v>0.98241351031194002</v>
          </cell>
          <cell r="AK3">
            <v>185.75345921088783</v>
          </cell>
          <cell r="AL3">
            <v>0</v>
          </cell>
          <cell r="AM3">
            <v>4.7170670959511586E-2</v>
          </cell>
          <cell r="AN3">
            <v>19.67591421146102</v>
          </cell>
          <cell r="AO3">
            <v>362.6189143816452</v>
          </cell>
          <cell r="AP3">
            <v>20.034246575413952</v>
          </cell>
          <cell r="AQ3">
            <v>19.843335640308741</v>
          </cell>
          <cell r="AR3">
            <v>36.581111111111113</v>
          </cell>
          <cell r="AS3">
            <v>16.652400078986098</v>
          </cell>
          <cell r="AT3">
            <v>79.444092172396779</v>
          </cell>
          <cell r="AU3">
            <v>219.36236132890755</v>
          </cell>
          <cell r="AV3">
            <v>0.36215917667516306</v>
          </cell>
          <cell r="AW3">
            <v>0.55301652038954741</v>
          </cell>
          <cell r="AX3">
            <v>42.122622644952401</v>
          </cell>
          <cell r="BF3">
            <v>19.603055555555557</v>
          </cell>
          <cell r="BG3">
            <v>133.3622222220406</v>
          </cell>
          <cell r="BH3">
            <v>282.69583333287466</v>
          </cell>
          <cell r="BI3">
            <v>0</v>
          </cell>
          <cell r="BJ3">
            <v>435.66111111047081</v>
          </cell>
          <cell r="BK3">
            <v>150.08499999977622</v>
          </cell>
          <cell r="BL3">
            <v>162.17694444444444</v>
          </cell>
          <cell r="BM3">
            <v>145.36472222218134</v>
          </cell>
          <cell r="BN3">
            <v>150.81277777777777</v>
          </cell>
          <cell r="BO3">
            <v>0</v>
          </cell>
          <cell r="BP3">
            <v>0</v>
          </cell>
          <cell r="BQ3">
            <v>0</v>
          </cell>
          <cell r="BR3">
            <v>0</v>
          </cell>
          <cell r="BS3">
            <v>4.7202777775948768</v>
          </cell>
          <cell r="BT3">
            <v>11.364166666666666</v>
          </cell>
          <cell r="BU3">
            <v>0</v>
          </cell>
          <cell r="BV3">
            <v>0</v>
          </cell>
          <cell r="BW3">
            <v>54.889444444259212</v>
          </cell>
          <cell r="BX3">
            <v>2.9783333333333335</v>
          </cell>
          <cell r="BY3">
            <v>51.91111111092588</v>
          </cell>
          <cell r="BZ3">
            <v>49.140277777777776</v>
          </cell>
          <cell r="CA3">
            <v>45.355277777582202</v>
          </cell>
          <cell r="CB3">
            <v>0</v>
          </cell>
          <cell r="CC3">
            <v>0</v>
          </cell>
          <cell r="CD3">
            <v>50.62333333342103</v>
          </cell>
          <cell r="CE3">
            <v>44.074444444444445</v>
          </cell>
          <cell r="CF3">
            <v>45.270833333481569</v>
          </cell>
          <cell r="CG3">
            <v>40.350555555555559</v>
          </cell>
          <cell r="CH3">
            <v>0</v>
          </cell>
          <cell r="CI3">
            <v>0</v>
          </cell>
          <cell r="CJ3">
            <v>0</v>
          </cell>
          <cell r="CK3">
            <v>0</v>
          </cell>
          <cell r="CL3">
            <v>5.3524999999394645</v>
          </cell>
          <cell r="CM3">
            <v>3.7238888888888888</v>
          </cell>
          <cell r="CN3">
            <v>0</v>
          </cell>
          <cell r="CO3">
            <v>300.9530555550387</v>
          </cell>
          <cell r="CP3">
            <v>44.155000000000001</v>
          </cell>
          <cell r="CQ3">
            <v>0</v>
          </cell>
          <cell r="CR3">
            <v>9.0936111111111106</v>
          </cell>
          <cell r="CS3">
            <v>0</v>
          </cell>
          <cell r="CT3">
            <v>0</v>
          </cell>
          <cell r="CU3">
            <v>10.591111111111111</v>
          </cell>
          <cell r="CV3">
            <v>0</v>
          </cell>
          <cell r="CW3">
            <v>0</v>
          </cell>
          <cell r="CX3">
            <v>15.376944444444444</v>
          </cell>
          <cell r="CY3">
            <v>1.4166666666666667</v>
          </cell>
          <cell r="CZ3">
            <v>2.5811111111111109</v>
          </cell>
          <cell r="DA3">
            <v>3.3333333333333335E-3</v>
          </cell>
          <cell r="DB3">
            <v>0</v>
          </cell>
          <cell r="DC3">
            <v>16.197222222174364</v>
          </cell>
          <cell r="DD3">
            <v>0.17722222222222223</v>
          </cell>
          <cell r="DE3">
            <v>0</v>
          </cell>
          <cell r="DF3">
            <v>0</v>
          </cell>
          <cell r="DG3">
            <v>0</v>
          </cell>
          <cell r="DH3">
            <v>0</v>
          </cell>
          <cell r="DI3">
            <v>8.4444444444444446</v>
          </cell>
          <cell r="DJ3">
            <v>0</v>
          </cell>
          <cell r="DK3">
            <v>2.9972222222222222</v>
          </cell>
          <cell r="DL3">
            <v>0</v>
          </cell>
          <cell r="DM3">
            <v>0</v>
          </cell>
          <cell r="DN3">
            <v>47.194166666618806</v>
          </cell>
          <cell r="DO3">
            <v>111.03388888884103</v>
          </cell>
          <cell r="DP3">
            <v>411.98694444387974</v>
          </cell>
          <cell r="DQ3">
            <v>17.715438611086828</v>
          </cell>
          <cell r="DR3">
            <v>4.2999999999999997E-2</v>
          </cell>
          <cell r="DS3">
            <v>429.70238305496656</v>
          </cell>
          <cell r="DT3">
            <v>21.410277777777779</v>
          </cell>
          <cell r="DU3">
            <v>2.4302777777022406</v>
          </cell>
          <cell r="DV3">
            <v>6.58</v>
          </cell>
          <cell r="DW3">
            <v>1.5223124170359877E-2</v>
          </cell>
          <cell r="DX3">
            <v>273.01078000000001</v>
          </cell>
          <cell r="DY3">
            <v>0</v>
          </cell>
          <cell r="DZ3">
            <v>0</v>
          </cell>
          <cell r="EA3">
            <v>0.25839719132913869</v>
          </cell>
          <cell r="EB3">
            <v>41.491</v>
          </cell>
          <cell r="EC3">
            <v>18101.792355333619</v>
          </cell>
          <cell r="ED3">
            <v>0</v>
          </cell>
          <cell r="EE3">
            <v>22</v>
          </cell>
          <cell r="EF3">
            <v>6.6280303028242926</v>
          </cell>
          <cell r="EG3">
            <v>30.568611111031689</v>
          </cell>
          <cell r="EH3">
            <v>7.4259180168666408</v>
          </cell>
          <cell r="EI3">
            <v>16.721583064832497</v>
          </cell>
          <cell r="EJ3">
            <v>0</v>
          </cell>
          <cell r="EK3">
            <v>0</v>
          </cell>
          <cell r="EL3">
            <v>16.067258290700167</v>
          </cell>
          <cell r="EM3">
            <v>0</v>
          </cell>
          <cell r="EN3">
            <v>925.36926973514414</v>
          </cell>
          <cell r="EO3">
            <v>0</v>
          </cell>
          <cell r="EP3">
            <v>158.40446259261927</v>
          </cell>
          <cell r="EQ3">
            <v>-671.02296950297</v>
          </cell>
          <cell r="ER3">
            <v>-84.798874505128651</v>
          </cell>
          <cell r="ES3">
            <v>31.241360542513359</v>
          </cell>
          <cell r="ET3">
            <v>-0.11745620880035423</v>
          </cell>
          <cell r="EU3">
            <v>-91.803656076420737</v>
          </cell>
          <cell r="EV3">
            <v>0</v>
          </cell>
          <cell r="EW3">
            <v>0</v>
          </cell>
        </row>
        <row r="4">
          <cell r="A4">
            <v>42132</v>
          </cell>
          <cell r="B4">
            <v>45</v>
          </cell>
          <cell r="C4" t="str">
            <v>Fri</v>
          </cell>
          <cell r="D4">
            <v>32148</v>
          </cell>
          <cell r="E4">
            <v>0</v>
          </cell>
          <cell r="F4">
            <v>0</v>
          </cell>
          <cell r="G4">
            <v>4500</v>
          </cell>
          <cell r="H4">
            <v>0</v>
          </cell>
          <cell r="I4">
            <v>2739</v>
          </cell>
          <cell r="J4">
            <v>2898</v>
          </cell>
          <cell r="K4">
            <v>42285</v>
          </cell>
          <cell r="L4">
            <v>0</v>
          </cell>
          <cell r="M4">
            <v>42285</v>
          </cell>
          <cell r="N4">
            <v>583</v>
          </cell>
          <cell r="O4">
            <v>1460</v>
          </cell>
          <cell r="P4">
            <v>41120</v>
          </cell>
          <cell r="Q4">
            <v>1296</v>
          </cell>
          <cell r="R4">
            <v>0</v>
          </cell>
          <cell r="S4">
            <v>0</v>
          </cell>
          <cell r="T4">
            <v>0</v>
          </cell>
          <cell r="U4">
            <v>1001</v>
          </cell>
          <cell r="V4">
            <v>14705</v>
          </cell>
          <cell r="W4">
            <v>1296</v>
          </cell>
          <cell r="X4">
            <v>1007</v>
          </cell>
          <cell r="Y4">
            <v>0</v>
          </cell>
          <cell r="Z4">
            <v>11</v>
          </cell>
          <cell r="AA4">
            <v>274</v>
          </cell>
          <cell r="AB4">
            <v>1292</v>
          </cell>
          <cell r="AC4">
            <v>27</v>
          </cell>
          <cell r="AD4">
            <v>1452</v>
          </cell>
          <cell r="AE4">
            <v>157</v>
          </cell>
          <cell r="AF4">
            <v>0</v>
          </cell>
          <cell r="AG4">
            <v>0</v>
          </cell>
          <cell r="AH4">
            <v>0.98694250040508547</v>
          </cell>
          <cell r="AI4">
            <v>0.94845834533962492</v>
          </cell>
          <cell r="AJ4">
            <v>0.98621260494265106</v>
          </cell>
          <cell r="AK4">
            <v>182.51793909359566</v>
          </cell>
          <cell r="AL4">
            <v>0</v>
          </cell>
          <cell r="AM4">
            <v>0.13330968428520751</v>
          </cell>
          <cell r="AN4">
            <v>17.165307528733116</v>
          </cell>
          <cell r="AO4">
            <v>89.663760896637612</v>
          </cell>
          <cell r="AP4">
            <v>21.113175539172705</v>
          </cell>
          <cell r="AQ4">
            <v>21.051681661785022</v>
          </cell>
          <cell r="AR4">
            <v>32.627314814814817</v>
          </cell>
          <cell r="AS4">
            <v>17.484136769637971</v>
          </cell>
          <cell r="AT4">
            <v>78.707107557932545</v>
          </cell>
          <cell r="AU4">
            <v>233.32444338147911</v>
          </cell>
          <cell r="AV4">
            <v>0.33732902741462267</v>
          </cell>
          <cell r="AW4">
            <v>0.54007332142049391</v>
          </cell>
          <cell r="AX4">
            <v>40.755138061565376</v>
          </cell>
          <cell r="BF4">
            <v>23.338333333333335</v>
          </cell>
          <cell r="BG4">
            <v>176.57805555568723</v>
          </cell>
          <cell r="BH4">
            <v>363.36444444480225</v>
          </cell>
          <cell r="BI4">
            <v>0</v>
          </cell>
          <cell r="BJ4">
            <v>563.28083333382278</v>
          </cell>
          <cell r="BK4">
            <v>181.2283333335341</v>
          </cell>
          <cell r="BL4">
            <v>178.86194444444445</v>
          </cell>
          <cell r="BM4">
            <v>176.13611111132712</v>
          </cell>
          <cell r="BN4">
            <v>168.71833333333333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5.0922222222069591</v>
          </cell>
          <cell r="BT4">
            <v>10.143611111111111</v>
          </cell>
          <cell r="BU4">
            <v>0</v>
          </cell>
          <cell r="BV4">
            <v>0</v>
          </cell>
          <cell r="BW4">
            <v>85.055277777930684</v>
          </cell>
          <cell r="BX4">
            <v>16.283055555555556</v>
          </cell>
          <cell r="BY4">
            <v>68.77222222237512</v>
          </cell>
          <cell r="BZ4">
            <v>67.755833333333328</v>
          </cell>
          <cell r="CA4">
            <v>61.562777778110728</v>
          </cell>
          <cell r="CB4">
            <v>0</v>
          </cell>
          <cell r="CC4">
            <v>0</v>
          </cell>
          <cell r="CD4">
            <v>73.895555555457506</v>
          </cell>
          <cell r="CE4">
            <v>67.558611111111105</v>
          </cell>
          <cell r="CF4">
            <v>56.307777777793561</v>
          </cell>
          <cell r="CG4">
            <v>54.588333333333331</v>
          </cell>
          <cell r="CH4">
            <v>0</v>
          </cell>
          <cell r="CI4">
            <v>0</v>
          </cell>
          <cell r="CJ4">
            <v>0.61916666666666664</v>
          </cell>
          <cell r="CK4">
            <v>0.62861111111111112</v>
          </cell>
          <cell r="CL4">
            <v>16.968611110997283</v>
          </cell>
          <cell r="CM4">
            <v>12.341666666666667</v>
          </cell>
          <cell r="CN4">
            <v>0</v>
          </cell>
          <cell r="CO4">
            <v>401.74194444503303</v>
          </cell>
          <cell r="CP4">
            <v>56.536111111111111</v>
          </cell>
          <cell r="CQ4">
            <v>0</v>
          </cell>
          <cell r="CR4">
            <v>9.1613888888888884</v>
          </cell>
          <cell r="CS4">
            <v>0</v>
          </cell>
          <cell r="CT4">
            <v>0</v>
          </cell>
          <cell r="CU4">
            <v>15.970555555693961</v>
          </cell>
          <cell r="CV4">
            <v>0</v>
          </cell>
          <cell r="CW4">
            <v>1.773611111111111</v>
          </cell>
          <cell r="CX4">
            <v>19.549444444444443</v>
          </cell>
          <cell r="CY4">
            <v>4.8666666666666663</v>
          </cell>
          <cell r="CZ4">
            <v>4.6263888888888891</v>
          </cell>
          <cell r="DA4">
            <v>0</v>
          </cell>
          <cell r="DB4">
            <v>0</v>
          </cell>
          <cell r="DC4">
            <v>3.5805555555439139</v>
          </cell>
          <cell r="DD4">
            <v>0</v>
          </cell>
          <cell r="DE4">
            <v>0</v>
          </cell>
          <cell r="DF4">
            <v>0.43472222222222223</v>
          </cell>
          <cell r="DG4">
            <v>0</v>
          </cell>
          <cell r="DH4">
            <v>0</v>
          </cell>
          <cell r="DI4">
            <v>12.363888888754623</v>
          </cell>
          <cell r="DJ4">
            <v>0</v>
          </cell>
          <cell r="DK4">
            <v>5.2313888888888886</v>
          </cell>
          <cell r="DL4">
            <v>0</v>
          </cell>
          <cell r="DM4">
            <v>0</v>
          </cell>
          <cell r="DN4">
            <v>50.653055555409644</v>
          </cell>
          <cell r="DO4">
            <v>134.09472222221473</v>
          </cell>
          <cell r="DP4">
            <v>535.83666666724775</v>
          </cell>
          <cell r="DQ4">
            <v>23.040976666691652</v>
          </cell>
          <cell r="DR4">
            <v>4.2999999999999997E-2</v>
          </cell>
          <cell r="DS4">
            <v>558.87764333393943</v>
          </cell>
          <cell r="DT4">
            <v>26.035833333333333</v>
          </cell>
          <cell r="DU4">
            <v>1.4083333332417498</v>
          </cell>
          <cell r="DV4">
            <v>6.23</v>
          </cell>
          <cell r="DW4">
            <v>1.1118119968376932E-2</v>
          </cell>
          <cell r="DX4">
            <v>251.11261000000002</v>
          </cell>
          <cell r="DY4">
            <v>0</v>
          </cell>
          <cell r="DZ4">
            <v>0</v>
          </cell>
          <cell r="EA4">
            <v>0.23993574232507048</v>
          </cell>
          <cell r="EB4">
            <v>40.307000000000002</v>
          </cell>
          <cell r="EC4">
            <v>22777.793779861098</v>
          </cell>
          <cell r="ED4">
            <v>0</v>
          </cell>
          <cell r="EE4">
            <v>19</v>
          </cell>
          <cell r="EF4">
            <v>4.4473684207634196</v>
          </cell>
          <cell r="EG4">
            <v>26.024444444444445</v>
          </cell>
          <cell r="EH4">
            <v>6.0327896849116218</v>
          </cell>
          <cell r="EI4">
            <v>17.883852635312785</v>
          </cell>
          <cell r="EJ4">
            <v>0</v>
          </cell>
          <cell r="EK4">
            <v>17.765814266487215</v>
          </cell>
          <cell r="EL4">
            <v>16.147461816861476</v>
          </cell>
          <cell r="EM4">
            <v>0</v>
          </cell>
          <cell r="EN4">
            <v>883.70063277594136</v>
          </cell>
          <cell r="EO4">
            <v>0</v>
          </cell>
          <cell r="EP4">
            <v>-273.26320069461389</v>
          </cell>
          <cell r="EQ4">
            <v>-435.36379292747432</v>
          </cell>
          <cell r="ER4">
            <v>-270.92990945166684</v>
          </cell>
          <cell r="ES4">
            <v>-104.09467827477393</v>
          </cell>
          <cell r="ET4">
            <v>-0.13039940776940773</v>
          </cell>
          <cell r="EU4">
            <v>-135.2943265509237</v>
          </cell>
          <cell r="EV4">
            <v>0</v>
          </cell>
          <cell r="EW4">
            <v>0</v>
          </cell>
        </row>
        <row r="5">
          <cell r="A5">
            <v>42133</v>
          </cell>
          <cell r="B5">
            <v>45</v>
          </cell>
          <cell r="C5" t="str">
            <v>Sat</v>
          </cell>
          <cell r="D5">
            <v>23000</v>
          </cell>
          <cell r="E5">
            <v>0</v>
          </cell>
          <cell r="F5">
            <v>0</v>
          </cell>
          <cell r="G5">
            <v>3990</v>
          </cell>
          <cell r="H5">
            <v>0</v>
          </cell>
          <cell r="I5">
            <v>517</v>
          </cell>
          <cell r="J5">
            <v>636</v>
          </cell>
          <cell r="K5">
            <v>28143</v>
          </cell>
          <cell r="L5">
            <v>0</v>
          </cell>
          <cell r="M5">
            <v>28143</v>
          </cell>
          <cell r="N5">
            <v>260</v>
          </cell>
          <cell r="O5">
            <v>797</v>
          </cell>
          <cell r="P5">
            <v>25685</v>
          </cell>
          <cell r="Q5">
            <v>645</v>
          </cell>
          <cell r="R5">
            <v>0</v>
          </cell>
          <cell r="S5">
            <v>0</v>
          </cell>
          <cell r="T5">
            <v>0</v>
          </cell>
          <cell r="U5">
            <v>545</v>
          </cell>
          <cell r="V5">
            <v>11704</v>
          </cell>
          <cell r="W5">
            <v>645</v>
          </cell>
          <cell r="X5">
            <v>630</v>
          </cell>
          <cell r="Y5">
            <v>0</v>
          </cell>
          <cell r="Z5">
            <v>15</v>
          </cell>
          <cell r="AA5">
            <v>85</v>
          </cell>
          <cell r="AB5">
            <v>730</v>
          </cell>
          <cell r="AC5">
            <v>14</v>
          </cell>
          <cell r="AD5">
            <v>789</v>
          </cell>
          <cell r="AE5">
            <v>133</v>
          </cell>
          <cell r="AF5">
            <v>0</v>
          </cell>
          <cell r="AG5">
            <v>0</v>
          </cell>
          <cell r="AH5">
            <v>1.0061992381643383</v>
          </cell>
          <cell r="AI5">
            <v>0.86581901842717046</v>
          </cell>
          <cell r="AJ5">
            <v>0.99076146821589739</v>
          </cell>
          <cell r="AK5">
            <v>211.70298173933941</v>
          </cell>
          <cell r="AL5">
            <v>0</v>
          </cell>
          <cell r="AM5">
            <v>4.0969335181039693E-2</v>
          </cell>
          <cell r="AN5">
            <v>15.661572052513449</v>
          </cell>
          <cell r="AO5">
            <v>92.245370370370367</v>
          </cell>
          <cell r="AP5">
            <v>18.675047338683473</v>
          </cell>
          <cell r="AQ5">
            <v>15.758077541724456</v>
          </cell>
          <cell r="AR5">
            <v>43.632558139534886</v>
          </cell>
          <cell r="AS5">
            <v>16.516044696348338</v>
          </cell>
          <cell r="AT5">
            <v>83.849460479023904</v>
          </cell>
          <cell r="AU5">
            <v>244.10205010912284</v>
          </cell>
          <cell r="AV5">
            <v>0.34350166433071749</v>
          </cell>
          <cell r="AW5">
            <v>0.76172766737983877</v>
          </cell>
          <cell r="AX5">
            <v>61.23725210138528</v>
          </cell>
          <cell r="BF5">
            <v>1.875</v>
          </cell>
          <cell r="BG5">
            <v>98.117777777773128</v>
          </cell>
          <cell r="BH5">
            <v>250.63416666653319</v>
          </cell>
          <cell r="BI5">
            <v>1.8008333333333333</v>
          </cell>
          <cell r="BJ5">
            <v>352.42777777763968</v>
          </cell>
          <cell r="BK5">
            <v>115.29194444462476</v>
          </cell>
          <cell r="BL5">
            <v>116.00666666666666</v>
          </cell>
          <cell r="BM5">
            <v>108.64277777777778</v>
          </cell>
          <cell r="BN5">
            <v>106.83499999999999</v>
          </cell>
          <cell r="BO5">
            <v>0</v>
          </cell>
          <cell r="BP5">
            <v>0</v>
          </cell>
          <cell r="BQ5">
            <v>0</v>
          </cell>
          <cell r="BR5">
            <v>0</v>
          </cell>
          <cell r="BS5">
            <v>6.6491666668469813</v>
          </cell>
          <cell r="BT5">
            <v>9.1716666666666669</v>
          </cell>
          <cell r="BU5">
            <v>0</v>
          </cell>
          <cell r="BV5">
            <v>0</v>
          </cell>
          <cell r="BW5">
            <v>50.888888888525933</v>
          </cell>
          <cell r="BX5">
            <v>8.64</v>
          </cell>
          <cell r="BY5">
            <v>42.248888888525933</v>
          </cell>
          <cell r="BZ5">
            <v>37.128611111111113</v>
          </cell>
          <cell r="CA5">
            <v>40.931388888787993</v>
          </cell>
          <cell r="CB5">
            <v>0</v>
          </cell>
          <cell r="CC5">
            <v>0</v>
          </cell>
          <cell r="CD5">
            <v>44.199444444552839</v>
          </cell>
          <cell r="CE5">
            <v>37.72</v>
          </cell>
          <cell r="CF5">
            <v>38.651944444552839</v>
          </cell>
          <cell r="CG5">
            <v>33.94</v>
          </cell>
          <cell r="CH5">
            <v>0</v>
          </cell>
          <cell r="CI5">
            <v>0</v>
          </cell>
          <cell r="CJ5">
            <v>0.7794444444444445</v>
          </cell>
          <cell r="CK5">
            <v>0.63861111111111113</v>
          </cell>
          <cell r="CL5">
            <v>4.7680555555555557</v>
          </cell>
          <cell r="CM5">
            <v>3.1413888888888888</v>
          </cell>
          <cell r="CN5">
            <v>0</v>
          </cell>
          <cell r="CO5">
            <v>251.31166666649153</v>
          </cell>
          <cell r="CP5">
            <v>31.090833333333332</v>
          </cell>
          <cell r="CQ5">
            <v>0</v>
          </cell>
          <cell r="CR5">
            <v>9.0277777777777786</v>
          </cell>
          <cell r="CS5">
            <v>0</v>
          </cell>
          <cell r="CT5">
            <v>0</v>
          </cell>
          <cell r="CU5">
            <v>0</v>
          </cell>
          <cell r="CV5">
            <v>0</v>
          </cell>
          <cell r="CW5">
            <v>0</v>
          </cell>
          <cell r="CX5">
            <v>12.887499999999999</v>
          </cell>
          <cell r="CY5">
            <v>0</v>
          </cell>
          <cell r="CZ5">
            <v>2.75E-2</v>
          </cell>
          <cell r="DA5">
            <v>0</v>
          </cell>
          <cell r="DB5">
            <v>0</v>
          </cell>
          <cell r="DC5">
            <v>8.9227777777777781</v>
          </cell>
          <cell r="DD5">
            <v>0</v>
          </cell>
          <cell r="DE5">
            <v>0</v>
          </cell>
          <cell r="DF5">
            <v>0</v>
          </cell>
          <cell r="DG5">
            <v>0</v>
          </cell>
          <cell r="DH5">
            <v>0</v>
          </cell>
          <cell r="DI5">
            <v>10.215833333333334</v>
          </cell>
          <cell r="DJ5">
            <v>0</v>
          </cell>
          <cell r="DK5">
            <v>10.998055555555556</v>
          </cell>
          <cell r="DL5">
            <v>0</v>
          </cell>
          <cell r="DM5">
            <v>0</v>
          </cell>
          <cell r="DN5">
            <v>43.051666666666662</v>
          </cell>
          <cell r="DO5">
            <v>83.17027777777777</v>
          </cell>
          <cell r="DP5">
            <v>334.48194444426929</v>
          </cell>
          <cell r="DQ5">
            <v>14.382723611103579</v>
          </cell>
          <cell r="DR5">
            <v>4.2999999999999997E-2</v>
          </cell>
          <cell r="DS5">
            <v>348.86466805537287</v>
          </cell>
          <cell r="DT5">
            <v>16.790555555555557</v>
          </cell>
          <cell r="DU5">
            <v>1.1552777778147738</v>
          </cell>
          <cell r="DV5">
            <v>7.32</v>
          </cell>
          <cell r="DW5">
            <v>2.0910126225518594E-2</v>
          </cell>
          <cell r="DX5">
            <v>439.07556</v>
          </cell>
          <cell r="DY5">
            <v>0</v>
          </cell>
          <cell r="DZ5">
            <v>0</v>
          </cell>
          <cell r="EA5">
            <v>0.23840269707271339</v>
          </cell>
          <cell r="EB5">
            <v>59.982999999999997</v>
          </cell>
          <cell r="EC5">
            <v>21365.024943965433</v>
          </cell>
          <cell r="ED5">
            <v>108.01938583333333</v>
          </cell>
          <cell r="EE5">
            <v>16</v>
          </cell>
          <cell r="EF5">
            <v>4.3322916668054017</v>
          </cell>
          <cell r="EG5">
            <v>21.459166666595781</v>
          </cell>
          <cell r="EH5">
            <v>6.1978175605035615</v>
          </cell>
          <cell r="EI5">
            <v>16.299309363433203</v>
          </cell>
          <cell r="EJ5">
            <v>0</v>
          </cell>
          <cell r="EK5">
            <v>19.244476122594438</v>
          </cell>
          <cell r="EL5">
            <v>17.826973492572094</v>
          </cell>
          <cell r="EM5">
            <v>0</v>
          </cell>
          <cell r="EN5">
            <v>600.07519737688392</v>
          </cell>
          <cell r="EO5">
            <v>0</v>
          </cell>
          <cell r="EP5">
            <v>-599.39362562687813</v>
          </cell>
          <cell r="EQ5">
            <v>-84.103621305367369</v>
          </cell>
          <cell r="ER5">
            <v>427.68222206394512</v>
          </cell>
          <cell r="ES5">
            <v>61.493111895731261</v>
          </cell>
          <cell r="ET5">
            <v>9.1254938189937129E-2</v>
          </cell>
          <cell r="EU5">
            <v>41.938324097682766</v>
          </cell>
          <cell r="EV5">
            <v>0</v>
          </cell>
          <cell r="EW5">
            <v>0</v>
          </cell>
        </row>
        <row r="6">
          <cell r="A6">
            <v>42134</v>
          </cell>
          <cell r="B6">
            <v>45</v>
          </cell>
          <cell r="C6" t="str">
            <v>Sun</v>
          </cell>
          <cell r="D6">
            <v>17961</v>
          </cell>
          <cell r="E6">
            <v>0</v>
          </cell>
          <cell r="F6">
            <v>0</v>
          </cell>
          <cell r="G6">
            <v>2544</v>
          </cell>
          <cell r="H6">
            <v>0</v>
          </cell>
          <cell r="I6">
            <v>142</v>
          </cell>
          <cell r="J6">
            <v>432</v>
          </cell>
          <cell r="K6">
            <v>21079</v>
          </cell>
          <cell r="L6">
            <v>0</v>
          </cell>
          <cell r="M6">
            <v>21079</v>
          </cell>
          <cell r="N6">
            <v>124</v>
          </cell>
          <cell r="O6">
            <v>747</v>
          </cell>
          <cell r="P6">
            <v>24723</v>
          </cell>
          <cell r="Q6">
            <v>508</v>
          </cell>
          <cell r="R6">
            <v>0</v>
          </cell>
          <cell r="S6">
            <v>0</v>
          </cell>
          <cell r="T6">
            <v>0</v>
          </cell>
          <cell r="U6">
            <v>419</v>
          </cell>
          <cell r="V6">
            <v>8063</v>
          </cell>
          <cell r="W6">
            <v>508</v>
          </cell>
          <cell r="X6">
            <v>470</v>
          </cell>
          <cell r="Y6">
            <v>0</v>
          </cell>
          <cell r="Z6">
            <v>1</v>
          </cell>
          <cell r="AA6">
            <v>49</v>
          </cell>
          <cell r="AB6">
            <v>520</v>
          </cell>
          <cell r="AC6">
            <v>12</v>
          </cell>
          <cell r="AD6">
            <v>661</v>
          </cell>
          <cell r="AE6">
            <v>192</v>
          </cell>
          <cell r="AF6">
            <v>0</v>
          </cell>
          <cell r="AG6">
            <v>0</v>
          </cell>
          <cell r="AH6">
            <v>0.98099648811169748</v>
          </cell>
          <cell r="AI6">
            <v>0.81242849448026155</v>
          </cell>
          <cell r="AJ6">
            <v>0.99411736799658423</v>
          </cell>
          <cell r="AK6">
            <v>193.4890791411031</v>
          </cell>
          <cell r="AL6">
            <v>0</v>
          </cell>
          <cell r="AM6">
            <v>2.7230893306134069E-2</v>
          </cell>
          <cell r="AN6">
            <v>14.227141186890677</v>
          </cell>
          <cell r="AO6">
            <v>42.008904163086775</v>
          </cell>
          <cell r="AP6">
            <v>19.036190841945391</v>
          </cell>
          <cell r="AQ6">
            <v>12.965706952957769</v>
          </cell>
          <cell r="AR6">
            <v>41.494094488188978</v>
          </cell>
          <cell r="AS6">
            <v>14.47269747258918</v>
          </cell>
          <cell r="AT6">
            <v>72.857533760024793</v>
          </cell>
          <cell r="AU6">
            <v>216.13760456668814</v>
          </cell>
          <cell r="AV6">
            <v>0.33708865195433851</v>
          </cell>
          <cell r="AW6">
            <v>1.3556625957267783</v>
          </cell>
          <cell r="AX6">
            <v>94.698210292777162</v>
          </cell>
          <cell r="BF6">
            <v>2</v>
          </cell>
          <cell r="BG6">
            <v>0</v>
          </cell>
          <cell r="BH6">
            <v>296.09083333300919</v>
          </cell>
          <cell r="BI6">
            <v>0</v>
          </cell>
          <cell r="BJ6">
            <v>298.09083333300919</v>
          </cell>
          <cell r="BK6">
            <v>97.525833333163376</v>
          </cell>
          <cell r="BL6">
            <v>95.672499999999999</v>
          </cell>
          <cell r="BM6">
            <v>92.82694444424861</v>
          </cell>
          <cell r="BN6">
            <v>89.143055555555549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4.6988888889147589</v>
          </cell>
          <cell r="BT6">
            <v>6.5294444444444446</v>
          </cell>
          <cell r="BU6">
            <v>0</v>
          </cell>
          <cell r="BV6">
            <v>0</v>
          </cell>
          <cell r="BW6">
            <v>52.505277777682323</v>
          </cell>
          <cell r="BX6">
            <v>17.781944444444445</v>
          </cell>
          <cell r="BY6">
            <v>34.723333333237875</v>
          </cell>
          <cell r="BZ6">
            <v>31.583055555555557</v>
          </cell>
          <cell r="CA6">
            <v>39.180277777611948</v>
          </cell>
          <cell r="CB6">
            <v>0</v>
          </cell>
          <cell r="CC6">
            <v>0</v>
          </cell>
          <cell r="CD6">
            <v>35.929722222471874</v>
          </cell>
          <cell r="CE6">
            <v>25.817499999999999</v>
          </cell>
          <cell r="CF6">
            <v>33.034166666904156</v>
          </cell>
          <cell r="CG6">
            <v>23.807777777777776</v>
          </cell>
          <cell r="CH6">
            <v>0</v>
          </cell>
          <cell r="CI6">
            <v>0</v>
          </cell>
          <cell r="CJ6">
            <v>3.6111111111111108E-2</v>
          </cell>
          <cell r="CK6">
            <v>4.6388888888888889E-2</v>
          </cell>
          <cell r="CL6">
            <v>2.8594444444566034</v>
          </cell>
          <cell r="CM6">
            <v>1.9633333333333334</v>
          </cell>
          <cell r="CN6">
            <v>0</v>
          </cell>
          <cell r="CO6">
            <v>225.1411111109295</v>
          </cell>
          <cell r="CP6">
            <v>30.545277777777777</v>
          </cell>
          <cell r="CQ6">
            <v>0</v>
          </cell>
          <cell r="CR6">
            <v>9.0525000000000002</v>
          </cell>
          <cell r="CS6">
            <v>0</v>
          </cell>
          <cell r="CT6">
            <v>0</v>
          </cell>
          <cell r="CU6">
            <v>0</v>
          </cell>
          <cell r="CV6">
            <v>0</v>
          </cell>
          <cell r="CW6">
            <v>0</v>
          </cell>
          <cell r="CX6">
            <v>11.278888888888888</v>
          </cell>
          <cell r="CY6">
            <v>0.83333333333333337</v>
          </cell>
          <cell r="CZ6">
            <v>2.2161111110818781</v>
          </cell>
          <cell r="DA6">
            <v>0</v>
          </cell>
          <cell r="DB6">
            <v>0</v>
          </cell>
          <cell r="DC6">
            <v>1.7838888888888889</v>
          </cell>
          <cell r="DD6">
            <v>0</v>
          </cell>
          <cell r="DE6">
            <v>0</v>
          </cell>
          <cell r="DF6">
            <v>0.1686111111111111</v>
          </cell>
          <cell r="DG6">
            <v>0</v>
          </cell>
          <cell r="DH6">
            <v>0</v>
          </cell>
          <cell r="DI6">
            <v>7.15</v>
          </cell>
          <cell r="DJ6">
            <v>0</v>
          </cell>
          <cell r="DK6">
            <v>0</v>
          </cell>
          <cell r="DL6">
            <v>0</v>
          </cell>
          <cell r="DM6">
            <v>0</v>
          </cell>
          <cell r="DN6">
            <v>23.430833333304101</v>
          </cell>
          <cell r="DO6">
            <v>63.028611111081879</v>
          </cell>
          <cell r="DP6">
            <v>288.16972222201139</v>
          </cell>
          <cell r="DQ6">
            <v>12.391298055546489</v>
          </cell>
          <cell r="DR6">
            <v>4.2999999999999997E-2</v>
          </cell>
          <cell r="DS6">
            <v>300.56102027755787</v>
          </cell>
          <cell r="DT6">
            <v>9.0736111111111111</v>
          </cell>
          <cell r="DU6">
            <v>1.1483333332200225</v>
          </cell>
          <cell r="DV6">
            <v>11.96</v>
          </cell>
          <cell r="DW6">
            <v>3.9634312892775893E-2</v>
          </cell>
          <cell r="DX6">
            <v>1089.41248</v>
          </cell>
          <cell r="DY6">
            <v>0</v>
          </cell>
          <cell r="DZ6">
            <v>0</v>
          </cell>
          <cell r="EA6">
            <v>0.20970321119111554</v>
          </cell>
          <cell r="EB6">
            <v>91.087999999999994</v>
          </cell>
          <cell r="EC6">
            <v>28466.914695042189</v>
          </cell>
          <cell r="ED6">
            <v>0</v>
          </cell>
          <cell r="EE6">
            <v>11</v>
          </cell>
          <cell r="EF6">
            <v>6.2636363630183043</v>
          </cell>
          <cell r="EG6">
            <v>30.535555555534085</v>
          </cell>
          <cell r="EH6">
            <v>6.2877519831206428</v>
          </cell>
          <cell r="EI6">
            <v>14.227693549505444</v>
          </cell>
          <cell r="EJ6">
            <v>0</v>
          </cell>
          <cell r="EK6">
            <v>27.692307692307693</v>
          </cell>
          <cell r="EL6">
            <v>17.136195842165332</v>
          </cell>
          <cell r="EM6">
            <v>0</v>
          </cell>
          <cell r="EN6">
            <v>541.4045873699207</v>
          </cell>
          <cell r="EO6">
            <v>0</v>
          </cell>
          <cell r="EP6">
            <v>363.77265280024363</v>
          </cell>
          <cell r="EQ6">
            <v>333.49596180248983</v>
          </cell>
          <cell r="ER6">
            <v>1178.3710880647309</v>
          </cell>
          <cell r="ES6">
            <v>488.68930485310528</v>
          </cell>
          <cell r="ET6">
            <v>0.68518986653687664</v>
          </cell>
          <cell r="EU6">
            <v>152.51731951509151</v>
          </cell>
          <cell r="EV6">
            <v>0</v>
          </cell>
          <cell r="EW6">
            <v>0</v>
          </cell>
        </row>
        <row r="7">
          <cell r="A7">
            <v>42135</v>
          </cell>
          <cell r="B7">
            <v>46</v>
          </cell>
          <cell r="C7" t="str">
            <v>Mon</v>
          </cell>
          <cell r="D7">
            <v>16363</v>
          </cell>
          <cell r="E7">
            <v>0</v>
          </cell>
          <cell r="F7">
            <v>0</v>
          </cell>
          <cell r="G7">
            <v>3156</v>
          </cell>
          <cell r="H7">
            <v>0</v>
          </cell>
          <cell r="I7">
            <v>514</v>
          </cell>
          <cell r="J7">
            <v>468</v>
          </cell>
          <cell r="K7">
            <v>20501</v>
          </cell>
          <cell r="L7">
            <v>0</v>
          </cell>
          <cell r="M7">
            <v>20501</v>
          </cell>
          <cell r="N7">
            <v>87</v>
          </cell>
          <cell r="O7">
            <v>552</v>
          </cell>
          <cell r="P7">
            <v>16654</v>
          </cell>
          <cell r="Q7">
            <v>521</v>
          </cell>
          <cell r="R7">
            <v>0</v>
          </cell>
          <cell r="S7">
            <v>0</v>
          </cell>
          <cell r="T7">
            <v>0</v>
          </cell>
          <cell r="U7">
            <v>440</v>
          </cell>
          <cell r="V7">
            <v>7905</v>
          </cell>
          <cell r="W7">
            <v>521</v>
          </cell>
          <cell r="X7">
            <v>422</v>
          </cell>
          <cell r="Y7">
            <v>0</v>
          </cell>
          <cell r="Z7">
            <v>1</v>
          </cell>
          <cell r="AA7">
            <v>53</v>
          </cell>
          <cell r="AB7">
            <v>476</v>
          </cell>
          <cell r="AC7">
            <v>7</v>
          </cell>
          <cell r="AD7">
            <v>547</v>
          </cell>
          <cell r="AE7">
            <v>115</v>
          </cell>
          <cell r="AF7">
            <v>0</v>
          </cell>
          <cell r="AG7">
            <v>0</v>
          </cell>
          <cell r="AH7">
            <v>1.0225311540313244</v>
          </cell>
          <cell r="AI7">
            <v>0.97336793446829672</v>
          </cell>
          <cell r="AJ7">
            <v>0.99575630457050879</v>
          </cell>
          <cell r="AK7">
            <v>195.93083009889526</v>
          </cell>
          <cell r="AL7">
            <v>0</v>
          </cell>
          <cell r="AM7">
            <v>4.7900102434027605E-2</v>
          </cell>
          <cell r="AN7">
            <v>21.285575038217662</v>
          </cell>
          <cell r="AO7">
            <v>202.03334689429727</v>
          </cell>
          <cell r="AP7">
            <v>23.576739341092882</v>
          </cell>
          <cell r="AQ7">
            <v>17.328639928969299</v>
          </cell>
          <cell r="AR7">
            <v>39.349328214971209</v>
          </cell>
          <cell r="AS7">
            <v>16.892411427134352</v>
          </cell>
          <cell r="AT7">
            <v>76.582789428251687</v>
          </cell>
          <cell r="AU7">
            <v>234.14253445337181</v>
          </cell>
          <cell r="AV7">
            <v>0.32707764783977228</v>
          </cell>
          <cell r="AW7">
            <v>0.62159779298579121</v>
          </cell>
          <cell r="AX7">
            <v>45.641124534321023</v>
          </cell>
          <cell r="BF7">
            <v>16.25</v>
          </cell>
          <cell r="BG7">
            <v>51.620555555646618</v>
          </cell>
          <cell r="BH7">
            <v>203.82750000027008</v>
          </cell>
          <cell r="BI7">
            <v>3.862222222222222</v>
          </cell>
          <cell r="BJ7">
            <v>275.56027777813892</v>
          </cell>
          <cell r="BK7">
            <v>87.557777777803381</v>
          </cell>
          <cell r="BL7">
            <v>89.530555555555551</v>
          </cell>
          <cell r="BM7">
            <v>83.51416666657741</v>
          </cell>
          <cell r="BN7">
            <v>82.251388888888883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4.0436111112259745</v>
          </cell>
          <cell r="BT7">
            <v>7.2791666666666668</v>
          </cell>
          <cell r="BU7">
            <v>0</v>
          </cell>
          <cell r="BV7">
            <v>0</v>
          </cell>
          <cell r="BW7">
            <v>25.933055555647393</v>
          </cell>
          <cell r="BX7">
            <v>2.7322222221503036</v>
          </cell>
          <cell r="BY7">
            <v>23.200833333497091</v>
          </cell>
          <cell r="BZ7">
            <v>25.717500000000001</v>
          </cell>
          <cell r="CA7">
            <v>30.065833333463978</v>
          </cell>
          <cell r="CB7">
            <v>0</v>
          </cell>
          <cell r="CC7">
            <v>0</v>
          </cell>
          <cell r="CD7">
            <v>28.178333333475358</v>
          </cell>
          <cell r="CE7">
            <v>24.293333333333333</v>
          </cell>
          <cell r="CF7">
            <v>24.891666666778683</v>
          </cell>
          <cell r="CG7">
            <v>22.244444444444444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3.286666666696676</v>
          </cell>
          <cell r="CM7">
            <v>2.048888888888889</v>
          </cell>
          <cell r="CN7">
            <v>0</v>
          </cell>
          <cell r="CO7">
            <v>171.73500000039013</v>
          </cell>
          <cell r="CP7">
            <v>41.213055555555556</v>
          </cell>
          <cell r="CQ7">
            <v>0</v>
          </cell>
          <cell r="CR7">
            <v>9.3347222222222221</v>
          </cell>
          <cell r="CS7">
            <v>0</v>
          </cell>
          <cell r="CT7">
            <v>0</v>
          </cell>
          <cell r="CU7">
            <v>4.7838888888888889</v>
          </cell>
          <cell r="CV7">
            <v>0</v>
          </cell>
          <cell r="CW7">
            <v>1.1575</v>
          </cell>
          <cell r="CX7">
            <v>15.353888888888889</v>
          </cell>
          <cell r="CY7">
            <v>1.7833333333333334</v>
          </cell>
          <cell r="CZ7">
            <v>1.8224999998967784</v>
          </cell>
          <cell r="DA7">
            <v>0</v>
          </cell>
          <cell r="DB7">
            <v>0</v>
          </cell>
          <cell r="DC7">
            <v>6.9666666666666668</v>
          </cell>
          <cell r="DD7">
            <v>0</v>
          </cell>
          <cell r="DE7">
            <v>0</v>
          </cell>
          <cell r="DF7">
            <v>0</v>
          </cell>
          <cell r="DG7">
            <v>0</v>
          </cell>
          <cell r="DH7">
            <v>0</v>
          </cell>
          <cell r="DI7">
            <v>8.637777777777778</v>
          </cell>
          <cell r="DJ7">
            <v>0</v>
          </cell>
          <cell r="DK7">
            <v>2.4680555555555554</v>
          </cell>
          <cell r="DL7">
            <v>0</v>
          </cell>
          <cell r="DM7">
            <v>0</v>
          </cell>
          <cell r="DN7">
            <v>37.032222222119003</v>
          </cell>
          <cell r="DO7">
            <v>93.52138888878568</v>
          </cell>
          <cell r="DP7">
            <v>265.25638888917581</v>
          </cell>
          <cell r="DQ7">
            <v>11.406024722234559</v>
          </cell>
          <cell r="DR7">
            <v>4.2999999999999997E-2</v>
          </cell>
          <cell r="DS7">
            <v>276.66241361141039</v>
          </cell>
          <cell r="DT7">
            <v>8.131388888888889</v>
          </cell>
          <cell r="DU7">
            <v>2.4408333334075736</v>
          </cell>
          <cell r="DV7">
            <v>28.64</v>
          </cell>
          <cell r="DW7">
            <v>0.10257578292839763</v>
          </cell>
          <cell r="DX7">
            <v>1185.5528000000002</v>
          </cell>
          <cell r="DY7">
            <v>0</v>
          </cell>
          <cell r="DZ7">
            <v>0</v>
          </cell>
          <cell r="EA7">
            <v>0.33803431289420582</v>
          </cell>
          <cell r="EB7">
            <v>41.395000000000003</v>
          </cell>
          <cell r="EC7">
            <v>12637.993411444333</v>
          </cell>
          <cell r="ED7">
            <v>159.87668888888888</v>
          </cell>
          <cell r="EE7">
            <v>23</v>
          </cell>
          <cell r="EF7">
            <v>6.3673913045414956</v>
          </cell>
          <cell r="EG7">
            <v>26.530833333430603</v>
          </cell>
          <cell r="EH7">
            <v>4.334579263105633</v>
          </cell>
          <cell r="EI7">
            <v>16.953465014988989</v>
          </cell>
          <cell r="EJ7">
            <v>0</v>
          </cell>
          <cell r="EK7">
            <v>0</v>
          </cell>
          <cell r="EL7">
            <v>16.125760648939984</v>
          </cell>
          <cell r="EM7">
            <v>0</v>
          </cell>
          <cell r="EN7">
            <v>780.49048565482315</v>
          </cell>
          <cell r="EO7">
            <v>0</v>
          </cell>
          <cell r="EP7">
            <v>-162.38097861982709</v>
          </cell>
          <cell r="EQ7">
            <v>-468.44524694039251</v>
          </cell>
          <cell r="ER7">
            <v>120.71076538070358</v>
          </cell>
          <cell r="ES7">
            <v>0.57749076365688856</v>
          </cell>
          <cell r="ET7">
            <v>-4.6284133333017841E-2</v>
          </cell>
          <cell r="EU7">
            <v>-20.789825560644779</v>
          </cell>
          <cell r="EV7">
            <v>0</v>
          </cell>
          <cell r="EW7">
            <v>0</v>
          </cell>
        </row>
        <row r="8">
          <cell r="A8">
            <v>42136</v>
          </cell>
          <cell r="B8">
            <v>46</v>
          </cell>
          <cell r="C8" t="str">
            <v>Tue</v>
          </cell>
          <cell r="D8">
            <v>20186</v>
          </cell>
          <cell r="E8">
            <v>0</v>
          </cell>
          <cell r="F8">
            <v>0</v>
          </cell>
          <cell r="G8">
            <v>4734</v>
          </cell>
          <cell r="H8">
            <v>0</v>
          </cell>
          <cell r="I8">
            <v>1270</v>
          </cell>
          <cell r="J8">
            <v>195</v>
          </cell>
          <cell r="K8">
            <v>26385</v>
          </cell>
          <cell r="L8">
            <v>0</v>
          </cell>
          <cell r="M8">
            <v>26385</v>
          </cell>
          <cell r="N8">
            <v>360</v>
          </cell>
          <cell r="O8">
            <v>949</v>
          </cell>
          <cell r="P8">
            <v>28563</v>
          </cell>
          <cell r="Q8">
            <v>703</v>
          </cell>
          <cell r="R8">
            <v>0</v>
          </cell>
          <cell r="S8">
            <v>0</v>
          </cell>
          <cell r="T8">
            <v>0</v>
          </cell>
          <cell r="U8">
            <v>589</v>
          </cell>
          <cell r="V8">
            <v>13722</v>
          </cell>
          <cell r="W8">
            <v>703</v>
          </cell>
          <cell r="X8">
            <v>583</v>
          </cell>
          <cell r="Y8">
            <v>0</v>
          </cell>
          <cell r="Z8">
            <v>0</v>
          </cell>
          <cell r="AA8">
            <v>97</v>
          </cell>
          <cell r="AB8">
            <v>680</v>
          </cell>
          <cell r="AC8">
            <v>8</v>
          </cell>
          <cell r="AD8">
            <v>963</v>
          </cell>
          <cell r="AE8">
            <v>170</v>
          </cell>
          <cell r="AF8">
            <v>0</v>
          </cell>
          <cell r="AG8">
            <v>0</v>
          </cell>
          <cell r="AH8">
            <v>1.077322240220961</v>
          </cell>
          <cell r="AI8">
            <v>0.99642725144681377</v>
          </cell>
          <cell r="AJ8">
            <v>0.98635588402501417</v>
          </cell>
          <cell r="AK8">
            <v>196.25209634688869</v>
          </cell>
          <cell r="AL8">
            <v>0</v>
          </cell>
          <cell r="AM8">
            <v>5.552397195376161E-2</v>
          </cell>
          <cell r="AN8">
            <v>17.744582718668905</v>
          </cell>
          <cell r="AO8">
            <v>73.017162153497608</v>
          </cell>
          <cell r="AP8">
            <v>23.787077252338815</v>
          </cell>
          <cell r="AQ8">
            <v>20.349940497232787</v>
          </cell>
          <cell r="AR8">
            <v>37.53200568990043</v>
          </cell>
          <cell r="AS8">
            <v>16.713434242091839</v>
          </cell>
          <cell r="AT8">
            <v>77.235441819346136</v>
          </cell>
          <cell r="AU8">
            <v>240.78848303719036</v>
          </cell>
          <cell r="AV8">
            <v>0.32076053158828588</v>
          </cell>
          <cell r="AW8">
            <v>0.58782431026092385</v>
          </cell>
          <cell r="AX8">
            <v>43.529118231212713</v>
          </cell>
          <cell r="BF8">
            <v>22.838333333333335</v>
          </cell>
          <cell r="BG8">
            <v>90.698055555440945</v>
          </cell>
          <cell r="BH8">
            <v>242.61055555554236</v>
          </cell>
          <cell r="BI8">
            <v>0</v>
          </cell>
          <cell r="BJ8">
            <v>356.14694444431666</v>
          </cell>
          <cell r="BK8">
            <v>109.57749999996791</v>
          </cell>
          <cell r="BL8">
            <v>118.05027777777778</v>
          </cell>
          <cell r="BM8">
            <v>102.85749999999948</v>
          </cell>
          <cell r="BN8">
            <v>107.96972222222222</v>
          </cell>
          <cell r="BO8">
            <v>0</v>
          </cell>
          <cell r="BP8">
            <v>0</v>
          </cell>
          <cell r="BQ8">
            <v>0</v>
          </cell>
          <cell r="BR8">
            <v>0</v>
          </cell>
          <cell r="BS8">
            <v>6.7199999999684383</v>
          </cell>
          <cell r="BT8">
            <v>10.080555555555556</v>
          </cell>
          <cell r="BU8">
            <v>0</v>
          </cell>
          <cell r="BV8">
            <v>0</v>
          </cell>
          <cell r="BW8">
            <v>53.481111111255728</v>
          </cell>
          <cell r="BX8">
            <v>12.996944444444445</v>
          </cell>
          <cell r="BY8">
            <v>40.484166666811284</v>
          </cell>
          <cell r="BZ8">
            <v>45.619166666666665</v>
          </cell>
          <cell r="CA8">
            <v>34.545555555584791</v>
          </cell>
          <cell r="CB8">
            <v>0</v>
          </cell>
          <cell r="CC8">
            <v>0</v>
          </cell>
          <cell r="CD8">
            <v>40.685833333251068</v>
          </cell>
          <cell r="CE8">
            <v>35.260833333333331</v>
          </cell>
          <cell r="CF8">
            <v>34.390277777741559</v>
          </cell>
          <cell r="CG8">
            <v>30.9025</v>
          </cell>
          <cell r="CH8">
            <v>0</v>
          </cell>
          <cell r="CI8">
            <v>0</v>
          </cell>
          <cell r="CJ8">
            <v>0</v>
          </cell>
          <cell r="CK8">
            <v>0</v>
          </cell>
          <cell r="CL8">
            <v>6.2955555555095071</v>
          </cell>
          <cell r="CM8">
            <v>4.3583333333333334</v>
          </cell>
          <cell r="CN8">
            <v>0</v>
          </cell>
          <cell r="CO8">
            <v>238.29000000005948</v>
          </cell>
          <cell r="CP8">
            <v>53.513611111111118</v>
          </cell>
          <cell r="CQ8">
            <v>0</v>
          </cell>
          <cell r="CR8">
            <v>9.1658333333333335</v>
          </cell>
          <cell r="CS8">
            <v>0</v>
          </cell>
          <cell r="CT8">
            <v>0</v>
          </cell>
          <cell r="CU8">
            <v>9.3847222222222229</v>
          </cell>
          <cell r="CV8">
            <v>0</v>
          </cell>
          <cell r="CW8">
            <v>0</v>
          </cell>
          <cell r="CX8">
            <v>8.9627777777777773</v>
          </cell>
          <cell r="CY8">
            <v>4.6166666666666663</v>
          </cell>
          <cell r="CZ8">
            <v>1.2544444444444445</v>
          </cell>
          <cell r="DA8">
            <v>0</v>
          </cell>
          <cell r="DB8">
            <v>0</v>
          </cell>
          <cell r="DC8">
            <v>5.3922222222222222</v>
          </cell>
          <cell r="DD8">
            <v>0</v>
          </cell>
          <cell r="DE8">
            <v>0</v>
          </cell>
          <cell r="DF8">
            <v>0</v>
          </cell>
          <cell r="DG8">
            <v>0</v>
          </cell>
          <cell r="DH8">
            <v>0</v>
          </cell>
          <cell r="DI8">
            <v>8.594444444444445</v>
          </cell>
          <cell r="DJ8">
            <v>0</v>
          </cell>
          <cell r="DK8">
            <v>0</v>
          </cell>
          <cell r="DL8">
            <v>0</v>
          </cell>
          <cell r="DM8">
            <v>0</v>
          </cell>
          <cell r="DN8">
            <v>28.820555555555558</v>
          </cell>
          <cell r="DO8">
            <v>100.88472222222222</v>
          </cell>
          <cell r="DP8">
            <v>339.17472222228173</v>
          </cell>
          <cell r="DQ8">
            <v>14.584513055558114</v>
          </cell>
          <cell r="DR8">
            <v>4.2999999999999997E-2</v>
          </cell>
          <cell r="DS8">
            <v>353.75923527783982</v>
          </cell>
          <cell r="DT8">
            <v>14.74388888888889</v>
          </cell>
          <cell r="DU8">
            <v>2.4430555553682529</v>
          </cell>
          <cell r="DV8">
            <v>18.079999999999998</v>
          </cell>
          <cell r="DW8">
            <v>5.0742709614809471E-2</v>
          </cell>
          <cell r="DX8">
            <v>749.00015999999994</v>
          </cell>
          <cell r="DY8">
            <v>0</v>
          </cell>
          <cell r="DZ8">
            <v>0</v>
          </cell>
          <cell r="EA8">
            <v>0.28517904880416234</v>
          </cell>
          <cell r="EB8">
            <v>41.427</v>
          </cell>
          <cell r="EC8">
            <v>15404.183999855069</v>
          </cell>
          <cell r="ED8">
            <v>0</v>
          </cell>
          <cell r="EE8">
            <v>23</v>
          </cell>
          <cell r="EF8">
            <v>6.3731884053084862</v>
          </cell>
          <cell r="EG8">
            <v>33.542222222136331</v>
          </cell>
          <cell r="EH8">
            <v>5.0682390353912741</v>
          </cell>
          <cell r="EI8">
            <v>16.952465570875251</v>
          </cell>
          <cell r="EJ8">
            <v>0</v>
          </cell>
          <cell r="EK8">
            <v>0</v>
          </cell>
          <cell r="EL8">
            <v>15.407695023056574</v>
          </cell>
          <cell r="EM8">
            <v>0</v>
          </cell>
          <cell r="EN8">
            <v>704.46428571759441</v>
          </cell>
          <cell r="EO8">
            <v>0</v>
          </cell>
          <cell r="EP8">
            <v>-334.7026449342298</v>
          </cell>
          <cell r="EQ8">
            <v>-380.81001106682811</v>
          </cell>
          <cell r="ER8">
            <v>-106.83980241289284</v>
          </cell>
          <cell r="ES8">
            <v>19.550970372782217</v>
          </cell>
          <cell r="ET8">
            <v>-8.0057616057885195E-2</v>
          </cell>
          <cell r="EU8">
            <v>-48.526602088912838</v>
          </cell>
          <cell r="EV8">
            <v>0</v>
          </cell>
          <cell r="EW8">
            <v>0</v>
          </cell>
        </row>
        <row r="9">
          <cell r="A9">
            <v>42137</v>
          </cell>
          <cell r="B9">
            <v>46</v>
          </cell>
          <cell r="C9" t="str">
            <v>Wed</v>
          </cell>
          <cell r="D9">
            <v>22869</v>
          </cell>
          <cell r="E9">
            <v>0</v>
          </cell>
          <cell r="F9">
            <v>0</v>
          </cell>
          <cell r="G9">
            <v>3594</v>
          </cell>
          <cell r="H9">
            <v>0</v>
          </cell>
          <cell r="I9">
            <v>812</v>
          </cell>
          <cell r="J9">
            <v>549</v>
          </cell>
          <cell r="K9">
            <v>27824</v>
          </cell>
          <cell r="L9">
            <v>0</v>
          </cell>
          <cell r="M9">
            <v>27824</v>
          </cell>
          <cell r="N9">
            <v>381</v>
          </cell>
          <cell r="O9">
            <v>720</v>
          </cell>
          <cell r="P9">
            <v>22863</v>
          </cell>
          <cell r="Q9">
            <v>727</v>
          </cell>
          <cell r="R9">
            <v>0</v>
          </cell>
          <cell r="S9">
            <v>3</v>
          </cell>
          <cell r="T9">
            <v>0</v>
          </cell>
          <cell r="U9">
            <v>592</v>
          </cell>
          <cell r="V9">
            <v>12271</v>
          </cell>
          <cell r="W9">
            <v>727</v>
          </cell>
          <cell r="X9">
            <v>590</v>
          </cell>
          <cell r="Y9">
            <v>0</v>
          </cell>
          <cell r="Z9">
            <v>12</v>
          </cell>
          <cell r="AA9">
            <v>81</v>
          </cell>
          <cell r="AB9">
            <v>683</v>
          </cell>
          <cell r="AC9">
            <v>5</v>
          </cell>
          <cell r="AD9">
            <v>728</v>
          </cell>
          <cell r="AE9">
            <v>125</v>
          </cell>
          <cell r="AF9">
            <v>0</v>
          </cell>
          <cell r="AG9">
            <v>0</v>
          </cell>
          <cell r="AH9">
            <v>1.0278168320084096</v>
          </cell>
          <cell r="AI9">
            <v>0.92151992074901123</v>
          </cell>
          <cell r="AJ9">
            <v>0.98630678550891315</v>
          </cell>
          <cell r="AK9">
            <v>188.68984864181007</v>
          </cell>
          <cell r="AL9">
            <v>0</v>
          </cell>
          <cell r="AM9">
            <v>4.8914606095457162E-2</v>
          </cell>
          <cell r="AN9">
            <v>16.846812299732868</v>
          </cell>
          <cell r="AO9">
            <v>63.554335033346412</v>
          </cell>
          <cell r="AP9">
            <v>23.177946989997611</v>
          </cell>
          <cell r="AQ9">
            <v>22.516841172472535</v>
          </cell>
          <cell r="AR9">
            <v>38.272352132049519</v>
          </cell>
          <cell r="AS9">
            <v>15.818220418036423</v>
          </cell>
          <cell r="AT9">
            <v>84.1610687504146</v>
          </cell>
          <cell r="AU9">
            <v>219.36009460613624</v>
          </cell>
          <cell r="AV9">
            <v>0.3836662675657887</v>
          </cell>
          <cell r="AW9">
            <v>0.53928122367368181</v>
          </cell>
          <cell r="AX9">
            <v>43.515325159547892</v>
          </cell>
          <cell r="BF9">
            <v>18.610277777777778</v>
          </cell>
          <cell r="BG9">
            <v>74.111111111143444</v>
          </cell>
          <cell r="BH9">
            <v>251.32722222210839</v>
          </cell>
          <cell r="BI9">
            <v>0</v>
          </cell>
          <cell r="BJ9">
            <v>344.04861111102963</v>
          </cell>
          <cell r="BK9">
            <v>126.84166666666667</v>
          </cell>
          <cell r="BL9">
            <v>130.37</v>
          </cell>
          <cell r="BM9">
            <v>121.19888888888889</v>
          </cell>
          <cell r="BN9">
            <v>121.73888888888889</v>
          </cell>
          <cell r="BO9">
            <v>0</v>
          </cell>
          <cell r="BP9">
            <v>0</v>
          </cell>
          <cell r="BQ9">
            <v>0</v>
          </cell>
          <cell r="BR9">
            <v>0</v>
          </cell>
          <cell r="BS9">
            <v>5.642777777777777</v>
          </cell>
          <cell r="BT9">
            <v>8.6311111111111103</v>
          </cell>
          <cell r="BU9">
            <v>0</v>
          </cell>
          <cell r="BV9">
            <v>0</v>
          </cell>
          <cell r="BW9">
            <v>42.738055555555555</v>
          </cell>
          <cell r="BX9">
            <v>11.328888888888889</v>
          </cell>
          <cell r="BY9">
            <v>31.409166666666668</v>
          </cell>
          <cell r="BZ9">
            <v>33.888888888888886</v>
          </cell>
          <cell r="CA9">
            <v>32.286944444444444</v>
          </cell>
          <cell r="CB9">
            <v>0</v>
          </cell>
          <cell r="CC9">
            <v>0</v>
          </cell>
          <cell r="CD9">
            <v>43.178055555555559</v>
          </cell>
          <cell r="CE9">
            <v>34.844722222222224</v>
          </cell>
          <cell r="CF9">
            <v>37.99722222222222</v>
          </cell>
          <cell r="CG9">
            <v>31.055277777777778</v>
          </cell>
          <cell r="CH9">
            <v>0</v>
          </cell>
          <cell r="CI9">
            <v>0</v>
          </cell>
          <cell r="CJ9">
            <v>0.60583333333333333</v>
          </cell>
          <cell r="CK9">
            <v>0.56833333333333336</v>
          </cell>
          <cell r="CL9">
            <v>4.5750000000000002</v>
          </cell>
          <cell r="CM9">
            <v>3.221111111111111</v>
          </cell>
          <cell r="CN9">
            <v>0</v>
          </cell>
          <cell r="CO9">
            <v>245.04472222222222</v>
          </cell>
          <cell r="CP9">
            <v>42.99388888888889</v>
          </cell>
          <cell r="CQ9">
            <v>0</v>
          </cell>
          <cell r="CR9">
            <v>9.0072222222222216</v>
          </cell>
          <cell r="CS9">
            <v>0</v>
          </cell>
          <cell r="CT9">
            <v>0</v>
          </cell>
          <cell r="CU9">
            <v>5.8022222222222224</v>
          </cell>
          <cell r="CV9">
            <v>0</v>
          </cell>
          <cell r="CW9">
            <v>0</v>
          </cell>
          <cell r="CX9">
            <v>8.1125000000000007</v>
          </cell>
          <cell r="CY9">
            <v>5.2166666666666668</v>
          </cell>
          <cell r="CZ9">
            <v>0.35555555555555557</v>
          </cell>
          <cell r="DA9">
            <v>0</v>
          </cell>
          <cell r="DB9">
            <v>0</v>
          </cell>
          <cell r="DC9">
            <v>8.1972222222222229</v>
          </cell>
          <cell r="DD9">
            <v>0</v>
          </cell>
          <cell r="DE9">
            <v>0</v>
          </cell>
          <cell r="DF9">
            <v>0</v>
          </cell>
          <cell r="DG9">
            <v>0</v>
          </cell>
          <cell r="DH9">
            <v>0</v>
          </cell>
          <cell r="DI9">
            <v>2.6233333333333335</v>
          </cell>
          <cell r="DJ9">
            <v>0</v>
          </cell>
          <cell r="DK9">
            <v>0</v>
          </cell>
          <cell r="DL9">
            <v>0</v>
          </cell>
          <cell r="DM9">
            <v>0</v>
          </cell>
          <cell r="DN9">
            <v>24.505277777777781</v>
          </cell>
          <cell r="DO9">
            <v>82.308611111111119</v>
          </cell>
          <cell r="DP9">
            <v>327.35333333333335</v>
          </cell>
          <cell r="DQ9">
            <v>14.076193333333332</v>
          </cell>
          <cell r="DR9">
            <v>4.2999999999999997E-2</v>
          </cell>
          <cell r="DS9">
            <v>341.42952666666667</v>
          </cell>
          <cell r="DT9">
            <v>13.645277777777778</v>
          </cell>
          <cell r="DU9">
            <v>3.2508333332518355</v>
          </cell>
          <cell r="DV9">
            <v>21.87</v>
          </cell>
          <cell r="DW9">
            <v>6.3424368512900411E-2</v>
          </cell>
          <cell r="DX9">
            <v>894.92040000000009</v>
          </cell>
          <cell r="DY9">
            <v>0</v>
          </cell>
          <cell r="DZ9">
            <v>0</v>
          </cell>
          <cell r="EA9">
            <v>0.24107057147247835</v>
          </cell>
          <cell r="EB9">
            <v>40.92</v>
          </cell>
          <cell r="EC9">
            <v>14866.216631200003</v>
          </cell>
          <cell r="ED9">
            <v>0</v>
          </cell>
          <cell r="EE9">
            <v>24</v>
          </cell>
          <cell r="EF9">
            <v>8.1270833331295886</v>
          </cell>
          <cell r="EG9">
            <v>6.4197222222222203</v>
          </cell>
          <cell r="EH9">
            <v>19.471247457920477</v>
          </cell>
          <cell r="EI9">
            <v>15.527450837049493</v>
          </cell>
          <cell r="EJ9">
            <v>0</v>
          </cell>
          <cell r="EK9">
            <v>19.807427785419531</v>
          </cell>
          <cell r="EL9">
            <v>17.704918032786885</v>
          </cell>
          <cell r="EM9">
            <v>0</v>
          </cell>
          <cell r="EN9">
            <v>636.92035049719414</v>
          </cell>
          <cell r="EO9">
            <v>0</v>
          </cell>
          <cell r="EP9">
            <v>138.35455882671801</v>
          </cell>
          <cell r="EQ9">
            <v>-194.73365613281612</v>
          </cell>
          <cell r="ER9">
            <v>-260.0568715123373</v>
          </cell>
          <cell r="ES9">
            <v>120.27002169659667</v>
          </cell>
          <cell r="ET9">
            <v>-0.12860070264512724</v>
          </cell>
          <cell r="EU9">
            <v>-82.228179090439696</v>
          </cell>
          <cell r="EV9">
            <v>0</v>
          </cell>
          <cell r="EW9">
            <v>0</v>
          </cell>
        </row>
        <row r="10">
          <cell r="A10">
            <v>42138</v>
          </cell>
          <cell r="B10">
            <v>46</v>
          </cell>
          <cell r="C10" t="str">
            <v>Thu</v>
          </cell>
          <cell r="D10">
            <v>25476</v>
          </cell>
          <cell r="E10">
            <v>0</v>
          </cell>
          <cell r="F10">
            <v>0</v>
          </cell>
          <cell r="G10">
            <v>6102</v>
          </cell>
          <cell r="H10">
            <v>0</v>
          </cell>
          <cell r="I10">
            <v>2453</v>
          </cell>
          <cell r="J10">
            <v>480</v>
          </cell>
          <cell r="K10">
            <v>34511</v>
          </cell>
          <cell r="L10">
            <v>0</v>
          </cell>
          <cell r="M10">
            <v>34511</v>
          </cell>
          <cell r="N10">
            <v>537</v>
          </cell>
          <cell r="O10">
            <v>1054</v>
          </cell>
          <cell r="P10">
            <v>34832</v>
          </cell>
          <cell r="Q10">
            <v>869</v>
          </cell>
          <cell r="R10">
            <v>0</v>
          </cell>
          <cell r="S10">
            <v>0</v>
          </cell>
          <cell r="T10">
            <v>0</v>
          </cell>
          <cell r="U10">
            <v>717</v>
          </cell>
          <cell r="V10">
            <v>17272</v>
          </cell>
          <cell r="W10">
            <v>869</v>
          </cell>
          <cell r="X10">
            <v>767</v>
          </cell>
          <cell r="Y10">
            <v>0</v>
          </cell>
          <cell r="Z10">
            <v>21</v>
          </cell>
          <cell r="AA10">
            <v>124</v>
          </cell>
          <cell r="AB10">
            <v>912</v>
          </cell>
          <cell r="AC10">
            <v>12</v>
          </cell>
          <cell r="AD10">
            <v>1068</v>
          </cell>
          <cell r="AE10">
            <v>213</v>
          </cell>
          <cell r="AF10">
            <v>0</v>
          </cell>
          <cell r="AG10">
            <v>0</v>
          </cell>
          <cell r="AH10">
            <v>1.0923094842899159</v>
          </cell>
          <cell r="AI10">
            <v>0.98060040123612002</v>
          </cell>
          <cell r="AJ10">
            <v>0.98443974384978705</v>
          </cell>
          <cell r="AK10">
            <v>197.12459995228446</v>
          </cell>
          <cell r="AL10">
            <v>0</v>
          </cell>
          <cell r="AM10">
            <v>8.4987395323230269E-2</v>
          </cell>
          <cell r="AN10">
            <v>16.079873883342092</v>
          </cell>
          <cell r="AO10">
            <v>65.192515849698466</v>
          </cell>
          <cell r="AP10">
            <v>21.628067885851863</v>
          </cell>
          <cell r="AQ10">
            <v>20.141513381963804</v>
          </cell>
          <cell r="AR10">
            <v>39.713463751438432</v>
          </cell>
          <cell r="AS10">
            <v>18.227342123525329</v>
          </cell>
          <cell r="AT10">
            <v>86.266536960905398</v>
          </cell>
          <cell r="AU10">
            <v>258.41580451521924</v>
          </cell>
          <cell r="AV10">
            <v>0.33382840930623026</v>
          </cell>
          <cell r="AW10">
            <v>0.5095550925284309</v>
          </cell>
          <cell r="AX10">
            <v>42.145305103759789</v>
          </cell>
          <cell r="BF10">
            <v>20.838333333333335</v>
          </cell>
          <cell r="BG10">
            <v>136.13500000002068</v>
          </cell>
          <cell r="BH10">
            <v>261.74777777786136</v>
          </cell>
          <cell r="BI10">
            <v>0</v>
          </cell>
          <cell r="BJ10">
            <v>418.72111111121535</v>
          </cell>
          <cell r="BK10">
            <v>133.54833333333332</v>
          </cell>
          <cell r="BL10">
            <v>145.8761111111111</v>
          </cell>
          <cell r="BM10">
            <v>129.23805555555555</v>
          </cell>
          <cell r="BN10">
            <v>132.73638888888888</v>
          </cell>
          <cell r="BO10">
            <v>0</v>
          </cell>
          <cell r="BP10">
            <v>0</v>
          </cell>
          <cell r="BQ10">
            <v>0</v>
          </cell>
          <cell r="BR10">
            <v>0</v>
          </cell>
          <cell r="BS10">
            <v>4.3102777777777828</v>
          </cell>
          <cell r="BT10">
            <v>13.139722222222222</v>
          </cell>
          <cell r="BU10">
            <v>0</v>
          </cell>
          <cell r="BV10">
            <v>0</v>
          </cell>
          <cell r="BW10">
            <v>65.547777777777782</v>
          </cell>
          <cell r="BX10">
            <v>16.1675</v>
          </cell>
          <cell r="BY10">
            <v>49.380277777777778</v>
          </cell>
          <cell r="BZ10">
            <v>49.591388888888886</v>
          </cell>
          <cell r="CA10">
            <v>43.144722222222221</v>
          </cell>
          <cell r="CB10">
            <v>0</v>
          </cell>
          <cell r="CC10">
            <v>0</v>
          </cell>
          <cell r="CD10">
            <v>50.034722222222229</v>
          </cell>
          <cell r="CE10">
            <v>47.895000000000003</v>
          </cell>
          <cell r="CF10">
            <v>42.581111111111113</v>
          </cell>
          <cell r="CG10">
            <v>42.13527777777778</v>
          </cell>
          <cell r="CH10">
            <v>0</v>
          </cell>
          <cell r="CI10">
            <v>0</v>
          </cell>
          <cell r="CJ10">
            <v>0.83777777777777773</v>
          </cell>
          <cell r="CK10">
            <v>0.94555555555555559</v>
          </cell>
          <cell r="CL10">
            <v>6.6158333333333337</v>
          </cell>
          <cell r="CM10">
            <v>4.8141666666666669</v>
          </cell>
          <cell r="CN10">
            <v>0</v>
          </cell>
          <cell r="CO10">
            <v>292.27555555555557</v>
          </cell>
          <cell r="CP10">
            <v>51.939166666666665</v>
          </cell>
          <cell r="CQ10">
            <v>0</v>
          </cell>
          <cell r="CR10">
            <v>8.7074999999999996</v>
          </cell>
          <cell r="CS10">
            <v>0</v>
          </cell>
          <cell r="CT10">
            <v>0</v>
          </cell>
          <cell r="CU10">
            <v>5.6725000000000003</v>
          </cell>
          <cell r="CV10">
            <v>0</v>
          </cell>
          <cell r="CW10">
            <v>0.4425</v>
          </cell>
          <cell r="CX10">
            <v>12.442500000000001</v>
          </cell>
          <cell r="CY10">
            <v>3.3666666666666667</v>
          </cell>
          <cell r="CZ10">
            <v>3.3777777777777778</v>
          </cell>
          <cell r="DA10">
            <v>6.6666666666666671E-3</v>
          </cell>
          <cell r="DB10">
            <v>0</v>
          </cell>
          <cell r="DC10">
            <v>7.1836111111111114</v>
          </cell>
          <cell r="DD10">
            <v>0</v>
          </cell>
          <cell r="DE10">
            <v>0</v>
          </cell>
          <cell r="DF10">
            <v>0</v>
          </cell>
          <cell r="DG10">
            <v>0</v>
          </cell>
          <cell r="DH10">
            <v>0</v>
          </cell>
          <cell r="DI10">
            <v>9.676111111111112</v>
          </cell>
          <cell r="DJ10">
            <v>0</v>
          </cell>
          <cell r="DK10">
            <v>2.8972222222222221</v>
          </cell>
          <cell r="DL10">
            <v>0</v>
          </cell>
          <cell r="DM10">
            <v>0</v>
          </cell>
          <cell r="DN10">
            <v>38.950555555555567</v>
          </cell>
          <cell r="DO10">
            <v>105.71222222222222</v>
          </cell>
          <cell r="DP10">
            <v>397.98777777777781</v>
          </cell>
          <cell r="DQ10">
            <v>17.113474444444446</v>
          </cell>
          <cell r="DR10">
            <v>4.2999999999999997E-2</v>
          </cell>
          <cell r="DS10">
            <v>415.10125222222223</v>
          </cell>
          <cell r="DT10">
            <v>18.704444444444444</v>
          </cell>
          <cell r="DU10">
            <v>2.0630555556598047</v>
          </cell>
          <cell r="DV10">
            <v>6.58</v>
          </cell>
          <cell r="DW10">
            <v>1.576980800076604E-2</v>
          </cell>
          <cell r="DX10">
            <v>273.01078000000001</v>
          </cell>
          <cell r="DY10">
            <v>0</v>
          </cell>
          <cell r="DZ10">
            <v>0</v>
          </cell>
          <cell r="EA10">
            <v>0.25466611256000199</v>
          </cell>
          <cell r="EB10">
            <v>41.491</v>
          </cell>
          <cell r="EC10">
            <v>17495.976835952224</v>
          </cell>
          <cell r="ED10">
            <v>0</v>
          </cell>
          <cell r="EE10">
            <v>21</v>
          </cell>
          <cell r="EF10">
            <v>5.8944444447422999</v>
          </cell>
          <cell r="EG10">
            <v>7.0824999999999996</v>
          </cell>
          <cell r="EH10">
            <v>30.074126367807988</v>
          </cell>
          <cell r="EI10">
            <v>18.01268167940923</v>
          </cell>
          <cell r="EJ10">
            <v>0</v>
          </cell>
          <cell r="EK10">
            <v>25.066312997347481</v>
          </cell>
          <cell r="EL10">
            <v>18.742914724776419</v>
          </cell>
          <cell r="EM10">
            <v>0</v>
          </cell>
          <cell r="EN10">
            <v>1415.6860217825595</v>
          </cell>
          <cell r="EO10">
            <v>0</v>
          </cell>
          <cell r="EP10">
            <v>-835.9052986162942</v>
          </cell>
          <cell r="EQ10">
            <v>-150.33130532885144</v>
          </cell>
          <cell r="ER10">
            <v>-109.24568333628241</v>
          </cell>
          <cell r="ES10">
            <v>-165.62155874416777</v>
          </cell>
          <cell r="ET10">
            <v>-0.15832683379037815</v>
          </cell>
          <cell r="EU10">
            <v>-129.64711840352282</v>
          </cell>
          <cell r="EV10">
            <v>0</v>
          </cell>
          <cell r="EW10">
            <v>0</v>
          </cell>
        </row>
        <row r="11">
          <cell r="A11">
            <v>42139</v>
          </cell>
          <cell r="B11">
            <v>46</v>
          </cell>
          <cell r="C11" t="str">
            <v>Fri</v>
          </cell>
          <cell r="D11">
            <v>28459</v>
          </cell>
          <cell r="E11">
            <v>0</v>
          </cell>
          <cell r="F11">
            <v>0</v>
          </cell>
          <cell r="G11">
            <v>4470</v>
          </cell>
          <cell r="H11">
            <v>0</v>
          </cell>
          <cell r="I11">
            <v>1464</v>
          </cell>
          <cell r="J11">
            <v>1154</v>
          </cell>
          <cell r="K11">
            <v>35547</v>
          </cell>
          <cell r="L11">
            <v>0</v>
          </cell>
          <cell r="M11">
            <v>35547</v>
          </cell>
          <cell r="N11">
            <v>400</v>
          </cell>
          <cell r="O11">
            <v>1064</v>
          </cell>
          <cell r="P11">
            <v>36327</v>
          </cell>
          <cell r="Q11">
            <v>844</v>
          </cell>
          <cell r="R11">
            <v>0</v>
          </cell>
          <cell r="S11">
            <v>0</v>
          </cell>
          <cell r="T11">
            <v>0</v>
          </cell>
          <cell r="U11">
            <v>702</v>
          </cell>
          <cell r="V11">
            <v>14742</v>
          </cell>
          <cell r="W11">
            <v>844</v>
          </cell>
          <cell r="X11">
            <v>809</v>
          </cell>
          <cell r="Y11">
            <v>0</v>
          </cell>
          <cell r="Z11">
            <v>10</v>
          </cell>
          <cell r="AA11">
            <v>122</v>
          </cell>
          <cell r="AB11">
            <v>941</v>
          </cell>
          <cell r="AC11">
            <v>14</v>
          </cell>
          <cell r="AD11">
            <v>1074</v>
          </cell>
          <cell r="AE11">
            <v>155</v>
          </cell>
          <cell r="AF11">
            <v>0</v>
          </cell>
          <cell r="AG11">
            <v>0</v>
          </cell>
          <cell r="AH11">
            <v>1.0854748021657641</v>
          </cell>
          <cell r="AI11">
            <v>0.96626270868711817</v>
          </cell>
          <cell r="AJ11">
            <v>0.98874729231721381</v>
          </cell>
          <cell r="AK11">
            <v>219.16030093459145</v>
          </cell>
          <cell r="AL11">
            <v>0</v>
          </cell>
          <cell r="AM11">
            <v>7.364897178383549E-2</v>
          </cell>
          <cell r="AN11">
            <v>16.91155693698785</v>
          </cell>
          <cell r="AO11">
            <v>85.993309835439902</v>
          </cell>
          <cell r="AP11">
            <v>21.249443537616859</v>
          </cell>
          <cell r="AQ11">
            <v>22.604283684355401</v>
          </cell>
          <cell r="AR11">
            <v>42.117298578199055</v>
          </cell>
          <cell r="AS11">
            <v>18.737658401137224</v>
          </cell>
          <cell r="AT11">
            <v>86.494663076271493</v>
          </cell>
          <cell r="AU11">
            <v>266.49146189087878</v>
          </cell>
          <cell r="AV11">
            <v>0.32456823367830362</v>
          </cell>
          <cell r="AW11">
            <v>0.49284731591903336</v>
          </cell>
          <cell r="AX11">
            <v>40.871200899771353</v>
          </cell>
          <cell r="BF11">
            <v>21.963333333333335</v>
          </cell>
          <cell r="BG11">
            <v>109.44333333333333</v>
          </cell>
          <cell r="BH11">
            <v>294.76333333334628</v>
          </cell>
          <cell r="BI11">
            <v>5.8347222222222221</v>
          </cell>
          <cell r="BJ11">
            <v>432.00472222223516</v>
          </cell>
          <cell r="BK11">
            <v>133.38888888888889</v>
          </cell>
          <cell r="BL11">
            <v>144.79027777777776</v>
          </cell>
          <cell r="BM11">
            <v>129.85472222222222</v>
          </cell>
          <cell r="BN11">
            <v>134.7161111111111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3.534166666666668</v>
          </cell>
          <cell r="BT11">
            <v>10.074166666666667</v>
          </cell>
          <cell r="BU11">
            <v>0</v>
          </cell>
          <cell r="BV11">
            <v>0</v>
          </cell>
          <cell r="BW11">
            <v>62.915555555555557</v>
          </cell>
          <cell r="BX11">
            <v>12.373055555555556</v>
          </cell>
          <cell r="BY11">
            <v>50.542499999999997</v>
          </cell>
          <cell r="BZ11">
            <v>50.275277777777781</v>
          </cell>
          <cell r="CA11">
            <v>37.338055555555556</v>
          </cell>
          <cell r="CB11">
            <v>0</v>
          </cell>
          <cell r="CC11">
            <v>0</v>
          </cell>
          <cell r="CD11">
            <v>50.219722222222224</v>
          </cell>
          <cell r="CE11">
            <v>47.087499999999999</v>
          </cell>
          <cell r="CF11">
            <v>42.901944444444446</v>
          </cell>
          <cell r="CG11">
            <v>41.925833333333337</v>
          </cell>
          <cell r="CH11">
            <v>0</v>
          </cell>
          <cell r="CI11">
            <v>0</v>
          </cell>
          <cell r="CJ11">
            <v>0.28000000000000003</v>
          </cell>
          <cell r="CK11">
            <v>0.42638888888888887</v>
          </cell>
          <cell r="CL11">
            <v>7.0377777777777775</v>
          </cell>
          <cell r="CM11">
            <v>4.7352777777777781</v>
          </cell>
          <cell r="CN11">
            <v>0</v>
          </cell>
          <cell r="CO11">
            <v>283.86222222222221</v>
          </cell>
          <cell r="CP11">
            <v>53.711666666666673</v>
          </cell>
          <cell r="CQ11">
            <v>0</v>
          </cell>
          <cell r="CR11">
            <v>9.0661111111111108</v>
          </cell>
          <cell r="CS11">
            <v>0</v>
          </cell>
          <cell r="CT11">
            <v>0</v>
          </cell>
          <cell r="CU11">
            <v>16.22111111111111</v>
          </cell>
          <cell r="CV11">
            <v>0</v>
          </cell>
          <cell r="CW11">
            <v>1.2905555555555555</v>
          </cell>
          <cell r="CX11">
            <v>12.670555555555556</v>
          </cell>
          <cell r="CY11">
            <v>4.25</v>
          </cell>
          <cell r="CZ11">
            <v>3.2888888888888888</v>
          </cell>
          <cell r="DA11">
            <v>0</v>
          </cell>
          <cell r="DB11">
            <v>0</v>
          </cell>
          <cell r="DC11">
            <v>9.5474999999999994</v>
          </cell>
          <cell r="DD11">
            <v>0</v>
          </cell>
          <cell r="DE11">
            <v>0</v>
          </cell>
          <cell r="DF11">
            <v>0</v>
          </cell>
          <cell r="DG11">
            <v>0</v>
          </cell>
          <cell r="DH11">
            <v>0</v>
          </cell>
          <cell r="DI11">
            <v>10.608333333333333</v>
          </cell>
          <cell r="DJ11">
            <v>0</v>
          </cell>
          <cell r="DK11">
            <v>5.3469444444444445</v>
          </cell>
          <cell r="DL11">
            <v>0</v>
          </cell>
          <cell r="DM11">
            <v>0</v>
          </cell>
          <cell r="DN11">
            <v>45.712222222222223</v>
          </cell>
          <cell r="DO11">
            <v>126.00166666666668</v>
          </cell>
          <cell r="DP11">
            <v>409.86388888888888</v>
          </cell>
          <cell r="DQ11">
            <v>17.62414722222222</v>
          </cell>
          <cell r="DR11">
            <v>4.2999999999999997E-2</v>
          </cell>
          <cell r="DS11">
            <v>427.48803611111111</v>
          </cell>
          <cell r="DT11">
            <v>21.031388888888888</v>
          </cell>
          <cell r="DU11">
            <v>1.1094444444573794</v>
          </cell>
          <cell r="DV11">
            <v>6</v>
          </cell>
          <cell r="DW11">
            <v>1.3997590983485544E-2</v>
          </cell>
          <cell r="DX11">
            <v>241.84200000000001</v>
          </cell>
          <cell r="DY11">
            <v>0</v>
          </cell>
          <cell r="DZ11">
            <v>0</v>
          </cell>
          <cell r="EA11">
            <v>0.2947489894990109</v>
          </cell>
          <cell r="EB11">
            <v>40.307000000000002</v>
          </cell>
          <cell r="EC11">
            <v>17472.602271530559</v>
          </cell>
          <cell r="ED11">
            <v>235.18014861111112</v>
          </cell>
          <cell r="EE11">
            <v>16</v>
          </cell>
          <cell r="EF11">
            <v>4.1604166667151725</v>
          </cell>
          <cell r="EG11">
            <v>6.7172222222222198</v>
          </cell>
          <cell r="EH11">
            <v>23.075014473575393</v>
          </cell>
          <cell r="EI11">
            <v>18.856954165506615</v>
          </cell>
          <cell r="EJ11">
            <v>0</v>
          </cell>
          <cell r="EK11">
            <v>35.714285714285708</v>
          </cell>
          <cell r="EL11">
            <v>17.335017366592989</v>
          </cell>
          <cell r="EM11">
            <v>0</v>
          </cell>
          <cell r="EN11">
            <v>1264.7960386701245</v>
          </cell>
          <cell r="EO11">
            <v>0</v>
          </cell>
          <cell r="EP11">
            <v>-1005.3407172434875</v>
          </cell>
          <cell r="EQ11">
            <v>-280.1694765358169</v>
          </cell>
          <cell r="ER11">
            <v>-289.490596466645</v>
          </cell>
          <cell r="ES11">
            <v>-223.18745733814828</v>
          </cell>
          <cell r="ET11">
            <v>-0.17503461039977569</v>
          </cell>
          <cell r="EU11">
            <v>-152.23323902664271</v>
          </cell>
          <cell r="EV11">
            <v>0</v>
          </cell>
          <cell r="EW11">
            <v>0</v>
          </cell>
        </row>
        <row r="12">
          <cell r="A12">
            <v>42140</v>
          </cell>
          <cell r="B12">
            <v>46</v>
          </cell>
          <cell r="C12" t="str">
            <v>Sat</v>
          </cell>
          <cell r="D12">
            <v>25463</v>
          </cell>
          <cell r="E12">
            <v>0</v>
          </cell>
          <cell r="F12">
            <v>0</v>
          </cell>
          <cell r="G12">
            <v>4788</v>
          </cell>
          <cell r="H12">
            <v>0</v>
          </cell>
          <cell r="I12">
            <v>1894</v>
          </cell>
          <cell r="J12">
            <v>657</v>
          </cell>
          <cell r="K12">
            <v>32802</v>
          </cell>
          <cell r="L12">
            <v>0</v>
          </cell>
          <cell r="M12">
            <v>32802</v>
          </cell>
          <cell r="N12">
            <v>339</v>
          </cell>
          <cell r="O12">
            <v>1361</v>
          </cell>
          <cell r="P12">
            <v>47785</v>
          </cell>
          <cell r="Q12">
            <v>823</v>
          </cell>
          <cell r="R12">
            <v>0</v>
          </cell>
          <cell r="S12">
            <v>0</v>
          </cell>
          <cell r="T12">
            <v>0</v>
          </cell>
          <cell r="U12">
            <v>663</v>
          </cell>
          <cell r="V12">
            <v>14687</v>
          </cell>
          <cell r="W12">
            <v>823</v>
          </cell>
          <cell r="X12">
            <v>755</v>
          </cell>
          <cell r="Y12">
            <v>0</v>
          </cell>
          <cell r="Z12">
            <v>16</v>
          </cell>
          <cell r="AA12">
            <v>129</v>
          </cell>
          <cell r="AB12">
            <v>900</v>
          </cell>
          <cell r="AC12">
            <v>21</v>
          </cell>
          <cell r="AD12">
            <v>1320</v>
          </cell>
          <cell r="AE12">
            <v>220</v>
          </cell>
          <cell r="AF12">
            <v>0</v>
          </cell>
          <cell r="AG12">
            <v>0</v>
          </cell>
          <cell r="AH12">
            <v>0.99910480926935075</v>
          </cell>
          <cell r="AI12">
            <v>0.90232355924834562</v>
          </cell>
          <cell r="AJ12">
            <v>0.9896652643131516</v>
          </cell>
          <cell r="AK12">
            <v>204.10449838238142</v>
          </cell>
          <cell r="AL12">
            <v>0</v>
          </cell>
          <cell r="AM12">
            <v>7.7769648192183405E-2</v>
          </cell>
          <cell r="AN12">
            <v>14.847767652861156</v>
          </cell>
          <cell r="AO12">
            <v>58.023945713575159</v>
          </cell>
          <cell r="AP12">
            <v>19.352631664684704</v>
          </cell>
          <cell r="AQ12">
            <v>25.141072746866698</v>
          </cell>
          <cell r="AR12">
            <v>39.856622114216279</v>
          </cell>
          <cell r="AS12">
            <v>17.127179882964274</v>
          </cell>
          <cell r="AT12">
            <v>76.594999445382413</v>
          </cell>
          <cell r="AU12">
            <v>249.90677741918415</v>
          </cell>
          <cell r="AV12">
            <v>0.30649428653511412</v>
          </cell>
          <cell r="AW12">
            <v>0.85385962791707415</v>
          </cell>
          <cell r="AX12">
            <v>62.705060140692936</v>
          </cell>
          <cell r="BF12">
            <v>2.3530555555555557</v>
          </cell>
          <cell r="BG12">
            <v>114.25888888887414</v>
          </cell>
          <cell r="BH12">
            <v>310.85666666689508</v>
          </cell>
          <cell r="BI12">
            <v>16.795000000000002</v>
          </cell>
          <cell r="BJ12">
            <v>444.26361111132479</v>
          </cell>
          <cell r="BK12">
            <v>131.25694444444446</v>
          </cell>
          <cell r="BL12">
            <v>131.13944444444445</v>
          </cell>
          <cell r="BM12">
            <v>124.75472222222223</v>
          </cell>
          <cell r="BN12">
            <v>120.09</v>
          </cell>
          <cell r="BO12">
            <v>0</v>
          </cell>
          <cell r="BP12">
            <v>0</v>
          </cell>
          <cell r="BQ12">
            <v>0</v>
          </cell>
          <cell r="BR12">
            <v>0</v>
          </cell>
          <cell r="BS12">
            <v>6.5022222222222181</v>
          </cell>
          <cell r="BT12">
            <v>11.049444444444445</v>
          </cell>
          <cell r="BU12">
            <v>0</v>
          </cell>
          <cell r="BV12">
            <v>0</v>
          </cell>
          <cell r="BW12">
            <v>91.663611111111109</v>
          </cell>
          <cell r="BX12">
            <v>23.455833333333334</v>
          </cell>
          <cell r="BY12">
            <v>68.207777777777778</v>
          </cell>
          <cell r="BZ12">
            <v>62.091666666666669</v>
          </cell>
          <cell r="CA12">
            <v>32.735277777777782</v>
          </cell>
          <cell r="CB12">
            <v>0</v>
          </cell>
          <cell r="CC12">
            <v>0</v>
          </cell>
          <cell r="CD12">
            <v>52.54805555555555</v>
          </cell>
          <cell r="CE12">
            <v>46.869166666666665</v>
          </cell>
          <cell r="CF12">
            <v>43.174999999999997</v>
          </cell>
          <cell r="CG12">
            <v>40.800277777777779</v>
          </cell>
          <cell r="CH12">
            <v>0</v>
          </cell>
          <cell r="CI12">
            <v>0</v>
          </cell>
          <cell r="CJ12">
            <v>0.44611111111111112</v>
          </cell>
          <cell r="CK12">
            <v>0.63888888888888884</v>
          </cell>
          <cell r="CL12">
            <v>8.9269444444444446</v>
          </cell>
          <cell r="CM12">
            <v>5.43</v>
          </cell>
          <cell r="CN12">
            <v>0</v>
          </cell>
          <cell r="CO12">
            <v>308.20388888888886</v>
          </cell>
          <cell r="CP12">
            <v>41.955833333333331</v>
          </cell>
          <cell r="CQ12">
            <v>0</v>
          </cell>
          <cell r="CR12">
            <v>9.0736111111111111</v>
          </cell>
          <cell r="CS12">
            <v>0</v>
          </cell>
          <cell r="CT12">
            <v>0</v>
          </cell>
          <cell r="CU12">
            <v>13.957222222222223</v>
          </cell>
          <cell r="CV12">
            <v>0</v>
          </cell>
          <cell r="CW12">
            <v>3.8236111111111111</v>
          </cell>
          <cell r="CX12">
            <v>15.55</v>
          </cell>
          <cell r="CY12">
            <v>4.5999999999999996</v>
          </cell>
          <cell r="CZ12">
            <v>3.833333333333333E-2</v>
          </cell>
          <cell r="DA12">
            <v>0</v>
          </cell>
          <cell r="DB12">
            <v>0</v>
          </cell>
          <cell r="DC12">
            <v>12.945555555555556</v>
          </cell>
          <cell r="DD12">
            <v>0</v>
          </cell>
          <cell r="DE12">
            <v>0</v>
          </cell>
          <cell r="DF12">
            <v>0</v>
          </cell>
          <cell r="DG12">
            <v>0</v>
          </cell>
          <cell r="DH12">
            <v>0</v>
          </cell>
          <cell r="DI12">
            <v>8.6222222222222218</v>
          </cell>
          <cell r="DJ12">
            <v>0</v>
          </cell>
          <cell r="DK12">
            <v>6.9136111111111109</v>
          </cell>
          <cell r="DL12">
            <v>0</v>
          </cell>
          <cell r="DM12">
            <v>0</v>
          </cell>
          <cell r="DN12">
            <v>48.669722222222219</v>
          </cell>
          <cell r="DO12">
            <v>117.48</v>
          </cell>
          <cell r="DP12">
            <v>425.68388888888887</v>
          </cell>
          <cell r="DQ12">
            <v>18.30440722222222</v>
          </cell>
          <cell r="DR12">
            <v>4.2999999999999997E-2</v>
          </cell>
          <cell r="DS12">
            <v>443.98829611111108</v>
          </cell>
          <cell r="DT12">
            <v>16.011111111111113</v>
          </cell>
          <cell r="DU12">
            <v>2.568611111324798</v>
          </cell>
          <cell r="DV12">
            <v>20.27</v>
          </cell>
          <cell r="DW12">
            <v>4.538052682748344E-2</v>
          </cell>
          <cell r="DX12">
            <v>1215.8554099999999</v>
          </cell>
          <cell r="DY12">
            <v>0</v>
          </cell>
          <cell r="DZ12">
            <v>0</v>
          </cell>
          <cell r="EA12">
            <v>0.26460156952110253</v>
          </cell>
          <cell r="EB12">
            <v>59.982999999999997</v>
          </cell>
          <cell r="EC12">
            <v>27847.605375632775</v>
          </cell>
          <cell r="ED12">
            <v>1007.414485</v>
          </cell>
          <cell r="EE12">
            <v>16</v>
          </cell>
          <cell r="EF12">
            <v>9.6322916674679924</v>
          </cell>
          <cell r="EG12">
            <v>10.842777777777778</v>
          </cell>
          <cell r="EH12">
            <v>20.290003586616795</v>
          </cell>
          <cell r="EI12">
            <v>17.486971627099017</v>
          </cell>
          <cell r="EJ12">
            <v>0</v>
          </cell>
          <cell r="EK12">
            <v>35.865504358655045</v>
          </cell>
          <cell r="EL12">
            <v>14.45063322649905</v>
          </cell>
          <cell r="EM12">
            <v>0</v>
          </cell>
          <cell r="EN12">
            <v>736.36363636363683</v>
          </cell>
          <cell r="EO12">
            <v>0</v>
          </cell>
          <cell r="EP12">
            <v>-911.087105772006</v>
          </cell>
          <cell r="EQ12">
            <v>151.60261782986271</v>
          </cell>
          <cell r="ER12">
            <v>-663.45162221111775</v>
          </cell>
          <cell r="ES12">
            <v>-44.293745498430283</v>
          </cell>
          <cell r="ET12">
            <v>0.1859777015982651</v>
          </cell>
          <cell r="EU12">
            <v>97.287851317558406</v>
          </cell>
          <cell r="EV12">
            <v>0</v>
          </cell>
          <cell r="EW12">
            <v>0</v>
          </cell>
        </row>
        <row r="13">
          <cell r="A13">
            <v>42141</v>
          </cell>
          <cell r="B13">
            <v>46</v>
          </cell>
          <cell r="C13" t="str">
            <v>Sun</v>
          </cell>
          <cell r="D13">
            <v>18365</v>
          </cell>
          <cell r="E13">
            <v>0</v>
          </cell>
          <cell r="F13">
            <v>0</v>
          </cell>
          <cell r="G13">
            <v>3180</v>
          </cell>
          <cell r="H13">
            <v>0</v>
          </cell>
          <cell r="I13">
            <v>1041</v>
          </cell>
          <cell r="J13">
            <v>189</v>
          </cell>
          <cell r="K13">
            <v>22775</v>
          </cell>
          <cell r="L13">
            <v>0</v>
          </cell>
          <cell r="M13">
            <v>22775</v>
          </cell>
          <cell r="N13">
            <v>566</v>
          </cell>
          <cell r="O13">
            <v>266</v>
          </cell>
          <cell r="P13">
            <v>7156</v>
          </cell>
          <cell r="Q13">
            <v>611</v>
          </cell>
          <cell r="R13">
            <v>0</v>
          </cell>
          <cell r="S13">
            <v>0</v>
          </cell>
          <cell r="T13">
            <v>0</v>
          </cell>
          <cell r="U13">
            <v>491</v>
          </cell>
          <cell r="V13">
            <v>9987</v>
          </cell>
          <cell r="W13">
            <v>611</v>
          </cell>
          <cell r="X13">
            <v>496</v>
          </cell>
          <cell r="Y13">
            <v>0</v>
          </cell>
          <cell r="Z13">
            <v>0</v>
          </cell>
          <cell r="AA13">
            <v>63</v>
          </cell>
          <cell r="AB13">
            <v>559</v>
          </cell>
          <cell r="AC13">
            <v>21</v>
          </cell>
          <cell r="AD13">
            <v>224</v>
          </cell>
          <cell r="AE13">
            <v>1</v>
          </cell>
          <cell r="AF13">
            <v>0</v>
          </cell>
          <cell r="AG13">
            <v>0</v>
          </cell>
          <cell r="AH13">
            <v>0.97581206275376964</v>
          </cell>
          <cell r="AI13">
            <v>0.84787633375698279</v>
          </cell>
          <cell r="AJ13">
            <v>0.97514818880351262</v>
          </cell>
          <cell r="AK13">
            <v>167.42171969764115</v>
          </cell>
          <cell r="AL13">
            <v>0</v>
          </cell>
          <cell r="AM13">
            <v>5.4006586169045002E-2</v>
          </cell>
          <cell r="AN13">
            <v>11.767018923568445</v>
          </cell>
          <cell r="AO13">
            <v>27.190641149412233</v>
          </cell>
          <cell r="AP13">
            <v>17.46891382522421</v>
          </cell>
          <cell r="AQ13">
            <v>17.981459379036348</v>
          </cell>
          <cell r="AR13">
            <v>37.274959083469724</v>
          </cell>
          <cell r="AS13">
            <v>16.360576571303142</v>
          </cell>
          <cell r="AT13">
            <v>83.709134495131266</v>
          </cell>
          <cell r="AU13">
            <v>195.36685792714312</v>
          </cell>
          <cell r="AV13">
            <v>0.42847151959800861</v>
          </cell>
          <cell r="AW13">
            <v>1.1370589907913966</v>
          </cell>
          <cell r="AX13">
            <v>91.258124629966659</v>
          </cell>
          <cell r="BF13">
            <v>5.8</v>
          </cell>
          <cell r="BG13">
            <v>32.692500000000003</v>
          </cell>
          <cell r="BH13">
            <v>233.49111111109534</v>
          </cell>
          <cell r="BI13">
            <v>5.2747222222222225</v>
          </cell>
          <cell r="BJ13">
            <v>277.25833333331758</v>
          </cell>
          <cell r="BK13">
            <v>116.57555555555555</v>
          </cell>
          <cell r="BL13">
            <v>113.75583333333333</v>
          </cell>
          <cell r="BM13">
            <v>109.69305555555556</v>
          </cell>
          <cell r="BN13">
            <v>106.36333333333333</v>
          </cell>
          <cell r="BO13">
            <v>0</v>
          </cell>
          <cell r="BP13">
            <v>0</v>
          </cell>
          <cell r="BQ13">
            <v>0</v>
          </cell>
          <cell r="BR13">
            <v>0</v>
          </cell>
          <cell r="BS13">
            <v>6.8825000000000003</v>
          </cell>
          <cell r="BT13">
            <v>7.3925000000000001</v>
          </cell>
          <cell r="BU13">
            <v>0</v>
          </cell>
          <cell r="BV13">
            <v>0</v>
          </cell>
          <cell r="BW13">
            <v>22.605555555555554</v>
          </cell>
          <cell r="BX13">
            <v>9.7827777777777776</v>
          </cell>
          <cell r="BY13">
            <v>12.822777777777778</v>
          </cell>
          <cell r="BZ13">
            <v>10.946388888888889</v>
          </cell>
          <cell r="CA13">
            <v>33.979444444444439</v>
          </cell>
          <cell r="CB13">
            <v>0</v>
          </cell>
          <cell r="CC13">
            <v>0</v>
          </cell>
          <cell r="CD13">
            <v>34.167499999999997</v>
          </cell>
          <cell r="CE13">
            <v>28.895555555555557</v>
          </cell>
          <cell r="CF13">
            <v>30.883055555555554</v>
          </cell>
          <cell r="CG13">
            <v>26.433611111111112</v>
          </cell>
          <cell r="CH13">
            <v>0</v>
          </cell>
          <cell r="CI13">
            <v>0</v>
          </cell>
          <cell r="CJ13">
            <v>0</v>
          </cell>
          <cell r="CK13">
            <v>0</v>
          </cell>
          <cell r="CL13">
            <v>3.2844444444444445</v>
          </cell>
          <cell r="CM13">
            <v>2.4619444444444443</v>
          </cell>
          <cell r="CN13">
            <v>0</v>
          </cell>
          <cell r="CO13">
            <v>207.32805555555555</v>
          </cell>
          <cell r="CP13">
            <v>31.079444444444444</v>
          </cell>
          <cell r="CQ13">
            <v>0</v>
          </cell>
          <cell r="CR13">
            <v>5.5175000000000001</v>
          </cell>
          <cell r="CS13">
            <v>0</v>
          </cell>
          <cell r="CT13">
            <v>0</v>
          </cell>
          <cell r="CU13">
            <v>6.7861111111111114</v>
          </cell>
          <cell r="CV13">
            <v>0</v>
          </cell>
          <cell r="CW13">
            <v>1.3341666666666667</v>
          </cell>
          <cell r="CX13">
            <v>13.031111111111111</v>
          </cell>
          <cell r="CY13">
            <v>0.78333333333333333</v>
          </cell>
          <cell r="CZ13">
            <v>0</v>
          </cell>
          <cell r="DA13">
            <v>0</v>
          </cell>
          <cell r="DB13">
            <v>0</v>
          </cell>
          <cell r="DC13">
            <v>2.8883333333333332</v>
          </cell>
          <cell r="DD13">
            <v>0</v>
          </cell>
          <cell r="DE13">
            <v>0</v>
          </cell>
          <cell r="DF13">
            <v>0</v>
          </cell>
          <cell r="DG13">
            <v>0</v>
          </cell>
          <cell r="DH13">
            <v>0</v>
          </cell>
          <cell r="DI13">
            <v>2.2875000000000001</v>
          </cell>
          <cell r="DJ13">
            <v>0</v>
          </cell>
          <cell r="DK13">
            <v>1.7222222222222222E-2</v>
          </cell>
          <cell r="DL13">
            <v>0</v>
          </cell>
          <cell r="DM13">
            <v>0</v>
          </cell>
          <cell r="DN13">
            <v>19.0075</v>
          </cell>
          <cell r="DO13">
            <v>63.724722222222226</v>
          </cell>
          <cell r="DP13">
            <v>271.05277777777781</v>
          </cell>
          <cell r="DQ13">
            <v>11.655269444444444</v>
          </cell>
          <cell r="DR13">
            <v>4.2999999999999997E-2</v>
          </cell>
          <cell r="DS13">
            <v>282.70804722222226</v>
          </cell>
          <cell r="DT13">
            <v>5.1852777777777774</v>
          </cell>
          <cell r="DU13">
            <v>1.0202777777619971</v>
          </cell>
          <cell r="DV13">
            <v>0.53</v>
          </cell>
          <cell r="DW13">
            <v>1.8676953052726008E-3</v>
          </cell>
          <cell r="DX13">
            <v>48.27664</v>
          </cell>
          <cell r="DY13">
            <v>0</v>
          </cell>
          <cell r="DZ13">
            <v>0</v>
          </cell>
          <cell r="EA13">
            <v>0.22540823598180598</v>
          </cell>
          <cell r="EB13">
            <v>91.087999999999994</v>
          </cell>
          <cell r="EC13">
            <v>25799.587245377781</v>
          </cell>
          <cell r="ED13">
            <v>480.46389777777779</v>
          </cell>
          <cell r="EE13">
            <v>11</v>
          </cell>
          <cell r="EF13">
            <v>5.5651515150654394</v>
          </cell>
          <cell r="EG13">
            <v>0.14749999999999838</v>
          </cell>
          <cell r="EH13">
            <v>6.7796610169492268</v>
          </cell>
          <cell r="EI13">
            <v>16.060586981354394</v>
          </cell>
          <cell r="EJ13">
            <v>0</v>
          </cell>
          <cell r="EK13">
            <v>0</v>
          </cell>
          <cell r="EL13">
            <v>19.181326116373477</v>
          </cell>
          <cell r="EM13">
            <v>0</v>
          </cell>
          <cell r="EN13">
            <v>462.0414093715948</v>
          </cell>
          <cell r="EO13">
            <v>0</v>
          </cell>
          <cell r="EP13">
            <v>1401.1164068187541</v>
          </cell>
          <cell r="EQ13">
            <v>471.15954709910557</v>
          </cell>
          <cell r="ER13">
            <v>166.23121023605339</v>
          </cell>
          <cell r="ES13">
            <v>99.524004764718825</v>
          </cell>
          <cell r="ET13">
            <v>0.46917706447258756</v>
          </cell>
          <cell r="EU13">
            <v>117.09102818725201</v>
          </cell>
          <cell r="EV13">
            <v>0</v>
          </cell>
          <cell r="EW13">
            <v>0</v>
          </cell>
        </row>
        <row r="14">
          <cell r="A14">
            <v>42142</v>
          </cell>
          <cell r="B14">
            <v>47</v>
          </cell>
          <cell r="C14" t="str">
            <v>Mon</v>
          </cell>
          <cell r="D14">
            <v>15438</v>
          </cell>
          <cell r="E14">
            <v>0</v>
          </cell>
          <cell r="F14">
            <v>0</v>
          </cell>
          <cell r="G14">
            <v>2118</v>
          </cell>
          <cell r="H14">
            <v>0</v>
          </cell>
          <cell r="I14">
            <v>412</v>
          </cell>
          <cell r="J14">
            <v>420</v>
          </cell>
          <cell r="K14">
            <v>18388</v>
          </cell>
          <cell r="L14">
            <v>0</v>
          </cell>
          <cell r="M14">
            <v>18388</v>
          </cell>
          <cell r="N14">
            <v>165</v>
          </cell>
          <cell r="O14">
            <v>601</v>
          </cell>
          <cell r="P14">
            <v>19454</v>
          </cell>
          <cell r="Q14">
            <v>495</v>
          </cell>
          <cell r="R14">
            <v>0</v>
          </cell>
          <cell r="S14">
            <v>0</v>
          </cell>
          <cell r="T14">
            <v>0</v>
          </cell>
          <cell r="U14">
            <v>406</v>
          </cell>
          <cell r="V14">
            <v>9281</v>
          </cell>
          <cell r="W14">
            <v>495</v>
          </cell>
          <cell r="X14">
            <v>331</v>
          </cell>
          <cell r="Y14">
            <v>0</v>
          </cell>
          <cell r="Z14">
            <v>0</v>
          </cell>
          <cell r="AA14">
            <v>38</v>
          </cell>
          <cell r="AB14">
            <v>369</v>
          </cell>
          <cell r="AC14">
            <v>23</v>
          </cell>
          <cell r="AD14">
            <v>585</v>
          </cell>
          <cell r="AE14">
            <v>160</v>
          </cell>
          <cell r="AF14">
            <v>0</v>
          </cell>
          <cell r="AG14">
            <v>0</v>
          </cell>
          <cell r="AH14">
            <v>1.1900207827590423</v>
          </cell>
          <cell r="AI14">
            <v>1.1851407734651662</v>
          </cell>
          <cell r="AJ14">
            <v>0.99102675658037853</v>
          </cell>
          <cell r="AK14">
            <v>202.91131337692639</v>
          </cell>
          <cell r="AL14">
            <v>0</v>
          </cell>
          <cell r="AM14">
            <v>4.5246900152273221E-2</v>
          </cell>
          <cell r="AN14">
            <v>17.536067433943913</v>
          </cell>
          <cell r="AO14">
            <v>48.767073885407747</v>
          </cell>
          <cell r="AP14">
            <v>26.653504442250739</v>
          </cell>
          <cell r="AQ14">
            <v>20.545813012348237</v>
          </cell>
          <cell r="AR14">
            <v>37.147474747474746</v>
          </cell>
          <cell r="AS14">
            <v>20.889748549323016</v>
          </cell>
          <cell r="AT14">
            <v>79.657192778450963</v>
          </cell>
          <cell r="AU14">
            <v>231.21884769206588</v>
          </cell>
          <cell r="AV14">
            <v>0.34450994619840564</v>
          </cell>
          <cell r="AW14">
            <v>0.59603858811478694</v>
          </cell>
          <cell r="AX14">
            <v>45.521342969180544</v>
          </cell>
          <cell r="BF14">
            <v>8.6102777777777781</v>
          </cell>
          <cell r="BG14">
            <v>52.375833333333333</v>
          </cell>
          <cell r="BH14">
            <v>179.73305555576096</v>
          </cell>
          <cell r="BI14">
            <v>0.18888888888888888</v>
          </cell>
          <cell r="BJ14">
            <v>240.90805555576097</v>
          </cell>
          <cell r="BK14">
            <v>79.526388888888889</v>
          </cell>
          <cell r="BL14">
            <v>94.638055555555553</v>
          </cell>
          <cell r="BM14">
            <v>76.082499999999996</v>
          </cell>
          <cell r="BN14">
            <v>88.881944444444443</v>
          </cell>
          <cell r="BO14">
            <v>0</v>
          </cell>
          <cell r="BP14">
            <v>0</v>
          </cell>
          <cell r="BQ14">
            <v>0</v>
          </cell>
          <cell r="BR14">
            <v>0</v>
          </cell>
          <cell r="BS14">
            <v>3.443888888888889</v>
          </cell>
          <cell r="BT14">
            <v>5.7561111111111112</v>
          </cell>
          <cell r="BU14">
            <v>0</v>
          </cell>
          <cell r="BV14">
            <v>0</v>
          </cell>
          <cell r="BW14">
            <v>34.272222222222226</v>
          </cell>
          <cell r="BX14">
            <v>12.323888888888888</v>
          </cell>
          <cell r="BY14">
            <v>21.948333333333334</v>
          </cell>
          <cell r="BZ14">
            <v>28.763611111111111</v>
          </cell>
          <cell r="CA14">
            <v>24.092500000000001</v>
          </cell>
          <cell r="CB14">
            <v>0</v>
          </cell>
          <cell r="CC14">
            <v>0</v>
          </cell>
          <cell r="CD14">
            <v>17.664166666666667</v>
          </cell>
          <cell r="CE14">
            <v>18.18277777777778</v>
          </cell>
          <cell r="CF14">
            <v>15.140277777777776</v>
          </cell>
          <cell r="CG14">
            <v>16.740833333333335</v>
          </cell>
          <cell r="CH14">
            <v>0</v>
          </cell>
          <cell r="CI14">
            <v>0</v>
          </cell>
          <cell r="CJ14">
            <v>0</v>
          </cell>
          <cell r="CK14">
            <v>0</v>
          </cell>
          <cell r="CL14">
            <v>2.5238888888888891</v>
          </cell>
          <cell r="CM14">
            <v>1.4419444444444445</v>
          </cell>
          <cell r="CN14">
            <v>0</v>
          </cell>
          <cell r="CO14">
            <v>155.55527777777777</v>
          </cell>
          <cell r="CP14">
            <v>36.026944444444446</v>
          </cell>
          <cell r="CQ14">
            <v>0</v>
          </cell>
          <cell r="CR14">
            <v>7.1772222222222224</v>
          </cell>
          <cell r="CS14">
            <v>0</v>
          </cell>
          <cell r="CT14">
            <v>0</v>
          </cell>
          <cell r="CU14">
            <v>4.4249999999999998</v>
          </cell>
          <cell r="CV14">
            <v>0</v>
          </cell>
          <cell r="CW14">
            <v>0</v>
          </cell>
          <cell r="CX14">
            <v>11.442500000000001</v>
          </cell>
          <cell r="CY14">
            <v>2.0333333333333332</v>
          </cell>
          <cell r="CZ14">
            <v>2.4994444444444444</v>
          </cell>
          <cell r="DA14">
            <v>0</v>
          </cell>
          <cell r="DB14">
            <v>0</v>
          </cell>
          <cell r="DC14">
            <v>1.5838888888888889</v>
          </cell>
          <cell r="DD14">
            <v>0</v>
          </cell>
          <cell r="DE14">
            <v>0</v>
          </cell>
          <cell r="DF14">
            <v>0</v>
          </cell>
          <cell r="DG14">
            <v>0</v>
          </cell>
          <cell r="DH14">
            <v>0</v>
          </cell>
          <cell r="DI14">
            <v>4.2341666666666669</v>
          </cell>
          <cell r="DJ14">
            <v>0</v>
          </cell>
          <cell r="DK14">
            <v>2.29</v>
          </cell>
          <cell r="DL14">
            <v>0</v>
          </cell>
          <cell r="DM14">
            <v>0</v>
          </cell>
          <cell r="DN14">
            <v>24.083333333333332</v>
          </cell>
          <cell r="DO14">
            <v>71.712500000000006</v>
          </cell>
          <cell r="DP14">
            <v>227.26777777777778</v>
          </cell>
          <cell r="DQ14">
            <v>9.7725144444444432</v>
          </cell>
          <cell r="DR14">
            <v>4.2999999999999997E-2</v>
          </cell>
          <cell r="DS14">
            <v>237.04029222222223</v>
          </cell>
          <cell r="DT14">
            <v>10.573888888888888</v>
          </cell>
          <cell r="DU14">
            <v>3.5713888890942882</v>
          </cell>
          <cell r="DV14">
            <v>24</v>
          </cell>
          <cell r="DW14">
            <v>9.9682158936599763E-2</v>
          </cell>
          <cell r="DX14">
            <v>993.48</v>
          </cell>
          <cell r="DY14">
            <v>0</v>
          </cell>
          <cell r="DZ14">
            <v>0</v>
          </cell>
          <cell r="EA14">
            <v>0.30253295474665742</v>
          </cell>
          <cell r="EB14">
            <v>41.395000000000003</v>
          </cell>
          <cell r="EC14">
            <v>10805.76289653889</v>
          </cell>
          <cell r="ED14">
            <v>7.8190555555555559</v>
          </cell>
          <cell r="EE14">
            <v>22</v>
          </cell>
          <cell r="EF14">
            <v>9.7401515157116947</v>
          </cell>
          <cell r="EG14">
            <v>8.9002777777777791</v>
          </cell>
          <cell r="EH14">
            <v>17.97696701101713</v>
          </cell>
          <cell r="EI14">
            <v>21.862214475736174</v>
          </cell>
          <cell r="EJ14">
            <v>0</v>
          </cell>
          <cell r="EK14">
            <v>0</v>
          </cell>
          <cell r="EL14">
            <v>15.056130310367598</v>
          </cell>
          <cell r="EM14">
            <v>0</v>
          </cell>
          <cell r="EN14">
            <v>615.00241974512016</v>
          </cell>
          <cell r="EO14">
            <v>0</v>
          </cell>
          <cell r="EP14">
            <v>-100.05844080975712</v>
          </cell>
          <cell r="EQ14">
            <v>-233.8710818064155</v>
          </cell>
          <cell r="ER14">
            <v>-89.22782186998441</v>
          </cell>
          <cell r="ES14">
            <v>-189.83095857217359</v>
          </cell>
          <cell r="ET14">
            <v>-8.1839422725240696E-2</v>
          </cell>
          <cell r="EU14">
            <v>-33.058411877052229</v>
          </cell>
          <cell r="EV14">
            <v>0</v>
          </cell>
          <cell r="EW14">
            <v>0</v>
          </cell>
        </row>
        <row r="15">
          <cell r="A15">
            <v>42143</v>
          </cell>
          <cell r="B15">
            <v>47</v>
          </cell>
          <cell r="C15" t="str">
            <v>Tue</v>
          </cell>
          <cell r="D15">
            <v>19953</v>
          </cell>
          <cell r="E15">
            <v>0</v>
          </cell>
          <cell r="F15">
            <v>0</v>
          </cell>
          <cell r="G15">
            <v>4032</v>
          </cell>
          <cell r="H15">
            <v>0</v>
          </cell>
          <cell r="I15">
            <v>776</v>
          </cell>
          <cell r="J15">
            <v>1476</v>
          </cell>
          <cell r="K15">
            <v>26237</v>
          </cell>
          <cell r="L15">
            <v>0</v>
          </cell>
          <cell r="M15">
            <v>26237</v>
          </cell>
          <cell r="N15">
            <v>1124</v>
          </cell>
          <cell r="O15">
            <v>865</v>
          </cell>
          <cell r="P15">
            <v>27743</v>
          </cell>
          <cell r="Q15">
            <v>698</v>
          </cell>
          <cell r="R15">
            <v>0</v>
          </cell>
          <cell r="S15">
            <v>0</v>
          </cell>
          <cell r="T15">
            <v>0</v>
          </cell>
          <cell r="U15">
            <v>538</v>
          </cell>
          <cell r="V15">
            <v>11489</v>
          </cell>
          <cell r="W15">
            <v>698</v>
          </cell>
          <cell r="X15">
            <v>609</v>
          </cell>
          <cell r="Y15">
            <v>0</v>
          </cell>
          <cell r="Z15">
            <v>0</v>
          </cell>
          <cell r="AA15">
            <v>78</v>
          </cell>
          <cell r="AB15">
            <v>687</v>
          </cell>
          <cell r="AC15">
            <v>9</v>
          </cell>
          <cell r="AD15">
            <v>831</v>
          </cell>
          <cell r="AE15">
            <v>82</v>
          </cell>
          <cell r="AF15">
            <v>0</v>
          </cell>
          <cell r="AG15">
            <v>0</v>
          </cell>
          <cell r="AH15">
            <v>1.1448674097421774</v>
          </cell>
          <cell r="AI15">
            <v>0.88864913918612765</v>
          </cell>
          <cell r="AJ15">
            <v>0.95715973625033346</v>
          </cell>
          <cell r="AK15">
            <v>182.48999657025266</v>
          </cell>
          <cell r="AL15">
            <v>0</v>
          </cell>
          <cell r="AM15">
            <v>8.583298395395815E-2</v>
          </cell>
          <cell r="AN15">
            <v>14.169423349061969</v>
          </cell>
          <cell r="AO15">
            <v>41.484047159128757</v>
          </cell>
          <cell r="AP15">
            <v>20.673927465723132</v>
          </cell>
          <cell r="AQ15">
            <v>24.53714553550504</v>
          </cell>
          <cell r="AR15">
            <v>37.588825214899714</v>
          </cell>
          <cell r="AS15">
            <v>15.301236126062586</v>
          </cell>
          <cell r="AT15">
            <v>73.315982342630861</v>
          </cell>
          <cell r="AU15">
            <v>234.78766666998101</v>
          </cell>
          <cell r="AV15">
            <v>0.31226504944863331</v>
          </cell>
          <cell r="AW15">
            <v>0.63925508075329951</v>
          </cell>
          <cell r="AX15">
            <v>44.935392342230074</v>
          </cell>
          <cell r="BF15">
            <v>18.963333333333335</v>
          </cell>
          <cell r="BG15">
            <v>83.434444444527486</v>
          </cell>
          <cell r="BH15">
            <v>267.72305555563031</v>
          </cell>
          <cell r="BI15">
            <v>0</v>
          </cell>
          <cell r="BJ15">
            <v>370.12083333349113</v>
          </cell>
          <cell r="BK15">
            <v>111.74777777777778</v>
          </cell>
          <cell r="BL15">
            <v>127.9363888888889</v>
          </cell>
          <cell r="BM15">
            <v>109.33750000000001</v>
          </cell>
          <cell r="BN15">
            <v>118.77222222222223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2.4102777777777789</v>
          </cell>
          <cell r="BT15">
            <v>9.1641666666666666</v>
          </cell>
          <cell r="BU15">
            <v>0</v>
          </cell>
          <cell r="BV15">
            <v>0</v>
          </cell>
          <cell r="BW15">
            <v>61.046944444444449</v>
          </cell>
          <cell r="BX15">
            <v>20.851388888888888</v>
          </cell>
          <cell r="BY15">
            <v>40.195555555555558</v>
          </cell>
          <cell r="BZ15">
            <v>40.659999999999997</v>
          </cell>
          <cell r="CA15">
            <v>28.446666666666665</v>
          </cell>
          <cell r="CB15">
            <v>0</v>
          </cell>
          <cell r="CC15">
            <v>0</v>
          </cell>
          <cell r="CD15">
            <v>44.898333333333333</v>
          </cell>
          <cell r="CE15">
            <v>34.958611111111111</v>
          </cell>
          <cell r="CF15">
            <v>39.775277777777781</v>
          </cell>
          <cell r="CG15">
            <v>31.943333333333332</v>
          </cell>
          <cell r="CH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5.1230555555555553</v>
          </cell>
          <cell r="CM15">
            <v>3.0152777777777779</v>
          </cell>
          <cell r="CN15">
            <v>0</v>
          </cell>
          <cell r="CO15">
            <v>246.13972222222222</v>
          </cell>
          <cell r="CP15">
            <v>46.261944444444445</v>
          </cell>
          <cell r="CQ15">
            <v>0</v>
          </cell>
          <cell r="CR15">
            <v>9.3666666666666671</v>
          </cell>
          <cell r="CS15">
            <v>0</v>
          </cell>
          <cell r="CT15">
            <v>0</v>
          </cell>
          <cell r="CU15">
            <v>16.772777777777776</v>
          </cell>
          <cell r="CV15">
            <v>0</v>
          </cell>
          <cell r="CW15">
            <v>2.233888888888889</v>
          </cell>
          <cell r="CX15">
            <v>13.661388888888888</v>
          </cell>
          <cell r="CY15">
            <v>2.3166666666666669</v>
          </cell>
          <cell r="CZ15">
            <v>5.1219444444444449</v>
          </cell>
          <cell r="DA15">
            <v>0</v>
          </cell>
          <cell r="DB15">
            <v>0</v>
          </cell>
          <cell r="DC15">
            <v>2.0213888888888887</v>
          </cell>
          <cell r="DD15">
            <v>0</v>
          </cell>
          <cell r="DE15">
            <v>0</v>
          </cell>
          <cell r="DF15">
            <v>0</v>
          </cell>
          <cell r="DG15">
            <v>0</v>
          </cell>
          <cell r="DH15">
            <v>0</v>
          </cell>
          <cell r="DI15">
            <v>9.9655555555555555</v>
          </cell>
          <cell r="DJ15">
            <v>0</v>
          </cell>
          <cell r="DK15">
            <v>0.57833333333333337</v>
          </cell>
          <cell r="DL15">
            <v>0</v>
          </cell>
          <cell r="DM15">
            <v>0</v>
          </cell>
          <cell r="DN15">
            <v>33.665277777777781</v>
          </cell>
          <cell r="DO15">
            <v>108.30055555555555</v>
          </cell>
          <cell r="DP15">
            <v>354.44027777777774</v>
          </cell>
          <cell r="DQ15">
            <v>15.240931944444441</v>
          </cell>
          <cell r="DR15">
            <v>4.2999999999999997E-2</v>
          </cell>
          <cell r="DS15">
            <v>369.68120972222221</v>
          </cell>
          <cell r="DT15">
            <v>15.428055555555556</v>
          </cell>
          <cell r="DU15">
            <v>3.4216666668244669</v>
          </cell>
          <cell r="DV15">
            <v>31.61</v>
          </cell>
          <cell r="DW15">
            <v>8.4688544722767004E-2</v>
          </cell>
          <cell r="DX15">
            <v>1309.50747</v>
          </cell>
          <cell r="DY15">
            <v>0</v>
          </cell>
          <cell r="DZ15">
            <v>0</v>
          </cell>
          <cell r="EA15">
            <v>0.29295661425943825</v>
          </cell>
          <cell r="EB15">
            <v>41.427</v>
          </cell>
          <cell r="EC15">
            <v>16624.290945162498</v>
          </cell>
          <cell r="ED15">
            <v>0</v>
          </cell>
          <cell r="EE15">
            <v>25</v>
          </cell>
          <cell r="EF15">
            <v>8.2120000003787208</v>
          </cell>
          <cell r="EG15">
            <v>5.36</v>
          </cell>
          <cell r="EH15">
            <v>15.298507462686574</v>
          </cell>
          <cell r="EI15">
            <v>15.311018150582088</v>
          </cell>
          <cell r="EJ15">
            <v>0</v>
          </cell>
          <cell r="EK15">
            <v>0</v>
          </cell>
          <cell r="EL15">
            <v>15.225288727430462</v>
          </cell>
          <cell r="EM15">
            <v>0</v>
          </cell>
          <cell r="EN15">
            <v>1672.8362337213316</v>
          </cell>
          <cell r="EO15">
            <v>0</v>
          </cell>
          <cell r="EP15">
            <v>-218.43593499695126</v>
          </cell>
          <cell r="EQ15">
            <v>194.37401459205597</v>
          </cell>
          <cell r="ER15">
            <v>-372.52228591925268</v>
          </cell>
          <cell r="ES15">
            <v>190.86064164957972</v>
          </cell>
          <cell r="ET15">
            <v>-3.8622930086728124E-2</v>
          </cell>
          <cell r="EU15">
            <v>-22.551262242638625</v>
          </cell>
          <cell r="EV15">
            <v>0</v>
          </cell>
          <cell r="EW15">
            <v>0</v>
          </cell>
        </row>
        <row r="16">
          <cell r="A16">
            <v>42144</v>
          </cell>
          <cell r="B16">
            <v>47</v>
          </cell>
          <cell r="C16" t="str">
            <v>Wed</v>
          </cell>
          <cell r="D16">
            <v>23634</v>
          </cell>
          <cell r="E16">
            <v>0</v>
          </cell>
          <cell r="F16">
            <v>0</v>
          </cell>
          <cell r="G16">
            <v>4482</v>
          </cell>
          <cell r="H16">
            <v>0</v>
          </cell>
          <cell r="I16">
            <v>602</v>
          </cell>
          <cell r="J16">
            <v>950</v>
          </cell>
          <cell r="K16">
            <v>29668</v>
          </cell>
          <cell r="L16">
            <v>0</v>
          </cell>
          <cell r="M16">
            <v>29668</v>
          </cell>
          <cell r="N16">
            <v>602</v>
          </cell>
          <cell r="O16">
            <v>721</v>
          </cell>
          <cell r="P16">
            <v>23793</v>
          </cell>
          <cell r="Q16">
            <v>776</v>
          </cell>
          <cell r="R16">
            <v>0</v>
          </cell>
          <cell r="S16">
            <v>0</v>
          </cell>
          <cell r="T16">
            <v>0</v>
          </cell>
          <cell r="U16">
            <v>609</v>
          </cell>
          <cell r="V16">
            <v>13781</v>
          </cell>
          <cell r="W16">
            <v>776</v>
          </cell>
          <cell r="X16">
            <v>657</v>
          </cell>
          <cell r="Y16">
            <v>0</v>
          </cell>
          <cell r="Z16">
            <v>3</v>
          </cell>
          <cell r="AA16">
            <v>100</v>
          </cell>
          <cell r="AB16">
            <v>760</v>
          </cell>
          <cell r="AC16">
            <v>5</v>
          </cell>
          <cell r="AD16">
            <v>695</v>
          </cell>
          <cell r="AE16">
            <v>121</v>
          </cell>
          <cell r="AF16">
            <v>0</v>
          </cell>
          <cell r="AG16">
            <v>0</v>
          </cell>
          <cell r="AH16">
            <v>1.0259056101667301</v>
          </cell>
          <cell r="AI16">
            <v>0.96203296518849235</v>
          </cell>
          <cell r="AJ16">
            <v>0.97970877713361193</v>
          </cell>
          <cell r="AK16">
            <v>181.7704817166443</v>
          </cell>
          <cell r="AL16">
            <v>0</v>
          </cell>
          <cell r="AM16">
            <v>5.2312255628960497E-2</v>
          </cell>
          <cell r="AN16">
            <v>15.674575616119039</v>
          </cell>
          <cell r="AO16">
            <v>39.476806083650189</v>
          </cell>
          <cell r="AP16">
            <v>25.05934316877498</v>
          </cell>
          <cell r="AQ16">
            <v>16.757745718484749</v>
          </cell>
          <cell r="AR16">
            <v>38.231958762886599</v>
          </cell>
          <cell r="AS16">
            <v>16.260742431266269</v>
          </cell>
          <cell r="AT16">
            <v>82.468380819977909</v>
          </cell>
          <cell r="AU16">
            <v>214.83372255109614</v>
          </cell>
          <cell r="AV16">
            <v>0.38387074357175743</v>
          </cell>
          <cell r="AW16">
            <v>0.56242138701653976</v>
          </cell>
          <cell r="AX16">
            <v>44.469780561630088</v>
          </cell>
          <cell r="BF16">
            <v>10.963333333333333</v>
          </cell>
          <cell r="BG16">
            <v>103.93805555555555</v>
          </cell>
          <cell r="BH16">
            <v>265.72166666682369</v>
          </cell>
          <cell r="BI16">
            <v>0</v>
          </cell>
          <cell r="BJ16">
            <v>380.6230555557126</v>
          </cell>
          <cell r="BK16">
            <v>138.0975</v>
          </cell>
          <cell r="BL16">
            <v>141.67500000000001</v>
          </cell>
          <cell r="BM16">
            <v>130.02111111111111</v>
          </cell>
          <cell r="BN16">
            <v>131.13361111111112</v>
          </cell>
          <cell r="BO16">
            <v>0</v>
          </cell>
          <cell r="BP16">
            <v>0</v>
          </cell>
          <cell r="BQ16">
            <v>0</v>
          </cell>
          <cell r="BR16">
            <v>0</v>
          </cell>
          <cell r="BS16">
            <v>8.0763888888888875</v>
          </cell>
          <cell r="BT16">
            <v>10.541388888888889</v>
          </cell>
          <cell r="BU16">
            <v>0</v>
          </cell>
          <cell r="BV16">
            <v>0</v>
          </cell>
          <cell r="BW16">
            <v>45.998055555555553</v>
          </cell>
          <cell r="BX16">
            <v>18.263888888888889</v>
          </cell>
          <cell r="BY16">
            <v>27.734166666666663</v>
          </cell>
          <cell r="BZ16">
            <v>32.67861111111111</v>
          </cell>
          <cell r="CA16">
            <v>46.306944444444447</v>
          </cell>
          <cell r="CB16">
            <v>0</v>
          </cell>
          <cell r="CC16">
            <v>0</v>
          </cell>
          <cell r="CD16">
            <v>46.73833333333333</v>
          </cell>
          <cell r="CE16">
            <v>38.966388888888886</v>
          </cell>
          <cell r="CF16">
            <v>41.288888888888891</v>
          </cell>
          <cell r="CG16">
            <v>34.965555555555554</v>
          </cell>
          <cell r="CH16">
            <v>0</v>
          </cell>
          <cell r="CI16">
            <v>0</v>
          </cell>
          <cell r="CJ16">
            <v>6.8888888888888888E-2</v>
          </cell>
          <cell r="CK16">
            <v>9.5000000000000001E-2</v>
          </cell>
          <cell r="CL16">
            <v>5.3805555555555555</v>
          </cell>
          <cell r="CM16">
            <v>3.9058333333333333</v>
          </cell>
          <cell r="CN16">
            <v>0</v>
          </cell>
          <cell r="CO16">
            <v>277.14083333333332</v>
          </cell>
          <cell r="CP16">
            <v>37.74527777777778</v>
          </cell>
          <cell r="CQ16">
            <v>0</v>
          </cell>
          <cell r="CR16">
            <v>9.0483333333333338</v>
          </cell>
          <cell r="CS16">
            <v>2.203611111111111</v>
          </cell>
          <cell r="CT16">
            <v>0</v>
          </cell>
          <cell r="CU16">
            <v>5.0944444444444441</v>
          </cell>
          <cell r="CV16">
            <v>0</v>
          </cell>
          <cell r="CW16">
            <v>0</v>
          </cell>
          <cell r="CX16">
            <v>13.220555555555556</v>
          </cell>
          <cell r="CY16">
            <v>1.45</v>
          </cell>
          <cell r="CZ16">
            <v>1.4247222222222222</v>
          </cell>
          <cell r="DA16">
            <v>0</v>
          </cell>
          <cell r="DB16">
            <v>0</v>
          </cell>
          <cell r="DC16">
            <v>2.5113888888888889</v>
          </cell>
          <cell r="DD16">
            <v>0</v>
          </cell>
          <cell r="DE16">
            <v>0</v>
          </cell>
          <cell r="DF16">
            <v>0</v>
          </cell>
          <cell r="DG16">
            <v>0</v>
          </cell>
          <cell r="DH16">
            <v>0</v>
          </cell>
          <cell r="DI16">
            <v>5.0702777777777781</v>
          </cell>
          <cell r="DJ16">
            <v>0</v>
          </cell>
          <cell r="DK16">
            <v>2.513611111111111</v>
          </cell>
          <cell r="DL16">
            <v>0</v>
          </cell>
          <cell r="DM16">
            <v>0</v>
          </cell>
          <cell r="DN16">
            <v>26.190555555555555</v>
          </cell>
          <cell r="DO16">
            <v>80.282222222222217</v>
          </cell>
          <cell r="DP16">
            <v>357.42305555555555</v>
          </cell>
          <cell r="DQ16">
            <v>15.369191388888888</v>
          </cell>
          <cell r="DR16">
            <v>4.2999999999999997E-2</v>
          </cell>
          <cell r="DS16">
            <v>372.79224694444446</v>
          </cell>
          <cell r="DT16">
            <v>20.873055555555556</v>
          </cell>
          <cell r="DU16">
            <v>2.3269444446014687</v>
          </cell>
          <cell r="DV16">
            <v>32.549999999999997</v>
          </cell>
          <cell r="DW16">
            <v>8.6749280587245431E-2</v>
          </cell>
          <cell r="DX16">
            <v>1331.9459999999999</v>
          </cell>
          <cell r="DY16">
            <v>0</v>
          </cell>
          <cell r="DZ16">
            <v>0</v>
          </cell>
          <cell r="EA16">
            <v>0.21535378721056481</v>
          </cell>
          <cell r="EB16">
            <v>40.92</v>
          </cell>
          <cell r="EC16">
            <v>16586.604744966666</v>
          </cell>
          <cell r="ED16">
            <v>0</v>
          </cell>
          <cell r="EE16">
            <v>22</v>
          </cell>
          <cell r="EF16">
            <v>6.3462121216403693</v>
          </cell>
          <cell r="EG16">
            <v>6.699444444444441</v>
          </cell>
          <cell r="EH16">
            <v>18.061199104403361</v>
          </cell>
          <cell r="EI16">
            <v>15.912271259418729</v>
          </cell>
          <cell r="EJ16">
            <v>0</v>
          </cell>
          <cell r="EK16">
            <v>43.548387096774192</v>
          </cell>
          <cell r="EL16">
            <v>18.58544140423335</v>
          </cell>
          <cell r="EM16">
            <v>0</v>
          </cell>
          <cell r="EN16">
            <v>554.95098882201216</v>
          </cell>
          <cell r="EO16">
            <v>0</v>
          </cell>
          <cell r="EP16">
            <v>277.47907798774867</v>
          </cell>
          <cell r="EQ16">
            <v>-56.949467112958068</v>
          </cell>
          <cell r="ER16">
            <v>243.02019919641108</v>
          </cell>
          <cell r="ES16">
            <v>78.618975857413204</v>
          </cell>
          <cell r="ET16">
            <v>-0.11545662382348787</v>
          </cell>
          <cell r="EU16">
            <v>-77.026849971703058</v>
          </cell>
          <cell r="EV16">
            <v>0</v>
          </cell>
          <cell r="EW16">
            <v>0</v>
          </cell>
        </row>
        <row r="17">
          <cell r="A17">
            <v>42145</v>
          </cell>
          <cell r="B17">
            <v>47</v>
          </cell>
          <cell r="C17" t="str">
            <v>Thu</v>
          </cell>
          <cell r="D17">
            <v>25764</v>
          </cell>
          <cell r="E17">
            <v>0</v>
          </cell>
          <cell r="F17">
            <v>0</v>
          </cell>
          <cell r="G17">
            <v>5244</v>
          </cell>
          <cell r="H17">
            <v>0</v>
          </cell>
          <cell r="I17">
            <v>1912</v>
          </cell>
          <cell r="J17">
            <v>1239</v>
          </cell>
          <cell r="K17">
            <v>34159</v>
          </cell>
          <cell r="L17">
            <v>0</v>
          </cell>
          <cell r="M17">
            <v>34159</v>
          </cell>
          <cell r="N17">
            <v>707</v>
          </cell>
          <cell r="O17">
            <v>1028</v>
          </cell>
          <cell r="P17">
            <v>34862</v>
          </cell>
          <cell r="Q17">
            <v>885</v>
          </cell>
          <cell r="R17">
            <v>0</v>
          </cell>
          <cell r="S17">
            <v>0</v>
          </cell>
          <cell r="T17">
            <v>0</v>
          </cell>
          <cell r="U17">
            <v>686</v>
          </cell>
          <cell r="V17">
            <v>15808</v>
          </cell>
          <cell r="W17">
            <v>885</v>
          </cell>
          <cell r="X17">
            <v>745</v>
          </cell>
          <cell r="Y17">
            <v>0</v>
          </cell>
          <cell r="Z17">
            <v>18</v>
          </cell>
          <cell r="AA17">
            <v>130</v>
          </cell>
          <cell r="AB17">
            <v>893</v>
          </cell>
          <cell r="AC17">
            <v>9</v>
          </cell>
          <cell r="AD17">
            <v>990</v>
          </cell>
          <cell r="AE17">
            <v>167</v>
          </cell>
          <cell r="AF17">
            <v>0</v>
          </cell>
          <cell r="AG17">
            <v>0</v>
          </cell>
          <cell r="AH17">
            <v>1.0219506901724134</v>
          </cell>
          <cell r="AI17">
            <v>0.939579432928067</v>
          </cell>
          <cell r="AJ17">
            <v>0.97930267279487104</v>
          </cell>
          <cell r="AK17">
            <v>189.36188891497636</v>
          </cell>
          <cell r="AL17">
            <v>0</v>
          </cell>
          <cell r="AM17">
            <v>9.2245089141953798E-2</v>
          </cell>
          <cell r="AN17">
            <v>15.674846885615295</v>
          </cell>
          <cell r="AO17">
            <v>49.187256608939506</v>
          </cell>
          <cell r="AP17">
            <v>22.15604970812948</v>
          </cell>
          <cell r="AQ17">
            <v>17.909843668313744</v>
          </cell>
          <cell r="AR17">
            <v>38.597740112994352</v>
          </cell>
          <cell r="AS17">
            <v>16.587807332112174</v>
          </cell>
          <cell r="AT17">
            <v>65.184957447965104</v>
          </cell>
          <cell r="AU17">
            <v>236.18243522251265</v>
          </cell>
          <cell r="AV17">
            <v>0.27599409493154275</v>
          </cell>
          <cell r="AW17">
            <v>0.69491602978578593</v>
          </cell>
          <cell r="AX17">
            <v>43.430557844194936</v>
          </cell>
          <cell r="BF17">
            <v>10.963333333333333</v>
          </cell>
          <cell r="BG17">
            <v>115.37111111111111</v>
          </cell>
          <cell r="BH17">
            <v>412.86361111133306</v>
          </cell>
          <cell r="BI17">
            <v>11.099722222222223</v>
          </cell>
          <cell r="BJ17">
            <v>550.29777777799973</v>
          </cell>
          <cell r="BK17">
            <v>144.62972222222223</v>
          </cell>
          <cell r="BL17">
            <v>147.80444444444444</v>
          </cell>
          <cell r="BM17">
            <v>136.05694444444444</v>
          </cell>
          <cell r="BN17">
            <v>136.31194444444444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8.5727777777777803</v>
          </cell>
          <cell r="BT17">
            <v>11.4925</v>
          </cell>
          <cell r="BU17">
            <v>0</v>
          </cell>
          <cell r="BV17">
            <v>0</v>
          </cell>
          <cell r="BW17">
            <v>65.582777777777778</v>
          </cell>
          <cell r="BX17">
            <v>20.899722222222223</v>
          </cell>
          <cell r="BY17">
            <v>44.683055555555555</v>
          </cell>
          <cell r="BZ17">
            <v>47.201388888888886</v>
          </cell>
          <cell r="CA17">
            <v>49.414166666666667</v>
          </cell>
          <cell r="CB17">
            <v>0</v>
          </cell>
          <cell r="CC17">
            <v>0</v>
          </cell>
          <cell r="CD17">
            <v>53.834722222222226</v>
          </cell>
          <cell r="CE17">
            <v>45.363888888888887</v>
          </cell>
          <cell r="CF17">
            <v>45.046666666666667</v>
          </cell>
          <cell r="CG17">
            <v>39.403611111111111</v>
          </cell>
          <cell r="CH17">
            <v>0</v>
          </cell>
          <cell r="CI17">
            <v>0</v>
          </cell>
          <cell r="CJ17">
            <v>0.52972222222222221</v>
          </cell>
          <cell r="CK17">
            <v>0.58694444444444449</v>
          </cell>
          <cell r="CL17">
            <v>8.2583333333333364</v>
          </cell>
          <cell r="CM17">
            <v>5.3733333333333331</v>
          </cell>
          <cell r="CN17">
            <v>0</v>
          </cell>
          <cell r="CO17">
            <v>313.46138888888891</v>
          </cell>
          <cell r="CP17">
            <v>39.920833333333334</v>
          </cell>
          <cell r="CQ17">
            <v>0</v>
          </cell>
          <cell r="CR17">
            <v>9.0377777777777784</v>
          </cell>
          <cell r="CS17">
            <v>0</v>
          </cell>
          <cell r="CT17">
            <v>0</v>
          </cell>
          <cell r="CU17">
            <v>13.708611111111111</v>
          </cell>
          <cell r="CV17">
            <v>0</v>
          </cell>
          <cell r="CW17">
            <v>0</v>
          </cell>
          <cell r="CX17">
            <v>14.606111111111112</v>
          </cell>
          <cell r="CY17">
            <v>2.25</v>
          </cell>
          <cell r="CZ17">
            <v>0.54861111111111116</v>
          </cell>
          <cell r="DA17">
            <v>0</v>
          </cell>
          <cell r="DB17">
            <v>0</v>
          </cell>
          <cell r="DC17">
            <v>4.4761111111111109</v>
          </cell>
          <cell r="DD17">
            <v>0</v>
          </cell>
          <cell r="DE17">
            <v>0</v>
          </cell>
          <cell r="DF17">
            <v>6.1111111111111114E-3</v>
          </cell>
          <cell r="DG17">
            <v>0</v>
          </cell>
          <cell r="DH17">
            <v>0</v>
          </cell>
          <cell r="DI17">
            <v>6.9866666666666664</v>
          </cell>
          <cell r="DJ17">
            <v>0</v>
          </cell>
          <cell r="DK17">
            <v>113.50194444444445</v>
          </cell>
          <cell r="DL17">
            <v>0</v>
          </cell>
          <cell r="DM17">
            <v>0</v>
          </cell>
          <cell r="DN17">
            <v>142.37555555555556</v>
          </cell>
          <cell r="DO17">
            <v>205.04277777777779</v>
          </cell>
          <cell r="DP17">
            <v>518.50416666666672</v>
          </cell>
          <cell r="DQ17">
            <v>22.295679166666666</v>
          </cell>
          <cell r="DR17">
            <v>4.2999999999999997E-2</v>
          </cell>
          <cell r="DS17">
            <v>540.79984583333339</v>
          </cell>
          <cell r="DT17">
            <v>26.265833333333333</v>
          </cell>
          <cell r="DU17">
            <v>5.5277777779997388</v>
          </cell>
          <cell r="DV17">
            <v>25.55</v>
          </cell>
          <cell r="DW17">
            <v>4.6746471384033463E-2</v>
          </cell>
          <cell r="DX17">
            <v>1060.0950500000001</v>
          </cell>
          <cell r="DY17">
            <v>0</v>
          </cell>
          <cell r="DZ17">
            <v>0</v>
          </cell>
          <cell r="EA17">
            <v>0.37914725634180185</v>
          </cell>
          <cell r="EB17">
            <v>41.491</v>
          </cell>
          <cell r="EC17">
            <v>23498.421453470837</v>
          </cell>
          <cell r="ED17">
            <v>460.53857472222222</v>
          </cell>
          <cell r="EE17">
            <v>21</v>
          </cell>
          <cell r="EF17">
            <v>15.793650794284968</v>
          </cell>
          <cell r="EG17">
            <v>8.8422222222222278</v>
          </cell>
          <cell r="EH17">
            <v>18.88665493842673</v>
          </cell>
          <cell r="EI17">
            <v>16.538404617433773</v>
          </cell>
          <cell r="EJ17">
            <v>0</v>
          </cell>
          <cell r="EK17">
            <v>33.980073413738857</v>
          </cell>
          <cell r="EL17">
            <v>15.741675075681124</v>
          </cell>
          <cell r="EM17">
            <v>0</v>
          </cell>
          <cell r="EN17">
            <v>611.70371330438707</v>
          </cell>
          <cell r="EO17">
            <v>0</v>
          </cell>
          <cell r="EP17">
            <v>-312.1812625928427</v>
          </cell>
          <cell r="EQ17">
            <v>-79.350160652839605</v>
          </cell>
          <cell r="ER17">
            <v>123.13515573343382</v>
          </cell>
          <cell r="ES17">
            <v>43.191061589153222</v>
          </cell>
          <cell r="ET17">
            <v>1.7038018945758293E-2</v>
          </cell>
          <cell r="EU17">
            <v>13.400741737098127</v>
          </cell>
          <cell r="EV17">
            <v>0</v>
          </cell>
          <cell r="EW17">
            <v>0</v>
          </cell>
        </row>
        <row r="18">
          <cell r="A18">
            <v>42146</v>
          </cell>
          <cell r="B18">
            <v>47</v>
          </cell>
          <cell r="C18" t="str">
            <v>Fri</v>
          </cell>
          <cell r="D18">
            <v>25676</v>
          </cell>
          <cell r="E18">
            <v>0</v>
          </cell>
          <cell r="F18">
            <v>0</v>
          </cell>
          <cell r="G18">
            <v>5436</v>
          </cell>
          <cell r="H18">
            <v>0</v>
          </cell>
          <cell r="I18">
            <v>1413</v>
          </cell>
          <cell r="J18">
            <v>4081</v>
          </cell>
          <cell r="K18">
            <v>36606</v>
          </cell>
          <cell r="L18">
            <v>0</v>
          </cell>
          <cell r="M18">
            <v>36606</v>
          </cell>
          <cell r="N18">
            <v>491</v>
          </cell>
          <cell r="O18">
            <v>1188</v>
          </cell>
          <cell r="P18">
            <v>35862</v>
          </cell>
          <cell r="Q18">
            <v>979</v>
          </cell>
          <cell r="R18">
            <v>0</v>
          </cell>
          <cell r="S18">
            <v>0</v>
          </cell>
          <cell r="T18">
            <v>0</v>
          </cell>
          <cell r="U18">
            <v>731</v>
          </cell>
          <cell r="V18">
            <v>14836</v>
          </cell>
          <cell r="W18">
            <v>979</v>
          </cell>
          <cell r="X18">
            <v>726</v>
          </cell>
          <cell r="Y18">
            <v>0</v>
          </cell>
          <cell r="Z18">
            <v>2</v>
          </cell>
          <cell r="AA18">
            <v>229</v>
          </cell>
          <cell r="AB18">
            <v>957</v>
          </cell>
          <cell r="AC18">
            <v>10</v>
          </cell>
          <cell r="AD18">
            <v>1158</v>
          </cell>
          <cell r="AE18">
            <v>165</v>
          </cell>
          <cell r="AF18">
            <v>0</v>
          </cell>
          <cell r="AG18">
            <v>0</v>
          </cell>
          <cell r="AH18">
            <v>0.96818428752513752</v>
          </cell>
          <cell r="AI18">
            <v>0.9481441034299678</v>
          </cell>
          <cell r="AJ18">
            <v>0.98658689832267932</v>
          </cell>
          <cell r="AK18">
            <v>187.19667542903895</v>
          </cell>
          <cell r="AL18">
            <v>0</v>
          </cell>
          <cell r="AM18">
            <v>0.15008468557067148</v>
          </cell>
          <cell r="AN18">
            <v>16.104774420942835</v>
          </cell>
          <cell r="AO18">
            <v>57.165771112358648</v>
          </cell>
          <cell r="AP18">
            <v>21.855127472515953</v>
          </cell>
          <cell r="AQ18">
            <v>18.0213531866154</v>
          </cell>
          <cell r="AR18">
            <v>37.391215526046985</v>
          </cell>
          <cell r="AS18">
            <v>16.670699015784226</v>
          </cell>
          <cell r="AT18">
            <v>83.072209789799444</v>
          </cell>
          <cell r="AU18">
            <v>251.19678240233313</v>
          </cell>
          <cell r="AV18">
            <v>0.33070570807211047</v>
          </cell>
          <cell r="AW18">
            <v>0.52086700073701886</v>
          </cell>
          <cell r="AX18">
            <v>41.485688166643584</v>
          </cell>
          <cell r="BF18">
            <v>10.463333333333333</v>
          </cell>
          <cell r="BG18">
            <v>122.28555555555556</v>
          </cell>
          <cell r="BH18">
            <v>326.73277777761609</v>
          </cell>
          <cell r="BI18">
            <v>7.9158333333333335</v>
          </cell>
          <cell r="BJ18">
            <v>467.39749999983837</v>
          </cell>
          <cell r="BK18">
            <v>145.72638888888889</v>
          </cell>
          <cell r="BL18">
            <v>141.09</v>
          </cell>
          <cell r="BM18">
            <v>137.16055555555556</v>
          </cell>
          <cell r="BN18">
            <v>129.58861111111111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8.5658333333333339</v>
          </cell>
          <cell r="BT18">
            <v>11.501388888888888</v>
          </cell>
          <cell r="BU18">
            <v>0</v>
          </cell>
          <cell r="BV18">
            <v>0</v>
          </cell>
          <cell r="BW18">
            <v>73.766944444444448</v>
          </cell>
          <cell r="BX18">
            <v>20.781666666666666</v>
          </cell>
          <cell r="BY18">
            <v>52.985277777777775</v>
          </cell>
          <cell r="BZ18">
            <v>55.651666666666664</v>
          </cell>
          <cell r="CA18">
            <v>54.324444444444438</v>
          </cell>
          <cell r="CB18">
            <v>0</v>
          </cell>
          <cell r="CC18">
            <v>0</v>
          </cell>
          <cell r="CD18">
            <v>57.406111111111109</v>
          </cell>
          <cell r="CE18">
            <v>49.015277777777783</v>
          </cell>
          <cell r="CF18">
            <v>43.988888888888887</v>
          </cell>
          <cell r="CG18">
            <v>39.192777777777778</v>
          </cell>
          <cell r="CH18">
            <v>0</v>
          </cell>
          <cell r="CI18">
            <v>0</v>
          </cell>
          <cell r="CJ18">
            <v>4.3888888888888887E-2</v>
          </cell>
          <cell r="CK18">
            <v>4.9444444444444444E-2</v>
          </cell>
          <cell r="CL18">
            <v>13.373333333333333</v>
          </cell>
          <cell r="CM18">
            <v>9.7730555555555547</v>
          </cell>
          <cell r="CN18">
            <v>0</v>
          </cell>
          <cell r="CO18">
            <v>331.22388888888889</v>
          </cell>
          <cell r="CP18">
            <v>51.231111111111112</v>
          </cell>
          <cell r="CQ18">
            <v>0</v>
          </cell>
          <cell r="CR18">
            <v>7.8988888888888891</v>
          </cell>
          <cell r="CS18">
            <v>0</v>
          </cell>
          <cell r="CT18">
            <v>0</v>
          </cell>
          <cell r="CU18">
            <v>8.89</v>
          </cell>
          <cell r="CV18">
            <v>0</v>
          </cell>
          <cell r="CW18">
            <v>0</v>
          </cell>
          <cell r="CX18">
            <v>14.123888888888889</v>
          </cell>
          <cell r="CY18">
            <v>1.0666666666666667</v>
          </cell>
          <cell r="CZ18">
            <v>1.5277777777777777E-2</v>
          </cell>
          <cell r="DA18">
            <v>0</v>
          </cell>
          <cell r="DB18">
            <v>0</v>
          </cell>
          <cell r="DC18">
            <v>6.7572222222222225</v>
          </cell>
          <cell r="DD18">
            <v>0</v>
          </cell>
          <cell r="DE18">
            <v>0</v>
          </cell>
          <cell r="DF18">
            <v>0</v>
          </cell>
          <cell r="DG18">
            <v>0</v>
          </cell>
          <cell r="DH18">
            <v>0</v>
          </cell>
          <cell r="DI18">
            <v>8.6724999999999994</v>
          </cell>
          <cell r="DJ18">
            <v>0</v>
          </cell>
          <cell r="DK18">
            <v>5.213055555555556</v>
          </cell>
          <cell r="DL18">
            <v>0</v>
          </cell>
          <cell r="DM18">
            <v>0</v>
          </cell>
          <cell r="DN18">
            <v>35.848611111111111</v>
          </cell>
          <cell r="DO18">
            <v>103.86861111111112</v>
          </cell>
          <cell r="DP18">
            <v>435.09250000000003</v>
          </cell>
          <cell r="DQ18">
            <v>18.7089775</v>
          </cell>
          <cell r="DR18">
            <v>4.2999999999999997E-2</v>
          </cell>
          <cell r="DS18">
            <v>453.80147750000003</v>
          </cell>
          <cell r="DT18">
            <v>26.744722222222222</v>
          </cell>
          <cell r="DU18">
            <v>5.5602777776160899</v>
          </cell>
          <cell r="DV18">
            <v>13.44</v>
          </cell>
          <cell r="DW18">
            <v>2.9242765937519125E-2</v>
          </cell>
          <cell r="DX18">
            <v>541.72608000000002</v>
          </cell>
          <cell r="DY18">
            <v>0</v>
          </cell>
          <cell r="DZ18">
            <v>0</v>
          </cell>
          <cell r="EA18">
            <v>0.22888557279126778</v>
          </cell>
          <cell r="EB18">
            <v>40.307000000000002</v>
          </cell>
          <cell r="EC18">
            <v>18833.102233592501</v>
          </cell>
          <cell r="ED18">
            <v>319.06349416666671</v>
          </cell>
          <cell r="EE18">
            <v>23</v>
          </cell>
          <cell r="EF18">
            <v>14.505072463346321</v>
          </cell>
          <cell r="EG18">
            <v>8.9969444444444395</v>
          </cell>
          <cell r="EH18">
            <v>18.33955972706784</v>
          </cell>
          <cell r="EI18">
            <v>16.504167719120989</v>
          </cell>
          <cell r="EJ18">
            <v>0</v>
          </cell>
          <cell r="EK18">
            <v>45.569620253164558</v>
          </cell>
          <cell r="EL18">
            <v>17.123629112662016</v>
          </cell>
          <cell r="EM18">
            <v>0</v>
          </cell>
          <cell r="EN18">
            <v>634.61426208775174</v>
          </cell>
          <cell r="EO18">
            <v>0</v>
          </cell>
          <cell r="EP18">
            <v>-703.88536636298761</v>
          </cell>
          <cell r="EQ18">
            <v>-171.53066327805473</v>
          </cell>
          <cell r="ER18">
            <v>116.08229283026651</v>
          </cell>
          <cell r="ES18">
            <v>32.312877937265839</v>
          </cell>
          <cell r="ET18">
            <v>-0.15701101010300877</v>
          </cell>
          <cell r="EU18">
            <v>-138.54283946655201</v>
          </cell>
          <cell r="EV18">
            <v>0</v>
          </cell>
          <cell r="EW18">
            <v>0</v>
          </cell>
        </row>
        <row r="19">
          <cell r="A19">
            <v>42147</v>
          </cell>
          <cell r="B19">
            <v>47</v>
          </cell>
          <cell r="C19" t="str">
            <v>Sat</v>
          </cell>
          <cell r="D19">
            <v>25265</v>
          </cell>
          <cell r="E19">
            <v>0</v>
          </cell>
          <cell r="F19">
            <v>0</v>
          </cell>
          <cell r="G19">
            <v>3276</v>
          </cell>
          <cell r="H19">
            <v>0</v>
          </cell>
          <cell r="I19">
            <v>989</v>
          </cell>
          <cell r="J19">
            <v>580</v>
          </cell>
          <cell r="K19">
            <v>30110</v>
          </cell>
          <cell r="L19">
            <v>0</v>
          </cell>
          <cell r="M19">
            <v>30110</v>
          </cell>
          <cell r="N19">
            <v>227</v>
          </cell>
          <cell r="O19">
            <v>990</v>
          </cell>
          <cell r="P19">
            <v>33119</v>
          </cell>
          <cell r="Q19">
            <v>752</v>
          </cell>
          <cell r="R19">
            <v>0</v>
          </cell>
          <cell r="S19">
            <v>0</v>
          </cell>
          <cell r="T19">
            <v>0</v>
          </cell>
          <cell r="U19">
            <v>568</v>
          </cell>
          <cell r="V19">
            <v>12438</v>
          </cell>
          <cell r="W19">
            <v>752</v>
          </cell>
          <cell r="X19">
            <v>728</v>
          </cell>
          <cell r="Y19">
            <v>0</v>
          </cell>
          <cell r="Z19">
            <v>4</v>
          </cell>
          <cell r="AA19">
            <v>144</v>
          </cell>
          <cell r="AB19">
            <v>876</v>
          </cell>
          <cell r="AC19">
            <v>30</v>
          </cell>
          <cell r="AD19">
            <v>907</v>
          </cell>
          <cell r="AE19">
            <v>142</v>
          </cell>
          <cell r="AF19">
            <v>0</v>
          </cell>
          <cell r="AG19">
            <v>0</v>
          </cell>
          <cell r="AH19">
            <v>0.91948978838885298</v>
          </cell>
          <cell r="AI19">
            <v>0.83428699379783477</v>
          </cell>
          <cell r="AJ19">
            <v>0.99246097641979414</v>
          </cell>
          <cell r="AK19">
            <v>196.98482449738049</v>
          </cell>
          <cell r="AL19">
            <v>0</v>
          </cell>
          <cell r="AM19">
            <v>5.210893390900033E-2</v>
          </cell>
          <cell r="AN19">
            <v>13.790328197429211</v>
          </cell>
          <cell r="AO19">
            <v>41.040522333920613</v>
          </cell>
          <cell r="AP19">
            <v>19.027861143000333</v>
          </cell>
          <cell r="AQ19">
            <v>19.126208104900243</v>
          </cell>
          <cell r="AR19">
            <v>40.039893617021278</v>
          </cell>
          <cell r="AS19">
            <v>15.841186280616448</v>
          </cell>
          <cell r="AT19">
            <v>78.482424066946763</v>
          </cell>
          <cell r="AU19">
            <v>222.17940624256983</v>
          </cell>
          <cell r="AV19">
            <v>0.3532389675272678</v>
          </cell>
          <cell r="AW19">
            <v>0.79858439209287568</v>
          </cell>
          <cell r="AX19">
            <v>60.090928967859981</v>
          </cell>
          <cell r="BF19">
            <v>0</v>
          </cell>
          <cell r="BG19">
            <v>115.79305555560755</v>
          </cell>
          <cell r="BH19">
            <v>285.07916666638988</v>
          </cell>
          <cell r="BI19">
            <v>4.3577777777777778</v>
          </cell>
          <cell r="BJ19">
            <v>405.2299999997752</v>
          </cell>
          <cell r="BK19">
            <v>135.52111111111111</v>
          </cell>
          <cell r="BL19">
            <v>124.61027777777778</v>
          </cell>
          <cell r="BM19">
            <v>128.25861111111112</v>
          </cell>
          <cell r="BN19">
            <v>116.53555555555556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7.2625000000000002</v>
          </cell>
          <cell r="BT19">
            <v>8.0747222222222224</v>
          </cell>
          <cell r="BU19">
            <v>0</v>
          </cell>
          <cell r="BV19">
            <v>0</v>
          </cell>
          <cell r="BW19">
            <v>71.789444444444442</v>
          </cell>
          <cell r="BX19">
            <v>24.122499999999999</v>
          </cell>
          <cell r="BY19">
            <v>47.666944444444447</v>
          </cell>
          <cell r="BZ19">
            <v>43.252499999999998</v>
          </cell>
          <cell r="CA19">
            <v>39.317777777777778</v>
          </cell>
          <cell r="CB19">
            <v>0</v>
          </cell>
          <cell r="CC19">
            <v>0</v>
          </cell>
          <cell r="CD19">
            <v>55.298888888888889</v>
          </cell>
          <cell r="CE19">
            <v>42.650555555555556</v>
          </cell>
          <cell r="CF19">
            <v>45.916388888888896</v>
          </cell>
          <cell r="CG19">
            <v>36.676666666666669</v>
          </cell>
          <cell r="CH19">
            <v>0</v>
          </cell>
          <cell r="CI19">
            <v>0</v>
          </cell>
          <cell r="CJ19">
            <v>0.36527777777777776</v>
          </cell>
          <cell r="CK19">
            <v>0.1463888888888889</v>
          </cell>
          <cell r="CL19">
            <v>9.0172222222222178</v>
          </cell>
          <cell r="CM19">
            <v>5.8274999999999997</v>
          </cell>
          <cell r="CN19">
            <v>0</v>
          </cell>
          <cell r="CO19">
            <v>301.92722222222221</v>
          </cell>
          <cell r="CP19">
            <v>29.359722222222221</v>
          </cell>
          <cell r="CQ19">
            <v>0</v>
          </cell>
          <cell r="CR19">
            <v>9.8094444444444449</v>
          </cell>
          <cell r="CS19">
            <v>0</v>
          </cell>
          <cell r="CT19">
            <v>0</v>
          </cell>
          <cell r="CU19">
            <v>3.0933333333333333</v>
          </cell>
          <cell r="CV19">
            <v>0</v>
          </cell>
          <cell r="CW19">
            <v>4.8705555555555557</v>
          </cell>
          <cell r="CX19">
            <v>19.322777777777777</v>
          </cell>
          <cell r="CY19">
            <v>1.25</v>
          </cell>
          <cell r="CZ19">
            <v>0.44972222222222225</v>
          </cell>
          <cell r="DA19">
            <v>0.3511111111111111</v>
          </cell>
          <cell r="DB19">
            <v>0</v>
          </cell>
          <cell r="DC19">
            <v>2.8244444444444445</v>
          </cell>
          <cell r="DD19">
            <v>0</v>
          </cell>
          <cell r="DE19">
            <v>0</v>
          </cell>
          <cell r="DF19">
            <v>0</v>
          </cell>
          <cell r="DG19">
            <v>0</v>
          </cell>
          <cell r="DH19">
            <v>0</v>
          </cell>
          <cell r="DI19">
            <v>4.9286111111111115</v>
          </cell>
          <cell r="DJ19">
            <v>0</v>
          </cell>
          <cell r="DK19">
            <v>3.3586111111111112</v>
          </cell>
          <cell r="DL19">
            <v>0</v>
          </cell>
          <cell r="DM19">
            <v>0</v>
          </cell>
          <cell r="DN19">
            <v>32.485277777777775</v>
          </cell>
          <cell r="DO19">
            <v>79.618333333333339</v>
          </cell>
          <cell r="DP19">
            <v>381.54555555555555</v>
          </cell>
          <cell r="DQ19">
            <v>16.406458888888888</v>
          </cell>
          <cell r="DR19">
            <v>4.2999999999999997E-2</v>
          </cell>
          <cell r="DS19">
            <v>397.95201444444444</v>
          </cell>
          <cell r="DT19">
            <v>20.29388888888889</v>
          </cell>
          <cell r="DU19">
            <v>2.1072222219974077</v>
          </cell>
          <cell r="DV19">
            <v>0.72</v>
          </cell>
          <cell r="DW19">
            <v>1.7993259400160952E-3</v>
          </cell>
          <cell r="DX19">
            <v>43.187759999999997</v>
          </cell>
          <cell r="DY19">
            <v>0</v>
          </cell>
          <cell r="DZ19">
            <v>0</v>
          </cell>
          <cell r="EA19">
            <v>0.20007018545812225</v>
          </cell>
          <cell r="EB19">
            <v>59.982999999999997</v>
          </cell>
          <cell r="EC19">
            <v>23913.543442421109</v>
          </cell>
          <cell r="ED19">
            <v>261.39258444444442</v>
          </cell>
          <cell r="EE19">
            <v>20</v>
          </cell>
          <cell r="EF19">
            <v>6.3216666659922227</v>
          </cell>
          <cell r="EG19">
            <v>9.2650000000000006</v>
          </cell>
          <cell r="EH19">
            <v>15.326497571505662</v>
          </cell>
          <cell r="EI19">
            <v>15.85490535332942</v>
          </cell>
          <cell r="EJ19">
            <v>0</v>
          </cell>
          <cell r="EK19">
            <v>10.950570342205324</v>
          </cell>
          <cell r="EL19">
            <v>15.969441192779257</v>
          </cell>
          <cell r="EM19">
            <v>0</v>
          </cell>
          <cell r="EN19">
            <v>451.08433734939786</v>
          </cell>
          <cell r="EO19">
            <v>0</v>
          </cell>
          <cell r="EP19">
            <v>102.08781154650873</v>
          </cell>
          <cell r="EQ19">
            <v>412.90950982331447</v>
          </cell>
          <cell r="ER19">
            <v>-15.693923319910237</v>
          </cell>
          <cell r="ES19">
            <v>208.18919145188957</v>
          </cell>
          <cell r="ET19">
            <v>0.12070638125284805</v>
          </cell>
          <cell r="EU19">
            <v>60.482824977912621</v>
          </cell>
          <cell r="EV19">
            <v>0</v>
          </cell>
          <cell r="EW19">
            <v>0</v>
          </cell>
        </row>
        <row r="20">
          <cell r="A20">
            <v>42148</v>
          </cell>
          <cell r="B20">
            <v>47</v>
          </cell>
          <cell r="C20" t="str">
            <v>Sun</v>
          </cell>
          <cell r="D20">
            <v>16433</v>
          </cell>
          <cell r="E20">
            <v>0</v>
          </cell>
          <cell r="F20">
            <v>0</v>
          </cell>
          <cell r="G20">
            <v>4362</v>
          </cell>
          <cell r="H20">
            <v>0</v>
          </cell>
          <cell r="I20">
            <v>52</v>
          </cell>
          <cell r="J20">
            <v>246</v>
          </cell>
          <cell r="K20">
            <v>21093</v>
          </cell>
          <cell r="L20">
            <v>0</v>
          </cell>
          <cell r="M20">
            <v>21093</v>
          </cell>
          <cell r="N20">
            <v>499</v>
          </cell>
          <cell r="O20">
            <v>747</v>
          </cell>
          <cell r="P20">
            <v>25400</v>
          </cell>
          <cell r="Q20">
            <v>520</v>
          </cell>
          <cell r="R20">
            <v>0</v>
          </cell>
          <cell r="S20">
            <v>0</v>
          </cell>
          <cell r="T20">
            <v>0</v>
          </cell>
          <cell r="U20">
            <v>441</v>
          </cell>
          <cell r="V20">
            <v>9395</v>
          </cell>
          <cell r="W20">
            <v>520</v>
          </cell>
          <cell r="X20">
            <v>467</v>
          </cell>
          <cell r="Y20">
            <v>0</v>
          </cell>
          <cell r="Z20">
            <v>1</v>
          </cell>
          <cell r="AA20">
            <v>23</v>
          </cell>
          <cell r="AB20">
            <v>491</v>
          </cell>
          <cell r="AC20">
            <v>4</v>
          </cell>
          <cell r="AD20">
            <v>747</v>
          </cell>
          <cell r="AE20">
            <v>37</v>
          </cell>
          <cell r="AF20">
            <v>0</v>
          </cell>
          <cell r="AG20">
            <v>0</v>
          </cell>
          <cell r="AH20">
            <v>1.0051526712079066</v>
          </cell>
          <cell r="AI20">
            <v>0.90363555825342246</v>
          </cell>
          <cell r="AJ20">
            <v>0.97634286256103919</v>
          </cell>
          <cell r="AK20">
            <v>189.36572718106305</v>
          </cell>
          <cell r="AL20">
            <v>0</v>
          </cell>
          <cell r="AM20">
            <v>1.4127909733086806E-2</v>
          </cell>
          <cell r="AN20">
            <v>14.585254206033257</v>
          </cell>
          <cell r="AO20">
            <v>39.220604964559698</v>
          </cell>
          <cell r="AP20">
            <v>23.220391669257072</v>
          </cell>
          <cell r="AQ20">
            <v>16.219166688326879</v>
          </cell>
          <cell r="AR20">
            <v>40.563461538461539</v>
          </cell>
          <cell r="AS20">
            <v>13.809159231887</v>
          </cell>
          <cell r="AT20">
            <v>74.934203579548125</v>
          </cell>
          <cell r="AU20">
            <v>217.9760766786369</v>
          </cell>
          <cell r="AV20">
            <v>0.34377260441302443</v>
          </cell>
          <cell r="AW20">
            <v>1.2761340404771024</v>
          </cell>
          <cell r="AX20">
            <v>91.683689342188401</v>
          </cell>
          <cell r="BF20">
            <v>2</v>
          </cell>
          <cell r="BG20">
            <v>14.567222222222222</v>
          </cell>
          <cell r="BH20">
            <v>278.01083333353409</v>
          </cell>
          <cell r="BI20">
            <v>0</v>
          </cell>
          <cell r="BJ20">
            <v>294.57805555575629</v>
          </cell>
          <cell r="BK20">
            <v>96.767499999999998</v>
          </cell>
          <cell r="BL20">
            <v>97.266111111111115</v>
          </cell>
          <cell r="BM20">
            <v>86.779166666666669</v>
          </cell>
          <cell r="BN20">
            <v>87.91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S20">
            <v>9.9883333333333368</v>
          </cell>
          <cell r="BT20">
            <v>9.3561111111111117</v>
          </cell>
          <cell r="BU20">
            <v>0</v>
          </cell>
          <cell r="BV20">
            <v>0</v>
          </cell>
          <cell r="BW20">
            <v>51.216111111111111</v>
          </cell>
          <cell r="BX20">
            <v>19.046111111111109</v>
          </cell>
          <cell r="BY20">
            <v>32.17</v>
          </cell>
          <cell r="BZ20">
            <v>35.422499999999999</v>
          </cell>
          <cell r="CA20">
            <v>32.060833333333335</v>
          </cell>
          <cell r="CB20">
            <v>0</v>
          </cell>
          <cell r="CC20">
            <v>0</v>
          </cell>
          <cell r="CD20">
            <v>35.556111111111115</v>
          </cell>
          <cell r="CE20">
            <v>25.777222222222225</v>
          </cell>
          <cell r="CF20">
            <v>33.890555555555558</v>
          </cell>
          <cell r="CG20">
            <v>24.842500000000001</v>
          </cell>
          <cell r="CH20">
            <v>0</v>
          </cell>
          <cell r="CI20">
            <v>0</v>
          </cell>
          <cell r="CJ20">
            <v>0.13972222222222222</v>
          </cell>
          <cell r="CK20">
            <v>9.1388888888888895E-2</v>
          </cell>
          <cell r="CL20">
            <v>1.5258333333333334</v>
          </cell>
          <cell r="CM20">
            <v>0.84333333333333338</v>
          </cell>
          <cell r="CN20">
            <v>0</v>
          </cell>
          <cell r="CO20">
            <v>215.60055555555556</v>
          </cell>
          <cell r="CP20">
            <v>28.798611111111111</v>
          </cell>
          <cell r="CQ20">
            <v>0</v>
          </cell>
          <cell r="CR20">
            <v>9.093055555555555</v>
          </cell>
          <cell r="CS20">
            <v>0</v>
          </cell>
          <cell r="CT20">
            <v>0</v>
          </cell>
          <cell r="CU20">
            <v>0.21333333333333335</v>
          </cell>
          <cell r="CV20">
            <v>0</v>
          </cell>
          <cell r="CW20">
            <v>4.6836111111111114</v>
          </cell>
          <cell r="CX20">
            <v>8.7083333333333339</v>
          </cell>
          <cell r="CY20">
            <v>0.33333333333333331</v>
          </cell>
          <cell r="CZ20">
            <v>0.11749999999999999</v>
          </cell>
          <cell r="DA20">
            <v>0</v>
          </cell>
          <cell r="DB20">
            <v>0</v>
          </cell>
          <cell r="DC20">
            <v>2.39</v>
          </cell>
          <cell r="DD20">
            <v>0</v>
          </cell>
          <cell r="DE20">
            <v>0</v>
          </cell>
          <cell r="DF20">
            <v>0</v>
          </cell>
          <cell r="DG20">
            <v>0</v>
          </cell>
          <cell r="DH20">
            <v>0</v>
          </cell>
          <cell r="DI20">
            <v>9.5469444444444438</v>
          </cell>
          <cell r="DJ20">
            <v>0</v>
          </cell>
          <cell r="DK20">
            <v>0</v>
          </cell>
          <cell r="DL20">
            <v>0</v>
          </cell>
          <cell r="DM20">
            <v>0</v>
          </cell>
          <cell r="DN20">
            <v>21.096111111111114</v>
          </cell>
          <cell r="DO20">
            <v>63.884722222222223</v>
          </cell>
          <cell r="DP20">
            <v>279.48527777777781</v>
          </cell>
          <cell r="DQ20">
            <v>12.017866944444444</v>
          </cell>
          <cell r="DR20">
            <v>4.2999999999999997E-2</v>
          </cell>
          <cell r="DS20">
            <v>291.50314472222226</v>
          </cell>
          <cell r="DT20">
            <v>13.31861111111111</v>
          </cell>
          <cell r="DU20">
            <v>2.0016666668674183</v>
          </cell>
          <cell r="DV20">
            <v>1.92</v>
          </cell>
          <cell r="DW20">
            <v>6.5397126096565904E-3</v>
          </cell>
          <cell r="DX20">
            <v>174.88895999999997</v>
          </cell>
          <cell r="DY20">
            <v>0</v>
          </cell>
          <cell r="DZ20">
            <v>0</v>
          </cell>
          <cell r="EA20">
            <v>0.21915620252775983</v>
          </cell>
          <cell r="EB20">
            <v>91.087999999999994</v>
          </cell>
          <cell r="EC20">
            <v>26727.327406457778</v>
          </cell>
          <cell r="ED20">
            <v>0</v>
          </cell>
          <cell r="EE20">
            <v>16</v>
          </cell>
          <cell r="EF20">
            <v>7.5062500007528188</v>
          </cell>
          <cell r="EG20">
            <v>2.5527777777777776</v>
          </cell>
          <cell r="EH20">
            <v>14.494015233949947</v>
          </cell>
          <cell r="EI20">
            <v>13.779650181138631</v>
          </cell>
          <cell r="EJ20">
            <v>0</v>
          </cell>
          <cell r="EK20">
            <v>7.1570576540755466</v>
          </cell>
          <cell r="EL20">
            <v>15.073730202075367</v>
          </cell>
          <cell r="EM20">
            <v>0</v>
          </cell>
          <cell r="EN20">
            <v>436.709494410145</v>
          </cell>
          <cell r="EO20">
            <v>0</v>
          </cell>
          <cell r="EP20">
            <v>276.96114488786168</v>
          </cell>
          <cell r="EQ20">
            <v>204.68425395957451</v>
          </cell>
          <cell r="ER20">
            <v>430.21766980932955</v>
          </cell>
          <cell r="ES20">
            <v>596.20589106623117</v>
          </cell>
          <cell r="ET20">
            <v>0.5982560296370748</v>
          </cell>
          <cell r="EU20">
            <v>137.63641628814949</v>
          </cell>
          <cell r="EV20">
            <v>0</v>
          </cell>
          <cell r="EW20">
            <v>0</v>
          </cell>
        </row>
        <row r="21">
          <cell r="A21">
            <v>42149</v>
          </cell>
          <cell r="B21">
            <v>48</v>
          </cell>
          <cell r="C21" t="str">
            <v>Mon</v>
          </cell>
          <cell r="D21">
            <v>16847</v>
          </cell>
          <cell r="E21">
            <v>0</v>
          </cell>
          <cell r="F21">
            <v>0</v>
          </cell>
          <cell r="G21">
            <v>2766</v>
          </cell>
          <cell r="H21">
            <v>0</v>
          </cell>
          <cell r="I21">
            <v>454</v>
          </cell>
          <cell r="J21">
            <v>208</v>
          </cell>
          <cell r="K21">
            <v>20275</v>
          </cell>
          <cell r="L21">
            <v>0</v>
          </cell>
          <cell r="M21">
            <v>20275</v>
          </cell>
          <cell r="N21">
            <v>171</v>
          </cell>
          <cell r="O21">
            <v>563</v>
          </cell>
          <cell r="P21">
            <v>18505</v>
          </cell>
          <cell r="Q21">
            <v>484</v>
          </cell>
          <cell r="R21">
            <v>0</v>
          </cell>
          <cell r="S21">
            <v>0</v>
          </cell>
          <cell r="T21">
            <v>0</v>
          </cell>
          <cell r="U21">
            <v>412</v>
          </cell>
          <cell r="V21">
            <v>8320</v>
          </cell>
          <cell r="W21">
            <v>484</v>
          </cell>
          <cell r="X21">
            <v>495</v>
          </cell>
          <cell r="Y21">
            <v>0</v>
          </cell>
          <cell r="Z21">
            <v>0</v>
          </cell>
          <cell r="AA21">
            <v>34</v>
          </cell>
          <cell r="AB21">
            <v>529</v>
          </cell>
          <cell r="AC21">
            <v>9</v>
          </cell>
          <cell r="AD21">
            <v>538</v>
          </cell>
          <cell r="AE21">
            <v>88</v>
          </cell>
          <cell r="AF21">
            <v>0</v>
          </cell>
          <cell r="AG21">
            <v>0</v>
          </cell>
          <cell r="AH21">
            <v>1.0308564441390915</v>
          </cell>
          <cell r="AI21">
            <v>0.92835741851330589</v>
          </cell>
          <cell r="AJ21">
            <v>0.99156596794081386</v>
          </cell>
          <cell r="AK21">
            <v>188.27612540317699</v>
          </cell>
          <cell r="AL21">
            <v>0</v>
          </cell>
          <cell r="AM21">
            <v>3.2651048088779284E-2</v>
          </cell>
          <cell r="AN21">
            <v>13.224240526150954</v>
          </cell>
          <cell r="AO21">
            <v>34.165500733273774</v>
          </cell>
          <cell r="AP21">
            <v>20.617195899553973</v>
          </cell>
          <cell r="AQ21">
            <v>18.220223779148803</v>
          </cell>
          <cell r="AR21">
            <v>41.890495867768593</v>
          </cell>
          <cell r="AS21">
            <v>17.314616139942537</v>
          </cell>
          <cell r="AT21">
            <v>74.728636455822638</v>
          </cell>
          <cell r="AU21">
            <v>220.9133749595189</v>
          </cell>
          <cell r="AV21">
            <v>0.3382712181619435</v>
          </cell>
          <cell r="AW21">
            <v>0.62690005944603433</v>
          </cell>
          <cell r="AX21">
            <v>44.9159986926906</v>
          </cell>
          <cell r="BF21">
            <v>16.610277777777778</v>
          </cell>
          <cell r="BG21">
            <v>62.052777777777777</v>
          </cell>
          <cell r="BH21">
            <v>196.60416666651247</v>
          </cell>
          <cell r="BI21">
            <v>0</v>
          </cell>
          <cell r="BJ21">
            <v>275.26722222206803</v>
          </cell>
          <cell r="BK21">
            <v>91.778055555555554</v>
          </cell>
          <cell r="BL21">
            <v>94.61</v>
          </cell>
          <cell r="BM21">
            <v>89.480277777777772</v>
          </cell>
          <cell r="BN21">
            <v>88.395555555555561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S21">
            <v>2.2977777777777777</v>
          </cell>
          <cell r="BT21">
            <v>6.2144444444444442</v>
          </cell>
          <cell r="BU21">
            <v>0</v>
          </cell>
          <cell r="BV21">
            <v>0</v>
          </cell>
          <cell r="BW21">
            <v>42.573333333333338</v>
          </cell>
          <cell r="BX21">
            <v>16.47861111111111</v>
          </cell>
          <cell r="BY21">
            <v>26.094722222222224</v>
          </cell>
          <cell r="BZ21">
            <v>25.96361111111111</v>
          </cell>
          <cell r="CA21">
            <v>26.56388888888889</v>
          </cell>
          <cell r="CB21">
            <v>0</v>
          </cell>
          <cell r="CC21">
            <v>0</v>
          </cell>
          <cell r="CD21">
            <v>30.552222222222227</v>
          </cell>
          <cell r="CE21">
            <v>26.625</v>
          </cell>
          <cell r="CF21">
            <v>28.575833333333339</v>
          </cell>
          <cell r="CG21">
            <v>25.171944444444446</v>
          </cell>
          <cell r="CH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1.976388888888889</v>
          </cell>
          <cell r="CM21">
            <v>1.4530555555555555</v>
          </cell>
          <cell r="CN21">
            <v>0</v>
          </cell>
          <cell r="CO21">
            <v>191.4675</v>
          </cell>
          <cell r="CP21">
            <v>37.350833333333334</v>
          </cell>
          <cell r="CQ21">
            <v>0</v>
          </cell>
          <cell r="CR21">
            <v>9.3313888888888883</v>
          </cell>
          <cell r="CS21">
            <v>0</v>
          </cell>
          <cell r="CT21">
            <v>0</v>
          </cell>
          <cell r="CU21">
            <v>9.6999999999999993</v>
          </cell>
          <cell r="CV21">
            <v>0</v>
          </cell>
          <cell r="CW21">
            <v>0</v>
          </cell>
          <cell r="CX21">
            <v>6.3538888888888891</v>
          </cell>
          <cell r="CY21">
            <v>4.25</v>
          </cell>
          <cell r="CZ21">
            <v>2.0502777777777776</v>
          </cell>
          <cell r="DA21">
            <v>0</v>
          </cell>
          <cell r="DB21">
            <v>0</v>
          </cell>
          <cell r="DC21">
            <v>1.8311111111111111</v>
          </cell>
          <cell r="DD21">
            <v>0</v>
          </cell>
          <cell r="DE21">
            <v>0</v>
          </cell>
          <cell r="DF21">
            <v>0</v>
          </cell>
          <cell r="DG21">
            <v>0</v>
          </cell>
          <cell r="DH21">
            <v>0</v>
          </cell>
          <cell r="DI21">
            <v>2.4500000000000002</v>
          </cell>
          <cell r="DJ21">
            <v>0</v>
          </cell>
          <cell r="DK21">
            <v>3.0661111111111112</v>
          </cell>
          <cell r="DL21">
            <v>0</v>
          </cell>
          <cell r="DM21">
            <v>0</v>
          </cell>
          <cell r="DN21">
            <v>20.00138888888889</v>
          </cell>
          <cell r="DO21">
            <v>76.383611111111122</v>
          </cell>
          <cell r="DP21">
            <v>267.85111111111109</v>
          </cell>
          <cell r="DQ21">
            <v>11.517597777777777</v>
          </cell>
          <cell r="DR21">
            <v>4.2999999999999997E-2</v>
          </cell>
          <cell r="DS21">
            <v>279.36870888888888</v>
          </cell>
          <cell r="DT21">
            <v>7.3419444444444446</v>
          </cell>
          <cell r="DU21">
            <v>3.4638888887346941</v>
          </cell>
          <cell r="DV21">
            <v>24.07</v>
          </cell>
          <cell r="DW21">
            <v>8.5058550373006386E-2</v>
          </cell>
          <cell r="DX21">
            <v>996.37765000000013</v>
          </cell>
          <cell r="DY21">
            <v>0</v>
          </cell>
          <cell r="DZ21">
            <v>0</v>
          </cell>
          <cell r="EA21">
            <v>0.27341505573371344</v>
          </cell>
          <cell r="EB21">
            <v>41.395000000000003</v>
          </cell>
          <cell r="EC21">
            <v>12560.845354455556</v>
          </cell>
          <cell r="ED21">
            <v>0</v>
          </cell>
          <cell r="EE21">
            <v>24</v>
          </cell>
          <cell r="EF21">
            <v>8.659722221836736</v>
          </cell>
          <cell r="EG21">
            <v>5.1147222222222242</v>
          </cell>
          <cell r="EH21">
            <v>17.205235431488617</v>
          </cell>
          <cell r="EI21">
            <v>17.322329474206057</v>
          </cell>
          <cell r="EJ21">
            <v>0</v>
          </cell>
          <cell r="EK21">
            <v>0</v>
          </cell>
          <cell r="EL21">
            <v>17.203092059030219</v>
          </cell>
          <cell r="EM21">
            <v>0</v>
          </cell>
          <cell r="EN21">
            <v>1203.771760154739</v>
          </cell>
          <cell r="EO21">
            <v>0</v>
          </cell>
          <cell r="EP21">
            <v>74.872474487454298</v>
          </cell>
          <cell r="EQ21">
            <v>254.0134719510348</v>
          </cell>
          <cell r="ER21">
            <v>48.967631908098596</v>
          </cell>
          <cell r="ES21">
            <v>-33.666918231147669</v>
          </cell>
          <cell r="ET21">
            <v>-5.071068810306556E-2</v>
          </cell>
          <cell r="EU21">
            <v>-22.890712245411379</v>
          </cell>
          <cell r="EV21">
            <v>0</v>
          </cell>
          <cell r="EW21">
            <v>0</v>
          </cell>
        </row>
        <row r="22">
          <cell r="A22">
            <v>42150</v>
          </cell>
          <cell r="B22">
            <v>48</v>
          </cell>
          <cell r="C22" t="str">
            <v>Tue</v>
          </cell>
          <cell r="D22">
            <v>19002</v>
          </cell>
          <cell r="E22">
            <v>0</v>
          </cell>
          <cell r="F22">
            <v>0</v>
          </cell>
          <cell r="G22">
            <v>3624</v>
          </cell>
          <cell r="H22">
            <v>0</v>
          </cell>
          <cell r="I22">
            <v>536</v>
          </cell>
          <cell r="J22">
            <v>1364</v>
          </cell>
          <cell r="K22">
            <v>24526</v>
          </cell>
          <cell r="L22">
            <v>0</v>
          </cell>
          <cell r="M22">
            <v>24526</v>
          </cell>
          <cell r="N22">
            <v>294</v>
          </cell>
          <cell r="O22">
            <v>820</v>
          </cell>
          <cell r="P22">
            <v>25410</v>
          </cell>
          <cell r="Q22">
            <v>617</v>
          </cell>
          <cell r="R22">
            <v>0</v>
          </cell>
          <cell r="S22">
            <v>0</v>
          </cell>
          <cell r="T22">
            <v>0</v>
          </cell>
          <cell r="U22">
            <v>497</v>
          </cell>
          <cell r="V22">
            <v>10356</v>
          </cell>
          <cell r="W22">
            <v>617</v>
          </cell>
          <cell r="X22">
            <v>581</v>
          </cell>
          <cell r="Y22">
            <v>0</v>
          </cell>
          <cell r="Z22">
            <v>0</v>
          </cell>
          <cell r="AA22">
            <v>52</v>
          </cell>
          <cell r="AB22">
            <v>633</v>
          </cell>
          <cell r="AC22">
            <v>10</v>
          </cell>
          <cell r="AD22">
            <v>810</v>
          </cell>
          <cell r="AE22">
            <v>168</v>
          </cell>
          <cell r="AF22">
            <v>0</v>
          </cell>
          <cell r="AG22">
            <v>0</v>
          </cell>
          <cell r="AH22">
            <v>1.1132058032713421</v>
          </cell>
          <cell r="AI22">
            <v>0.93272342796830665</v>
          </cell>
          <cell r="AJ22">
            <v>0.9880127211938351</v>
          </cell>
          <cell r="AK22">
            <v>200.32681461177586</v>
          </cell>
          <cell r="AL22">
            <v>0</v>
          </cell>
          <cell r="AM22">
            <v>7.7468808611269674E-2</v>
          </cell>
          <cell r="AN22">
            <v>13.500288115904912</v>
          </cell>
          <cell r="AO22">
            <v>36.322919614622684</v>
          </cell>
          <cell r="AP22">
            <v>21.224097648317574</v>
          </cell>
          <cell r="AQ22">
            <v>15.062965801127078</v>
          </cell>
          <cell r="AR22">
            <v>39.750405186385734</v>
          </cell>
          <cell r="AS22">
            <v>17.05944003593352</v>
          </cell>
          <cell r="AT22">
            <v>71.964906618083276</v>
          </cell>
          <cell r="AU22">
            <v>247.29330047053551</v>
          </cell>
          <cell r="AV22">
            <v>0.29101033663731524</v>
          </cell>
          <cell r="AW22">
            <v>0.63115048807875263</v>
          </cell>
          <cell r="AX22">
            <v>43.54811690943923</v>
          </cell>
          <cell r="BF22">
            <v>14.110277777777778</v>
          </cell>
          <cell r="BG22">
            <v>75.902222222303706</v>
          </cell>
          <cell r="BH22">
            <v>260.50666666692047</v>
          </cell>
          <cell r="BI22">
            <v>0</v>
          </cell>
          <cell r="BJ22">
            <v>350.51916666700197</v>
          </cell>
          <cell r="BK22">
            <v>99.177777777777777</v>
          </cell>
          <cell r="BL22">
            <v>110.40527777777778</v>
          </cell>
          <cell r="BM22">
            <v>94.855000000000004</v>
          </cell>
          <cell r="BN22">
            <v>101.65583333333333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4.3227777777777785</v>
          </cell>
          <cell r="BT22">
            <v>8.7494444444444444</v>
          </cell>
          <cell r="BU22">
            <v>0</v>
          </cell>
          <cell r="BV22">
            <v>0</v>
          </cell>
          <cell r="BW22">
            <v>60.739444444444445</v>
          </cell>
          <cell r="BX22">
            <v>22.575277777777778</v>
          </cell>
          <cell r="BY22">
            <v>38.164166666666667</v>
          </cell>
          <cell r="BZ22">
            <v>37.835555555555558</v>
          </cell>
          <cell r="CA22">
            <v>40.961388888888891</v>
          </cell>
          <cell r="CB22">
            <v>0</v>
          </cell>
          <cell r="CC22">
            <v>0</v>
          </cell>
          <cell r="CD22">
            <v>37.105555555555561</v>
          </cell>
          <cell r="CE22">
            <v>32.37027777777778</v>
          </cell>
          <cell r="CF22">
            <v>33.913888888888891</v>
          </cell>
          <cell r="CG22">
            <v>30.280555555555555</v>
          </cell>
          <cell r="CH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3.1916666666666709</v>
          </cell>
          <cell r="CM22">
            <v>2.089722222222222</v>
          </cell>
          <cell r="CN22">
            <v>0</v>
          </cell>
          <cell r="CO22">
            <v>237.98416666666668</v>
          </cell>
          <cell r="CP22">
            <v>30.625</v>
          </cell>
          <cell r="CQ22">
            <v>0</v>
          </cell>
          <cell r="CR22">
            <v>9.4136111111111109</v>
          </cell>
          <cell r="CS22">
            <v>0</v>
          </cell>
          <cell r="CT22">
            <v>0</v>
          </cell>
          <cell r="CU22">
            <v>14.866944444444444</v>
          </cell>
          <cell r="CV22">
            <v>0</v>
          </cell>
          <cell r="CW22">
            <v>3.180277777777778</v>
          </cell>
          <cell r="CX22">
            <v>10.333333333333334</v>
          </cell>
          <cell r="CY22">
            <v>4.25</v>
          </cell>
          <cell r="CZ22">
            <v>2.3138888888888891</v>
          </cell>
          <cell r="DA22">
            <v>0.32472222222222225</v>
          </cell>
          <cell r="DB22">
            <v>0</v>
          </cell>
          <cell r="DC22">
            <v>3.6291666666666669</v>
          </cell>
          <cell r="DD22">
            <v>0</v>
          </cell>
          <cell r="DE22">
            <v>0</v>
          </cell>
          <cell r="DF22">
            <v>0</v>
          </cell>
          <cell r="DG22">
            <v>0</v>
          </cell>
          <cell r="DH22">
            <v>0</v>
          </cell>
          <cell r="DI22">
            <v>7.7052777777777779</v>
          </cell>
          <cell r="DJ22">
            <v>0</v>
          </cell>
          <cell r="DK22">
            <v>3.7344444444444442</v>
          </cell>
          <cell r="DL22">
            <v>0</v>
          </cell>
          <cell r="DM22">
            <v>0</v>
          </cell>
          <cell r="DN22">
            <v>32.290833333333332</v>
          </cell>
          <cell r="DO22">
            <v>90.376666666666665</v>
          </cell>
          <cell r="DP22">
            <v>328.36083333333335</v>
          </cell>
          <cell r="DQ22">
            <v>14.119515833333333</v>
          </cell>
          <cell r="DR22">
            <v>4.2999999999999997E-2</v>
          </cell>
          <cell r="DS22">
            <v>342.48034916666666</v>
          </cell>
          <cell r="DT22">
            <v>12.219166666666666</v>
          </cell>
          <cell r="DU22">
            <v>12.444166667001932</v>
          </cell>
          <cell r="DV22">
            <v>18.2</v>
          </cell>
          <cell r="DW22">
            <v>5.1201315794994304E-2</v>
          </cell>
          <cell r="DX22">
            <v>753.97140000000002</v>
          </cell>
          <cell r="DY22">
            <v>0</v>
          </cell>
          <cell r="DZ22">
            <v>0</v>
          </cell>
          <cell r="EA22">
            <v>0.26388861984804046</v>
          </cell>
          <cell r="EB22">
            <v>41.427</v>
          </cell>
          <cell r="EC22">
            <v>14941.9048249275</v>
          </cell>
          <cell r="ED22">
            <v>0</v>
          </cell>
          <cell r="EE22">
            <v>29</v>
          </cell>
          <cell r="EF22">
            <v>25.746551724831583</v>
          </cell>
          <cell r="EG22">
            <v>10.661111111111115</v>
          </cell>
          <cell r="EH22">
            <v>15.758207399687331</v>
          </cell>
          <cell r="EI22">
            <v>17.131624211647143</v>
          </cell>
          <cell r="EJ22">
            <v>0</v>
          </cell>
          <cell r="EK22">
            <v>0</v>
          </cell>
          <cell r="EL22">
            <v>16.292428198433399</v>
          </cell>
          <cell r="EM22">
            <v>0</v>
          </cell>
          <cell r="EN22">
            <v>838.34982650044969</v>
          </cell>
          <cell r="EO22">
            <v>0</v>
          </cell>
          <cell r="EP22">
            <v>-427.93282883008953</v>
          </cell>
          <cell r="EQ22">
            <v>303.48476435383168</v>
          </cell>
          <cell r="ER22">
            <v>369.62355562612777</v>
          </cell>
          <cell r="ES22">
            <v>-15.244704042360866</v>
          </cell>
          <cell r="ET22">
            <v>-4.6460259470347265E-2</v>
          </cell>
          <cell r="EU22">
            <v>-26.166098665973529</v>
          </cell>
          <cell r="EV22">
            <v>0</v>
          </cell>
          <cell r="EW22">
            <v>0</v>
          </cell>
        </row>
        <row r="23">
          <cell r="A23">
            <v>42151</v>
          </cell>
          <cell r="B23">
            <v>48</v>
          </cell>
          <cell r="C23" t="str">
            <v>Wed</v>
          </cell>
          <cell r="D23">
            <v>21767</v>
          </cell>
          <cell r="E23">
            <v>0</v>
          </cell>
          <cell r="F23">
            <v>0</v>
          </cell>
          <cell r="G23">
            <v>3804</v>
          </cell>
          <cell r="H23">
            <v>0</v>
          </cell>
          <cell r="I23">
            <v>432</v>
          </cell>
          <cell r="J23">
            <v>872</v>
          </cell>
          <cell r="K23">
            <v>26875</v>
          </cell>
          <cell r="L23">
            <v>0</v>
          </cell>
          <cell r="M23">
            <v>26875</v>
          </cell>
          <cell r="N23">
            <v>343</v>
          </cell>
          <cell r="O23">
            <v>647</v>
          </cell>
          <cell r="P23">
            <v>19704</v>
          </cell>
          <cell r="Q23">
            <v>676</v>
          </cell>
          <cell r="R23">
            <v>0</v>
          </cell>
          <cell r="S23">
            <v>0</v>
          </cell>
          <cell r="T23">
            <v>0</v>
          </cell>
          <cell r="U23">
            <v>553</v>
          </cell>
          <cell r="V23">
            <v>12032</v>
          </cell>
          <cell r="W23">
            <v>676</v>
          </cell>
          <cell r="X23">
            <v>601</v>
          </cell>
          <cell r="Y23">
            <v>10</v>
          </cell>
          <cell r="Z23">
            <v>22</v>
          </cell>
          <cell r="AA23">
            <v>82</v>
          </cell>
          <cell r="AB23">
            <v>715</v>
          </cell>
          <cell r="AC23">
            <v>43</v>
          </cell>
          <cell r="AD23">
            <v>648</v>
          </cell>
          <cell r="AE23">
            <v>142</v>
          </cell>
          <cell r="AF23">
            <v>0</v>
          </cell>
          <cell r="AG23">
            <v>0</v>
          </cell>
          <cell r="AH23">
            <v>1.0022000945225793</v>
          </cell>
          <cell r="AI23">
            <v>1.7419109508068336</v>
          </cell>
          <cell r="AJ23">
            <v>0.98723720930232561</v>
          </cell>
          <cell r="AK23">
            <v>188.57906072893979</v>
          </cell>
          <cell r="AL23">
            <v>0</v>
          </cell>
          <cell r="AM23">
            <v>4.8520930232558136E-2</v>
          </cell>
          <cell r="AN23">
            <v>14.792985843394536</v>
          </cell>
          <cell r="AO23">
            <v>40.187028761710863</v>
          </cell>
          <cell r="AP23">
            <v>23.446639998391863</v>
          </cell>
          <cell r="AQ23">
            <v>16.395717817946625</v>
          </cell>
          <cell r="AR23">
            <v>39.755917159763314</v>
          </cell>
          <cell r="AS23">
            <v>77.276411780599702</v>
          </cell>
          <cell r="AT23">
            <v>79.807965948601179</v>
          </cell>
          <cell r="AU23">
            <v>225.24777254980478</v>
          </cell>
          <cell r="AV23">
            <v>0.35431189860470103</v>
          </cell>
          <cell r="AW23">
            <v>0.53633125203720944</v>
          </cell>
          <cell r="AX23">
            <v>41.03883633725431</v>
          </cell>
          <cell r="BF23">
            <v>18.463333333333335</v>
          </cell>
          <cell r="BG23">
            <v>83.188888888888883</v>
          </cell>
          <cell r="BH23">
            <v>116.81222222222222</v>
          </cell>
          <cell r="BI23">
            <v>17.915277777777778</v>
          </cell>
          <cell r="BJ23">
            <v>236.37972222222223</v>
          </cell>
          <cell r="BK23">
            <v>119.31305555555556</v>
          </cell>
          <cell r="BL23">
            <v>119.57555555555555</v>
          </cell>
          <cell r="BM23">
            <v>115.42638888888889</v>
          </cell>
          <cell r="BN23">
            <v>110.69222222222223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S23">
            <v>3.8866666666666658</v>
          </cell>
          <cell r="BT23">
            <v>8.8833333333333329</v>
          </cell>
          <cell r="BU23">
            <v>0</v>
          </cell>
          <cell r="BV23">
            <v>0</v>
          </cell>
          <cell r="BW23">
            <v>43.736944444444447</v>
          </cell>
          <cell r="BX23">
            <v>16.099722222222223</v>
          </cell>
          <cell r="BY23">
            <v>27.637222222222221</v>
          </cell>
          <cell r="BZ23">
            <v>29.784444444444443</v>
          </cell>
          <cell r="CA23">
            <v>41.230277777777779</v>
          </cell>
          <cell r="CB23">
            <v>0</v>
          </cell>
          <cell r="CC23">
            <v>0</v>
          </cell>
          <cell r="CD23">
            <v>9.2525000000000155</v>
          </cell>
          <cell r="CE23">
            <v>34.474166666666669</v>
          </cell>
          <cell r="CF23">
            <v>38.853611111111121</v>
          </cell>
          <cell r="CG23">
            <v>30.085277777777776</v>
          </cell>
          <cell r="CH23">
            <v>0.40472222222222493</v>
          </cell>
          <cell r="CI23">
            <v>0.65694444444444444</v>
          </cell>
          <cell r="CJ23">
            <v>-34.310555555555553</v>
          </cell>
          <cell r="CK23">
            <v>0.39833333333333332</v>
          </cell>
          <cell r="CL23">
            <v>4.3047222222222219</v>
          </cell>
          <cell r="CM23">
            <v>3.3336111111111113</v>
          </cell>
          <cell r="CN23">
            <v>0</v>
          </cell>
          <cell r="CO23">
            <v>213.53277777777782</v>
          </cell>
          <cell r="CP23">
            <v>45.24527777777778</v>
          </cell>
          <cell r="CQ23">
            <v>0</v>
          </cell>
          <cell r="CR23">
            <v>8.2277777777777779</v>
          </cell>
          <cell r="CS23">
            <v>0</v>
          </cell>
          <cell r="CT23">
            <v>0</v>
          </cell>
          <cell r="CU23">
            <v>2.9286111111111111</v>
          </cell>
          <cell r="CV23">
            <v>0</v>
          </cell>
          <cell r="CW23">
            <v>0</v>
          </cell>
          <cell r="CX23">
            <v>13.513055555555555</v>
          </cell>
          <cell r="CY23">
            <v>13.126111111111111</v>
          </cell>
          <cell r="CZ23">
            <v>1.5758333333333334</v>
          </cell>
          <cell r="DA23">
            <v>9.4444444444444445E-3</v>
          </cell>
          <cell r="DB23">
            <v>0</v>
          </cell>
          <cell r="DC23">
            <v>2.7522222222222221</v>
          </cell>
          <cell r="DD23">
            <v>0</v>
          </cell>
          <cell r="DE23">
            <v>0</v>
          </cell>
          <cell r="DF23">
            <v>0</v>
          </cell>
          <cell r="DG23">
            <v>0</v>
          </cell>
          <cell r="DH23">
            <v>0</v>
          </cell>
          <cell r="DI23">
            <v>8.3275000000000006</v>
          </cell>
          <cell r="DJ23">
            <v>3.9811111111111113</v>
          </cell>
          <cell r="DK23">
            <v>4.3505555555555553</v>
          </cell>
          <cell r="DL23">
            <v>0</v>
          </cell>
          <cell r="DM23">
            <v>0</v>
          </cell>
          <cell r="DN23">
            <v>47.635833333333338</v>
          </cell>
          <cell r="DO23">
            <v>104.03749999999999</v>
          </cell>
          <cell r="DP23">
            <v>317.57027777777785</v>
          </cell>
          <cell r="DQ23">
            <v>13.655521944444446</v>
          </cell>
          <cell r="DR23">
            <v>4.2999999999999997E-2</v>
          </cell>
          <cell r="DS23">
            <v>331.22579972222229</v>
          </cell>
          <cell r="DT23">
            <v>13.693888888888889</v>
          </cell>
          <cell r="DU23">
            <v>19.175555555555555</v>
          </cell>
          <cell r="DV23">
            <v>1.02</v>
          </cell>
          <cell r="DW23">
            <v>2.9041138136439416E-3</v>
          </cell>
          <cell r="DX23">
            <v>41.738400000000006</v>
          </cell>
          <cell r="DY23">
            <v>0</v>
          </cell>
          <cell r="DZ23">
            <v>0</v>
          </cell>
          <cell r="EA23">
            <v>0.31409841892524537</v>
          </cell>
          <cell r="EB23">
            <v>40.92</v>
          </cell>
          <cell r="EC23">
            <v>13595.498124633337</v>
          </cell>
          <cell r="ED23">
            <v>733.09316666666666</v>
          </cell>
          <cell r="EE23">
            <v>25</v>
          </cell>
          <cell r="EF23">
            <v>46.021333333333331</v>
          </cell>
          <cell r="EG23">
            <v>9.7766666666666708</v>
          </cell>
          <cell r="EH23">
            <v>14.524377770201154</v>
          </cell>
          <cell r="EI23">
            <v>15.468317688188566</v>
          </cell>
          <cell r="EJ23">
            <v>24.708304735758244</v>
          </cell>
          <cell r="EK23">
            <v>-0.64120209200278511</v>
          </cell>
          <cell r="EL23">
            <v>19.048848164160805</v>
          </cell>
          <cell r="EM23">
            <v>0</v>
          </cell>
          <cell r="EN23">
            <v>978.7307032590054</v>
          </cell>
          <cell r="EO23">
            <v>0</v>
          </cell>
          <cell r="EP23">
            <v>-5.3920471076443697</v>
          </cell>
          <cell r="EQ23">
            <v>53.790215753465198</v>
          </cell>
          <cell r="ER23">
            <v>231.924023757339</v>
          </cell>
          <cell r="ES23">
            <v>-1356.5466272118517</v>
          </cell>
          <cell r="ET23">
            <v>-0.14127949551189045</v>
          </cell>
          <cell r="EU23">
            <v>-92.519349493233833</v>
          </cell>
          <cell r="EV23">
            <v>0</v>
          </cell>
          <cell r="EW23">
            <v>0</v>
          </cell>
        </row>
        <row r="24">
          <cell r="A24">
            <v>42152</v>
          </cell>
          <cell r="B24">
            <v>48</v>
          </cell>
          <cell r="C24" t="str">
            <v>Thu</v>
          </cell>
          <cell r="D24">
            <v>26058</v>
          </cell>
          <cell r="E24">
            <v>0</v>
          </cell>
          <cell r="F24">
            <v>0</v>
          </cell>
          <cell r="G24">
            <v>5352</v>
          </cell>
          <cell r="H24">
            <v>0</v>
          </cell>
          <cell r="I24">
            <v>2113</v>
          </cell>
          <cell r="J24">
            <v>608</v>
          </cell>
          <cell r="K24">
            <v>34131</v>
          </cell>
          <cell r="L24">
            <v>0</v>
          </cell>
          <cell r="M24">
            <v>34131</v>
          </cell>
          <cell r="N24">
            <v>769</v>
          </cell>
          <cell r="O24">
            <v>1088</v>
          </cell>
          <cell r="P24">
            <v>32764</v>
          </cell>
          <cell r="Q24">
            <v>998</v>
          </cell>
          <cell r="R24">
            <v>0</v>
          </cell>
          <cell r="S24">
            <v>0</v>
          </cell>
          <cell r="T24">
            <v>0</v>
          </cell>
          <cell r="U24">
            <v>781</v>
          </cell>
          <cell r="V24">
            <v>14968</v>
          </cell>
          <cell r="W24">
            <v>998</v>
          </cell>
          <cell r="X24">
            <v>756</v>
          </cell>
          <cell r="Y24">
            <v>0</v>
          </cell>
          <cell r="Z24">
            <v>25</v>
          </cell>
          <cell r="AA24">
            <v>240</v>
          </cell>
          <cell r="AB24">
            <v>1021</v>
          </cell>
          <cell r="AC24">
            <v>14</v>
          </cell>
          <cell r="AD24">
            <v>1062</v>
          </cell>
          <cell r="AE24">
            <v>167</v>
          </cell>
          <cell r="AF24">
            <v>0</v>
          </cell>
          <cell r="AG24">
            <v>0</v>
          </cell>
          <cell r="AH24">
            <v>0.99335109972964741</v>
          </cell>
          <cell r="AI24">
            <v>0.86791598834874895</v>
          </cell>
          <cell r="AJ24">
            <v>0.97746916293105979</v>
          </cell>
          <cell r="AK24">
            <v>187.86144415451255</v>
          </cell>
          <cell r="AL24">
            <v>0</v>
          </cell>
          <cell r="AM24">
            <v>7.972224663795377E-2</v>
          </cell>
          <cell r="AN24">
            <v>16.282414759264032</v>
          </cell>
          <cell r="AO24">
            <v>73.237224434846027</v>
          </cell>
          <cell r="AP24">
            <v>20.43694172863</v>
          </cell>
          <cell r="AQ24">
            <v>19.272817002649958</v>
          </cell>
          <cell r="AR24">
            <v>34.199398797595194</v>
          </cell>
          <cell r="AS24">
            <v>16.418457140304639</v>
          </cell>
          <cell r="AT24">
            <v>77.27243855615778</v>
          </cell>
          <cell r="AU24">
            <v>236.93764920494735</v>
          </cell>
          <cell r="AV24">
            <v>0.32612984392918631</v>
          </cell>
          <cell r="AW24">
            <v>0.57490024061918821</v>
          </cell>
          <cell r="AX24">
            <v>42.592467420102146</v>
          </cell>
          <cell r="BF24">
            <v>16.463333333333335</v>
          </cell>
          <cell r="BG24">
            <v>123.86333333338585</v>
          </cell>
          <cell r="BH24">
            <v>318.25583333294475</v>
          </cell>
          <cell r="BI24">
            <v>7.8383333333333329</v>
          </cell>
          <cell r="BJ24">
            <v>466.42083333299723</v>
          </cell>
          <cell r="BK24">
            <v>144.05055555555555</v>
          </cell>
          <cell r="BL24">
            <v>143.09277777777777</v>
          </cell>
          <cell r="BM24">
            <v>138.70861111111111</v>
          </cell>
          <cell r="BN24">
            <v>131.63666666666666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5.3419444444444402</v>
          </cell>
          <cell r="BT24">
            <v>11.456111111111111</v>
          </cell>
          <cell r="BU24">
            <v>0</v>
          </cell>
          <cell r="BV24">
            <v>0</v>
          </cell>
          <cell r="BW24">
            <v>66.820555555555558</v>
          </cell>
          <cell r="BX24">
            <v>14.855833333333333</v>
          </cell>
          <cell r="BY24">
            <v>51.964722222222221</v>
          </cell>
          <cell r="BZ24">
            <v>48.935277777777777</v>
          </cell>
          <cell r="CA24">
            <v>51.782777777777781</v>
          </cell>
          <cell r="CB24">
            <v>0</v>
          </cell>
          <cell r="CC24">
            <v>0</v>
          </cell>
          <cell r="CD24">
            <v>62.186111111111117</v>
          </cell>
          <cell r="CE24">
            <v>50.138055555555553</v>
          </cell>
          <cell r="CF24">
            <v>46.9438888888889</v>
          </cell>
          <cell r="CG24">
            <v>40.198055555555555</v>
          </cell>
          <cell r="CH24">
            <v>0</v>
          </cell>
          <cell r="CI24">
            <v>0</v>
          </cell>
          <cell r="CJ24">
            <v>0.92194444444444446</v>
          </cell>
          <cell r="CK24">
            <v>0.43361111111111111</v>
          </cell>
          <cell r="CL24">
            <v>14.320277777777775</v>
          </cell>
          <cell r="CM24">
            <v>9.506388888888889</v>
          </cell>
          <cell r="CN24">
            <v>0</v>
          </cell>
          <cell r="CO24">
            <v>324.83999999999997</v>
          </cell>
          <cell r="CP24">
            <v>37.946111111111108</v>
          </cell>
          <cell r="CQ24">
            <v>0</v>
          </cell>
          <cell r="CR24">
            <v>8.7044444444444444</v>
          </cell>
          <cell r="CS24">
            <v>0</v>
          </cell>
          <cell r="CT24">
            <v>0</v>
          </cell>
          <cell r="CU24">
            <v>17.748888888888889</v>
          </cell>
          <cell r="CV24">
            <v>0</v>
          </cell>
          <cell r="CW24">
            <v>0.13027777777777777</v>
          </cell>
          <cell r="CX24">
            <v>16.446111111111112</v>
          </cell>
          <cell r="CY24">
            <v>5</v>
          </cell>
          <cell r="CZ24">
            <v>3.4244444444444437</v>
          </cell>
          <cell r="DA24">
            <v>0.17972222222222223</v>
          </cell>
          <cell r="DB24">
            <v>0</v>
          </cell>
          <cell r="DC24">
            <v>11.070277777777777</v>
          </cell>
          <cell r="DD24">
            <v>0</v>
          </cell>
          <cell r="DE24">
            <v>0</v>
          </cell>
          <cell r="DF24">
            <v>0</v>
          </cell>
          <cell r="DG24">
            <v>0</v>
          </cell>
          <cell r="DH24">
            <v>0</v>
          </cell>
          <cell r="DI24">
            <v>8.8249999999999993</v>
          </cell>
          <cell r="DJ24">
            <v>1.9222222222222223</v>
          </cell>
          <cell r="DK24">
            <v>2.5941666666666667</v>
          </cell>
          <cell r="DL24">
            <v>0</v>
          </cell>
          <cell r="DM24">
            <v>0</v>
          </cell>
          <cell r="DN24">
            <v>49.461944444444448</v>
          </cell>
          <cell r="DO24">
            <v>113.99166666666667</v>
          </cell>
          <cell r="DP24">
            <v>438.83166666666665</v>
          </cell>
          <cell r="DQ24">
            <v>18.869761666666665</v>
          </cell>
          <cell r="DR24">
            <v>4.2999999999999997E-2</v>
          </cell>
          <cell r="DS24">
            <v>457.7014283333333</v>
          </cell>
          <cell r="DT24">
            <v>24.323888888888888</v>
          </cell>
          <cell r="DU24">
            <v>2.8652777774417184</v>
          </cell>
          <cell r="DV24">
            <v>12.23</v>
          </cell>
          <cell r="DW24">
            <v>2.6547140828183196E-2</v>
          </cell>
          <cell r="DX24">
            <v>507.43493000000001</v>
          </cell>
          <cell r="DY24">
            <v>0</v>
          </cell>
          <cell r="DZ24">
            <v>0</v>
          </cell>
          <cell r="EA24">
            <v>0.24905245998849976</v>
          </cell>
          <cell r="EB24">
            <v>41.491</v>
          </cell>
          <cell r="EC24">
            <v>19497.924892978332</v>
          </cell>
          <cell r="ED24">
            <v>325.22028833333331</v>
          </cell>
          <cell r="EE24">
            <v>22</v>
          </cell>
          <cell r="EF24">
            <v>7.8143939384774139</v>
          </cell>
          <cell r="EG24">
            <v>11.390277777777779</v>
          </cell>
          <cell r="EH24">
            <v>14.661626630898668</v>
          </cell>
          <cell r="EI24">
            <v>16.104332595652014</v>
          </cell>
          <cell r="EJ24">
            <v>0</v>
          </cell>
          <cell r="EK24">
            <v>27.116601385959626</v>
          </cell>
          <cell r="EL24">
            <v>16.759451438325609</v>
          </cell>
          <cell r="EM24">
            <v>0</v>
          </cell>
          <cell r="EN24">
            <v>1001.8823774114719</v>
          </cell>
          <cell r="EO24">
            <v>0</v>
          </cell>
          <cell r="EP24">
            <v>-325.52476349908079</v>
          </cell>
          <cell r="EQ24">
            <v>-192.67583192137485</v>
          </cell>
          <cell r="ER24">
            <v>-31.669118538765311</v>
          </cell>
          <cell r="ES24">
            <v>75.470015866030209</v>
          </cell>
          <cell r="ET24">
            <v>-0.10271050692991168</v>
          </cell>
          <cell r="EU24">
            <v>-82.305922252588033</v>
          </cell>
          <cell r="EV24">
            <v>0</v>
          </cell>
          <cell r="EW24">
            <v>0</v>
          </cell>
        </row>
        <row r="25">
          <cell r="A25">
            <v>42153</v>
          </cell>
          <cell r="B25">
            <v>48</v>
          </cell>
          <cell r="C25" t="str">
            <v>Fri</v>
          </cell>
          <cell r="D25">
            <v>25589</v>
          </cell>
          <cell r="E25">
            <v>0</v>
          </cell>
          <cell r="F25">
            <v>0</v>
          </cell>
          <cell r="G25">
            <v>5754</v>
          </cell>
          <cell r="H25">
            <v>0</v>
          </cell>
          <cell r="I25">
            <v>1324</v>
          </cell>
          <cell r="J25">
            <v>3096</v>
          </cell>
          <cell r="K25">
            <v>35763</v>
          </cell>
          <cell r="L25">
            <v>0</v>
          </cell>
          <cell r="M25">
            <v>35763</v>
          </cell>
          <cell r="N25">
            <v>243</v>
          </cell>
          <cell r="O25">
            <v>1104</v>
          </cell>
          <cell r="P25">
            <v>38363</v>
          </cell>
          <cell r="Q25">
            <v>813</v>
          </cell>
          <cell r="R25">
            <v>0</v>
          </cell>
          <cell r="S25">
            <v>0</v>
          </cell>
          <cell r="T25">
            <v>0</v>
          </cell>
          <cell r="U25">
            <v>636</v>
          </cell>
          <cell r="V25">
            <v>13595</v>
          </cell>
          <cell r="W25">
            <v>813</v>
          </cell>
          <cell r="X25">
            <v>727</v>
          </cell>
          <cell r="Y25">
            <v>0</v>
          </cell>
          <cell r="Z25">
            <v>6</v>
          </cell>
          <cell r="AA25">
            <v>92</v>
          </cell>
          <cell r="AB25">
            <v>825</v>
          </cell>
          <cell r="AC25">
            <v>16</v>
          </cell>
          <cell r="AD25">
            <v>1109</v>
          </cell>
          <cell r="AE25">
            <v>170</v>
          </cell>
          <cell r="AF25">
            <v>0</v>
          </cell>
          <cell r="AG25">
            <v>0</v>
          </cell>
          <cell r="AH25">
            <v>0.99937045898538257</v>
          </cell>
          <cell r="AI25">
            <v>0.92999495425134993</v>
          </cell>
          <cell r="AJ25">
            <v>0.99320526801442832</v>
          </cell>
          <cell r="AK25">
            <v>189.60549795912917</v>
          </cell>
          <cell r="AL25">
            <v>0</v>
          </cell>
          <cell r="AM25">
            <v>0.12359142130134497</v>
          </cell>
          <cell r="AN25">
            <v>15.012351648084433</v>
          </cell>
          <cell r="AO25">
            <v>45.564918314703348</v>
          </cell>
          <cell r="AP25">
            <v>22.490240371489612</v>
          </cell>
          <cell r="AQ25">
            <v>15.739968915811598</v>
          </cell>
          <cell r="AR25">
            <v>43.988929889298895</v>
          </cell>
          <cell r="AS25">
            <v>15.703650437836476</v>
          </cell>
          <cell r="AT25">
            <v>83.287004122792951</v>
          </cell>
          <cell r="AU25">
            <v>256.49174325039672</v>
          </cell>
          <cell r="AV25">
            <v>0.32471612172515468</v>
          </cell>
          <cell r="AW25">
            <v>0.51302437548716207</v>
          </cell>
          <cell r="AX25">
            <v>40.96669537516064</v>
          </cell>
          <cell r="BF25">
            <v>16.463333333333335</v>
          </cell>
          <cell r="BG25">
            <v>102.71861111111112</v>
          </cell>
          <cell r="BH25">
            <v>313.58972222188902</v>
          </cell>
          <cell r="BI25">
            <v>21.364444444444445</v>
          </cell>
          <cell r="BJ25">
            <v>454.13611111077796</v>
          </cell>
          <cell r="BK25">
            <v>139.43138888914189</v>
          </cell>
          <cell r="BL25">
            <v>139.3436111111111</v>
          </cell>
          <cell r="BM25">
            <v>134.95916666675927</v>
          </cell>
          <cell r="BN25">
            <v>127.31611111111111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S25">
            <v>4.4722222223826167</v>
          </cell>
          <cell r="BT25">
            <v>12.0275</v>
          </cell>
          <cell r="BU25">
            <v>0</v>
          </cell>
          <cell r="BV25">
            <v>0</v>
          </cell>
          <cell r="BW25">
            <v>73.539444444126758</v>
          </cell>
          <cell r="BX25">
            <v>24.229166666666668</v>
          </cell>
          <cell r="BY25">
            <v>49.310277777460094</v>
          </cell>
          <cell r="BZ25">
            <v>52.133333333333333</v>
          </cell>
          <cell r="CA25">
            <v>51.651944444648819</v>
          </cell>
          <cell r="CB25">
            <v>0</v>
          </cell>
          <cell r="CC25">
            <v>0</v>
          </cell>
          <cell r="CD25">
            <v>52.535555555429312</v>
          </cell>
          <cell r="CE25">
            <v>42.582777777777778</v>
          </cell>
          <cell r="CF25">
            <v>46.736111110984865</v>
          </cell>
          <cell r="CG25">
            <v>38.586388888888891</v>
          </cell>
          <cell r="CH25">
            <v>0</v>
          </cell>
          <cell r="CI25">
            <v>0</v>
          </cell>
          <cell r="CJ25">
            <v>0.16833333333333333</v>
          </cell>
          <cell r="CK25">
            <v>0.2638888888888889</v>
          </cell>
          <cell r="CL25">
            <v>5.6311111111111112</v>
          </cell>
          <cell r="CM25">
            <v>3.7324999999999999</v>
          </cell>
          <cell r="CN25">
            <v>0</v>
          </cell>
          <cell r="CO25">
            <v>317.15833333334677</v>
          </cell>
          <cell r="CP25">
            <v>42.777777777777779</v>
          </cell>
          <cell r="CQ25">
            <v>0</v>
          </cell>
          <cell r="CR25">
            <v>9.1369444444444436</v>
          </cell>
          <cell r="CS25">
            <v>0</v>
          </cell>
          <cell r="CT25">
            <v>0</v>
          </cell>
          <cell r="CU25">
            <v>16.648611111123529</v>
          </cell>
          <cell r="CV25">
            <v>0</v>
          </cell>
          <cell r="CW25">
            <v>1.3166666666666667</v>
          </cell>
          <cell r="CX25">
            <v>14.134444444444444</v>
          </cell>
          <cell r="CY25">
            <v>4.18</v>
          </cell>
          <cell r="CZ25">
            <v>2.6625000000000001</v>
          </cell>
          <cell r="DA25">
            <v>0</v>
          </cell>
          <cell r="DB25">
            <v>0</v>
          </cell>
          <cell r="DC25">
            <v>4.2088888888888887</v>
          </cell>
          <cell r="DD25">
            <v>0</v>
          </cell>
          <cell r="DE25">
            <v>0</v>
          </cell>
          <cell r="DF25">
            <v>0</v>
          </cell>
          <cell r="DG25">
            <v>0</v>
          </cell>
          <cell r="DH25">
            <v>0</v>
          </cell>
          <cell r="DI25">
            <v>9.0127777777407836</v>
          </cell>
          <cell r="DJ25">
            <v>0</v>
          </cell>
          <cell r="DK25">
            <v>5.5277777777777777</v>
          </cell>
          <cell r="DL25">
            <v>0</v>
          </cell>
          <cell r="DM25">
            <v>0</v>
          </cell>
          <cell r="DN25">
            <v>39.726388888851893</v>
          </cell>
          <cell r="DO25">
            <v>109.6063888888643</v>
          </cell>
          <cell r="DP25">
            <v>426.76472222221105</v>
          </cell>
          <cell r="DQ25">
            <v>18.350883055555073</v>
          </cell>
          <cell r="DR25">
            <v>4.2999999999999997E-2</v>
          </cell>
          <cell r="DS25">
            <v>445.11560527776612</v>
          </cell>
          <cell r="DT25">
            <v>24.741388888888888</v>
          </cell>
          <cell r="DU25">
            <v>2.6299999996779144</v>
          </cell>
          <cell r="DV25">
            <v>7.33</v>
          </cell>
          <cell r="DW25">
            <v>1.636676942368924E-2</v>
          </cell>
          <cell r="DX25">
            <v>295.45031</v>
          </cell>
          <cell r="DY25">
            <v>0</v>
          </cell>
          <cell r="DZ25">
            <v>0</v>
          </cell>
          <cell r="EA25">
            <v>0.24624252124448989</v>
          </cell>
          <cell r="EB25">
            <v>40.307000000000002</v>
          </cell>
          <cell r="EC25">
            <v>18236.725011930921</v>
          </cell>
          <cell r="ED25">
            <v>861.1366622222223</v>
          </cell>
          <cell r="EE25">
            <v>24</v>
          </cell>
          <cell r="EF25">
            <v>6.5749999991947856</v>
          </cell>
          <cell r="EG25">
            <v>11.994444444648819</v>
          </cell>
          <cell r="EH25">
            <v>14.173228346215193</v>
          </cell>
          <cell r="EI25">
            <v>15.555423477010816</v>
          </cell>
          <cell r="EJ25">
            <v>0</v>
          </cell>
          <cell r="EK25">
            <v>35.643564356435647</v>
          </cell>
          <cell r="EL25">
            <v>16.337805840568272</v>
          </cell>
          <cell r="EM25">
            <v>0</v>
          </cell>
          <cell r="EN25">
            <v>1286.6086956060301</v>
          </cell>
          <cell r="EO25">
            <v>0</v>
          </cell>
          <cell r="EP25">
            <v>-799.47643987349932</v>
          </cell>
          <cell r="EQ25">
            <v>46.947907507494186</v>
          </cell>
          <cell r="ER25">
            <v>363.06613991414378</v>
          </cell>
          <cell r="ES25">
            <v>152.35462834803386</v>
          </cell>
          <cell r="ET25">
            <v>-0.16458637206193782</v>
          </cell>
          <cell r="EU25">
            <v>-143.68018631104931</v>
          </cell>
          <cell r="EV25">
            <v>0</v>
          </cell>
          <cell r="EW25">
            <v>0</v>
          </cell>
        </row>
        <row r="26">
          <cell r="A26">
            <v>42154</v>
          </cell>
          <cell r="B26">
            <v>48</v>
          </cell>
          <cell r="C26" t="str">
            <v>Sat</v>
          </cell>
          <cell r="D26">
            <v>23762</v>
          </cell>
          <cell r="E26">
            <v>0</v>
          </cell>
          <cell r="F26">
            <v>0</v>
          </cell>
          <cell r="G26">
            <v>2748</v>
          </cell>
          <cell r="H26">
            <v>0</v>
          </cell>
          <cell r="I26">
            <v>934</v>
          </cell>
          <cell r="J26">
            <v>592</v>
          </cell>
          <cell r="K26">
            <v>28036</v>
          </cell>
          <cell r="L26">
            <v>0</v>
          </cell>
          <cell r="M26">
            <v>28036</v>
          </cell>
          <cell r="N26">
            <v>397</v>
          </cell>
          <cell r="O26">
            <v>902</v>
          </cell>
          <cell r="P26">
            <v>31692</v>
          </cell>
          <cell r="Q26">
            <v>665</v>
          </cell>
          <cell r="R26">
            <v>0</v>
          </cell>
          <cell r="S26">
            <v>0</v>
          </cell>
          <cell r="T26">
            <v>0</v>
          </cell>
          <cell r="U26">
            <v>520</v>
          </cell>
          <cell r="V26">
            <v>11299</v>
          </cell>
          <cell r="W26">
            <v>665</v>
          </cell>
          <cell r="X26">
            <v>713</v>
          </cell>
          <cell r="Y26">
            <v>0</v>
          </cell>
          <cell r="Z26">
            <v>0</v>
          </cell>
          <cell r="AA26">
            <v>67</v>
          </cell>
          <cell r="AB26">
            <v>780</v>
          </cell>
          <cell r="AC26">
            <v>15</v>
          </cell>
          <cell r="AD26">
            <v>887</v>
          </cell>
          <cell r="AE26">
            <v>92</v>
          </cell>
          <cell r="AF26">
            <v>0</v>
          </cell>
          <cell r="AG26">
            <v>0</v>
          </cell>
          <cell r="AH26">
            <v>0.9027476399109724</v>
          </cell>
          <cell r="AI26">
            <v>0.80041295025411852</v>
          </cell>
          <cell r="AJ26">
            <v>0.98583963475531455</v>
          </cell>
          <cell r="AK26">
            <v>192.7034923667083</v>
          </cell>
          <cell r="AL26">
            <v>0</v>
          </cell>
          <cell r="AM26">
            <v>5.4430018547581678E-2</v>
          </cell>
          <cell r="AN26">
            <v>14.861123188265886</v>
          </cell>
          <cell r="AO26">
            <v>57.014432700073741</v>
          </cell>
          <cell r="AP26">
            <v>19.76613906621229</v>
          </cell>
          <cell r="AQ26">
            <v>21.77967412360055</v>
          </cell>
          <cell r="AR26">
            <v>42.159398496240598</v>
          </cell>
          <cell r="AS26">
            <v>14.229825877187771</v>
          </cell>
          <cell r="AT26">
            <v>75.51163016889852</v>
          </cell>
          <cell r="AU26">
            <v>217.48741033219272</v>
          </cell>
          <cell r="AV26">
            <v>0.34720000598453588</v>
          </cell>
          <cell r="AW26">
            <v>0.90268813672151049</v>
          </cell>
          <cell r="AX26">
            <v>65.353262452508915</v>
          </cell>
          <cell r="BF26">
            <v>0</v>
          </cell>
          <cell r="BG26">
            <v>101.37222222238287</v>
          </cell>
          <cell r="BH26">
            <v>265.96861111076112</v>
          </cell>
          <cell r="BI26">
            <v>20.761944444444445</v>
          </cell>
          <cell r="BJ26">
            <v>388.10277777758847</v>
          </cell>
          <cell r="BK26">
            <v>128.90861111076498</v>
          </cell>
          <cell r="BL26">
            <v>116.37194444444444</v>
          </cell>
          <cell r="BM26">
            <v>123.30861111111422</v>
          </cell>
          <cell r="BN26">
            <v>110.00666666666666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5.5999999996507537</v>
          </cell>
          <cell r="BT26">
            <v>6.365277777777778</v>
          </cell>
          <cell r="BU26">
            <v>0</v>
          </cell>
          <cell r="BV26">
            <v>0</v>
          </cell>
          <cell r="BW26">
            <v>60.695277777671969</v>
          </cell>
          <cell r="BX26">
            <v>15.820555555555556</v>
          </cell>
          <cell r="BY26">
            <v>44.874722222116411</v>
          </cell>
          <cell r="BZ26">
            <v>41.8125</v>
          </cell>
          <cell r="CA26">
            <v>30.533055555656965</v>
          </cell>
          <cell r="CB26">
            <v>0</v>
          </cell>
          <cell r="CC26">
            <v>0</v>
          </cell>
          <cell r="CD26">
            <v>54.814444444498768</v>
          </cell>
          <cell r="CE26">
            <v>37.979999999999997</v>
          </cell>
          <cell r="CF26">
            <v>51.205000000037252</v>
          </cell>
          <cell r="CG26">
            <v>35.510555555555555</v>
          </cell>
          <cell r="CH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3.6094444444615186</v>
          </cell>
          <cell r="CM26">
            <v>2.4694444444444446</v>
          </cell>
          <cell r="CN26">
            <v>0</v>
          </cell>
          <cell r="CO26">
            <v>274.9513888885927</v>
          </cell>
          <cell r="CP26">
            <v>36.174166666666665</v>
          </cell>
          <cell r="CQ26">
            <v>0</v>
          </cell>
          <cell r="CR26">
            <v>9.1655555555555548</v>
          </cell>
          <cell r="CS26">
            <v>0</v>
          </cell>
          <cell r="CT26">
            <v>0</v>
          </cell>
          <cell r="CU26">
            <v>7.0286111111111111</v>
          </cell>
          <cell r="CV26">
            <v>0</v>
          </cell>
          <cell r="CW26">
            <v>5.1691666666666665</v>
          </cell>
          <cell r="CX26">
            <v>17.613611111111112</v>
          </cell>
          <cell r="CY26">
            <v>1.4666666666666666</v>
          </cell>
          <cell r="CZ26">
            <v>0</v>
          </cell>
          <cell r="DA26">
            <v>0.49861111111111112</v>
          </cell>
          <cell r="DB26">
            <v>0</v>
          </cell>
          <cell r="DC26">
            <v>6.144166666666667</v>
          </cell>
          <cell r="DD26">
            <v>0</v>
          </cell>
          <cell r="DE26">
            <v>0</v>
          </cell>
          <cell r="DF26">
            <v>0</v>
          </cell>
          <cell r="DG26">
            <v>0</v>
          </cell>
          <cell r="DH26">
            <v>0</v>
          </cell>
          <cell r="DI26">
            <v>4.2652777777777775</v>
          </cell>
          <cell r="DJ26">
            <v>4.3763888888888891</v>
          </cell>
          <cell r="DK26">
            <v>2.8711111111111109</v>
          </cell>
          <cell r="DL26">
            <v>0</v>
          </cell>
          <cell r="DM26">
            <v>0</v>
          </cell>
          <cell r="DN26">
            <v>37.235833333333332</v>
          </cell>
          <cell r="DO26">
            <v>94.773333333333341</v>
          </cell>
          <cell r="DP26">
            <v>369.72472222192607</v>
          </cell>
          <cell r="DQ26">
            <v>15.89816305554282</v>
          </cell>
          <cell r="DR26">
            <v>4.2999999999999997E-2</v>
          </cell>
          <cell r="DS26">
            <v>385.62288527746887</v>
          </cell>
          <cell r="DT26">
            <v>16.822222222222223</v>
          </cell>
          <cell r="DU26">
            <v>1.5558333334401786</v>
          </cell>
          <cell r="DV26">
            <v>34.67</v>
          </cell>
          <cell r="DW26">
            <v>8.9529740968423144E-2</v>
          </cell>
          <cell r="DX26">
            <v>2079.6106100000002</v>
          </cell>
          <cell r="DY26">
            <v>0</v>
          </cell>
          <cell r="DZ26">
            <v>0</v>
          </cell>
          <cell r="EA26">
            <v>0.24576687990169641</v>
          </cell>
          <cell r="EB26">
            <v>59.982999999999997</v>
          </cell>
          <cell r="EC26">
            <v>25210.428137598414</v>
          </cell>
          <cell r="ED26">
            <v>1245.3637136111111</v>
          </cell>
          <cell r="EE26">
            <v>16</v>
          </cell>
          <cell r="EF26">
            <v>5.8343750004006694</v>
          </cell>
          <cell r="EG26">
            <v>5.8511111112125214</v>
          </cell>
          <cell r="EH26">
            <v>15.723509304702796</v>
          </cell>
          <cell r="EI26">
            <v>13.924421443208306</v>
          </cell>
          <cell r="EJ26">
            <v>0</v>
          </cell>
          <cell r="EK26">
            <v>0</v>
          </cell>
          <cell r="EL26">
            <v>18.562413421491382</v>
          </cell>
          <cell r="EM26">
            <v>0</v>
          </cell>
          <cell r="EN26">
            <v>490.71428574488931</v>
          </cell>
          <cell r="EO26">
            <v>0</v>
          </cell>
          <cell r="EP26">
            <v>281.29133378338662</v>
          </cell>
          <cell r="EQ26">
            <v>101.14964890996133</v>
          </cell>
          <cell r="ER26">
            <v>-291.92939263192699</v>
          </cell>
          <cell r="ES26">
            <v>565.99835308476997</v>
          </cell>
          <cell r="ET26">
            <v>0.2250773891724106</v>
          </cell>
          <cell r="EU26">
            <v>96.556307153346282</v>
          </cell>
          <cell r="EV26">
            <v>0</v>
          </cell>
          <cell r="EW26">
            <v>0</v>
          </cell>
        </row>
        <row r="27">
          <cell r="A27">
            <v>42155</v>
          </cell>
          <cell r="B27">
            <v>48</v>
          </cell>
          <cell r="C27" t="str">
            <v>Sun</v>
          </cell>
          <cell r="D27">
            <v>17126</v>
          </cell>
          <cell r="E27">
            <v>0</v>
          </cell>
          <cell r="F27">
            <v>0</v>
          </cell>
          <cell r="G27">
            <v>2694</v>
          </cell>
          <cell r="H27">
            <v>0</v>
          </cell>
          <cell r="I27">
            <v>200</v>
          </cell>
          <cell r="J27">
            <v>254</v>
          </cell>
          <cell r="K27">
            <v>20274</v>
          </cell>
          <cell r="L27">
            <v>0</v>
          </cell>
          <cell r="M27">
            <v>20274</v>
          </cell>
          <cell r="N27">
            <v>559</v>
          </cell>
          <cell r="O27">
            <v>711</v>
          </cell>
          <cell r="P27">
            <v>24124</v>
          </cell>
          <cell r="Q27">
            <v>478</v>
          </cell>
          <cell r="R27">
            <v>0</v>
          </cell>
          <cell r="S27">
            <v>0</v>
          </cell>
          <cell r="T27">
            <v>0</v>
          </cell>
          <cell r="U27">
            <v>418</v>
          </cell>
          <cell r="V27">
            <v>7747</v>
          </cell>
          <cell r="W27">
            <v>478</v>
          </cell>
          <cell r="X27">
            <v>486</v>
          </cell>
          <cell r="Y27">
            <v>0</v>
          </cell>
          <cell r="Z27">
            <v>4</v>
          </cell>
          <cell r="AA27">
            <v>25</v>
          </cell>
          <cell r="AB27">
            <v>515</v>
          </cell>
          <cell r="AC27">
            <v>5</v>
          </cell>
          <cell r="AD27">
            <v>706</v>
          </cell>
          <cell r="AE27">
            <v>81</v>
          </cell>
          <cell r="AF27">
            <v>0</v>
          </cell>
          <cell r="AG27">
            <v>0</v>
          </cell>
          <cell r="AH27">
            <v>1.0203272507274659</v>
          </cell>
          <cell r="AI27">
            <v>0.93452383535540484</v>
          </cell>
          <cell r="AJ27">
            <v>0.97242773996251353</v>
          </cell>
          <cell r="AK27">
            <v>184.69889696391576</v>
          </cell>
          <cell r="AL27">
            <v>0</v>
          </cell>
          <cell r="AM27">
            <v>2.2393212982144618E-2</v>
          </cell>
          <cell r="AN27">
            <v>16.031567080043882</v>
          </cell>
          <cell r="AO27">
            <v>56.721180694056642</v>
          </cell>
          <cell r="AP27">
            <v>22.190790507619845</v>
          </cell>
          <cell r="AQ27">
            <v>19.696900325137161</v>
          </cell>
          <cell r="AR27">
            <v>42.414225941422593</v>
          </cell>
          <cell r="AS27">
            <v>15.996410729866819</v>
          </cell>
          <cell r="AT27">
            <v>74.169929566041603</v>
          </cell>
          <cell r="AU27">
            <v>205.37276474796576</v>
          </cell>
          <cell r="AV27">
            <v>0.36114783601936323</v>
          </cell>
          <cell r="AW27">
            <v>1.3775032589875373</v>
          </cell>
          <cell r="AX27">
            <v>97.957161741225704</v>
          </cell>
          <cell r="BF27">
            <v>2</v>
          </cell>
          <cell r="BG27">
            <v>0</v>
          </cell>
          <cell r="BH27">
            <v>279.10750000016378</v>
          </cell>
          <cell r="BI27">
            <v>0</v>
          </cell>
          <cell r="BJ27">
            <v>281.10750000016378</v>
          </cell>
          <cell r="BK27">
            <v>98.718055555615322</v>
          </cell>
          <cell r="BL27">
            <v>100.72472222222223</v>
          </cell>
          <cell r="BM27">
            <v>92.723888888983836</v>
          </cell>
          <cell r="BN27">
            <v>94.662777777777777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S27">
            <v>5.9941666666314832</v>
          </cell>
          <cell r="BT27">
            <v>6.0619444444444444</v>
          </cell>
          <cell r="BU27">
            <v>0</v>
          </cell>
          <cell r="BV27">
            <v>0</v>
          </cell>
          <cell r="BW27">
            <v>44.350000000003362</v>
          </cell>
          <cell r="BX27">
            <v>12.535</v>
          </cell>
          <cell r="BY27">
            <v>31.815000000003362</v>
          </cell>
          <cell r="BZ27">
            <v>34.248888888888892</v>
          </cell>
          <cell r="CA27">
            <v>24.267777777703273</v>
          </cell>
          <cell r="CB27">
            <v>0</v>
          </cell>
          <cell r="CC27">
            <v>0</v>
          </cell>
          <cell r="CD27">
            <v>32.194722222182385</v>
          </cell>
          <cell r="CE27">
            <v>25.569722222222222</v>
          </cell>
          <cell r="CF27">
            <v>30.204999999960162</v>
          </cell>
          <cell r="CG27">
            <v>24.414166666666667</v>
          </cell>
          <cell r="CH27">
            <v>0</v>
          </cell>
          <cell r="CI27">
            <v>0</v>
          </cell>
          <cell r="CJ27">
            <v>7.5833333333333336E-2</v>
          </cell>
          <cell r="CK27">
            <v>5.9166666666666666E-2</v>
          </cell>
          <cell r="CL27">
            <v>1.913888888888889</v>
          </cell>
          <cell r="CM27">
            <v>1.0963888888888889</v>
          </cell>
          <cell r="CN27">
            <v>0</v>
          </cell>
          <cell r="CO27">
            <v>199.53055555550432</v>
          </cell>
          <cell r="CP27">
            <v>32.865833333333335</v>
          </cell>
          <cell r="CQ27">
            <v>0</v>
          </cell>
          <cell r="CR27">
            <v>6.6091666666666669</v>
          </cell>
          <cell r="CS27">
            <v>0</v>
          </cell>
          <cell r="CT27">
            <v>0</v>
          </cell>
          <cell r="CU27">
            <v>6.8322222222222226</v>
          </cell>
          <cell r="CV27">
            <v>0</v>
          </cell>
          <cell r="CW27">
            <v>0</v>
          </cell>
          <cell r="CX27">
            <v>10.862777777777778</v>
          </cell>
          <cell r="CY27">
            <v>0.91666666666666663</v>
          </cell>
          <cell r="CZ27">
            <v>0</v>
          </cell>
          <cell r="DA27">
            <v>0</v>
          </cell>
          <cell r="DB27">
            <v>0</v>
          </cell>
          <cell r="DC27">
            <v>5.8305555555555557</v>
          </cell>
          <cell r="DD27">
            <v>0</v>
          </cell>
          <cell r="DE27">
            <v>0</v>
          </cell>
          <cell r="DF27">
            <v>0</v>
          </cell>
          <cell r="DG27">
            <v>0</v>
          </cell>
          <cell r="DH27">
            <v>0</v>
          </cell>
          <cell r="DI27">
            <v>8.0780555555555562</v>
          </cell>
          <cell r="DJ27">
            <v>0</v>
          </cell>
          <cell r="DK27">
            <v>0.16722222222222222</v>
          </cell>
          <cell r="DL27">
            <v>0</v>
          </cell>
          <cell r="DM27">
            <v>0</v>
          </cell>
          <cell r="DN27">
            <v>25.855277777777779</v>
          </cell>
          <cell r="DO27">
            <v>72.162499999999994</v>
          </cell>
          <cell r="DP27">
            <v>271.69305555550432</v>
          </cell>
          <cell r="DQ27">
            <v>11.682801388886684</v>
          </cell>
          <cell r="DR27">
            <v>4.2999999999999997E-2</v>
          </cell>
          <cell r="DS27">
            <v>283.37585694439099</v>
          </cell>
          <cell r="DT27">
            <v>7.7622222222222224</v>
          </cell>
          <cell r="DU27">
            <v>1.6522222224371972</v>
          </cell>
          <cell r="DV27">
            <v>21.5</v>
          </cell>
          <cell r="DW27">
            <v>7.5412367614018455E-2</v>
          </cell>
          <cell r="DX27">
            <v>1958.3919999999998</v>
          </cell>
          <cell r="DY27">
            <v>0</v>
          </cell>
          <cell r="DZ27">
            <v>0</v>
          </cell>
          <cell r="EA27">
            <v>0.2546529573059606</v>
          </cell>
          <cell r="EB27">
            <v>91.087999999999994</v>
          </cell>
          <cell r="EC27">
            <v>27770.532057350683</v>
          </cell>
          <cell r="ED27">
            <v>0</v>
          </cell>
          <cell r="EE27">
            <v>15</v>
          </cell>
          <cell r="EF27">
            <v>6.6088888897487887</v>
          </cell>
          <cell r="EG27">
            <v>6.0377777777032717</v>
          </cell>
          <cell r="EH27">
            <v>13.415531836750015</v>
          </cell>
          <cell r="EI27">
            <v>16.090051316028504</v>
          </cell>
          <cell r="EJ27">
            <v>0</v>
          </cell>
          <cell r="EK27">
            <v>52.747252747252745</v>
          </cell>
          <cell r="EL27">
            <v>13.062409288824382</v>
          </cell>
          <cell r="EM27">
            <v>0</v>
          </cell>
          <cell r="EN27">
            <v>449.43695259543659</v>
          </cell>
          <cell r="EO27">
            <v>0</v>
          </cell>
          <cell r="EP27">
            <v>843.54721421133718</v>
          </cell>
          <cell r="EQ27">
            <v>-222.65181107214542</v>
          </cell>
          <cell r="ER27">
            <v>-87.193330934970675</v>
          </cell>
          <cell r="ES27">
            <v>168.61850561669522</v>
          </cell>
          <cell r="ET27">
            <v>0.69989251143843745</v>
          </cell>
          <cell r="EU27">
            <v>144.85536865990184</v>
          </cell>
          <cell r="EV27">
            <v>0</v>
          </cell>
          <cell r="EW27">
            <v>0</v>
          </cell>
        </row>
        <row r="28">
          <cell r="A28">
            <v>42156</v>
          </cell>
          <cell r="B28">
            <v>49</v>
          </cell>
          <cell r="C28" t="str">
            <v>Mon</v>
          </cell>
          <cell r="D28">
            <v>16210</v>
          </cell>
          <cell r="E28">
            <v>0</v>
          </cell>
          <cell r="F28">
            <v>0</v>
          </cell>
          <cell r="G28">
            <v>2250</v>
          </cell>
          <cell r="H28">
            <v>0</v>
          </cell>
          <cell r="I28">
            <v>113</v>
          </cell>
          <cell r="J28">
            <v>302</v>
          </cell>
          <cell r="K28">
            <v>18875</v>
          </cell>
          <cell r="L28">
            <v>0</v>
          </cell>
          <cell r="M28">
            <v>18875</v>
          </cell>
          <cell r="N28">
            <v>244</v>
          </cell>
          <cell r="O28">
            <v>480</v>
          </cell>
          <cell r="P28">
            <v>15393</v>
          </cell>
          <cell r="Q28">
            <v>450</v>
          </cell>
          <cell r="R28">
            <v>0</v>
          </cell>
          <cell r="S28">
            <v>0</v>
          </cell>
          <cell r="T28">
            <v>0</v>
          </cell>
          <cell r="U28">
            <v>394</v>
          </cell>
          <cell r="V28">
            <v>7720</v>
          </cell>
          <cell r="W28">
            <v>450</v>
          </cell>
          <cell r="X28">
            <v>444</v>
          </cell>
          <cell r="Y28">
            <v>0</v>
          </cell>
          <cell r="Z28">
            <v>1</v>
          </cell>
          <cell r="AA28">
            <v>31</v>
          </cell>
          <cell r="AB28">
            <v>476</v>
          </cell>
          <cell r="AC28">
            <v>2</v>
          </cell>
          <cell r="AD28">
            <v>478</v>
          </cell>
          <cell r="AE28">
            <v>77</v>
          </cell>
          <cell r="AF28">
            <v>0</v>
          </cell>
          <cell r="AG28">
            <v>0</v>
          </cell>
          <cell r="AH28">
            <v>1.045741728373156</v>
          </cell>
          <cell r="AI28">
            <v>0.97931030463138402</v>
          </cell>
          <cell r="AJ28">
            <v>0.98707284768211923</v>
          </cell>
          <cell r="AK28">
            <v>191.24524393966757</v>
          </cell>
          <cell r="AL28">
            <v>0</v>
          </cell>
          <cell r="AM28">
            <v>2.1986754966887418E-2</v>
          </cell>
          <cell r="AN28">
            <v>13.589072121177191</v>
          </cell>
          <cell r="AO28">
            <v>30.991068546217583</v>
          </cell>
          <cell r="AP28">
            <v>24.099827738355469</v>
          </cell>
          <cell r="AQ28">
            <v>13.718815100953369</v>
          </cell>
          <cell r="AR28">
            <v>41.944444444444443</v>
          </cell>
          <cell r="AS28">
            <v>17.105210620794157</v>
          </cell>
          <cell r="AT28">
            <v>70.796589260970066</v>
          </cell>
          <cell r="AU28">
            <v>217.26201895345821</v>
          </cell>
          <cell r="AV28">
            <v>0.32585810258964815</v>
          </cell>
          <cell r="AW28">
            <v>0.7211021525112784</v>
          </cell>
          <cell r="AX28">
            <v>48.946858012025281</v>
          </cell>
          <cell r="BF28">
            <v>12.235277777777778</v>
          </cell>
          <cell r="BG28">
            <v>64.4322222221397</v>
          </cell>
          <cell r="BH28">
            <v>194.41916666688655</v>
          </cell>
          <cell r="BI28">
            <v>4.6886111111111113</v>
          </cell>
          <cell r="BJ28">
            <v>275.77527777791516</v>
          </cell>
          <cell r="BK28">
            <v>86.876666666912428</v>
          </cell>
          <cell r="BL28">
            <v>90.850555555555559</v>
          </cell>
          <cell r="BM28">
            <v>84.760277777751128</v>
          </cell>
          <cell r="BN28">
            <v>85.370555555555555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S28">
            <v>2.1163888891613007</v>
          </cell>
          <cell r="BT28">
            <v>5.48</v>
          </cell>
          <cell r="BU28">
            <v>0</v>
          </cell>
          <cell r="BV28">
            <v>0</v>
          </cell>
          <cell r="BW28">
            <v>35.3224999999793</v>
          </cell>
          <cell r="BX28">
            <v>15.488333333333333</v>
          </cell>
          <cell r="BY28">
            <v>19.83416666664597</v>
          </cell>
          <cell r="BZ28">
            <v>22.242777777777778</v>
          </cell>
          <cell r="CA28">
            <v>32.801666666440305</v>
          </cell>
          <cell r="CB28">
            <v>0</v>
          </cell>
          <cell r="CC28">
            <v>0</v>
          </cell>
          <cell r="CD28">
            <v>27.827777777921355</v>
          </cell>
          <cell r="CE28">
            <v>24.433055555555555</v>
          </cell>
          <cell r="CF28">
            <v>25.729722222365801</v>
          </cell>
          <cell r="CG28">
            <v>22.988611111111112</v>
          </cell>
          <cell r="CH28">
            <v>0</v>
          </cell>
          <cell r="CI28">
            <v>0</v>
          </cell>
          <cell r="CJ28">
            <v>5.7777777777777775E-2</v>
          </cell>
          <cell r="CK28">
            <v>0.12916666666666668</v>
          </cell>
          <cell r="CL28">
            <v>2.0402777777777779</v>
          </cell>
          <cell r="CM28">
            <v>1.3152777777777778</v>
          </cell>
          <cell r="CN28">
            <v>0</v>
          </cell>
          <cell r="CO28">
            <v>182.82861111125339</v>
          </cell>
          <cell r="CP28">
            <v>30.565833333333334</v>
          </cell>
          <cell r="CQ28">
            <v>0</v>
          </cell>
          <cell r="CR28">
            <v>9.1147222222222215</v>
          </cell>
          <cell r="CS28">
            <v>0</v>
          </cell>
          <cell r="CT28">
            <v>0</v>
          </cell>
          <cell r="CU28">
            <v>8.3947222222222226</v>
          </cell>
          <cell r="CV28">
            <v>0</v>
          </cell>
          <cell r="CW28">
            <v>2.0525000000000002</v>
          </cell>
          <cell r="CX28">
            <v>7.9708333333333332</v>
          </cell>
          <cell r="CY28">
            <v>3.4</v>
          </cell>
          <cell r="CZ28">
            <v>1.5372222222222223</v>
          </cell>
          <cell r="DA28">
            <v>0</v>
          </cell>
          <cell r="DB28">
            <v>0</v>
          </cell>
          <cell r="DC28">
            <v>3.8277777777777779</v>
          </cell>
          <cell r="DD28">
            <v>0</v>
          </cell>
          <cell r="DE28">
            <v>0</v>
          </cell>
          <cell r="DF28">
            <v>0</v>
          </cell>
          <cell r="DG28">
            <v>0</v>
          </cell>
          <cell r="DH28">
            <v>0</v>
          </cell>
          <cell r="DI28">
            <v>9.5280555555555555</v>
          </cell>
          <cell r="DJ28">
            <v>1.3927777777777777</v>
          </cell>
          <cell r="DK28">
            <v>2.6127777777777776</v>
          </cell>
          <cell r="DL28">
            <v>0</v>
          </cell>
          <cell r="DM28">
            <v>0</v>
          </cell>
          <cell r="DN28">
            <v>30.269444444444446</v>
          </cell>
          <cell r="DO28">
            <v>80.397222222222226</v>
          </cell>
          <cell r="DP28">
            <v>263.22583333347563</v>
          </cell>
          <cell r="DQ28">
            <v>11.318710833339452</v>
          </cell>
          <cell r="DR28">
            <v>4.2999999999999997E-2</v>
          </cell>
          <cell r="DS28">
            <v>274.54454416681506</v>
          </cell>
          <cell r="DT28">
            <v>9.1663888888888891</v>
          </cell>
          <cell r="DU28">
            <v>3.3830555555506292</v>
          </cell>
          <cell r="DV28">
            <v>50.73</v>
          </cell>
          <cell r="DW28">
            <v>0.18243406237529344</v>
          </cell>
          <cell r="DX28">
            <v>2099.9683500000001</v>
          </cell>
          <cell r="DY28">
            <v>0</v>
          </cell>
          <cell r="DZ28">
            <v>0</v>
          </cell>
          <cell r="EA28">
            <v>0.29283853542313465</v>
          </cell>
          <cell r="EB28">
            <v>41.395000000000003</v>
          </cell>
          <cell r="EC28">
            <v>13464.739755785311</v>
          </cell>
          <cell r="ED28">
            <v>194.08505694444446</v>
          </cell>
          <cell r="EE28">
            <v>28</v>
          </cell>
          <cell r="EF28">
            <v>7.2494047618942048</v>
          </cell>
          <cell r="EG28">
            <v>5.4649999999671452</v>
          </cell>
          <cell r="EH28">
            <v>14.089661482243899</v>
          </cell>
          <cell r="EI28">
            <v>17.256307556015855</v>
          </cell>
          <cell r="EJ28">
            <v>0</v>
          </cell>
          <cell r="EK28">
            <v>17.30769230769231</v>
          </cell>
          <cell r="EL28">
            <v>15.194009530292716</v>
          </cell>
          <cell r="EM28">
            <v>0</v>
          </cell>
          <cell r="EN28">
            <v>1063.1316444359372</v>
          </cell>
          <cell r="EO28">
            <v>0</v>
          </cell>
          <cell r="EP28">
            <v>146.24233467240271</v>
          </cell>
          <cell r="EQ28">
            <v>188.30297601254424</v>
          </cell>
          <cell r="ER28">
            <v>446.27083112154264</v>
          </cell>
          <cell r="ES28">
            <v>-16.539275256141739</v>
          </cell>
          <cell r="ET28">
            <v>4.1424328854322789E-2</v>
          </cell>
          <cell r="EU28">
            <v>15.974144998913905</v>
          </cell>
          <cell r="EV28">
            <v>0</v>
          </cell>
          <cell r="EW28">
            <v>0</v>
          </cell>
        </row>
        <row r="29">
          <cell r="A29">
            <v>42157</v>
          </cell>
          <cell r="B29">
            <v>49</v>
          </cell>
          <cell r="C29" t="str">
            <v>Tue</v>
          </cell>
          <cell r="D29">
            <v>20099</v>
          </cell>
          <cell r="E29">
            <v>0</v>
          </cell>
          <cell r="F29">
            <v>0</v>
          </cell>
          <cell r="G29">
            <v>3978</v>
          </cell>
          <cell r="H29">
            <v>0</v>
          </cell>
          <cell r="I29">
            <v>422</v>
          </cell>
          <cell r="J29">
            <v>2722</v>
          </cell>
          <cell r="K29">
            <v>27221</v>
          </cell>
          <cell r="L29">
            <v>0</v>
          </cell>
          <cell r="M29">
            <v>27221</v>
          </cell>
          <cell r="N29">
            <v>546</v>
          </cell>
          <cell r="O29">
            <v>831</v>
          </cell>
          <cell r="P29">
            <v>26005</v>
          </cell>
          <cell r="Q29">
            <v>667</v>
          </cell>
          <cell r="R29">
            <v>0</v>
          </cell>
          <cell r="S29">
            <v>0</v>
          </cell>
          <cell r="T29">
            <v>0</v>
          </cell>
          <cell r="U29">
            <v>541</v>
          </cell>
          <cell r="V29">
            <v>11194</v>
          </cell>
          <cell r="W29">
            <v>667</v>
          </cell>
          <cell r="X29">
            <v>845</v>
          </cell>
          <cell r="Y29">
            <v>0</v>
          </cell>
          <cell r="Z29">
            <v>0</v>
          </cell>
          <cell r="AA29">
            <v>89</v>
          </cell>
          <cell r="AB29">
            <v>934</v>
          </cell>
          <cell r="AC29">
            <v>38</v>
          </cell>
          <cell r="AD29">
            <v>824</v>
          </cell>
          <cell r="AE29">
            <v>104</v>
          </cell>
          <cell r="AF29">
            <v>0</v>
          </cell>
          <cell r="AG29">
            <v>0</v>
          </cell>
          <cell r="AH29">
            <v>1.0486157498285504</v>
          </cell>
          <cell r="AI29">
            <v>0.99612427207666132</v>
          </cell>
          <cell r="AJ29">
            <v>0.97994195657764227</v>
          </cell>
          <cell r="AK29">
            <v>192.87736377172499</v>
          </cell>
          <cell r="AL29">
            <v>0</v>
          </cell>
          <cell r="AM29">
            <v>0.11549906322324675</v>
          </cell>
          <cell r="AN29">
            <v>14.327792066074204</v>
          </cell>
          <cell r="AO29">
            <v>36.476699100153631</v>
          </cell>
          <cell r="AP29">
            <v>23.397458650077823</v>
          </cell>
          <cell r="AQ29">
            <v>16.343477106764539</v>
          </cell>
          <cell r="AR29">
            <v>40.811094452773617</v>
          </cell>
          <cell r="AS29">
            <v>18.815050249524123</v>
          </cell>
          <cell r="AT29">
            <v>79.714122560353147</v>
          </cell>
          <cell r="AU29">
            <v>251.76396838952147</v>
          </cell>
          <cell r="AV29">
            <v>0.31662244232273107</v>
          </cell>
          <cell r="AW29">
            <v>0.55505352439256572</v>
          </cell>
          <cell r="AX29">
            <v>42.42148098848029</v>
          </cell>
          <cell r="BF29">
            <v>10.353055555555555</v>
          </cell>
          <cell r="BG29">
            <v>73.463333333396974</v>
          </cell>
          <cell r="BH29">
            <v>271.79861111070107</v>
          </cell>
          <cell r="BI29">
            <v>0</v>
          </cell>
          <cell r="BJ29">
            <v>355.61499999965361</v>
          </cell>
          <cell r="BK29">
            <v>108.12111111104075</v>
          </cell>
          <cell r="BL29">
            <v>113.3775</v>
          </cell>
          <cell r="BM29">
            <v>104.20611111103557</v>
          </cell>
          <cell r="BN29">
            <v>103.88638888888889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S29">
            <v>3.9150000000051741</v>
          </cell>
          <cell r="BT29">
            <v>9.4911111111111115</v>
          </cell>
          <cell r="BU29">
            <v>0</v>
          </cell>
          <cell r="BV29">
            <v>0</v>
          </cell>
          <cell r="BW29">
            <v>57.999166666277063</v>
          </cell>
          <cell r="BX29">
            <v>22.781666666666666</v>
          </cell>
          <cell r="BY29">
            <v>35.217499999610396</v>
          </cell>
          <cell r="BZ29">
            <v>38.538055555555559</v>
          </cell>
          <cell r="CA29">
            <v>40.8113888888387</v>
          </cell>
          <cell r="CB29">
            <v>0</v>
          </cell>
          <cell r="CC29">
            <v>0</v>
          </cell>
          <cell r="CD29">
            <v>49.641111111229854</v>
          </cell>
          <cell r="CE29">
            <v>45.991666666666667</v>
          </cell>
          <cell r="CF29">
            <v>44.401944444426334</v>
          </cell>
          <cell r="CG29">
            <v>42.036666666666669</v>
          </cell>
          <cell r="CH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5.2391666668035191</v>
          </cell>
          <cell r="CM29">
            <v>3.9550000000000001</v>
          </cell>
          <cell r="CN29">
            <v>0</v>
          </cell>
          <cell r="CO29">
            <v>256.57277777738636</v>
          </cell>
          <cell r="CP29">
            <v>28.789166666728235</v>
          </cell>
          <cell r="CQ29">
            <v>0</v>
          </cell>
          <cell r="CR29">
            <v>9.093055555555555</v>
          </cell>
          <cell r="CS29">
            <v>0</v>
          </cell>
          <cell r="CT29">
            <v>0</v>
          </cell>
          <cell r="CU29">
            <v>8.1561111111111106</v>
          </cell>
          <cell r="CV29">
            <v>0</v>
          </cell>
          <cell r="CW29">
            <v>0.2911111111111111</v>
          </cell>
          <cell r="CX29">
            <v>13.768333333333333</v>
          </cell>
          <cell r="CY29">
            <v>3.85</v>
          </cell>
          <cell r="CZ29">
            <v>2.5249999999999999</v>
          </cell>
          <cell r="DA29">
            <v>0.12444444444444444</v>
          </cell>
          <cell r="DB29">
            <v>0</v>
          </cell>
          <cell r="DC29">
            <v>1.663888888888889</v>
          </cell>
          <cell r="DD29">
            <v>0</v>
          </cell>
          <cell r="DE29">
            <v>3.6744444444444446</v>
          </cell>
          <cell r="DF29">
            <v>0</v>
          </cell>
          <cell r="DG29">
            <v>0</v>
          </cell>
          <cell r="DH29">
            <v>0</v>
          </cell>
          <cell r="DI29">
            <v>8.4824999999999999</v>
          </cell>
          <cell r="DJ29">
            <v>0</v>
          </cell>
          <cell r="DK29">
            <v>0</v>
          </cell>
          <cell r="DL29">
            <v>0</v>
          </cell>
          <cell r="DM29">
            <v>0</v>
          </cell>
          <cell r="DN29">
            <v>34.088611111111106</v>
          </cell>
          <cell r="DO29">
            <v>80.418055555617116</v>
          </cell>
          <cell r="DP29">
            <v>336.99083333300348</v>
          </cell>
          <cell r="DQ29">
            <v>14.490605833319149</v>
          </cell>
          <cell r="DR29">
            <v>4.2999999999999997E-2</v>
          </cell>
          <cell r="DS29">
            <v>351.48143916632262</v>
          </cell>
          <cell r="DT29">
            <v>14.132222222222222</v>
          </cell>
          <cell r="DU29">
            <v>4.4919444444278769</v>
          </cell>
          <cell r="DV29">
            <v>8.5500000000000007</v>
          </cell>
          <cell r="DW29">
            <v>2.4005624073196105E-2</v>
          </cell>
          <cell r="DX29">
            <v>354.20085</v>
          </cell>
          <cell r="DY29">
            <v>0</v>
          </cell>
          <cell r="DZ29">
            <v>0</v>
          </cell>
          <cell r="EA29">
            <v>0.22879744588038667</v>
          </cell>
          <cell r="EB29">
            <v>41.427</v>
          </cell>
          <cell r="EC29">
            <v>14915.022430343246</v>
          </cell>
          <cell r="ED29">
            <v>0</v>
          </cell>
          <cell r="EE29">
            <v>30</v>
          </cell>
          <cell r="EF29">
            <v>8.9838888888557538</v>
          </cell>
          <cell r="EG29">
            <v>6.2602777778088221</v>
          </cell>
          <cell r="EH29">
            <v>16.612681368334002</v>
          </cell>
          <cell r="EI29">
            <v>19.03069810507073</v>
          </cell>
          <cell r="EJ29">
            <v>0</v>
          </cell>
          <cell r="EK29">
            <v>0</v>
          </cell>
          <cell r="EL29">
            <v>16.987434387976823</v>
          </cell>
          <cell r="EM29">
            <v>0</v>
          </cell>
          <cell r="EN29">
            <v>1016.0919540216456</v>
          </cell>
          <cell r="EO29">
            <v>0</v>
          </cell>
          <cell r="EP29">
            <v>-545.58738049371743</v>
          </cell>
          <cell r="EQ29">
            <v>148.78754926627911</v>
          </cell>
          <cell r="ER29">
            <v>242.06230421311739</v>
          </cell>
          <cell r="ES29">
            <v>-238.6276637325756</v>
          </cell>
          <cell r="ET29">
            <v>-0.12462429926438989</v>
          </cell>
          <cell r="EU29">
            <v>-79.968873580749701</v>
          </cell>
          <cell r="EV29">
            <v>0</v>
          </cell>
          <cell r="EW29">
            <v>0</v>
          </cell>
        </row>
        <row r="30">
          <cell r="A30">
            <v>42158</v>
          </cell>
          <cell r="B30">
            <v>49</v>
          </cell>
          <cell r="C30" t="str">
            <v>Wed</v>
          </cell>
          <cell r="D30">
            <v>21910</v>
          </cell>
          <cell r="E30">
            <v>0</v>
          </cell>
          <cell r="F30">
            <v>0</v>
          </cell>
          <cell r="G30">
            <v>4380</v>
          </cell>
          <cell r="H30">
            <v>0</v>
          </cell>
          <cell r="I30">
            <v>769</v>
          </cell>
          <cell r="J30">
            <v>704</v>
          </cell>
          <cell r="K30">
            <v>27763</v>
          </cell>
          <cell r="L30">
            <v>0</v>
          </cell>
          <cell r="M30">
            <v>27763</v>
          </cell>
          <cell r="N30">
            <v>369</v>
          </cell>
          <cell r="O30">
            <v>717</v>
          </cell>
          <cell r="P30">
            <v>23804</v>
          </cell>
          <cell r="Q30">
            <v>729</v>
          </cell>
          <cell r="R30">
            <v>0</v>
          </cell>
          <cell r="S30">
            <v>0</v>
          </cell>
          <cell r="T30">
            <v>0</v>
          </cell>
          <cell r="U30">
            <v>576</v>
          </cell>
          <cell r="V30">
            <v>12393</v>
          </cell>
          <cell r="W30">
            <v>729</v>
          </cell>
          <cell r="X30">
            <v>768</v>
          </cell>
          <cell r="Y30">
            <v>0</v>
          </cell>
          <cell r="Z30">
            <v>18</v>
          </cell>
          <cell r="AA30">
            <v>67</v>
          </cell>
          <cell r="AB30">
            <v>853</v>
          </cell>
          <cell r="AC30">
            <v>14</v>
          </cell>
          <cell r="AD30">
            <v>687</v>
          </cell>
          <cell r="AE30">
            <v>140</v>
          </cell>
          <cell r="AF30">
            <v>0</v>
          </cell>
          <cell r="AG30">
            <v>0</v>
          </cell>
          <cell r="AH30">
            <v>0.99069399633032129</v>
          </cell>
          <cell r="AI30">
            <v>0.99517001402030514</v>
          </cell>
          <cell r="AJ30">
            <v>0.98670892915030795</v>
          </cell>
          <cell r="AK30">
            <v>172.58952113155928</v>
          </cell>
          <cell r="AL30">
            <v>0</v>
          </cell>
          <cell r="AM30">
            <v>5.3056225912185284E-2</v>
          </cell>
          <cell r="AN30">
            <v>20.023427378993954</v>
          </cell>
          <cell r="AO30">
            <v>73.063858695652186</v>
          </cell>
          <cell r="AP30">
            <v>26.428441670834104</v>
          </cell>
          <cell r="AQ30">
            <v>24.336279082688971</v>
          </cell>
          <cell r="AR30">
            <v>38.083676268861453</v>
          </cell>
          <cell r="AS30">
            <v>17.449214421629922</v>
          </cell>
          <cell r="AT30">
            <v>81.170319380135808</v>
          </cell>
          <cell r="AU30">
            <v>210.76485101528394</v>
          </cell>
          <cell r="AV30">
            <v>0.38512265678611474</v>
          </cell>
          <cell r="AW30">
            <v>0.5287945640924141</v>
          </cell>
          <cell r="AX30">
            <v>41.152851058351814</v>
          </cell>
          <cell r="BF30">
            <v>18.088333333333335</v>
          </cell>
          <cell r="BG30">
            <v>96.031388888986157</v>
          </cell>
          <cell r="BH30">
            <v>238.86388888951856</v>
          </cell>
          <cell r="BI30">
            <v>5.9344444444444449</v>
          </cell>
          <cell r="BJ30">
            <v>358.91805555628252</v>
          </cell>
          <cell r="BK30">
            <v>131.72500000005562</v>
          </cell>
          <cell r="BL30">
            <v>130.49916666666667</v>
          </cell>
          <cell r="BM30">
            <v>126.94861111120838</v>
          </cell>
          <cell r="BN30">
            <v>120.53111111111112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S30">
            <v>4.7763888888472383</v>
          </cell>
          <cell r="BT30">
            <v>9.968055555555555</v>
          </cell>
          <cell r="BU30">
            <v>0</v>
          </cell>
          <cell r="BV30">
            <v>0</v>
          </cell>
          <cell r="BW30">
            <v>35.808055555573148</v>
          </cell>
          <cell r="BX30">
            <v>9.8133333333333326</v>
          </cell>
          <cell r="BY30">
            <v>25.994722222239815</v>
          </cell>
          <cell r="BZ30">
            <v>32.344166666666666</v>
          </cell>
          <cell r="CA30">
            <v>29.955277777799509</v>
          </cell>
          <cell r="CB30">
            <v>0</v>
          </cell>
          <cell r="CC30">
            <v>0</v>
          </cell>
          <cell r="CD30">
            <v>48.884722222372794</v>
          </cell>
          <cell r="CE30">
            <v>42.173611111111114</v>
          </cell>
          <cell r="CF30">
            <v>44.884444444595012</v>
          </cell>
          <cell r="CG30">
            <v>38.978333333333332</v>
          </cell>
          <cell r="CH30">
            <v>0</v>
          </cell>
          <cell r="CI30">
            <v>0</v>
          </cell>
          <cell r="CJ30">
            <v>0.25055555555555553</v>
          </cell>
          <cell r="CK30">
            <v>0.22555555555555556</v>
          </cell>
          <cell r="CL30">
            <v>3.7497222222222222</v>
          </cell>
          <cell r="CM30">
            <v>2.9697222222222224</v>
          </cell>
          <cell r="CN30">
            <v>0</v>
          </cell>
          <cell r="CO30">
            <v>246.37305555580107</v>
          </cell>
          <cell r="CP30">
            <v>43.24388888888889</v>
          </cell>
          <cell r="CQ30">
            <v>0</v>
          </cell>
          <cell r="CR30">
            <v>7.4055555555555559</v>
          </cell>
          <cell r="CS30">
            <v>0</v>
          </cell>
          <cell r="CT30">
            <v>0</v>
          </cell>
          <cell r="CU30">
            <v>4.2588888888888885</v>
          </cell>
          <cell r="CV30">
            <v>0</v>
          </cell>
          <cell r="CW30">
            <v>0</v>
          </cell>
          <cell r="CX30">
            <v>10.692777777777778</v>
          </cell>
          <cell r="CY30">
            <v>0.83333333333333337</v>
          </cell>
          <cell r="CZ30">
            <v>1.8949999999945673</v>
          </cell>
          <cell r="DA30">
            <v>0</v>
          </cell>
          <cell r="DB30">
            <v>0</v>
          </cell>
          <cell r="DC30">
            <v>10.366666666718407</v>
          </cell>
          <cell r="DD30">
            <v>0</v>
          </cell>
          <cell r="DE30">
            <v>0</v>
          </cell>
          <cell r="DF30">
            <v>0</v>
          </cell>
          <cell r="DG30">
            <v>0</v>
          </cell>
          <cell r="DH30">
            <v>0</v>
          </cell>
          <cell r="DI30">
            <v>9.1566666666666663</v>
          </cell>
          <cell r="DJ30">
            <v>0</v>
          </cell>
          <cell r="DK30">
            <v>3.6672222222222222</v>
          </cell>
          <cell r="DL30">
            <v>0</v>
          </cell>
          <cell r="DM30">
            <v>0</v>
          </cell>
          <cell r="DN30">
            <v>36.611666666712978</v>
          </cell>
          <cell r="DO30">
            <v>91.520000000046309</v>
          </cell>
          <cell r="DP30">
            <v>337.89305555584735</v>
          </cell>
          <cell r="DQ30">
            <v>14.529401388901436</v>
          </cell>
          <cell r="DR30">
            <v>4.2999999999999997E-2</v>
          </cell>
          <cell r="DS30">
            <v>352.42245694474877</v>
          </cell>
          <cell r="DT30">
            <v>16.884166666666665</v>
          </cell>
          <cell r="DU30">
            <v>4.1408333337684686</v>
          </cell>
          <cell r="DV30">
            <v>2.0299999999999998</v>
          </cell>
          <cell r="DW30">
            <v>5.6903973204255921E-3</v>
          </cell>
          <cell r="DX30">
            <v>83.067599999999999</v>
          </cell>
          <cell r="DY30">
            <v>0</v>
          </cell>
          <cell r="DZ30">
            <v>0</v>
          </cell>
          <cell r="EA30">
            <v>0.25968833199070063</v>
          </cell>
          <cell r="EB30">
            <v>40.92</v>
          </cell>
          <cell r="EC30">
            <v>14504.194538179121</v>
          </cell>
          <cell r="ED30">
            <v>242.8374666666667</v>
          </cell>
          <cell r="EE30">
            <v>28</v>
          </cell>
          <cell r="EF30">
            <v>8.8732142866467196</v>
          </cell>
          <cell r="EG30">
            <v>7.0536111110849822</v>
          </cell>
          <cell r="EH30">
            <v>19.847989603507539</v>
          </cell>
          <cell r="EI30">
            <v>17.110605010339672</v>
          </cell>
          <cell r="EJ30">
            <v>0</v>
          </cell>
          <cell r="EK30">
            <v>71.840354767184039</v>
          </cell>
          <cell r="EL30">
            <v>17.867990221497887</v>
          </cell>
          <cell r="EM30">
            <v>0</v>
          </cell>
          <cell r="EN30">
            <v>917.0107589495492</v>
          </cell>
          <cell r="EO30">
            <v>0</v>
          </cell>
          <cell r="EP30">
            <v>342.96328818358609</v>
          </cell>
          <cell r="EQ30">
            <v>-461.25505967744215</v>
          </cell>
          <cell r="ER30">
            <v>-346.22483212173853</v>
          </cell>
          <cell r="ES30">
            <v>-65.377499825631645</v>
          </cell>
          <cell r="ET30">
            <v>-0.15088325956454152</v>
          </cell>
          <cell r="EU30">
            <v>-101.79056438521603</v>
          </cell>
          <cell r="EV30">
            <v>0</v>
          </cell>
          <cell r="EW30">
            <v>0</v>
          </cell>
        </row>
        <row r="31">
          <cell r="A31">
            <v>42159</v>
          </cell>
          <cell r="B31">
            <v>49</v>
          </cell>
          <cell r="C31" t="str">
            <v>Thu</v>
          </cell>
          <cell r="D31">
            <v>25508</v>
          </cell>
          <cell r="E31">
            <v>0</v>
          </cell>
          <cell r="F31">
            <v>0</v>
          </cell>
          <cell r="G31">
            <v>5100</v>
          </cell>
          <cell r="H31">
            <v>0</v>
          </cell>
          <cell r="I31">
            <v>783</v>
          </cell>
          <cell r="J31">
            <v>368</v>
          </cell>
          <cell r="K31">
            <v>31759</v>
          </cell>
          <cell r="L31">
            <v>0</v>
          </cell>
          <cell r="M31">
            <v>31759</v>
          </cell>
          <cell r="N31">
            <v>214</v>
          </cell>
          <cell r="O31">
            <v>998</v>
          </cell>
          <cell r="P31">
            <v>30375</v>
          </cell>
          <cell r="Q31">
            <v>856</v>
          </cell>
          <cell r="R31">
            <v>0</v>
          </cell>
          <cell r="S31">
            <v>0</v>
          </cell>
          <cell r="T31">
            <v>0</v>
          </cell>
          <cell r="U31">
            <v>673</v>
          </cell>
          <cell r="V31">
            <v>14549</v>
          </cell>
          <cell r="W31">
            <v>856</v>
          </cell>
          <cell r="X31">
            <v>739</v>
          </cell>
          <cell r="Y31">
            <v>0</v>
          </cell>
          <cell r="Z31">
            <v>22</v>
          </cell>
          <cell r="AA31">
            <v>115</v>
          </cell>
          <cell r="AB31">
            <v>876</v>
          </cell>
          <cell r="AC31">
            <v>16</v>
          </cell>
          <cell r="AD31">
            <v>993</v>
          </cell>
          <cell r="AE31">
            <v>241</v>
          </cell>
          <cell r="AF31">
            <v>0</v>
          </cell>
          <cell r="AG31">
            <v>0</v>
          </cell>
          <cell r="AH31">
            <v>1.0167556190963547</v>
          </cell>
          <cell r="AI31">
            <v>0.936010683188505</v>
          </cell>
          <cell r="AJ31">
            <v>0.99326175257407345</v>
          </cell>
          <cell r="AK31">
            <v>199.91640106580414</v>
          </cell>
          <cell r="AL31">
            <v>0</v>
          </cell>
          <cell r="AM31">
            <v>3.6241695267483234E-2</v>
          </cell>
          <cell r="AN31">
            <v>15.694360112368726</v>
          </cell>
          <cell r="AO31">
            <v>61.521601397734536</v>
          </cell>
          <cell r="AP31">
            <v>20.963618024419411</v>
          </cell>
          <cell r="AQ31">
            <v>16.478791897506248</v>
          </cell>
          <cell r="AR31">
            <v>37.101635514018689</v>
          </cell>
          <cell r="AS31">
            <v>17.975376196859315</v>
          </cell>
          <cell r="AT31">
            <v>77.046926678526461</v>
          </cell>
          <cell r="AU31">
            <v>239.67348239329371</v>
          </cell>
          <cell r="AV31">
            <v>0.32146621273727655</v>
          </cell>
          <cell r="AW31">
            <v>0.57160103998832734</v>
          </cell>
          <cell r="AX31">
            <v>42.224451982119007</v>
          </cell>
          <cell r="BF31">
            <v>18.088333333333335</v>
          </cell>
          <cell r="BG31">
            <v>119.0097222223953</v>
          </cell>
          <cell r="BH31">
            <v>297.15500000004062</v>
          </cell>
          <cell r="BI31">
            <v>0</v>
          </cell>
          <cell r="BJ31">
            <v>434.25305555576927</v>
          </cell>
          <cell r="BK31">
            <v>132.50944444444158</v>
          </cell>
          <cell r="BL31">
            <v>134.72972222222222</v>
          </cell>
          <cell r="BM31">
            <v>127.59333333338584</v>
          </cell>
          <cell r="BN31">
            <v>123.71805555555555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S31">
            <v>4.9161111110557494</v>
          </cell>
          <cell r="BT31">
            <v>11.011666666666667</v>
          </cell>
          <cell r="BU31">
            <v>0</v>
          </cell>
          <cell r="BV31">
            <v>0</v>
          </cell>
          <cell r="BW31">
            <v>63.589722222155217</v>
          </cell>
          <cell r="BX31">
            <v>16.2219444443257</v>
          </cell>
          <cell r="BY31">
            <v>47.367777777829517</v>
          </cell>
          <cell r="BZ31">
            <v>45.917222222222222</v>
          </cell>
          <cell r="CA31">
            <v>51.945555555534341</v>
          </cell>
          <cell r="CB31">
            <v>0</v>
          </cell>
          <cell r="CC31">
            <v>0</v>
          </cell>
          <cell r="CD31">
            <v>48.733333333688783</v>
          </cell>
          <cell r="CE31">
            <v>44.034444444444446</v>
          </cell>
          <cell r="CF31">
            <v>40.521111111389992</v>
          </cell>
          <cell r="CG31">
            <v>38.737222222222222</v>
          </cell>
          <cell r="CH31">
            <v>0</v>
          </cell>
          <cell r="CI31">
            <v>0</v>
          </cell>
          <cell r="CJ31">
            <v>0.78722222222222227</v>
          </cell>
          <cell r="CK31">
            <v>1.038888888888889</v>
          </cell>
          <cell r="CL31">
            <v>7.425000000076575</v>
          </cell>
          <cell r="CM31">
            <v>4.2583333333333337</v>
          </cell>
          <cell r="CN31">
            <v>0</v>
          </cell>
          <cell r="CO31">
            <v>296.77805555581995</v>
          </cell>
          <cell r="CP31">
            <v>48.359722222222224</v>
          </cell>
          <cell r="CQ31">
            <v>0</v>
          </cell>
          <cell r="CR31">
            <v>8.4833333333333325</v>
          </cell>
          <cell r="CS31">
            <v>0</v>
          </cell>
          <cell r="CT31">
            <v>0</v>
          </cell>
          <cell r="CU31">
            <v>13.548333333333334</v>
          </cell>
          <cell r="CV31">
            <v>0</v>
          </cell>
          <cell r="CW31">
            <v>0.5247222222222222</v>
          </cell>
          <cell r="CX31">
            <v>11.672222222222222</v>
          </cell>
          <cell r="CY31">
            <v>6.65</v>
          </cell>
          <cell r="CZ31">
            <v>3.0830555555555557</v>
          </cell>
          <cell r="DA31">
            <v>0.13777777777777778</v>
          </cell>
          <cell r="DB31">
            <v>0</v>
          </cell>
          <cell r="DC31">
            <v>5.493611111111111</v>
          </cell>
          <cell r="DD31">
            <v>0</v>
          </cell>
          <cell r="DE31">
            <v>0</v>
          </cell>
          <cell r="DF31">
            <v>0</v>
          </cell>
          <cell r="DG31">
            <v>0</v>
          </cell>
          <cell r="DH31">
            <v>0</v>
          </cell>
          <cell r="DI31">
            <v>8.5747222222222224</v>
          </cell>
          <cell r="DJ31">
            <v>0</v>
          </cell>
          <cell r="DK31">
            <v>2.924722222222222</v>
          </cell>
          <cell r="DL31">
            <v>0</v>
          </cell>
          <cell r="DM31">
            <v>0</v>
          </cell>
          <cell r="DN31">
            <v>38.536111111111111</v>
          </cell>
          <cell r="DO31">
            <v>109.45222222222223</v>
          </cell>
          <cell r="DP31">
            <v>406.23027777804219</v>
          </cell>
          <cell r="DQ31">
            <v>17.467901944455814</v>
          </cell>
          <cell r="DR31">
            <v>4.2999999999999997E-2</v>
          </cell>
          <cell r="DS31">
            <v>423.69817972249803</v>
          </cell>
          <cell r="DT31">
            <v>23.308611111111112</v>
          </cell>
          <cell r="DU31">
            <v>5.9730555555827154</v>
          </cell>
          <cell r="DV31">
            <v>7.6</v>
          </cell>
          <cell r="DW31">
            <v>1.7677375385481236E-2</v>
          </cell>
          <cell r="DX31">
            <v>315.33159999999998</v>
          </cell>
          <cell r="DY31">
            <v>0</v>
          </cell>
          <cell r="DZ31">
            <v>0</v>
          </cell>
          <cell r="EA31">
            <v>0.2583259203376993</v>
          </cell>
          <cell r="EB31">
            <v>41.491</v>
          </cell>
          <cell r="EC31">
            <v>17894.992774866168</v>
          </cell>
          <cell r="ED31">
            <v>0</v>
          </cell>
          <cell r="EE31">
            <v>21</v>
          </cell>
          <cell r="EF31">
            <v>17.065873015950615</v>
          </cell>
          <cell r="EG31">
            <v>12.560555555635753</v>
          </cell>
          <cell r="EH31">
            <v>19.187049404981654</v>
          </cell>
          <cell r="EI31">
            <v>18.237407112764885</v>
          </cell>
          <cell r="EJ31">
            <v>0</v>
          </cell>
          <cell r="EK31">
            <v>27.946365561044459</v>
          </cell>
          <cell r="EL31">
            <v>15.488215488055756</v>
          </cell>
          <cell r="EM31">
            <v>0</v>
          </cell>
          <cell r="EN31">
            <v>1037.4053565491445</v>
          </cell>
          <cell r="EO31">
            <v>0</v>
          </cell>
          <cell r="EP31">
            <v>-364.88963921226565</v>
          </cell>
          <cell r="EQ31">
            <v>-78.237717845125445</v>
          </cell>
          <cell r="ER31">
            <v>291.04993746579333</v>
          </cell>
          <cell r="ES31">
            <v>-130.93744260094331</v>
          </cell>
          <cell r="ET31">
            <v>-0.10807678366862827</v>
          </cell>
          <cell r="EU31">
            <v>-81.289641698263011</v>
          </cell>
          <cell r="EV31">
            <v>0</v>
          </cell>
          <cell r="EW31">
            <v>0</v>
          </cell>
        </row>
        <row r="32">
          <cell r="A32">
            <v>42160</v>
          </cell>
          <cell r="B32">
            <v>49</v>
          </cell>
          <cell r="C32" t="str">
            <v>Fri</v>
          </cell>
          <cell r="D32">
            <v>24645</v>
          </cell>
          <cell r="E32">
            <v>0</v>
          </cell>
          <cell r="F32">
            <v>0</v>
          </cell>
          <cell r="G32">
            <v>4638</v>
          </cell>
          <cell r="H32">
            <v>0</v>
          </cell>
          <cell r="I32">
            <v>995</v>
          </cell>
          <cell r="J32">
            <v>3338</v>
          </cell>
          <cell r="K32">
            <v>33616</v>
          </cell>
          <cell r="L32">
            <v>0</v>
          </cell>
          <cell r="M32">
            <v>33616</v>
          </cell>
          <cell r="N32">
            <v>115</v>
          </cell>
          <cell r="O32">
            <v>888</v>
          </cell>
          <cell r="P32">
            <v>31008</v>
          </cell>
          <cell r="Q32">
            <v>813</v>
          </cell>
          <cell r="R32">
            <v>0</v>
          </cell>
          <cell r="S32">
            <v>0</v>
          </cell>
          <cell r="T32">
            <v>0</v>
          </cell>
          <cell r="U32">
            <v>616</v>
          </cell>
          <cell r="V32">
            <v>13357</v>
          </cell>
          <cell r="W32">
            <v>813</v>
          </cell>
          <cell r="X32">
            <v>762</v>
          </cell>
          <cell r="Y32">
            <v>0</v>
          </cell>
          <cell r="Z32">
            <v>0</v>
          </cell>
          <cell r="AA32">
            <v>121</v>
          </cell>
          <cell r="AB32">
            <v>883</v>
          </cell>
          <cell r="AC32">
            <v>31</v>
          </cell>
          <cell r="AD32">
            <v>878</v>
          </cell>
          <cell r="AE32">
            <v>143</v>
          </cell>
          <cell r="AF32">
            <v>0</v>
          </cell>
          <cell r="AG32">
            <v>0</v>
          </cell>
          <cell r="AH32">
            <v>1.0163179311749726</v>
          </cell>
          <cell r="AI32">
            <v>0.89295383486875035</v>
          </cell>
          <cell r="AJ32">
            <v>0.99657900999524041</v>
          </cell>
          <cell r="AK32">
            <v>197.99642489682489</v>
          </cell>
          <cell r="AL32">
            <v>0</v>
          </cell>
          <cell r="AM32">
            <v>0.12889695383150881</v>
          </cell>
          <cell r="AN32">
            <v>15.289548698111215</v>
          </cell>
          <cell r="AO32">
            <v>52.247246102147308</v>
          </cell>
          <cell r="AP32">
            <v>21.371485753639671</v>
          </cell>
          <cell r="AQ32">
            <v>17.863224388927602</v>
          </cell>
          <cell r="AR32">
            <v>41.348093480934807</v>
          </cell>
          <cell r="AS32">
            <v>16.250869085180408</v>
          </cell>
          <cell r="AT32">
            <v>84.37780419525312</v>
          </cell>
          <cell r="AU32">
            <v>260.96958744671088</v>
          </cell>
          <cell r="AV32">
            <v>0.32332428088956072</v>
          </cell>
          <cell r="AW32">
            <v>0.49863335909194634</v>
          </cell>
          <cell r="AX32">
            <v>40.339010487710055</v>
          </cell>
          <cell r="BF32">
            <v>18.088333333333335</v>
          </cell>
          <cell r="BG32">
            <v>109.6886111113173</v>
          </cell>
          <cell r="BH32">
            <v>290.77972222208564</v>
          </cell>
          <cell r="BI32">
            <v>6.5363888888888892</v>
          </cell>
          <cell r="BJ32">
            <v>425.0930555556252</v>
          </cell>
          <cell r="BK32">
            <v>128.81194444492226</v>
          </cell>
          <cell r="BL32">
            <v>130.91388888888889</v>
          </cell>
          <cell r="BM32">
            <v>124.47194444466564</v>
          </cell>
          <cell r="BN32">
            <v>120.88277777777778</v>
          </cell>
          <cell r="BO32">
            <v>0</v>
          </cell>
          <cell r="BP32">
            <v>0</v>
          </cell>
          <cell r="BQ32">
            <v>0</v>
          </cell>
          <cell r="BR32">
            <v>0</v>
          </cell>
          <cell r="BS32">
            <v>4.340000000256631</v>
          </cell>
          <cell r="BT32">
            <v>10.031111111111111</v>
          </cell>
          <cell r="BU32">
            <v>0</v>
          </cell>
          <cell r="BV32">
            <v>0</v>
          </cell>
          <cell r="BW32">
            <v>58.078888888963647</v>
          </cell>
          <cell r="BX32">
            <v>16.996111111079291</v>
          </cell>
          <cell r="BY32">
            <v>41.08277777788436</v>
          </cell>
          <cell r="BZ32">
            <v>41.15</v>
          </cell>
          <cell r="CA32">
            <v>45.512499999940239</v>
          </cell>
          <cell r="CB32">
            <v>0</v>
          </cell>
          <cell r="CC32">
            <v>0</v>
          </cell>
          <cell r="CD32">
            <v>54.335555555316773</v>
          </cell>
          <cell r="CE32">
            <v>44.054166666666667</v>
          </cell>
          <cell r="CF32">
            <v>47.679999999669121</v>
          </cell>
          <cell r="CG32">
            <v>38.824722222222221</v>
          </cell>
          <cell r="CH32">
            <v>0</v>
          </cell>
          <cell r="CI32">
            <v>0</v>
          </cell>
          <cell r="CJ32">
            <v>0</v>
          </cell>
          <cell r="CK32">
            <v>0</v>
          </cell>
          <cell r="CL32">
            <v>6.6555555556476529</v>
          </cell>
          <cell r="CM32">
            <v>5.2294444444444448</v>
          </cell>
          <cell r="CN32">
            <v>0</v>
          </cell>
          <cell r="CO32">
            <v>286.73888888914291</v>
          </cell>
          <cell r="CP32">
            <v>51.206944444444446</v>
          </cell>
          <cell r="CQ32">
            <v>0</v>
          </cell>
          <cell r="CR32">
            <v>9.1161111111111115</v>
          </cell>
          <cell r="CS32">
            <v>0</v>
          </cell>
          <cell r="CT32">
            <v>0</v>
          </cell>
          <cell r="CU32">
            <v>10.534166666666666</v>
          </cell>
          <cell r="CV32">
            <v>0</v>
          </cell>
          <cell r="CW32">
            <v>2.3250000000000002</v>
          </cell>
          <cell r="CX32">
            <v>12.621111111111111</v>
          </cell>
          <cell r="CY32">
            <v>3.6666666666666665</v>
          </cell>
          <cell r="CZ32">
            <v>1.5430555557019801</v>
          </cell>
          <cell r="DA32">
            <v>0.25222222222222224</v>
          </cell>
          <cell r="DB32">
            <v>0</v>
          </cell>
          <cell r="DC32">
            <v>6.7294444444444448</v>
          </cell>
          <cell r="DD32">
            <v>0</v>
          </cell>
          <cell r="DE32">
            <v>0</v>
          </cell>
          <cell r="DF32">
            <v>0</v>
          </cell>
          <cell r="DG32">
            <v>0</v>
          </cell>
          <cell r="DH32">
            <v>0</v>
          </cell>
          <cell r="DI32">
            <v>8.3613888888888894</v>
          </cell>
          <cell r="DJ32">
            <v>0</v>
          </cell>
          <cell r="DK32">
            <v>3.2361111111111112</v>
          </cell>
          <cell r="DL32">
            <v>0</v>
          </cell>
          <cell r="DM32">
            <v>0</v>
          </cell>
          <cell r="DN32">
            <v>36.410000000146425</v>
          </cell>
          <cell r="DO32">
            <v>109.59222222236865</v>
          </cell>
          <cell r="DP32">
            <v>396.33111111151158</v>
          </cell>
          <cell r="DQ32">
            <v>17.042237777794995</v>
          </cell>
          <cell r="DR32">
            <v>4.2999999999999997E-2</v>
          </cell>
          <cell r="DS32">
            <v>413.37334888930656</v>
          </cell>
          <cell r="DT32">
            <v>26.694444444444443</v>
          </cell>
          <cell r="DU32">
            <v>2.0674999996691237</v>
          </cell>
          <cell r="DV32">
            <v>0.33</v>
          </cell>
          <cell r="DW32">
            <v>7.9416696132330526E-4</v>
          </cell>
          <cell r="DX32">
            <v>13.301310000000001</v>
          </cell>
          <cell r="DY32">
            <v>0</v>
          </cell>
          <cell r="DZ32">
            <v>0</v>
          </cell>
          <cell r="EA32">
            <v>0.26511680667568954</v>
          </cell>
          <cell r="EB32">
            <v>40.307000000000002</v>
          </cell>
          <cell r="EC32">
            <v>16675.140883681281</v>
          </cell>
          <cell r="ED32">
            <v>263.46222694444447</v>
          </cell>
          <cell r="EE32">
            <v>21</v>
          </cell>
          <cell r="EF32">
            <v>5.9071428561974964</v>
          </cell>
          <cell r="EG32">
            <v>9.34999999990454</v>
          </cell>
          <cell r="EH32">
            <v>15.294117647214971</v>
          </cell>
          <cell r="EI32">
            <v>15.981543624271978</v>
          </cell>
          <cell r="EJ32">
            <v>0</v>
          </cell>
          <cell r="EK32">
            <v>0</v>
          </cell>
          <cell r="EL32">
            <v>18.180300500583151</v>
          </cell>
          <cell r="EM32">
            <v>0</v>
          </cell>
          <cell r="EN32">
            <v>1068.6635944068544</v>
          </cell>
          <cell r="EO32">
            <v>0</v>
          </cell>
          <cell r="EP32">
            <v>-830.68107344889438</v>
          </cell>
          <cell r="EQ32">
            <v>-6.0758338352880932</v>
          </cell>
          <cell r="ER32">
            <v>109.84418710853132</v>
          </cell>
          <cell r="ES32">
            <v>84.188920511062591</v>
          </cell>
          <cell r="ET32">
            <v>-0.18104446456500928</v>
          </cell>
          <cell r="EU32">
            <v>-150.87109592516032</v>
          </cell>
          <cell r="EV32">
            <v>0</v>
          </cell>
          <cell r="EW32">
            <v>0</v>
          </cell>
        </row>
        <row r="33">
          <cell r="A33">
            <v>42161</v>
          </cell>
          <cell r="B33">
            <v>49</v>
          </cell>
          <cell r="C33" t="str">
            <v>Sat</v>
          </cell>
          <cell r="D33">
            <v>18930</v>
          </cell>
          <cell r="E33">
            <v>0</v>
          </cell>
          <cell r="F33">
            <v>0</v>
          </cell>
          <cell r="G33">
            <v>3216</v>
          </cell>
          <cell r="H33">
            <v>0</v>
          </cell>
          <cell r="I33">
            <v>626</v>
          </cell>
          <cell r="J33">
            <v>494</v>
          </cell>
          <cell r="K33">
            <v>23266</v>
          </cell>
          <cell r="L33">
            <v>0</v>
          </cell>
          <cell r="M33">
            <v>23266</v>
          </cell>
          <cell r="N33">
            <v>163</v>
          </cell>
          <cell r="O33">
            <v>763</v>
          </cell>
          <cell r="P33">
            <v>25130</v>
          </cell>
          <cell r="Q33">
            <v>597</v>
          </cell>
          <cell r="R33">
            <v>0</v>
          </cell>
          <cell r="S33">
            <v>0</v>
          </cell>
          <cell r="T33">
            <v>0</v>
          </cell>
          <cell r="U33">
            <v>443</v>
          </cell>
          <cell r="V33">
            <v>10617</v>
          </cell>
          <cell r="W33">
            <v>597</v>
          </cell>
          <cell r="X33">
            <v>596</v>
          </cell>
          <cell r="Y33">
            <v>0</v>
          </cell>
          <cell r="Z33">
            <v>1</v>
          </cell>
          <cell r="AA33">
            <v>72</v>
          </cell>
          <cell r="AB33">
            <v>669</v>
          </cell>
          <cell r="AC33">
            <v>29</v>
          </cell>
          <cell r="AD33">
            <v>754</v>
          </cell>
          <cell r="AE33">
            <v>111</v>
          </cell>
          <cell r="AF33">
            <v>0</v>
          </cell>
          <cell r="AG33">
            <v>0</v>
          </cell>
          <cell r="AH33">
            <v>0.96936345330825002</v>
          </cell>
          <cell r="AI33">
            <v>0.89377459840050266</v>
          </cell>
          <cell r="AJ33">
            <v>0.99299406859795414</v>
          </cell>
          <cell r="AK33">
            <v>185.65547979005598</v>
          </cell>
          <cell r="AL33">
            <v>0</v>
          </cell>
          <cell r="AM33">
            <v>4.813891515516204E-2</v>
          </cell>
          <cell r="AN33">
            <v>14.478254681937184</v>
          </cell>
          <cell r="AO33">
            <v>49.229335436231992</v>
          </cell>
          <cell r="AP33">
            <v>20.268363163933131</v>
          </cell>
          <cell r="AQ33">
            <v>20.568869152460007</v>
          </cell>
          <cell r="AR33">
            <v>38.971524288107204</v>
          </cell>
          <cell r="AS33">
            <v>16.809045226165289</v>
          </cell>
          <cell r="AT33">
            <v>67.536702363016659</v>
          </cell>
          <cell r="AU33">
            <v>217.05664210751593</v>
          </cell>
          <cell r="AV33">
            <v>0.31114782624142556</v>
          </cell>
          <cell r="AW33">
            <v>0.92652520991859044</v>
          </cell>
          <cell r="AX33">
            <v>59.99468584286037</v>
          </cell>
          <cell r="BF33">
            <v>4.2530555555555551</v>
          </cell>
          <cell r="BG33">
            <v>99.688333333201655</v>
          </cell>
          <cell r="BH33">
            <v>248.68444444520219</v>
          </cell>
          <cell r="BI33">
            <v>8.1916666666014741</v>
          </cell>
          <cell r="BJ33">
            <v>360.81750000056087</v>
          </cell>
          <cell r="BK33">
            <v>107.18861111135921</v>
          </cell>
          <cell r="BL33">
            <v>103.90472222222222</v>
          </cell>
          <cell r="BM33">
            <v>101.9630555554112</v>
          </cell>
          <cell r="BN33">
            <v>96.356111111111105</v>
          </cell>
          <cell r="BO33">
            <v>0</v>
          </cell>
          <cell r="BP33">
            <v>0</v>
          </cell>
          <cell r="BQ33">
            <v>0</v>
          </cell>
          <cell r="BR33">
            <v>0</v>
          </cell>
          <cell r="BS33">
            <v>5.2255555559480049</v>
          </cell>
          <cell r="BT33">
            <v>7.5486111111111107</v>
          </cell>
          <cell r="BU33">
            <v>0</v>
          </cell>
          <cell r="BV33">
            <v>0</v>
          </cell>
          <cell r="BW33">
            <v>52.699722222175396</v>
          </cell>
          <cell r="BX33">
            <v>15.498888888888889</v>
          </cell>
          <cell r="BY33">
            <v>37.200833333286511</v>
          </cell>
          <cell r="BZ33">
            <v>35.659444444444446</v>
          </cell>
          <cell r="CA33">
            <v>29.024444444414176</v>
          </cell>
          <cell r="CB33">
            <v>0</v>
          </cell>
          <cell r="CC33">
            <v>0</v>
          </cell>
          <cell r="CD33">
            <v>39.799999999917993</v>
          </cell>
          <cell r="CE33">
            <v>33.161944444444444</v>
          </cell>
          <cell r="CF33">
            <v>35.294999999862888</v>
          </cell>
          <cell r="CG33">
            <v>30.262499999999999</v>
          </cell>
          <cell r="CH33">
            <v>0</v>
          </cell>
          <cell r="CI33">
            <v>0</v>
          </cell>
          <cell r="CJ33">
            <v>5.1111111111111114E-2</v>
          </cell>
          <cell r="CK33">
            <v>3.5555555555555556E-2</v>
          </cell>
          <cell r="CL33">
            <v>4.4538888889439923</v>
          </cell>
          <cell r="CM33">
            <v>2.8638888888888889</v>
          </cell>
          <cell r="CN33">
            <v>0</v>
          </cell>
          <cell r="CO33">
            <v>228.71277777786676</v>
          </cell>
          <cell r="CP33">
            <v>37.593055555555559</v>
          </cell>
          <cell r="CQ33">
            <v>0</v>
          </cell>
          <cell r="CR33">
            <v>9.0924999999999994</v>
          </cell>
          <cell r="CS33">
            <v>0</v>
          </cell>
          <cell r="CT33">
            <v>0</v>
          </cell>
          <cell r="CU33">
            <v>26.19638888888889</v>
          </cell>
          <cell r="CV33">
            <v>0</v>
          </cell>
          <cell r="CW33">
            <v>0</v>
          </cell>
          <cell r="CX33">
            <v>11.698888888888888</v>
          </cell>
          <cell r="CY33">
            <v>1.7</v>
          </cell>
          <cell r="CZ33">
            <v>0.46388888888888891</v>
          </cell>
          <cell r="DA33">
            <v>0</v>
          </cell>
          <cell r="DB33">
            <v>0</v>
          </cell>
          <cell r="DC33">
            <v>6.5133333333333336</v>
          </cell>
          <cell r="DD33">
            <v>0</v>
          </cell>
          <cell r="DE33">
            <v>0</v>
          </cell>
          <cell r="DF33">
            <v>0</v>
          </cell>
          <cell r="DG33">
            <v>0</v>
          </cell>
          <cell r="DH33">
            <v>0</v>
          </cell>
          <cell r="DI33">
            <v>8.6575000000000006</v>
          </cell>
          <cell r="DJ33">
            <v>5.650555555555556</v>
          </cell>
          <cell r="DK33">
            <v>6.7719444444485832</v>
          </cell>
          <cell r="DL33">
            <v>0</v>
          </cell>
          <cell r="DM33">
            <v>0</v>
          </cell>
          <cell r="DN33">
            <v>41.456111111115248</v>
          </cell>
          <cell r="DO33">
            <v>114.33805555555971</v>
          </cell>
          <cell r="DP33">
            <v>343.05083333342645</v>
          </cell>
          <cell r="DQ33">
            <v>14.751185833337336</v>
          </cell>
          <cell r="DR33">
            <v>4.2999999999999997E-2</v>
          </cell>
          <cell r="DS33">
            <v>357.80201916676378</v>
          </cell>
          <cell r="DT33">
            <v>16.323333333333334</v>
          </cell>
          <cell r="DU33">
            <v>1.4433333338010694</v>
          </cell>
          <cell r="DV33">
            <v>7.0000000000000007E-2</v>
          </cell>
          <cell r="DW33">
            <v>1.9481924645929353E-4</v>
          </cell>
          <cell r="DX33">
            <v>4.1988099999999999</v>
          </cell>
          <cell r="DY33">
            <v>0</v>
          </cell>
          <cell r="DZ33">
            <v>0</v>
          </cell>
          <cell r="EA33">
            <v>0.31955676444148073</v>
          </cell>
          <cell r="EB33">
            <v>59.982999999999997</v>
          </cell>
          <cell r="EC33">
            <v>21466.237325679991</v>
          </cell>
          <cell r="ED33">
            <v>491.3607416627562</v>
          </cell>
          <cell r="EE33">
            <v>15</v>
          </cell>
          <cell r="EF33">
            <v>5.7733333352042777</v>
          </cell>
          <cell r="EG33">
            <v>5.8583333333030652</v>
          </cell>
          <cell r="EH33">
            <v>18.947368421150525</v>
          </cell>
          <cell r="EI33">
            <v>16.886244510619502</v>
          </cell>
          <cell r="EJ33">
            <v>0</v>
          </cell>
          <cell r="EK33">
            <v>19.565217391304348</v>
          </cell>
          <cell r="EL33">
            <v>16.165647997804239</v>
          </cell>
          <cell r="EM33">
            <v>0</v>
          </cell>
          <cell r="EN33">
            <v>615.43695508879966</v>
          </cell>
          <cell r="EO33">
            <v>0</v>
          </cell>
          <cell r="EP33">
            <v>227.0298903585749</v>
          </cell>
          <cell r="EQ33">
            <v>160.00194770230777</v>
          </cell>
          <cell r="ER33">
            <v>-143.78375527737768</v>
          </cell>
          <cell r="ES33">
            <v>12.850932702248729</v>
          </cell>
          <cell r="ET33">
            <v>0.24684738626163483</v>
          </cell>
          <cell r="EU33">
            <v>95.7276666771088</v>
          </cell>
          <cell r="EV33">
            <v>0</v>
          </cell>
          <cell r="EW33">
            <v>0</v>
          </cell>
        </row>
        <row r="34">
          <cell r="A34">
            <v>42162</v>
          </cell>
          <cell r="B34">
            <v>49</v>
          </cell>
          <cell r="C34" t="str">
            <v>Sun</v>
          </cell>
          <cell r="D34">
            <v>17317</v>
          </cell>
          <cell r="E34">
            <v>0</v>
          </cell>
          <cell r="F34">
            <v>0</v>
          </cell>
          <cell r="G34">
            <v>2142</v>
          </cell>
          <cell r="H34">
            <v>0</v>
          </cell>
          <cell r="I34">
            <v>66</v>
          </cell>
          <cell r="J34">
            <v>416</v>
          </cell>
          <cell r="K34">
            <v>19941</v>
          </cell>
          <cell r="L34">
            <v>0</v>
          </cell>
          <cell r="M34">
            <v>19941</v>
          </cell>
          <cell r="N34">
            <v>133</v>
          </cell>
          <cell r="O34">
            <v>862</v>
          </cell>
          <cell r="P34">
            <v>29757</v>
          </cell>
          <cell r="Q34">
            <v>476</v>
          </cell>
          <cell r="R34">
            <v>0</v>
          </cell>
          <cell r="S34">
            <v>0</v>
          </cell>
          <cell r="T34">
            <v>0</v>
          </cell>
          <cell r="U34">
            <v>380</v>
          </cell>
          <cell r="V34">
            <v>8280</v>
          </cell>
          <cell r="W34">
            <v>476</v>
          </cell>
          <cell r="X34">
            <v>501</v>
          </cell>
          <cell r="Y34">
            <v>0</v>
          </cell>
          <cell r="Z34">
            <v>0</v>
          </cell>
          <cell r="AA34">
            <v>31</v>
          </cell>
          <cell r="AB34">
            <v>532</v>
          </cell>
          <cell r="AC34">
            <v>7</v>
          </cell>
          <cell r="AD34">
            <v>851</v>
          </cell>
          <cell r="AE34">
            <v>82</v>
          </cell>
          <cell r="AF34">
            <v>0</v>
          </cell>
          <cell r="AG34">
            <v>0</v>
          </cell>
          <cell r="AH34">
            <v>0.93027347132722771</v>
          </cell>
          <cell r="AI34">
            <v>0.88494210740850221</v>
          </cell>
          <cell r="AJ34">
            <v>0.99333032445714864</v>
          </cell>
          <cell r="AK34">
            <v>178.16861960515439</v>
          </cell>
          <cell r="AL34">
            <v>0</v>
          </cell>
          <cell r="AM34">
            <v>2.4171305350784815E-2</v>
          </cell>
          <cell r="AN34">
            <v>12.948235431604363</v>
          </cell>
          <cell r="AO34">
            <v>34.179222839016653</v>
          </cell>
          <cell r="AP34">
            <v>20.579028682841177</v>
          </cell>
          <cell r="AQ34">
            <v>17.725001810199821</v>
          </cell>
          <cell r="AR34">
            <v>41.892857142857146</v>
          </cell>
          <cell r="AS34">
            <v>15.185296776117319</v>
          </cell>
          <cell r="AT34">
            <v>67.013742057016941</v>
          </cell>
          <cell r="AU34">
            <v>194.29780876393033</v>
          </cell>
          <cell r="AV34">
            <v>0.34490220184849274</v>
          </cell>
          <cell r="AW34">
            <v>1.4305724829065671</v>
          </cell>
          <cell r="AX34">
            <v>91.915642726142806</v>
          </cell>
          <cell r="BF34">
            <v>0</v>
          </cell>
          <cell r="BG34">
            <v>5.3333333289614683E-2</v>
          </cell>
          <cell r="BH34">
            <v>310.2269444447673</v>
          </cell>
          <cell r="BI34">
            <v>0</v>
          </cell>
          <cell r="BJ34">
            <v>310.28027777805693</v>
          </cell>
          <cell r="BK34">
            <v>102.63111111164456</v>
          </cell>
          <cell r="BL34">
            <v>95.474999999999994</v>
          </cell>
          <cell r="BM34">
            <v>97.194444444688401</v>
          </cell>
          <cell r="BN34">
            <v>89.670555555555552</v>
          </cell>
          <cell r="BO34">
            <v>0</v>
          </cell>
          <cell r="BP34">
            <v>0</v>
          </cell>
          <cell r="BQ34">
            <v>0</v>
          </cell>
          <cell r="BR34">
            <v>0</v>
          </cell>
          <cell r="BS34">
            <v>5.4366666669561532</v>
          </cell>
          <cell r="BT34">
            <v>5.8044444444444441</v>
          </cell>
          <cell r="BU34">
            <v>0</v>
          </cell>
          <cell r="BV34">
            <v>0</v>
          </cell>
          <cell r="BW34">
            <v>66.572777777581166</v>
          </cell>
          <cell r="BX34">
            <v>25.22</v>
          </cell>
          <cell r="BY34">
            <v>41.352777777581167</v>
          </cell>
          <cell r="BZ34">
            <v>41.704166666666666</v>
          </cell>
          <cell r="CA34">
            <v>26.854722222148752</v>
          </cell>
          <cell r="CB34">
            <v>0</v>
          </cell>
          <cell r="CC34">
            <v>0</v>
          </cell>
          <cell r="CD34">
            <v>35.033888888935195</v>
          </cell>
          <cell r="CE34">
            <v>25.89361111111111</v>
          </cell>
          <cell r="CF34">
            <v>33.502777777824086</v>
          </cell>
          <cell r="CG34">
            <v>24.734722222222221</v>
          </cell>
          <cell r="CH34">
            <v>0</v>
          </cell>
          <cell r="CI34">
            <v>0</v>
          </cell>
          <cell r="CJ34">
            <v>0</v>
          </cell>
          <cell r="CK34">
            <v>0</v>
          </cell>
          <cell r="CL34">
            <v>1.5311111111111111</v>
          </cell>
          <cell r="CM34">
            <v>1.1588888888888889</v>
          </cell>
          <cell r="CN34">
            <v>0</v>
          </cell>
          <cell r="CO34">
            <v>231.09250000030966</v>
          </cell>
          <cell r="CP34">
            <v>26.745555555555555</v>
          </cell>
          <cell r="CQ34">
            <v>0</v>
          </cell>
          <cell r="CR34">
            <v>9.0455555555555556</v>
          </cell>
          <cell r="CS34">
            <v>0</v>
          </cell>
          <cell r="CT34">
            <v>0</v>
          </cell>
          <cell r="CU34">
            <v>0.97888888888888892</v>
          </cell>
          <cell r="CV34">
            <v>0</v>
          </cell>
          <cell r="CW34">
            <v>5.5636111111111113</v>
          </cell>
          <cell r="CX34">
            <v>10.916666666666666</v>
          </cell>
          <cell r="CY34">
            <v>0.91666666666666663</v>
          </cell>
          <cell r="CZ34">
            <v>0.38916666666666666</v>
          </cell>
          <cell r="DA34">
            <v>0</v>
          </cell>
          <cell r="DB34">
            <v>0</v>
          </cell>
          <cell r="DC34">
            <v>1.9588888888888889</v>
          </cell>
          <cell r="DD34">
            <v>0</v>
          </cell>
          <cell r="DE34">
            <v>0</v>
          </cell>
          <cell r="DF34">
            <v>0</v>
          </cell>
          <cell r="DG34">
            <v>0</v>
          </cell>
          <cell r="DH34">
            <v>0</v>
          </cell>
          <cell r="DI34">
            <v>7.7694444444444448</v>
          </cell>
          <cell r="DJ34">
            <v>0.13583333323994237</v>
          </cell>
          <cell r="DK34">
            <v>0</v>
          </cell>
          <cell r="DL34">
            <v>0</v>
          </cell>
          <cell r="DM34">
            <v>0</v>
          </cell>
          <cell r="DN34">
            <v>22.086666666573276</v>
          </cell>
          <cell r="DO34">
            <v>64.42027777768439</v>
          </cell>
          <cell r="DP34">
            <v>295.51277777799407</v>
          </cell>
          <cell r="DQ34">
            <v>12.707049444453745</v>
          </cell>
          <cell r="DR34">
            <v>4.2999999999999997E-2</v>
          </cell>
          <cell r="DS34">
            <v>308.2198272224478</v>
          </cell>
          <cell r="DT34">
            <v>12.714444444444444</v>
          </cell>
          <cell r="DU34">
            <v>2.0530555556184233</v>
          </cell>
          <cell r="DV34">
            <v>2.82</v>
          </cell>
          <cell r="DW34">
            <v>9.0861883688610912E-3</v>
          </cell>
          <cell r="DX34">
            <v>256.86815999999999</v>
          </cell>
          <cell r="DY34">
            <v>0</v>
          </cell>
          <cell r="DZ34">
            <v>0</v>
          </cell>
          <cell r="EA34">
            <v>0.20900757215463336</v>
          </cell>
          <cell r="EB34">
            <v>91.087999999999994</v>
          </cell>
          <cell r="EC34">
            <v>28331.995782038321</v>
          </cell>
          <cell r="ED34">
            <v>0</v>
          </cell>
          <cell r="EE34">
            <v>18</v>
          </cell>
          <cell r="EF34">
            <v>6.8435185187280778</v>
          </cell>
          <cell r="EG34">
            <v>5.9783333332316637</v>
          </cell>
          <cell r="EH34">
            <v>13.716197379658967</v>
          </cell>
          <cell r="EI34">
            <v>14.953983915077581</v>
          </cell>
          <cell r="EJ34">
            <v>0</v>
          </cell>
          <cell r="EK34">
            <v>0</v>
          </cell>
          <cell r="EL34">
            <v>20.246734397677795</v>
          </cell>
          <cell r="EM34">
            <v>0</v>
          </cell>
          <cell r="EN34">
            <v>393.99141628803397</v>
          </cell>
          <cell r="EO34">
            <v>0</v>
          </cell>
          <cell r="EP34">
            <v>1287.2275121827033</v>
          </cell>
          <cell r="EQ34">
            <v>923.58562274120709</v>
          </cell>
          <cell r="ER34">
            <v>165.6403197206231</v>
          </cell>
          <cell r="ES34">
            <v>326.72324694890671</v>
          </cell>
          <cell r="ET34">
            <v>0.75089465924961152</v>
          </cell>
          <cell r="EU34">
            <v>162.90579009178478</v>
          </cell>
          <cell r="EV34">
            <v>0</v>
          </cell>
          <cell r="EW34">
            <v>0</v>
          </cell>
        </row>
        <row r="35">
          <cell r="A35">
            <v>42163</v>
          </cell>
          <cell r="B35">
            <v>50</v>
          </cell>
          <cell r="C35" t="str">
            <v>Mon</v>
          </cell>
          <cell r="D35">
            <v>17500</v>
          </cell>
          <cell r="E35">
            <v>0</v>
          </cell>
          <cell r="F35">
            <v>0</v>
          </cell>
          <cell r="G35">
            <v>2976</v>
          </cell>
          <cell r="H35">
            <v>0</v>
          </cell>
          <cell r="I35">
            <v>75</v>
          </cell>
          <cell r="J35">
            <v>548</v>
          </cell>
          <cell r="K35">
            <v>21099</v>
          </cell>
          <cell r="L35">
            <v>0</v>
          </cell>
          <cell r="M35">
            <v>21099</v>
          </cell>
          <cell r="N35">
            <v>217</v>
          </cell>
          <cell r="O35">
            <v>316</v>
          </cell>
          <cell r="P35">
            <v>10100</v>
          </cell>
          <cell r="Q35">
            <v>506</v>
          </cell>
          <cell r="R35">
            <v>0</v>
          </cell>
          <cell r="S35">
            <v>0</v>
          </cell>
          <cell r="T35">
            <v>0</v>
          </cell>
          <cell r="U35">
            <v>431</v>
          </cell>
          <cell r="V35">
            <v>9374</v>
          </cell>
          <cell r="W35">
            <v>506</v>
          </cell>
          <cell r="X35">
            <v>473</v>
          </cell>
          <cell r="Y35">
            <v>0</v>
          </cell>
          <cell r="Z35">
            <v>11</v>
          </cell>
          <cell r="AA35">
            <v>40</v>
          </cell>
          <cell r="AB35">
            <v>524</v>
          </cell>
          <cell r="AC35">
            <v>21</v>
          </cell>
          <cell r="AD35">
            <v>314</v>
          </cell>
          <cell r="AE35">
            <v>101</v>
          </cell>
          <cell r="AF35">
            <v>0</v>
          </cell>
          <cell r="AG35">
            <v>0</v>
          </cell>
          <cell r="AH35">
            <v>1.0113485270732403</v>
          </cell>
          <cell r="AI35">
            <v>0.99718695510090705</v>
          </cell>
          <cell r="AJ35">
            <v>0.9897151523768899</v>
          </cell>
          <cell r="AK35">
            <v>186.87707641195547</v>
          </cell>
          <cell r="AL35">
            <v>0</v>
          </cell>
          <cell r="AM35">
            <v>2.9527465756670934E-2</v>
          </cell>
          <cell r="AN35">
            <v>22.7579170584</v>
          </cell>
          <cell r="AO35">
            <v>172.65138867953965</v>
          </cell>
          <cell r="AP35">
            <v>26.047283284864633</v>
          </cell>
          <cell r="AQ35">
            <v>17.565886539001774</v>
          </cell>
          <cell r="AR35">
            <v>41.697628458498023</v>
          </cell>
          <cell r="AS35">
            <v>18.240538397611104</v>
          </cell>
          <cell r="AT35">
            <v>81.135523896897197</v>
          </cell>
          <cell r="AU35">
            <v>215.33681283017657</v>
          </cell>
          <cell r="AV35">
            <v>0.37678427032763778</v>
          </cell>
          <cell r="AW35">
            <v>0.54488679271927254</v>
          </cell>
          <cell r="AX35">
            <v>42.387032973900489</v>
          </cell>
          <cell r="BF35">
            <v>16.235277777777778</v>
          </cell>
          <cell r="BG35">
            <v>97.285555555689299</v>
          </cell>
          <cell r="BH35">
            <v>152.51916666657897</v>
          </cell>
          <cell r="BI35">
            <v>1.0525</v>
          </cell>
          <cell r="BJ35">
            <v>267.09250000004607</v>
          </cell>
          <cell r="BK35">
            <v>97.981388888854482</v>
          </cell>
          <cell r="BL35">
            <v>99.093333333333334</v>
          </cell>
          <cell r="BM35">
            <v>93.644444444446776</v>
          </cell>
          <cell r="BN35">
            <v>91.530555555555551</v>
          </cell>
          <cell r="BO35">
            <v>0</v>
          </cell>
          <cell r="BP35">
            <v>0</v>
          </cell>
          <cell r="BQ35">
            <v>0</v>
          </cell>
          <cell r="BR35">
            <v>0</v>
          </cell>
          <cell r="BS35">
            <v>4.3369444444077088</v>
          </cell>
          <cell r="BT35">
            <v>7.5627777777777778</v>
          </cell>
          <cell r="BU35">
            <v>0</v>
          </cell>
          <cell r="BV35">
            <v>0</v>
          </cell>
          <cell r="BW35">
            <v>13.885277777799249</v>
          </cell>
          <cell r="BX35">
            <v>1.8302777777625145</v>
          </cell>
          <cell r="BY35">
            <v>12.055000000036735</v>
          </cell>
          <cell r="BZ35">
            <v>14.151388888888889</v>
          </cell>
          <cell r="CA35">
            <v>28.805833333633426</v>
          </cell>
          <cell r="CB35">
            <v>0</v>
          </cell>
          <cell r="CC35">
            <v>0</v>
          </cell>
          <cell r="CD35">
            <v>28.727222222159096</v>
          </cell>
          <cell r="CE35">
            <v>26.516111111111112</v>
          </cell>
          <cell r="CF35">
            <v>25.575555555492432</v>
          </cell>
          <cell r="CG35">
            <v>24.378055555555555</v>
          </cell>
          <cell r="CH35">
            <v>0</v>
          </cell>
          <cell r="CI35">
            <v>0</v>
          </cell>
          <cell r="CJ35">
            <v>0.64888888888888885</v>
          </cell>
          <cell r="CK35">
            <v>0.67416666666666669</v>
          </cell>
          <cell r="CL35">
            <v>2.5027777777777778</v>
          </cell>
          <cell r="CM35">
            <v>1.4638888888888888</v>
          </cell>
          <cell r="CN35">
            <v>0</v>
          </cell>
          <cell r="CO35">
            <v>169.39972222244626</v>
          </cell>
          <cell r="CP35">
            <v>39.623611111074112</v>
          </cell>
          <cell r="CQ35">
            <v>0</v>
          </cell>
          <cell r="CR35">
            <v>6.5552777777777775</v>
          </cell>
          <cell r="CS35">
            <v>0</v>
          </cell>
          <cell r="CT35">
            <v>0</v>
          </cell>
          <cell r="CU35">
            <v>5.2258333333333331</v>
          </cell>
          <cell r="CV35">
            <v>0</v>
          </cell>
          <cell r="CW35">
            <v>8.1138888888888889</v>
          </cell>
          <cell r="CX35">
            <v>8.4563888888888883</v>
          </cell>
          <cell r="CY35">
            <v>5.55</v>
          </cell>
          <cell r="CZ35">
            <v>3.1666666666666669E-2</v>
          </cell>
          <cell r="DA35">
            <v>0</v>
          </cell>
          <cell r="DB35">
            <v>0</v>
          </cell>
          <cell r="DC35">
            <v>7.3883333333333336</v>
          </cell>
          <cell r="DD35">
            <v>0</v>
          </cell>
          <cell r="DE35">
            <v>0</v>
          </cell>
          <cell r="DF35">
            <v>0</v>
          </cell>
          <cell r="DG35">
            <v>0</v>
          </cell>
          <cell r="DH35">
            <v>0</v>
          </cell>
          <cell r="DI35">
            <v>8.5075000000000003</v>
          </cell>
          <cell r="DJ35">
            <v>0</v>
          </cell>
          <cell r="DK35">
            <v>0</v>
          </cell>
          <cell r="DL35">
            <v>0</v>
          </cell>
          <cell r="DM35">
            <v>0</v>
          </cell>
          <cell r="DN35">
            <v>29.933888888888887</v>
          </cell>
          <cell r="DO35">
            <v>89.452499999962996</v>
          </cell>
          <cell r="DP35">
            <v>258.85222222240924</v>
          </cell>
          <cell r="DQ35">
            <v>11.130645555563596</v>
          </cell>
          <cell r="DR35">
            <v>4.2999999999999997E-2</v>
          </cell>
          <cell r="DS35">
            <v>269.98286777797284</v>
          </cell>
          <cell r="DT35">
            <v>7.0461111111111112</v>
          </cell>
          <cell r="DU35">
            <v>1.1941666665256712</v>
          </cell>
          <cell r="DV35">
            <v>6.5</v>
          </cell>
          <cell r="DW35">
            <v>2.3965043456950982E-2</v>
          </cell>
          <cell r="DX35">
            <v>269.0675</v>
          </cell>
          <cell r="DY35">
            <v>0</v>
          </cell>
          <cell r="DZ35">
            <v>0</v>
          </cell>
          <cell r="EA35">
            <v>0.33132657911288838</v>
          </cell>
          <cell r="EB35">
            <v>41.395000000000003</v>
          </cell>
          <cell r="EC35">
            <v>11445.008311669186</v>
          </cell>
          <cell r="ED35">
            <v>43.568237500000002</v>
          </cell>
          <cell r="EE35">
            <v>15</v>
          </cell>
          <cell r="EF35">
            <v>4.7766666661026846</v>
          </cell>
          <cell r="EG35">
            <v>5.6600000000980479</v>
          </cell>
          <cell r="EH35">
            <v>17.844522967888761</v>
          </cell>
          <cell r="EI35">
            <v>18.4942219133309</v>
          </cell>
          <cell r="EJ35">
            <v>0</v>
          </cell>
          <cell r="EK35">
            <v>16.952054794520549</v>
          </cell>
          <cell r="EL35">
            <v>15.982241953385127</v>
          </cell>
          <cell r="EM35">
            <v>0</v>
          </cell>
          <cell r="EN35">
            <v>686.19739960870743</v>
          </cell>
          <cell r="EO35">
            <v>0</v>
          </cell>
          <cell r="EP35">
            <v>178.36698958788037</v>
          </cell>
          <cell r="EQ35">
            <v>-289.75918575131487</v>
          </cell>
          <cell r="ER35">
            <v>92.160192364262542</v>
          </cell>
          <cell r="ES35">
            <v>-96.587117457690255</v>
          </cell>
          <cell r="ET35">
            <v>-0.16748391300519783</v>
          </cell>
          <cell r="EU35">
            <v>-83.368493441674616</v>
          </cell>
          <cell r="EV35">
            <v>0</v>
          </cell>
          <cell r="EW35">
            <v>0</v>
          </cell>
        </row>
        <row r="36">
          <cell r="A36">
            <v>42164</v>
          </cell>
          <cell r="B36">
            <v>50</v>
          </cell>
          <cell r="C36" t="str">
            <v>Tue</v>
          </cell>
          <cell r="D36">
            <v>20630</v>
          </cell>
          <cell r="E36">
            <v>0</v>
          </cell>
          <cell r="F36">
            <v>0</v>
          </cell>
          <cell r="G36">
            <v>4440</v>
          </cell>
          <cell r="H36">
            <v>0</v>
          </cell>
          <cell r="I36">
            <v>519</v>
          </cell>
          <cell r="J36">
            <v>1282</v>
          </cell>
          <cell r="K36">
            <v>26871</v>
          </cell>
          <cell r="L36">
            <v>0</v>
          </cell>
          <cell r="M36">
            <v>26871</v>
          </cell>
          <cell r="N36">
            <v>313</v>
          </cell>
          <cell r="O36">
            <v>790</v>
          </cell>
          <cell r="P36">
            <v>25591</v>
          </cell>
          <cell r="Q36">
            <v>693</v>
          </cell>
          <cell r="R36">
            <v>0</v>
          </cell>
          <cell r="S36">
            <v>0</v>
          </cell>
          <cell r="T36">
            <v>0</v>
          </cell>
          <cell r="U36">
            <v>572</v>
          </cell>
          <cell r="V36">
            <v>11048</v>
          </cell>
          <cell r="W36">
            <v>693</v>
          </cell>
          <cell r="X36">
            <v>650</v>
          </cell>
          <cell r="Y36">
            <v>0</v>
          </cell>
          <cell r="Z36">
            <v>1</v>
          </cell>
          <cell r="AA36">
            <v>89</v>
          </cell>
          <cell r="AB36">
            <v>740</v>
          </cell>
          <cell r="AC36">
            <v>19</v>
          </cell>
          <cell r="AD36">
            <v>784</v>
          </cell>
          <cell r="AE36">
            <v>146</v>
          </cell>
          <cell r="AF36">
            <v>0</v>
          </cell>
          <cell r="AG36">
            <v>0</v>
          </cell>
          <cell r="AH36">
            <v>1.0247933684882813</v>
          </cell>
          <cell r="AI36">
            <v>0.97894538787242236</v>
          </cell>
          <cell r="AJ36">
            <v>0.98835175467976633</v>
          </cell>
          <cell r="AK36">
            <v>189.71181011468866</v>
          </cell>
          <cell r="AL36">
            <v>0</v>
          </cell>
          <cell r="AM36">
            <v>6.702392914294221E-2</v>
          </cell>
          <cell r="AN36">
            <v>15.006410966789515</v>
          </cell>
          <cell r="AO36">
            <v>39.99212531990888</v>
          </cell>
          <cell r="AP36">
            <v>23.836831215099007</v>
          </cell>
          <cell r="AQ36">
            <v>16.14788636671457</v>
          </cell>
          <cell r="AR36">
            <v>38.774891774891778</v>
          </cell>
          <cell r="AS36">
            <v>17.451458218641861</v>
          </cell>
          <cell r="AT36">
            <v>78.420938710724499</v>
          </cell>
          <cell r="AU36">
            <v>233.44377812959334</v>
          </cell>
          <cell r="AV36">
            <v>0.33593072961314951</v>
          </cell>
          <cell r="AW36">
            <v>0.604168523821625</v>
          </cell>
          <cell r="AX36">
            <v>45.426138808786718</v>
          </cell>
          <cell r="BF36">
            <v>16.588333333333335</v>
          </cell>
          <cell r="BG36">
            <v>95.261388889072563</v>
          </cell>
          <cell r="BH36">
            <v>247.09555555521874</v>
          </cell>
          <cell r="BI36">
            <v>0</v>
          </cell>
          <cell r="BJ36">
            <v>358.94527777762465</v>
          </cell>
          <cell r="BK36">
            <v>115.10694444416893</v>
          </cell>
          <cell r="BL36">
            <v>117.96083333333333</v>
          </cell>
          <cell r="BM36">
            <v>108.74388888877455</v>
          </cell>
          <cell r="BN36">
            <v>107.63888888888889</v>
          </cell>
          <cell r="BO36">
            <v>0</v>
          </cell>
          <cell r="BP36">
            <v>0</v>
          </cell>
          <cell r="BQ36">
            <v>0</v>
          </cell>
          <cell r="BR36">
            <v>0</v>
          </cell>
          <cell r="BS36">
            <v>6.3630555553943848</v>
          </cell>
          <cell r="BT36">
            <v>10.321944444444444</v>
          </cell>
          <cell r="BU36">
            <v>0</v>
          </cell>
          <cell r="BV36">
            <v>0</v>
          </cell>
          <cell r="BW36">
            <v>52.644166666389339</v>
          </cell>
          <cell r="BX36">
            <v>19.753888888888888</v>
          </cell>
          <cell r="BY36">
            <v>32.890277777500451</v>
          </cell>
          <cell r="BZ36">
            <v>37.454444444444448</v>
          </cell>
          <cell r="CA36">
            <v>42.915833333362563</v>
          </cell>
          <cell r="CB36">
            <v>0</v>
          </cell>
          <cell r="CC36">
            <v>0</v>
          </cell>
          <cell r="CD36">
            <v>42.403333333458804</v>
          </cell>
          <cell r="CE36">
            <v>36.253888888888888</v>
          </cell>
          <cell r="CF36">
            <v>37.723333333353771</v>
          </cell>
          <cell r="CG36">
            <v>33.041388888888889</v>
          </cell>
          <cell r="CH36">
            <v>0</v>
          </cell>
          <cell r="CI36">
            <v>0</v>
          </cell>
          <cell r="CJ36">
            <v>5.5555555555555552E-2</v>
          </cell>
          <cell r="CK36">
            <v>3.5555555555555556E-2</v>
          </cell>
          <cell r="CL36">
            <v>4.6244444445494768</v>
          </cell>
          <cell r="CM36">
            <v>3.1769444444444446</v>
          </cell>
          <cell r="CN36">
            <v>0</v>
          </cell>
          <cell r="CO36">
            <v>253.07027777737966</v>
          </cell>
          <cell r="CP36">
            <v>34.416944444444447</v>
          </cell>
          <cell r="CQ36">
            <v>0</v>
          </cell>
          <cell r="CR36">
            <v>9.4244444444444451</v>
          </cell>
          <cell r="CS36">
            <v>0</v>
          </cell>
          <cell r="CT36">
            <v>0</v>
          </cell>
          <cell r="CU36">
            <v>0</v>
          </cell>
          <cell r="CV36">
            <v>0</v>
          </cell>
          <cell r="CW36">
            <v>1.6452777777777778</v>
          </cell>
          <cell r="CX36">
            <v>10.804166666666667</v>
          </cell>
          <cell r="CY36">
            <v>3.5</v>
          </cell>
          <cell r="CZ36">
            <v>0.96388888888888891</v>
          </cell>
          <cell r="DA36">
            <v>0.19111111111111112</v>
          </cell>
          <cell r="DB36">
            <v>0</v>
          </cell>
          <cell r="DC36">
            <v>6.3711111111111114</v>
          </cell>
          <cell r="DD36">
            <v>0</v>
          </cell>
          <cell r="DE36">
            <v>0</v>
          </cell>
          <cell r="DF36">
            <v>0</v>
          </cell>
          <cell r="DG36">
            <v>0</v>
          </cell>
          <cell r="DH36">
            <v>0</v>
          </cell>
          <cell r="DI36">
            <v>8.5763888888888893</v>
          </cell>
          <cell r="DJ36">
            <v>0.65694444444444444</v>
          </cell>
          <cell r="DK36">
            <v>0</v>
          </cell>
          <cell r="DL36">
            <v>0</v>
          </cell>
          <cell r="DM36">
            <v>0</v>
          </cell>
          <cell r="DN36">
            <v>31.063611111111111</v>
          </cell>
          <cell r="DO36">
            <v>76.550277777777779</v>
          </cell>
          <cell r="DP36">
            <v>329.62055555515747</v>
          </cell>
          <cell r="DQ36">
            <v>14.17368388887177</v>
          </cell>
          <cell r="DR36">
            <v>4.2999999999999997E-2</v>
          </cell>
          <cell r="DS36">
            <v>343.79423944402924</v>
          </cell>
          <cell r="DT36">
            <v>16.294444444444444</v>
          </cell>
          <cell r="DU36">
            <v>13.030277778022763</v>
          </cell>
          <cell r="DV36">
            <v>34.5</v>
          </cell>
          <cell r="DW36">
            <v>9.6534598420998721E-2</v>
          </cell>
          <cell r="DX36">
            <v>1429.2315000000001</v>
          </cell>
          <cell r="DY36">
            <v>0</v>
          </cell>
          <cell r="DZ36">
            <v>0</v>
          </cell>
          <cell r="EA36">
            <v>0.222663061200711</v>
          </cell>
          <cell r="EB36">
            <v>41.427</v>
          </cell>
          <cell r="EC36">
            <v>15671.5954574478</v>
          </cell>
          <cell r="ED36">
            <v>0</v>
          </cell>
          <cell r="EE36">
            <v>30</v>
          </cell>
          <cell r="EF36">
            <v>26.060555556045525</v>
          </cell>
          <cell r="EG36">
            <v>9.7527777778590092</v>
          </cell>
          <cell r="EH36">
            <v>14.970093990191462</v>
          </cell>
          <cell r="EI36">
            <v>17.230714853750495</v>
          </cell>
          <cell r="EJ36">
            <v>0</v>
          </cell>
          <cell r="EK36">
            <v>18</v>
          </cell>
          <cell r="EL36">
            <v>19.245555021187105</v>
          </cell>
          <cell r="EM36">
            <v>0</v>
          </cell>
          <cell r="EN36">
            <v>697.77797181668757</v>
          </cell>
          <cell r="EO36">
            <v>0</v>
          </cell>
          <cell r="EP36">
            <v>-196.22830129458259</v>
          </cell>
          <cell r="EQ36">
            <v>38.198294005123927</v>
          </cell>
          <cell r="ER36">
            <v>292.64196028086303</v>
          </cell>
          <cell r="ES36">
            <v>-62.853827678229536</v>
          </cell>
          <cell r="ET36">
            <v>-0.10820218190284536</v>
          </cell>
          <cell r="EU36">
            <v>-64.005017951227757</v>
          </cell>
          <cell r="EV36">
            <v>0</v>
          </cell>
          <cell r="EW36">
            <v>0</v>
          </cell>
        </row>
        <row r="37">
          <cell r="A37">
            <v>42165</v>
          </cell>
          <cell r="B37">
            <v>50</v>
          </cell>
          <cell r="C37" t="str">
            <v>Wed</v>
          </cell>
          <cell r="D37">
            <v>22866</v>
          </cell>
          <cell r="E37">
            <v>0</v>
          </cell>
          <cell r="F37">
            <v>0</v>
          </cell>
          <cell r="G37">
            <v>4368</v>
          </cell>
          <cell r="H37">
            <v>0</v>
          </cell>
          <cell r="I37">
            <v>561</v>
          </cell>
          <cell r="J37">
            <v>314</v>
          </cell>
          <cell r="K37">
            <v>28109</v>
          </cell>
          <cell r="L37">
            <v>0</v>
          </cell>
          <cell r="M37">
            <v>28109</v>
          </cell>
          <cell r="N37">
            <v>133</v>
          </cell>
          <cell r="O37">
            <v>789</v>
          </cell>
          <cell r="P37">
            <v>24671</v>
          </cell>
          <cell r="Q37">
            <v>794</v>
          </cell>
          <cell r="R37">
            <v>0</v>
          </cell>
          <cell r="S37">
            <v>0</v>
          </cell>
          <cell r="T37">
            <v>0</v>
          </cell>
          <cell r="U37">
            <v>603</v>
          </cell>
          <cell r="V37">
            <v>13232</v>
          </cell>
          <cell r="W37">
            <v>794</v>
          </cell>
          <cell r="X37">
            <v>627</v>
          </cell>
          <cell r="Y37">
            <v>0</v>
          </cell>
          <cell r="Z37">
            <v>10</v>
          </cell>
          <cell r="AA37">
            <v>116</v>
          </cell>
          <cell r="AB37">
            <v>753</v>
          </cell>
          <cell r="AC37">
            <v>4</v>
          </cell>
          <cell r="AD37">
            <v>779</v>
          </cell>
          <cell r="AE37">
            <v>157</v>
          </cell>
          <cell r="AF37">
            <v>0</v>
          </cell>
          <cell r="AG37">
            <v>0</v>
          </cell>
          <cell r="AH37">
            <v>1.0739757373174352</v>
          </cell>
          <cell r="AI37">
            <v>0.96237049682610665</v>
          </cell>
          <cell r="AJ37">
            <v>0.99526841936746235</v>
          </cell>
          <cell r="AK37">
            <v>196.49253464184414</v>
          </cell>
          <cell r="AL37">
            <v>0</v>
          </cell>
          <cell r="AM37">
            <v>3.1128819950905405E-2</v>
          </cell>
          <cell r="AN37">
            <v>14.57953711361044</v>
          </cell>
          <cell r="AO37">
            <v>38.916519380163592</v>
          </cell>
          <cell r="AP37">
            <v>23.018205098879562</v>
          </cell>
          <cell r="AQ37">
            <v>23.484562170370033</v>
          </cell>
          <cell r="AR37">
            <v>35.401763224181359</v>
          </cell>
          <cell r="AS37">
            <v>18.075133023132985</v>
          </cell>
          <cell r="AT37">
            <v>76.978503735940478</v>
          </cell>
          <cell r="AU37">
            <v>232.01656337527157</v>
          </cell>
          <cell r="AV37">
            <v>0.33178020834414657</v>
          </cell>
          <cell r="AW37">
            <v>0.57845484755957022</v>
          </cell>
          <cell r="AX37">
            <v>42.692798316334859</v>
          </cell>
          <cell r="BF37">
            <v>16.588333333333335</v>
          </cell>
          <cell r="BG37">
            <v>94.049166666627087</v>
          </cell>
          <cell r="BH37">
            <v>274.46499999969501</v>
          </cell>
          <cell r="BI37">
            <v>0</v>
          </cell>
          <cell r="BJ37">
            <v>385.10249999965544</v>
          </cell>
          <cell r="BK37">
            <v>121.15083333311655</v>
          </cell>
          <cell r="BL37">
            <v>130.11305555555555</v>
          </cell>
          <cell r="BM37">
            <v>116.37083333307748</v>
          </cell>
          <cell r="BN37">
            <v>119.82916666666667</v>
          </cell>
          <cell r="BO37">
            <v>0</v>
          </cell>
          <cell r="BP37">
            <v>0</v>
          </cell>
          <cell r="BQ37">
            <v>0</v>
          </cell>
          <cell r="BR37">
            <v>0</v>
          </cell>
          <cell r="BS37">
            <v>4.7800000000390641</v>
          </cell>
          <cell r="BT37">
            <v>10.283888888888889</v>
          </cell>
          <cell r="BU37">
            <v>0</v>
          </cell>
          <cell r="BV37">
            <v>0</v>
          </cell>
          <cell r="BW37">
            <v>54.116944444240588</v>
          </cell>
          <cell r="BX37">
            <v>20.274166666666666</v>
          </cell>
          <cell r="BY37">
            <v>33.842777777573922</v>
          </cell>
          <cell r="BZ37">
            <v>35.798333333333332</v>
          </cell>
          <cell r="CA37">
            <v>33.809444444392184</v>
          </cell>
          <cell r="CB37">
            <v>0</v>
          </cell>
          <cell r="CC37">
            <v>0</v>
          </cell>
          <cell r="CD37">
            <v>41.659444444270079</v>
          </cell>
          <cell r="CE37">
            <v>36.862777777777779</v>
          </cell>
          <cell r="CF37">
            <v>35.631388888714525</v>
          </cell>
          <cell r="CG37">
            <v>32.471111111111114</v>
          </cell>
          <cell r="CH37">
            <v>0</v>
          </cell>
          <cell r="CI37">
            <v>0</v>
          </cell>
          <cell r="CJ37">
            <v>5.6666666666666664E-2</v>
          </cell>
          <cell r="CK37">
            <v>2.4166666666666666E-2</v>
          </cell>
          <cell r="CL37">
            <v>5.9713888888888889</v>
          </cell>
          <cell r="CM37">
            <v>4.3674999999999997</v>
          </cell>
          <cell r="CN37">
            <v>0</v>
          </cell>
          <cell r="CO37">
            <v>250.7366666660194</v>
          </cell>
          <cell r="CP37">
            <v>44.951111111111118</v>
          </cell>
          <cell r="CQ37">
            <v>0</v>
          </cell>
          <cell r="CR37">
            <v>9.0338888888888889</v>
          </cell>
          <cell r="CS37">
            <v>0</v>
          </cell>
          <cell r="CT37">
            <v>0</v>
          </cell>
          <cell r="CU37">
            <v>12.690555555555555</v>
          </cell>
          <cell r="CV37">
            <v>0</v>
          </cell>
          <cell r="CW37">
            <v>0</v>
          </cell>
          <cell r="CX37">
            <v>13.539166666666667</v>
          </cell>
          <cell r="CY37">
            <v>13.983333333333333</v>
          </cell>
          <cell r="CZ37">
            <v>3.1663888889765883</v>
          </cell>
          <cell r="DA37">
            <v>0.17694444444444443</v>
          </cell>
          <cell r="DB37">
            <v>0</v>
          </cell>
          <cell r="DC37">
            <v>1.8569444444444445</v>
          </cell>
          <cell r="DD37">
            <v>0</v>
          </cell>
          <cell r="DE37">
            <v>0</v>
          </cell>
          <cell r="DF37">
            <v>0</v>
          </cell>
          <cell r="DG37">
            <v>0</v>
          </cell>
          <cell r="DH37">
            <v>0</v>
          </cell>
          <cell r="DI37">
            <v>8.6138888888888889</v>
          </cell>
          <cell r="DJ37">
            <v>0</v>
          </cell>
          <cell r="DK37">
            <v>2.94</v>
          </cell>
          <cell r="DL37">
            <v>0</v>
          </cell>
          <cell r="DM37">
            <v>0</v>
          </cell>
          <cell r="DN37">
            <v>44.276666666754366</v>
          </cell>
          <cell r="DO37">
            <v>110.95222222230993</v>
          </cell>
          <cell r="DP37">
            <v>361.6888888883293</v>
          </cell>
          <cell r="DQ37">
            <v>15.552622222198158</v>
          </cell>
          <cell r="DR37">
            <v>4.2999999999999997E-2</v>
          </cell>
          <cell r="DS37">
            <v>377.24151111052748</v>
          </cell>
          <cell r="DT37">
            <v>19.948611111111113</v>
          </cell>
          <cell r="DU37">
            <v>3.4650000002149821</v>
          </cell>
          <cell r="DV37">
            <v>16.5</v>
          </cell>
          <cell r="DW37">
            <v>4.3323517016980839E-2</v>
          </cell>
          <cell r="DX37">
            <v>675.18</v>
          </cell>
          <cell r="DY37">
            <v>0</v>
          </cell>
          <cell r="DZ37">
            <v>0</v>
          </cell>
          <cell r="EA37">
            <v>0.29411456309696044</v>
          </cell>
          <cell r="EB37">
            <v>40.92</v>
          </cell>
          <cell r="EC37">
            <v>16111.902634642785</v>
          </cell>
          <cell r="ED37">
            <v>0</v>
          </cell>
          <cell r="EE37">
            <v>30</v>
          </cell>
          <cell r="EF37">
            <v>6.9300000004299642</v>
          </cell>
          <cell r="EG37">
            <v>9.04666666661441</v>
          </cell>
          <cell r="EH37">
            <v>17.354458364138566</v>
          </cell>
          <cell r="EI37">
            <v>17.596844230750396</v>
          </cell>
          <cell r="EJ37">
            <v>0</v>
          </cell>
          <cell r="EK37">
            <v>176.47058823529412</v>
          </cell>
          <cell r="EL37">
            <v>19.425966413918221</v>
          </cell>
          <cell r="EM37">
            <v>0</v>
          </cell>
          <cell r="EN37">
            <v>913.80753137328509</v>
          </cell>
          <cell r="EO37">
            <v>0</v>
          </cell>
          <cell r="EP37">
            <v>-161.29576387049693</v>
          </cell>
          <cell r="EQ37">
            <v>101.5763932386416</v>
          </cell>
          <cell r="ER37">
            <v>-340.68977889401947</v>
          </cell>
          <cell r="ES37">
            <v>-123.67115647673856</v>
          </cell>
          <cell r="ET37">
            <v>-0.13391585816490015</v>
          </cell>
          <cell r="EU37">
            <v>-88.170394202455626</v>
          </cell>
          <cell r="EV37">
            <v>0</v>
          </cell>
          <cell r="EW37">
            <v>0</v>
          </cell>
        </row>
        <row r="38">
          <cell r="A38">
            <v>42166</v>
          </cell>
          <cell r="B38">
            <v>50</v>
          </cell>
          <cell r="C38" t="str">
            <v>Thu</v>
          </cell>
          <cell r="D38">
            <v>26395</v>
          </cell>
          <cell r="E38">
            <v>0</v>
          </cell>
          <cell r="F38">
            <v>0</v>
          </cell>
          <cell r="G38">
            <v>5652</v>
          </cell>
          <cell r="H38">
            <v>0</v>
          </cell>
          <cell r="I38">
            <v>2170</v>
          </cell>
          <cell r="J38">
            <v>512</v>
          </cell>
          <cell r="K38">
            <v>34729</v>
          </cell>
          <cell r="L38">
            <v>0</v>
          </cell>
          <cell r="M38">
            <v>34729</v>
          </cell>
          <cell r="N38">
            <v>350</v>
          </cell>
          <cell r="O38">
            <v>957</v>
          </cell>
          <cell r="P38">
            <v>32986</v>
          </cell>
          <cell r="Q38">
            <v>840</v>
          </cell>
          <cell r="R38">
            <v>0</v>
          </cell>
          <cell r="S38">
            <v>0</v>
          </cell>
          <cell r="T38">
            <v>0</v>
          </cell>
          <cell r="U38">
            <v>667</v>
          </cell>
          <cell r="V38">
            <v>14974</v>
          </cell>
          <cell r="W38">
            <v>840</v>
          </cell>
          <cell r="X38">
            <v>701</v>
          </cell>
          <cell r="Y38">
            <v>0</v>
          </cell>
          <cell r="Z38">
            <v>23</v>
          </cell>
          <cell r="AA38">
            <v>81</v>
          </cell>
          <cell r="AB38">
            <v>805</v>
          </cell>
          <cell r="AC38">
            <v>23</v>
          </cell>
          <cell r="AD38">
            <v>955</v>
          </cell>
          <cell r="AE38">
            <v>212</v>
          </cell>
          <cell r="AF38">
            <v>0</v>
          </cell>
          <cell r="AG38">
            <v>0</v>
          </cell>
          <cell r="AH38">
            <v>1.084628502853171</v>
          </cell>
          <cell r="AI38">
            <v>0.96686982872694716</v>
          </cell>
          <cell r="AJ38">
            <v>0.98992196723199632</v>
          </cell>
          <cell r="AK38">
            <v>206.49863742455017</v>
          </cell>
          <cell r="AL38">
            <v>0</v>
          </cell>
          <cell r="AM38">
            <v>7.7226525382245392E-2</v>
          </cell>
          <cell r="AN38">
            <v>15.51717148971735</v>
          </cell>
          <cell r="AO38">
            <v>54.26964699223312</v>
          </cell>
          <cell r="AP38">
            <v>21.685105524107872</v>
          </cell>
          <cell r="AQ38">
            <v>16.667034105733794</v>
          </cell>
          <cell r="AR38">
            <v>41.344047619047622</v>
          </cell>
          <cell r="AS38">
            <v>17.615200860541876</v>
          </cell>
          <cell r="AT38">
            <v>88.825452264145241</v>
          </cell>
          <cell r="AU38">
            <v>263.22588795090519</v>
          </cell>
          <cell r="AV38">
            <v>0.337449530346773</v>
          </cell>
          <cell r="AW38">
            <v>0.50332126469573679</v>
          </cell>
          <cell r="AX38">
            <v>42.864562771582335</v>
          </cell>
          <cell r="BF38">
            <v>20.088333333333335</v>
          </cell>
          <cell r="BG38">
            <v>118.21277777768283</v>
          </cell>
          <cell r="BH38">
            <v>279.96916666707415</v>
          </cell>
          <cell r="BI38">
            <v>0</v>
          </cell>
          <cell r="BJ38">
            <v>418.2702777780903</v>
          </cell>
          <cell r="BK38">
            <v>131.93611111106739</v>
          </cell>
          <cell r="BL38">
            <v>143.10166666666666</v>
          </cell>
          <cell r="BM38">
            <v>127.82166666665839</v>
          </cell>
          <cell r="BN38">
            <v>131.13416666666666</v>
          </cell>
          <cell r="BO38">
            <v>0</v>
          </cell>
          <cell r="BP38">
            <v>0</v>
          </cell>
          <cell r="BQ38">
            <v>0</v>
          </cell>
          <cell r="BR38">
            <v>0</v>
          </cell>
          <cell r="BS38">
            <v>4.1144444444090027</v>
          </cell>
          <cell r="BT38">
            <v>11.967499999999999</v>
          </cell>
          <cell r="BU38">
            <v>0</v>
          </cell>
          <cell r="BV38">
            <v>0</v>
          </cell>
          <cell r="BW38">
            <v>61.673611111030652</v>
          </cell>
          <cell r="BX38">
            <v>17.634166666626051</v>
          </cell>
          <cell r="BY38">
            <v>44.039444444404602</v>
          </cell>
          <cell r="BZ38">
            <v>44.787222222222219</v>
          </cell>
          <cell r="CA38">
            <v>50.39888888875695</v>
          </cell>
          <cell r="CB38">
            <v>0</v>
          </cell>
          <cell r="CC38">
            <v>0</v>
          </cell>
          <cell r="CD38">
            <v>45.699166667080327</v>
          </cell>
          <cell r="CE38">
            <v>41.978333333333339</v>
          </cell>
          <cell r="CF38">
            <v>40.205000000333982</v>
          </cell>
          <cell r="CG38">
            <v>37.248888888888892</v>
          </cell>
          <cell r="CH38">
            <v>0</v>
          </cell>
          <cell r="CI38">
            <v>0</v>
          </cell>
          <cell r="CJ38">
            <v>0.88249999999999995</v>
          </cell>
          <cell r="CK38">
            <v>1.2075</v>
          </cell>
          <cell r="CL38">
            <v>4.6116666667463466</v>
          </cell>
          <cell r="CM38">
            <v>3.5219444444444443</v>
          </cell>
          <cell r="CN38">
            <v>0</v>
          </cell>
          <cell r="CO38">
            <v>289.70777777793529</v>
          </cell>
          <cell r="CP38">
            <v>37.738055555555562</v>
          </cell>
          <cell r="CQ38">
            <v>0</v>
          </cell>
          <cell r="CR38">
            <v>8.5405555555555548</v>
          </cell>
          <cell r="CS38">
            <v>0</v>
          </cell>
          <cell r="CT38">
            <v>0</v>
          </cell>
          <cell r="CU38">
            <v>9.2200000000000006</v>
          </cell>
          <cell r="CV38">
            <v>0</v>
          </cell>
          <cell r="CW38">
            <v>1.0633333333333332</v>
          </cell>
          <cell r="CX38">
            <v>14.427222222222222</v>
          </cell>
          <cell r="CY38">
            <v>3.9833333333333334</v>
          </cell>
          <cell r="CZ38">
            <v>4.7494444443730428</v>
          </cell>
          <cell r="DA38">
            <v>0.28166666666666668</v>
          </cell>
          <cell r="DB38">
            <v>0</v>
          </cell>
          <cell r="DC38">
            <v>8.6444444444444439</v>
          </cell>
          <cell r="DD38">
            <v>0</v>
          </cell>
          <cell r="DE38">
            <v>0</v>
          </cell>
          <cell r="DF38">
            <v>0</v>
          </cell>
          <cell r="DG38">
            <v>0</v>
          </cell>
          <cell r="DH38">
            <v>0</v>
          </cell>
          <cell r="DI38">
            <v>8.5891666666666673</v>
          </cell>
          <cell r="DJ38">
            <v>0</v>
          </cell>
          <cell r="DK38">
            <v>0</v>
          </cell>
          <cell r="DL38">
            <v>0</v>
          </cell>
          <cell r="DM38">
            <v>0</v>
          </cell>
          <cell r="DN38">
            <v>40.67527777770637</v>
          </cell>
          <cell r="DO38">
            <v>97.23722222215082</v>
          </cell>
          <cell r="DP38">
            <v>386.94500000008611</v>
          </cell>
          <cell r="DQ38">
            <v>16.638635000003703</v>
          </cell>
          <cell r="DR38">
            <v>4.2999999999999997E-2</v>
          </cell>
          <cell r="DS38">
            <v>403.58363500008983</v>
          </cell>
          <cell r="DT38">
            <v>26.9575</v>
          </cell>
          <cell r="DU38">
            <v>4.0352777780041329</v>
          </cell>
          <cell r="DV38">
            <v>13.5</v>
          </cell>
          <cell r="DW38">
            <v>3.3105077524820815E-2</v>
          </cell>
          <cell r="DX38">
            <v>560.12850000000003</v>
          </cell>
          <cell r="DY38">
            <v>0</v>
          </cell>
          <cell r="DZ38">
            <v>0</v>
          </cell>
          <cell r="EA38">
            <v>0.24093450226773733</v>
          </cell>
          <cell r="EB38">
            <v>41.491</v>
          </cell>
          <cell r="EC38">
            <v>17305.217099788726</v>
          </cell>
          <cell r="ED38">
            <v>0</v>
          </cell>
          <cell r="EE38">
            <v>23</v>
          </cell>
          <cell r="EF38">
            <v>10.52681159479339</v>
          </cell>
          <cell r="EG38">
            <v>12.887500000124694</v>
          </cell>
          <cell r="EH38">
            <v>16.450048496446072</v>
          </cell>
          <cell r="EI38">
            <v>17.435642332898315</v>
          </cell>
          <cell r="EJ38">
            <v>0</v>
          </cell>
          <cell r="EK38">
            <v>26.062322946175637</v>
          </cell>
          <cell r="EL38">
            <v>17.564148897419695</v>
          </cell>
          <cell r="EM38">
            <v>0</v>
          </cell>
          <cell r="EN38">
            <v>1373.6970024422949</v>
          </cell>
          <cell r="EO38">
            <v>0</v>
          </cell>
          <cell r="EP38">
            <v>-960.80917452689266</v>
          </cell>
          <cell r="EQ38">
            <v>-46.314613535448878</v>
          </cell>
          <cell r="ER38">
            <v>265.26145596227519</v>
          </cell>
          <cell r="ES38">
            <v>-82.898753927434242</v>
          </cell>
          <cell r="ET38">
            <v>-0.20904944102873357</v>
          </cell>
          <cell r="EU38">
            <v>-169.37249718781825</v>
          </cell>
          <cell r="EV38">
            <v>0</v>
          </cell>
          <cell r="EW38">
            <v>0</v>
          </cell>
        </row>
        <row r="39">
          <cell r="A39">
            <v>42167</v>
          </cell>
          <cell r="B39">
            <v>50</v>
          </cell>
          <cell r="C39" t="str">
            <v>Fri</v>
          </cell>
          <cell r="D39">
            <v>25155</v>
          </cell>
          <cell r="E39">
            <v>0</v>
          </cell>
          <cell r="F39">
            <v>0</v>
          </cell>
          <cell r="G39">
            <v>5742</v>
          </cell>
          <cell r="H39">
            <v>0</v>
          </cell>
          <cell r="I39">
            <v>1016</v>
          </cell>
          <cell r="J39">
            <v>958</v>
          </cell>
          <cell r="K39">
            <v>32871</v>
          </cell>
          <cell r="L39">
            <v>0</v>
          </cell>
          <cell r="M39">
            <v>32871</v>
          </cell>
          <cell r="N39">
            <v>149</v>
          </cell>
          <cell r="O39">
            <v>1025</v>
          </cell>
          <cell r="P39">
            <v>35176</v>
          </cell>
          <cell r="Q39">
            <v>793</v>
          </cell>
          <cell r="R39">
            <v>0</v>
          </cell>
          <cell r="S39">
            <v>0</v>
          </cell>
          <cell r="T39">
            <v>0</v>
          </cell>
          <cell r="U39">
            <v>638</v>
          </cell>
          <cell r="V39">
            <v>13224</v>
          </cell>
          <cell r="W39">
            <v>793</v>
          </cell>
          <cell r="X39">
            <v>729</v>
          </cell>
          <cell r="Y39">
            <v>0</v>
          </cell>
          <cell r="Z39">
            <v>2</v>
          </cell>
          <cell r="AA39">
            <v>62</v>
          </cell>
          <cell r="AB39">
            <v>793</v>
          </cell>
          <cell r="AC39">
            <v>7</v>
          </cell>
          <cell r="AD39">
            <v>1021</v>
          </cell>
          <cell r="AE39">
            <v>160</v>
          </cell>
          <cell r="AF39">
            <v>0</v>
          </cell>
          <cell r="AG39">
            <v>0</v>
          </cell>
          <cell r="AH39">
            <v>1.0560309083650656</v>
          </cell>
          <cell r="AI39">
            <v>0.94515685344351952</v>
          </cell>
          <cell r="AJ39">
            <v>0.9954671290803444</v>
          </cell>
          <cell r="AK39">
            <v>197.6230588602227</v>
          </cell>
          <cell r="AL39">
            <v>0</v>
          </cell>
          <cell r="AM39">
            <v>6.0052934197316783E-2</v>
          </cell>
          <cell r="AN39">
            <v>17.315489150886261</v>
          </cell>
          <cell r="AO39">
            <v>66.46732473555268</v>
          </cell>
          <cell r="AP39">
            <v>23.324110972964</v>
          </cell>
          <cell r="AQ39">
            <v>18.517221249319167</v>
          </cell>
          <cell r="AR39">
            <v>41.451450189155111</v>
          </cell>
          <cell r="AS39">
            <v>16.276126295668192</v>
          </cell>
          <cell r="AT39">
            <v>80.894313945097053</v>
          </cell>
          <cell r="AU39">
            <v>249.69688785149404</v>
          </cell>
          <cell r="AV39">
            <v>0.32397005281543012</v>
          </cell>
          <cell r="AW39">
            <v>0.53315677452266019</v>
          </cell>
          <cell r="AX39">
            <v>41.35124784294478</v>
          </cell>
          <cell r="BF39">
            <v>20.088333333333335</v>
          </cell>
          <cell r="BG39">
            <v>114.79194444436062</v>
          </cell>
          <cell r="BH39">
            <v>290.35583333316413</v>
          </cell>
          <cell r="BI39">
            <v>5.9702777777777776</v>
          </cell>
          <cell r="BJ39">
            <v>431.20638888863584</v>
          </cell>
          <cell r="BK39">
            <v>131.643611111204</v>
          </cell>
          <cell r="BL39">
            <v>139.01972222222221</v>
          </cell>
          <cell r="BM39">
            <v>127.28777777795628</v>
          </cell>
          <cell r="BN39">
            <v>127.43833333333333</v>
          </cell>
          <cell r="BO39">
            <v>0</v>
          </cell>
          <cell r="BP39">
            <v>0</v>
          </cell>
          <cell r="BQ39">
            <v>0</v>
          </cell>
          <cell r="BR39">
            <v>0</v>
          </cell>
          <cell r="BS39">
            <v>4.3558333332477037</v>
          </cell>
          <cell r="BT39">
            <v>11.581388888888888</v>
          </cell>
          <cell r="BU39">
            <v>0</v>
          </cell>
          <cell r="BV39">
            <v>0</v>
          </cell>
          <cell r="BW39">
            <v>59.195555555387656</v>
          </cell>
          <cell r="BX39">
            <v>15.421111111031948</v>
          </cell>
          <cell r="BY39">
            <v>43.774444444355709</v>
          </cell>
          <cell r="BZ39">
            <v>47.6325</v>
          </cell>
          <cell r="CA39">
            <v>42.824999999886948</v>
          </cell>
          <cell r="CB39">
            <v>0</v>
          </cell>
          <cell r="CC39">
            <v>0</v>
          </cell>
          <cell r="CD39">
            <v>48.721666666536798</v>
          </cell>
          <cell r="CE39">
            <v>39.790833333333332</v>
          </cell>
          <cell r="CF39">
            <v>45.059999999848145</v>
          </cell>
          <cell r="CG39">
            <v>37.338333333333331</v>
          </cell>
          <cell r="CH39">
            <v>0</v>
          </cell>
          <cell r="CI39">
            <v>0</v>
          </cell>
          <cell r="CJ39">
            <v>0</v>
          </cell>
          <cell r="CK39">
            <v>0</v>
          </cell>
          <cell r="CL39">
            <v>3.6616666666886561</v>
          </cell>
          <cell r="CM39">
            <v>2.4525000000000001</v>
          </cell>
          <cell r="CN39">
            <v>0</v>
          </cell>
          <cell r="CO39">
            <v>282.3858333330154</v>
          </cell>
          <cell r="CP39">
            <v>51.466666666666669</v>
          </cell>
          <cell r="CQ39">
            <v>0</v>
          </cell>
          <cell r="CR39">
            <v>13.150277777777777</v>
          </cell>
          <cell r="CS39">
            <v>0</v>
          </cell>
          <cell r="CT39">
            <v>0</v>
          </cell>
          <cell r="CU39">
            <v>11.077500000000001</v>
          </cell>
          <cell r="CV39">
            <v>0</v>
          </cell>
          <cell r="CW39">
            <v>2.8447222222222224</v>
          </cell>
          <cell r="CX39">
            <v>12.145833333333334</v>
          </cell>
          <cell r="CY39">
            <v>5.4666666666666668</v>
          </cell>
          <cell r="CZ39">
            <v>2.652222222222222</v>
          </cell>
          <cell r="DA39">
            <v>0</v>
          </cell>
          <cell r="DB39">
            <v>0</v>
          </cell>
          <cell r="DC39">
            <v>11.073611111111111</v>
          </cell>
          <cell r="DD39">
            <v>0</v>
          </cell>
          <cell r="DE39">
            <v>0</v>
          </cell>
          <cell r="DF39">
            <v>0</v>
          </cell>
          <cell r="DG39">
            <v>0</v>
          </cell>
          <cell r="DH39">
            <v>0</v>
          </cell>
          <cell r="DI39">
            <v>8.7044444444444444</v>
          </cell>
          <cell r="DJ39">
            <v>0</v>
          </cell>
          <cell r="DK39">
            <v>2.7863888888888888</v>
          </cell>
          <cell r="DL39">
            <v>0</v>
          </cell>
          <cell r="DM39">
            <v>0</v>
          </cell>
          <cell r="DN39">
            <v>42.829166666666659</v>
          </cell>
          <cell r="DO39">
            <v>121.36833333333331</v>
          </cell>
          <cell r="DP39">
            <v>403.75416666634874</v>
          </cell>
          <cell r="DQ39">
            <v>17.361429166652993</v>
          </cell>
          <cell r="DR39">
            <v>4.2999999999999997E-2</v>
          </cell>
          <cell r="DS39">
            <v>421.11559583300175</v>
          </cell>
          <cell r="DT39">
            <v>24.861388888888889</v>
          </cell>
          <cell r="DU39">
            <v>2.5908333333982712</v>
          </cell>
          <cell r="DV39">
            <v>10.98</v>
          </cell>
          <cell r="DW39">
            <v>2.5907357107816938E-2</v>
          </cell>
          <cell r="DX39">
            <v>442.57086000000004</v>
          </cell>
          <cell r="DY39">
            <v>0</v>
          </cell>
          <cell r="DZ39">
            <v>0</v>
          </cell>
          <cell r="EA39">
            <v>0.28820669320796971</v>
          </cell>
          <cell r="EB39">
            <v>40.307000000000002</v>
          </cell>
          <cell r="EC39">
            <v>17416.477181240803</v>
          </cell>
          <cell r="ED39">
            <v>240.64398638888889</v>
          </cell>
          <cell r="EE39">
            <v>22</v>
          </cell>
          <cell r="EF39">
            <v>7.0659090910861941</v>
          </cell>
          <cell r="EG39">
            <v>8.3872222221091697</v>
          </cell>
          <cell r="EH39">
            <v>19.076637742855002</v>
          </cell>
          <cell r="EI39">
            <v>16.178428761705653</v>
          </cell>
          <cell r="EJ39">
            <v>0</v>
          </cell>
          <cell r="EK39">
            <v>0</v>
          </cell>
          <cell r="EL39">
            <v>16.932180245688031</v>
          </cell>
          <cell r="EM39">
            <v>0</v>
          </cell>
          <cell r="EN39">
            <v>1318.2322556218587</v>
          </cell>
          <cell r="EO39">
            <v>0</v>
          </cell>
          <cell r="EP39">
            <v>-597.51404486897707</v>
          </cell>
          <cell r="EQ39">
            <v>-331.53607752136787</v>
          </cell>
          <cell r="ER39">
            <v>44.996686792845367</v>
          </cell>
          <cell r="ES39">
            <v>74.373930249587602</v>
          </cell>
          <cell r="ET39">
            <v>-0.17921393120181017</v>
          </cell>
          <cell r="EU39">
            <v>-142.46102451149599</v>
          </cell>
          <cell r="EV39">
            <v>0</v>
          </cell>
          <cell r="EW39">
            <v>0</v>
          </cell>
        </row>
        <row r="40">
          <cell r="A40">
            <v>42168</v>
          </cell>
          <cell r="B40">
            <v>50</v>
          </cell>
          <cell r="C40" t="str">
            <v>Sat</v>
          </cell>
          <cell r="D40">
            <v>24245</v>
          </cell>
          <cell r="E40">
            <v>0</v>
          </cell>
          <cell r="F40">
            <v>0</v>
          </cell>
          <cell r="G40">
            <v>4650</v>
          </cell>
          <cell r="H40">
            <v>0</v>
          </cell>
          <cell r="I40">
            <v>569</v>
          </cell>
          <cell r="J40">
            <v>510</v>
          </cell>
          <cell r="K40">
            <v>29974</v>
          </cell>
          <cell r="L40">
            <v>0</v>
          </cell>
          <cell r="M40">
            <v>29974</v>
          </cell>
          <cell r="N40">
            <v>248</v>
          </cell>
          <cell r="O40">
            <v>897</v>
          </cell>
          <cell r="P40">
            <v>31835</v>
          </cell>
          <cell r="Q40">
            <v>683</v>
          </cell>
          <cell r="R40">
            <v>0</v>
          </cell>
          <cell r="S40">
            <v>0</v>
          </cell>
          <cell r="T40">
            <v>0</v>
          </cell>
          <cell r="U40">
            <v>553</v>
          </cell>
          <cell r="V40">
            <v>13131</v>
          </cell>
          <cell r="W40">
            <v>683</v>
          </cell>
          <cell r="X40">
            <v>725</v>
          </cell>
          <cell r="Y40">
            <v>0</v>
          </cell>
          <cell r="Z40">
            <v>2</v>
          </cell>
          <cell r="AA40">
            <v>46</v>
          </cell>
          <cell r="AB40">
            <v>773</v>
          </cell>
          <cell r="AC40">
            <v>11</v>
          </cell>
          <cell r="AD40">
            <v>883</v>
          </cell>
          <cell r="AE40">
            <v>137</v>
          </cell>
          <cell r="AF40">
            <v>0</v>
          </cell>
          <cell r="AG40">
            <v>0</v>
          </cell>
          <cell r="AH40">
            <v>0.94120092873066519</v>
          </cell>
          <cell r="AI40">
            <v>0.83254808507230438</v>
          </cell>
          <cell r="AJ40">
            <v>0.99172616267431779</v>
          </cell>
          <cell r="AK40">
            <v>189.77359450519074</v>
          </cell>
          <cell r="AL40">
            <v>0</v>
          </cell>
          <cell r="AM40">
            <v>3.5997864816174015E-2</v>
          </cell>
          <cell r="AN40">
            <v>13.829964923914458</v>
          </cell>
          <cell r="AO40">
            <v>41.540598950293301</v>
          </cell>
          <cell r="AP40">
            <v>20.408713572872074</v>
          </cell>
          <cell r="AQ40">
            <v>19.456841705419713</v>
          </cell>
          <cell r="AR40">
            <v>43.885797950219619</v>
          </cell>
          <cell r="AS40">
            <v>14.484998646613695</v>
          </cell>
          <cell r="AT40">
            <v>81.208222390295234</v>
          </cell>
          <cell r="AU40">
            <v>222.11006454995356</v>
          </cell>
          <cell r="AV40">
            <v>0.36562153342687059</v>
          </cell>
          <cell r="AW40">
            <v>0.78786347617150154</v>
          </cell>
          <cell r="AX40">
            <v>61.343233351990762</v>
          </cell>
          <cell r="BF40">
            <v>4.2530555555555551</v>
          </cell>
          <cell r="BG40">
            <v>119.17055555562902</v>
          </cell>
          <cell r="BH40">
            <v>248.51638888959022</v>
          </cell>
          <cell r="BI40">
            <v>15.783333333333333</v>
          </cell>
          <cell r="BJ40">
            <v>387.72333333410819</v>
          </cell>
          <cell r="BK40">
            <v>134.95111111121537</v>
          </cell>
          <cell r="BL40">
            <v>127.0161111111111</v>
          </cell>
          <cell r="BM40">
            <v>127.75750000001629</v>
          </cell>
          <cell r="BN40">
            <v>117.42749999999999</v>
          </cell>
          <cell r="BO40">
            <v>0</v>
          </cell>
          <cell r="BP40">
            <v>0</v>
          </cell>
          <cell r="BQ40">
            <v>0</v>
          </cell>
          <cell r="BR40">
            <v>0</v>
          </cell>
          <cell r="BS40">
            <v>7.1936111111990693</v>
          </cell>
          <cell r="BT40">
            <v>9.5886111111111116</v>
          </cell>
          <cell r="BU40">
            <v>0</v>
          </cell>
          <cell r="BV40">
            <v>0</v>
          </cell>
          <cell r="BW40">
            <v>64.859166667077233</v>
          </cell>
          <cell r="BX40">
            <v>21.593333333333334</v>
          </cell>
          <cell r="BY40">
            <v>43.265833333743892</v>
          </cell>
          <cell r="BZ40">
            <v>41.574166666666663</v>
          </cell>
          <cell r="CA40">
            <v>35.103333333371879</v>
          </cell>
          <cell r="CB40">
            <v>0</v>
          </cell>
          <cell r="CC40">
            <v>0</v>
          </cell>
          <cell r="CD40">
            <v>53.365555555692929</v>
          </cell>
          <cell r="CE40">
            <v>38.876111111111108</v>
          </cell>
          <cell r="CF40">
            <v>49.955555555683873</v>
          </cell>
          <cell r="CG40">
            <v>36.879444444444445</v>
          </cell>
          <cell r="CH40">
            <v>0</v>
          </cell>
          <cell r="CI40">
            <v>0</v>
          </cell>
          <cell r="CJ40">
            <v>0.50777777778683231</v>
          </cell>
          <cell r="CK40">
            <v>0.1125</v>
          </cell>
          <cell r="CL40">
            <v>2.902222222222222</v>
          </cell>
          <cell r="CM40">
            <v>1.8841666666666668</v>
          </cell>
          <cell r="CN40">
            <v>0</v>
          </cell>
          <cell r="CO40">
            <v>288.2791666673574</v>
          </cell>
          <cell r="CP40">
            <v>24.788888888888888</v>
          </cell>
          <cell r="CQ40">
            <v>0</v>
          </cell>
          <cell r="CR40">
            <v>9.1074999999999999</v>
          </cell>
          <cell r="CS40">
            <v>0</v>
          </cell>
          <cell r="CT40">
            <v>0</v>
          </cell>
          <cell r="CU40">
            <v>3.8494444444444444</v>
          </cell>
          <cell r="CV40">
            <v>0</v>
          </cell>
          <cell r="CW40">
            <v>6.0324999999999998</v>
          </cell>
          <cell r="CX40">
            <v>14.738611111111112</v>
          </cell>
          <cell r="CY40">
            <v>1.4122222222222223</v>
          </cell>
          <cell r="CZ40">
            <v>7.3333333333333334E-2</v>
          </cell>
          <cell r="DA40">
            <v>0</v>
          </cell>
          <cell r="DB40">
            <v>0</v>
          </cell>
          <cell r="DC40">
            <v>4.3069444444444445</v>
          </cell>
          <cell r="DD40">
            <v>0</v>
          </cell>
          <cell r="DE40">
            <v>0</v>
          </cell>
          <cell r="DF40">
            <v>0</v>
          </cell>
          <cell r="DG40">
            <v>0</v>
          </cell>
          <cell r="DH40">
            <v>0</v>
          </cell>
          <cell r="DI40">
            <v>8.5233333333333334</v>
          </cell>
          <cell r="DJ40">
            <v>0</v>
          </cell>
          <cell r="DK40">
            <v>5.9505555555374468</v>
          </cell>
          <cell r="DL40">
            <v>0</v>
          </cell>
          <cell r="DM40">
            <v>0</v>
          </cell>
          <cell r="DN40">
            <v>35.004999999981891</v>
          </cell>
          <cell r="DO40">
            <v>78.783333333315227</v>
          </cell>
          <cell r="DP40">
            <v>367.06250000067263</v>
          </cell>
          <cell r="DQ40">
            <v>15.783687500028922</v>
          </cell>
          <cell r="DR40">
            <v>4.2999999999999997E-2</v>
          </cell>
          <cell r="DS40">
            <v>382.84618750070155</v>
          </cell>
          <cell r="DT40">
            <v>18.622777777777777</v>
          </cell>
          <cell r="DU40">
            <v>2.038055555657746</v>
          </cell>
          <cell r="DV40">
            <v>8.73</v>
          </cell>
          <cell r="DW40">
            <v>2.2676981011132542E-2</v>
          </cell>
          <cell r="DX40">
            <v>523.65159000000006</v>
          </cell>
          <cell r="DY40">
            <v>0</v>
          </cell>
          <cell r="DZ40">
            <v>0</v>
          </cell>
          <cell r="EA40">
            <v>0.2057832516176509</v>
          </cell>
          <cell r="EB40">
            <v>59.982999999999997</v>
          </cell>
          <cell r="EC40">
            <v>23487.914454854581</v>
          </cell>
          <cell r="ED40">
            <v>946.73168333333331</v>
          </cell>
          <cell r="EE40">
            <v>18</v>
          </cell>
          <cell r="EF40">
            <v>6.7935185188591536</v>
          </cell>
          <cell r="EG40">
            <v>8.2724999999311848</v>
          </cell>
          <cell r="EH40">
            <v>16.560894530207271</v>
          </cell>
          <cell r="EI40">
            <v>14.512900355834608</v>
          </cell>
          <cell r="EJ40">
            <v>0</v>
          </cell>
          <cell r="EK40">
            <v>3.9387308533214509</v>
          </cell>
          <cell r="EL40">
            <v>15.849923430321594</v>
          </cell>
          <cell r="EM40">
            <v>0</v>
          </cell>
          <cell r="EN40">
            <v>646.40691971252716</v>
          </cell>
          <cell r="EO40">
            <v>0</v>
          </cell>
          <cell r="EP40">
            <v>106.32827114984667</v>
          </cell>
          <cell r="EQ40">
            <v>370.48212264560823</v>
          </cell>
          <cell r="ER40">
            <v>-51.775841340868318</v>
          </cell>
          <cell r="ES40">
            <v>467.79801255416925</v>
          </cell>
          <cell r="ET40">
            <v>7.5492770447031177E-2</v>
          </cell>
          <cell r="EU40">
            <v>36.887855069443901</v>
          </cell>
          <cell r="EV40">
            <v>0</v>
          </cell>
          <cell r="EW40">
            <v>0</v>
          </cell>
        </row>
        <row r="41">
          <cell r="A41">
            <v>42169</v>
          </cell>
          <cell r="B41">
            <v>50</v>
          </cell>
          <cell r="C41" t="str">
            <v>Sun</v>
          </cell>
          <cell r="D41">
            <v>15735</v>
          </cell>
          <cell r="E41">
            <v>0</v>
          </cell>
          <cell r="F41">
            <v>0</v>
          </cell>
          <cell r="G41">
            <v>4164</v>
          </cell>
          <cell r="H41">
            <v>0</v>
          </cell>
          <cell r="I41">
            <v>764</v>
          </cell>
          <cell r="J41">
            <v>2179</v>
          </cell>
          <cell r="K41">
            <v>22842</v>
          </cell>
          <cell r="L41">
            <v>0</v>
          </cell>
          <cell r="M41">
            <v>22842</v>
          </cell>
          <cell r="N41">
            <v>268</v>
          </cell>
          <cell r="O41">
            <v>779</v>
          </cell>
          <cell r="P41">
            <v>25540</v>
          </cell>
          <cell r="Q41">
            <v>529</v>
          </cell>
          <cell r="R41">
            <v>0</v>
          </cell>
          <cell r="S41">
            <v>0</v>
          </cell>
          <cell r="T41">
            <v>0</v>
          </cell>
          <cell r="U41">
            <v>424</v>
          </cell>
          <cell r="V41">
            <v>8435</v>
          </cell>
          <cell r="W41">
            <v>529</v>
          </cell>
          <cell r="X41">
            <v>458</v>
          </cell>
          <cell r="Y41">
            <v>0</v>
          </cell>
          <cell r="Z41">
            <v>0</v>
          </cell>
          <cell r="AA41">
            <v>51</v>
          </cell>
          <cell r="AB41">
            <v>509</v>
          </cell>
          <cell r="AC41">
            <v>9</v>
          </cell>
          <cell r="AD41">
            <v>771</v>
          </cell>
          <cell r="AE41">
            <v>131</v>
          </cell>
          <cell r="AF41">
            <v>0</v>
          </cell>
          <cell r="AG41">
            <v>0</v>
          </cell>
          <cell r="AH41">
            <v>0.96828129133980678</v>
          </cell>
          <cell r="AI41">
            <v>0.98834584587386043</v>
          </cell>
          <cell r="AJ41">
            <v>0.98826722703791259</v>
          </cell>
          <cell r="AK41">
            <v>185.5840330758308</v>
          </cell>
          <cell r="AL41">
            <v>0</v>
          </cell>
          <cell r="AM41">
            <v>0.12884160756501181</v>
          </cell>
          <cell r="AN41">
            <v>17.64794723986958</v>
          </cell>
          <cell r="AO41">
            <v>57.751235584843492</v>
          </cell>
          <cell r="AP41">
            <v>25.153151846796515</v>
          </cell>
          <cell r="AQ41">
            <v>14.363832467319702</v>
          </cell>
          <cell r="AR41">
            <v>43.179584120982987</v>
          </cell>
          <cell r="AS41">
            <v>16.68381422352364</v>
          </cell>
          <cell r="AT41">
            <v>87.09871149156308</v>
          </cell>
          <cell r="AU41">
            <v>244.47159764816641</v>
          </cell>
          <cell r="AV41">
            <v>0.35627333534634975</v>
          </cell>
          <cell r="AW41">
            <v>1.1665385017647303</v>
          </cell>
          <cell r="AX41">
            <v>97.415149001923766</v>
          </cell>
          <cell r="BF41">
            <v>0</v>
          </cell>
          <cell r="BG41">
            <v>0</v>
          </cell>
          <cell r="BH41">
            <v>275.23805555601137</v>
          </cell>
          <cell r="BI41">
            <v>0</v>
          </cell>
          <cell r="BJ41">
            <v>275.23805555601137</v>
          </cell>
          <cell r="BK41">
            <v>93.434166666973226</v>
          </cell>
          <cell r="BL41">
            <v>90.470555555555563</v>
          </cell>
          <cell r="BM41">
            <v>84.786388889234772</v>
          </cell>
          <cell r="BN41">
            <v>81.885000000000005</v>
          </cell>
          <cell r="BO41">
            <v>0</v>
          </cell>
          <cell r="BP41">
            <v>0</v>
          </cell>
          <cell r="BQ41">
            <v>0</v>
          </cell>
          <cell r="BR41">
            <v>0</v>
          </cell>
          <cell r="BS41">
            <v>8.6477777777384546</v>
          </cell>
          <cell r="BT41">
            <v>8.5855555555555547</v>
          </cell>
          <cell r="BU41">
            <v>0</v>
          </cell>
          <cell r="BV41">
            <v>0</v>
          </cell>
          <cell r="BW41">
            <v>44.141111111218216</v>
          </cell>
          <cell r="BX41">
            <v>13.488888888888889</v>
          </cell>
          <cell r="BY41">
            <v>30.652222222329325</v>
          </cell>
          <cell r="BZ41">
            <v>35.153055555555554</v>
          </cell>
          <cell r="CA41">
            <v>36.828611110827836</v>
          </cell>
          <cell r="CB41">
            <v>0</v>
          </cell>
          <cell r="CC41">
            <v>0</v>
          </cell>
          <cell r="CD41">
            <v>30.508611111380418</v>
          </cell>
          <cell r="CE41">
            <v>25.295000000000002</v>
          </cell>
          <cell r="CF41">
            <v>27.846388889115509</v>
          </cell>
          <cell r="CG41">
            <v>23.463888888888889</v>
          </cell>
          <cell r="CH41">
            <v>0</v>
          </cell>
          <cell r="CI41">
            <v>0</v>
          </cell>
          <cell r="CJ41">
            <v>0</v>
          </cell>
          <cell r="CK41">
            <v>0</v>
          </cell>
          <cell r="CL41">
            <v>2.6622222222649077</v>
          </cell>
          <cell r="CM41">
            <v>1.8311111111111111</v>
          </cell>
          <cell r="CN41">
            <v>0</v>
          </cell>
          <cell r="CO41">
            <v>204.91250000039969</v>
          </cell>
          <cell r="CP41">
            <v>19.55583333339154</v>
          </cell>
          <cell r="CQ41">
            <v>0</v>
          </cell>
          <cell r="CR41">
            <v>8.9708333333333332</v>
          </cell>
          <cell r="CS41">
            <v>0</v>
          </cell>
          <cell r="CT41">
            <v>0</v>
          </cell>
          <cell r="CU41">
            <v>2.5822222222222222</v>
          </cell>
          <cell r="CV41">
            <v>0</v>
          </cell>
          <cell r="CW41">
            <v>5.4869444444444442</v>
          </cell>
          <cell r="CX41">
            <v>9.5244444444444447</v>
          </cell>
          <cell r="CY41">
            <v>0</v>
          </cell>
          <cell r="CZ41">
            <v>0</v>
          </cell>
          <cell r="DA41">
            <v>0</v>
          </cell>
          <cell r="DB41">
            <v>0</v>
          </cell>
          <cell r="DC41">
            <v>7.1191666666666666</v>
          </cell>
          <cell r="DD41">
            <v>0</v>
          </cell>
          <cell r="DE41">
            <v>0</v>
          </cell>
          <cell r="DF41">
            <v>0</v>
          </cell>
          <cell r="DG41">
            <v>0</v>
          </cell>
          <cell r="DH41">
            <v>0</v>
          </cell>
          <cell r="DI41">
            <v>2.1541666666666668</v>
          </cell>
          <cell r="DJ41">
            <v>0</v>
          </cell>
          <cell r="DK41">
            <v>0</v>
          </cell>
          <cell r="DL41">
            <v>0</v>
          </cell>
          <cell r="DM41">
            <v>0</v>
          </cell>
          <cell r="DN41">
            <v>18.797777777777782</v>
          </cell>
          <cell r="DO41">
            <v>55.393611111169321</v>
          </cell>
          <cell r="DP41">
            <v>260.30611111156901</v>
          </cell>
          <cell r="DQ41">
            <v>11.193162777797466</v>
          </cell>
          <cell r="DR41">
            <v>4.2999999999999997E-2</v>
          </cell>
          <cell r="DS41">
            <v>271.49927388936646</v>
          </cell>
          <cell r="DT41">
            <v>12.983888888888888</v>
          </cell>
          <cell r="DU41">
            <v>1.9480555555534842</v>
          </cell>
          <cell r="DV41">
            <v>19</v>
          </cell>
          <cell r="DW41">
            <v>6.9461937927320569E-2</v>
          </cell>
          <cell r="DX41">
            <v>1730.6719999999998</v>
          </cell>
          <cell r="DY41">
            <v>0</v>
          </cell>
          <cell r="DZ41">
            <v>0</v>
          </cell>
          <cell r="EA41">
            <v>0.20402857922095852</v>
          </cell>
          <cell r="EB41">
            <v>91.087999999999994</v>
          </cell>
          <cell r="EC41">
            <v>26460.997860034611</v>
          </cell>
          <cell r="ED41">
            <v>0</v>
          </cell>
          <cell r="EE41">
            <v>11</v>
          </cell>
          <cell r="EF41">
            <v>10.625757575746277</v>
          </cell>
          <cell r="EG41">
            <v>10.394166666468243</v>
          </cell>
          <cell r="EH41">
            <v>12.603222961837645</v>
          </cell>
          <cell r="EI41">
            <v>16.447374983656186</v>
          </cell>
          <cell r="EJ41">
            <v>0</v>
          </cell>
          <cell r="EK41">
            <v>0</v>
          </cell>
          <cell r="EL41">
            <v>19.156928213382326</v>
          </cell>
          <cell r="EM41">
            <v>0</v>
          </cell>
          <cell r="EN41">
            <v>481.51098548336643</v>
          </cell>
          <cell r="EO41">
            <v>0</v>
          </cell>
          <cell r="EP41">
            <v>-787.68265894152466</v>
          </cell>
          <cell r="EQ41">
            <v>-676.14453136716281</v>
          </cell>
          <cell r="ER41">
            <v>875.42180615742666</v>
          </cell>
          <cell r="ES41">
            <v>38.018007198929645</v>
          </cell>
          <cell r="ET41">
            <v>0.45416779604025992</v>
          </cell>
          <cell r="EU41">
            <v>106.49371174237744</v>
          </cell>
          <cell r="EV41">
            <v>0</v>
          </cell>
          <cell r="EW41">
            <v>0</v>
          </cell>
        </row>
        <row r="42">
          <cell r="A42">
            <v>42170</v>
          </cell>
          <cell r="B42">
            <v>51</v>
          </cell>
          <cell r="C42" t="str">
            <v>Mon</v>
          </cell>
          <cell r="D42">
            <v>17942</v>
          </cell>
          <cell r="E42">
            <v>0</v>
          </cell>
          <cell r="F42">
            <v>0</v>
          </cell>
          <cell r="G42">
            <v>3990</v>
          </cell>
          <cell r="H42">
            <v>0</v>
          </cell>
          <cell r="I42">
            <v>534</v>
          </cell>
          <cell r="J42">
            <v>651</v>
          </cell>
          <cell r="K42">
            <v>23117</v>
          </cell>
          <cell r="L42">
            <v>0</v>
          </cell>
          <cell r="M42">
            <v>23117</v>
          </cell>
          <cell r="N42">
            <v>104</v>
          </cell>
          <cell r="O42">
            <v>507</v>
          </cell>
          <cell r="P42">
            <v>16206</v>
          </cell>
          <cell r="Q42">
            <v>509</v>
          </cell>
          <cell r="R42">
            <v>0</v>
          </cell>
          <cell r="S42">
            <v>0</v>
          </cell>
          <cell r="T42">
            <v>0</v>
          </cell>
          <cell r="U42">
            <v>441</v>
          </cell>
          <cell r="V42">
            <v>9668</v>
          </cell>
          <cell r="W42">
            <v>509</v>
          </cell>
          <cell r="X42">
            <v>530</v>
          </cell>
          <cell r="Y42">
            <v>0</v>
          </cell>
          <cell r="Z42">
            <v>0</v>
          </cell>
          <cell r="AA42">
            <v>44</v>
          </cell>
          <cell r="AB42">
            <v>574</v>
          </cell>
          <cell r="AC42">
            <v>7</v>
          </cell>
          <cell r="AD42">
            <v>504</v>
          </cell>
          <cell r="AE42">
            <v>90</v>
          </cell>
          <cell r="AF42">
            <v>0</v>
          </cell>
          <cell r="AG42">
            <v>0</v>
          </cell>
          <cell r="AH42">
            <v>0.99695903022146715</v>
          </cell>
          <cell r="AI42">
            <v>0.98667920959458721</v>
          </cell>
          <cell r="AJ42">
            <v>0.99550114634251852</v>
          </cell>
          <cell r="AK42">
            <v>180.37901509698503</v>
          </cell>
          <cell r="AL42">
            <v>0</v>
          </cell>
          <cell r="AM42">
            <v>5.1260976770342172E-2</v>
          </cell>
          <cell r="AN42">
            <v>15.339361952610828</v>
          </cell>
          <cell r="AO42">
            <v>45.448207171314742</v>
          </cell>
          <cell r="AP42">
            <v>23.017202009766773</v>
          </cell>
          <cell r="AQ42">
            <v>15.553989932872421</v>
          </cell>
          <cell r="AR42">
            <v>45.416502946954814</v>
          </cell>
          <cell r="AS42">
            <v>18.193664265990723</v>
          </cell>
          <cell r="AT42">
            <v>80.668837966798122</v>
          </cell>
          <cell r="AU42">
            <v>216.67222094919765</v>
          </cell>
          <cell r="AV42">
            <v>0.37230816951708939</v>
          </cell>
          <cell r="AW42">
            <v>0.54142631763737858</v>
          </cell>
          <cell r="AX42">
            <v>41.875581868120676</v>
          </cell>
          <cell r="BF42">
            <v>14.235277777777778</v>
          </cell>
          <cell r="BG42">
            <v>68.299166666693566</v>
          </cell>
          <cell r="BH42">
            <v>220.85416666640694</v>
          </cell>
          <cell r="BI42">
            <v>1.746388888888889</v>
          </cell>
          <cell r="BJ42">
            <v>305.13499999976716</v>
          </cell>
          <cell r="BK42">
            <v>106.69111111119389</v>
          </cell>
          <cell r="BL42">
            <v>106.36666666666666</v>
          </cell>
          <cell r="BM42">
            <v>99.468333333304102</v>
          </cell>
          <cell r="BN42">
            <v>97.479722222222222</v>
          </cell>
          <cell r="BO42">
            <v>0</v>
          </cell>
          <cell r="BP42">
            <v>0</v>
          </cell>
          <cell r="BQ42">
            <v>0</v>
          </cell>
          <cell r="BR42">
            <v>0</v>
          </cell>
          <cell r="BS42">
            <v>7.222777777889795</v>
          </cell>
          <cell r="BT42">
            <v>8.8869444444444436</v>
          </cell>
          <cell r="BU42">
            <v>0</v>
          </cell>
          <cell r="BV42">
            <v>0</v>
          </cell>
          <cell r="BW42">
            <v>33.052222221909716</v>
          </cell>
          <cell r="BX42">
            <v>11.155555555555555</v>
          </cell>
          <cell r="BY42">
            <v>21.896666666354157</v>
          </cell>
          <cell r="BZ42">
            <v>23.252500000000001</v>
          </cell>
          <cell r="CA42">
            <v>32.724722222190664</v>
          </cell>
          <cell r="CB42">
            <v>0</v>
          </cell>
          <cell r="CC42">
            <v>0</v>
          </cell>
          <cell r="CD42">
            <v>31.54944444440331</v>
          </cell>
          <cell r="CE42">
            <v>29.481666666666669</v>
          </cell>
          <cell r="CF42">
            <v>29.443611111069977</v>
          </cell>
          <cell r="CG42">
            <v>27.795833333333334</v>
          </cell>
          <cell r="CH42">
            <v>0</v>
          </cell>
          <cell r="CI42">
            <v>0</v>
          </cell>
          <cell r="CJ42">
            <v>0</v>
          </cell>
          <cell r="CK42">
            <v>0</v>
          </cell>
          <cell r="CL42">
            <v>2.1058333333333334</v>
          </cell>
          <cell r="CM42">
            <v>1.6858333333333333</v>
          </cell>
          <cell r="CN42">
            <v>0</v>
          </cell>
          <cell r="CO42">
            <v>204.01749999969758</v>
          </cell>
          <cell r="CP42">
            <v>32.504722222222227</v>
          </cell>
          <cell r="CQ42">
            <v>0</v>
          </cell>
          <cell r="CR42">
            <v>9.4108333333333327</v>
          </cell>
          <cell r="CS42">
            <v>0</v>
          </cell>
          <cell r="CT42">
            <v>0</v>
          </cell>
          <cell r="CU42">
            <v>3.0880555555555556</v>
          </cell>
          <cell r="CV42">
            <v>0</v>
          </cell>
          <cell r="CW42">
            <v>0.38444444444444442</v>
          </cell>
          <cell r="CX42">
            <v>8.2527777777777782</v>
          </cell>
          <cell r="CY42">
            <v>7.916666666666667</v>
          </cell>
          <cell r="CZ42">
            <v>0</v>
          </cell>
          <cell r="DA42">
            <v>0.15972222222222221</v>
          </cell>
          <cell r="DB42">
            <v>0</v>
          </cell>
          <cell r="DC42">
            <v>6.375</v>
          </cell>
          <cell r="DD42">
            <v>0</v>
          </cell>
          <cell r="DE42">
            <v>0</v>
          </cell>
          <cell r="DF42">
            <v>0</v>
          </cell>
          <cell r="DG42">
            <v>0</v>
          </cell>
          <cell r="DH42">
            <v>0</v>
          </cell>
          <cell r="DI42">
            <v>6.108888888888889</v>
          </cell>
          <cell r="DJ42">
            <v>0</v>
          </cell>
          <cell r="DK42">
            <v>3.5388888888888888</v>
          </cell>
          <cell r="DL42">
            <v>0</v>
          </cell>
          <cell r="DM42">
            <v>0</v>
          </cell>
          <cell r="DN42">
            <v>32.351944444444442</v>
          </cell>
          <cell r="DO42">
            <v>77.739999999999995</v>
          </cell>
          <cell r="DP42">
            <v>281.75749999969759</v>
          </cell>
          <cell r="DQ42">
            <v>12.115572499986996</v>
          </cell>
          <cell r="DR42">
            <v>4.2999999999999997E-2</v>
          </cell>
          <cell r="DS42">
            <v>293.87307249968455</v>
          </cell>
          <cell r="DT42">
            <v>18.568333333333332</v>
          </cell>
          <cell r="DU42">
            <v>4.8091666667362594</v>
          </cell>
          <cell r="DV42">
            <v>3.47</v>
          </cell>
          <cell r="DW42">
            <v>1.1609659816902458E-2</v>
          </cell>
          <cell r="DX42">
            <v>143.64065000000002</v>
          </cell>
          <cell r="DY42">
            <v>0</v>
          </cell>
          <cell r="DZ42">
            <v>0</v>
          </cell>
          <cell r="EA42">
            <v>0.26453597581685012</v>
          </cell>
          <cell r="EB42">
            <v>41.395000000000003</v>
          </cell>
          <cell r="EC42">
            <v>12308.516486124443</v>
          </cell>
          <cell r="ED42">
            <v>72.291768055555565</v>
          </cell>
          <cell r="EE42">
            <v>16</v>
          </cell>
          <cell r="EF42">
            <v>18.034375000260972</v>
          </cell>
          <cell r="EG42">
            <v>5.5716666666627859</v>
          </cell>
          <cell r="EH42">
            <v>16.153155848051934</v>
          </cell>
          <cell r="EI42">
            <v>18.000509448405762</v>
          </cell>
          <cell r="EJ42">
            <v>0</v>
          </cell>
          <cell r="EK42">
            <v>0</v>
          </cell>
          <cell r="EL42">
            <v>20.894341115947764</v>
          </cell>
          <cell r="EM42">
            <v>0</v>
          </cell>
          <cell r="EN42">
            <v>552.4190446803027</v>
          </cell>
          <cell r="EO42">
            <v>0</v>
          </cell>
          <cell r="EP42">
            <v>165.3620199582451</v>
          </cell>
          <cell r="EQ42">
            <v>-8.1104383009502126</v>
          </cell>
          <cell r="ER42">
            <v>248.54198605983075</v>
          </cell>
          <cell r="ES42">
            <v>-101.13173274219504</v>
          </cell>
          <cell r="ET42">
            <v>-0.109763006837719</v>
          </cell>
          <cell r="EU42">
            <v>-60.593580217191743</v>
          </cell>
          <cell r="EV42">
            <v>0</v>
          </cell>
          <cell r="EW42">
            <v>0</v>
          </cell>
        </row>
        <row r="43">
          <cell r="A43">
            <v>42171</v>
          </cell>
          <cell r="B43">
            <v>51</v>
          </cell>
          <cell r="C43" t="str">
            <v>Tue</v>
          </cell>
          <cell r="D43">
            <v>17524</v>
          </cell>
          <cell r="E43">
            <v>0</v>
          </cell>
          <cell r="F43">
            <v>0</v>
          </cell>
          <cell r="G43">
            <v>3726</v>
          </cell>
          <cell r="H43">
            <v>0</v>
          </cell>
          <cell r="I43">
            <v>598</v>
          </cell>
          <cell r="J43">
            <v>578</v>
          </cell>
          <cell r="K43">
            <v>22426</v>
          </cell>
          <cell r="L43">
            <v>0</v>
          </cell>
          <cell r="M43">
            <v>22426</v>
          </cell>
          <cell r="N43">
            <v>436</v>
          </cell>
          <cell r="O43">
            <v>757</v>
          </cell>
          <cell r="P43">
            <v>23818</v>
          </cell>
          <cell r="Q43">
            <v>589</v>
          </cell>
          <cell r="R43">
            <v>0</v>
          </cell>
          <cell r="S43">
            <v>0</v>
          </cell>
          <cell r="T43">
            <v>0</v>
          </cell>
          <cell r="U43">
            <v>486</v>
          </cell>
          <cell r="V43">
            <v>10514</v>
          </cell>
          <cell r="W43">
            <v>589</v>
          </cell>
          <cell r="X43">
            <v>535</v>
          </cell>
          <cell r="Y43">
            <v>0</v>
          </cell>
          <cell r="Z43">
            <v>1</v>
          </cell>
          <cell r="AA43">
            <v>62</v>
          </cell>
          <cell r="AB43">
            <v>598</v>
          </cell>
          <cell r="AC43">
            <v>8</v>
          </cell>
          <cell r="AD43">
            <v>744</v>
          </cell>
          <cell r="AE43">
            <v>121</v>
          </cell>
          <cell r="AF43">
            <v>0</v>
          </cell>
          <cell r="AG43">
            <v>0</v>
          </cell>
          <cell r="AH43">
            <v>1.0482002743630434</v>
          </cell>
          <cell r="AI43">
            <v>1.0145975876589235</v>
          </cell>
          <cell r="AJ43">
            <v>0.98055828056719874</v>
          </cell>
          <cell r="AK43">
            <v>185.51276961750452</v>
          </cell>
          <cell r="AL43">
            <v>0</v>
          </cell>
          <cell r="AM43">
            <v>5.2439133149023452E-2</v>
          </cell>
          <cell r="AN43">
            <v>16.555193089175436</v>
          </cell>
          <cell r="AO43">
            <v>45.71562772596122</v>
          </cell>
          <cell r="AP43">
            <v>25.50832849193991</v>
          </cell>
          <cell r="AQ43">
            <v>21.342083278956967</v>
          </cell>
          <cell r="AR43">
            <v>38.074702886247877</v>
          </cell>
          <cell r="AS43">
            <v>17.236188951308218</v>
          </cell>
          <cell r="AT43">
            <v>75.747306319605173</v>
          </cell>
          <cell r="AU43">
            <v>231.69881931544779</v>
          </cell>
          <cell r="AV43">
            <v>0.3269214169644884</v>
          </cell>
          <cell r="AW43">
            <v>0.63988524861892782</v>
          </cell>
          <cell r="AX43">
            <v>46.471317292938288</v>
          </cell>
          <cell r="BF43">
            <v>12.353055555555555</v>
          </cell>
          <cell r="BG43">
            <v>74.755555555459324</v>
          </cell>
          <cell r="BH43">
            <v>224.63194444449618</v>
          </cell>
          <cell r="BI43">
            <v>0</v>
          </cell>
          <cell r="BJ43">
            <v>311.74055555551104</v>
          </cell>
          <cell r="BK43">
            <v>96.789444444548437</v>
          </cell>
          <cell r="BL43">
            <v>101.45472222222222</v>
          </cell>
          <cell r="BM43">
            <v>94.462500000034922</v>
          </cell>
          <cell r="BN43">
            <v>92.492777777777775</v>
          </cell>
          <cell r="BO43">
            <v>0</v>
          </cell>
          <cell r="BP43">
            <v>0</v>
          </cell>
          <cell r="BQ43">
            <v>0</v>
          </cell>
          <cell r="BR43">
            <v>0</v>
          </cell>
          <cell r="BS43">
            <v>2.3269444445135177</v>
          </cell>
          <cell r="BT43">
            <v>8.9619444444444447</v>
          </cell>
          <cell r="BU43">
            <v>0</v>
          </cell>
          <cell r="BV43">
            <v>0</v>
          </cell>
          <cell r="BW43">
            <v>45.725833333527362</v>
          </cell>
          <cell r="BX43">
            <v>16.558888888888887</v>
          </cell>
          <cell r="BY43">
            <v>29.166944444638471</v>
          </cell>
          <cell r="BZ43">
            <v>34.837499999999999</v>
          </cell>
          <cell r="CA43">
            <v>27.598055555370586</v>
          </cell>
          <cell r="CB43">
            <v>0</v>
          </cell>
          <cell r="CC43">
            <v>0</v>
          </cell>
          <cell r="CD43">
            <v>34.694444444147969</v>
          </cell>
          <cell r="CE43">
            <v>29.95611111111111</v>
          </cell>
          <cell r="CF43">
            <v>31.231944444228169</v>
          </cell>
          <cell r="CG43">
            <v>27.334722222222222</v>
          </cell>
          <cell r="CH43">
            <v>0</v>
          </cell>
          <cell r="CI43">
            <v>0</v>
          </cell>
          <cell r="CJ43">
            <v>0</v>
          </cell>
          <cell r="CK43">
            <v>0</v>
          </cell>
          <cell r="CL43">
            <v>3.4624999999198027</v>
          </cell>
          <cell r="CM43">
            <v>2.6213888888888888</v>
          </cell>
          <cell r="CN43">
            <v>0</v>
          </cell>
          <cell r="CO43">
            <v>204.80777777759437</v>
          </cell>
          <cell r="CP43">
            <v>38.001111111111108</v>
          </cell>
          <cell r="CQ43">
            <v>0</v>
          </cell>
          <cell r="CR43">
            <v>9.475833333333334</v>
          </cell>
          <cell r="CS43">
            <v>0</v>
          </cell>
          <cell r="CT43">
            <v>0</v>
          </cell>
          <cell r="CU43">
            <v>5.8247222222222224</v>
          </cell>
          <cell r="CV43">
            <v>0</v>
          </cell>
          <cell r="CW43">
            <v>5.6236111111111109</v>
          </cell>
          <cell r="CX43">
            <v>9.7111111111111104</v>
          </cell>
          <cell r="CY43">
            <v>4.1500000000000004</v>
          </cell>
          <cell r="CZ43">
            <v>3.9280555555555554</v>
          </cell>
          <cell r="DA43">
            <v>0</v>
          </cell>
          <cell r="DB43">
            <v>0</v>
          </cell>
          <cell r="DC43">
            <v>4.2569444444444446</v>
          </cell>
          <cell r="DD43">
            <v>0</v>
          </cell>
          <cell r="DE43">
            <v>0</v>
          </cell>
          <cell r="DF43">
            <v>0</v>
          </cell>
          <cell r="DG43">
            <v>0</v>
          </cell>
          <cell r="DH43">
            <v>0</v>
          </cell>
          <cell r="DI43">
            <v>7.4913888888888893</v>
          </cell>
          <cell r="DJ43">
            <v>0.1925</v>
          </cell>
          <cell r="DK43">
            <v>0</v>
          </cell>
          <cell r="DL43">
            <v>0</v>
          </cell>
          <cell r="DM43">
            <v>0</v>
          </cell>
          <cell r="DN43">
            <v>29.73</v>
          </cell>
          <cell r="DO43">
            <v>88.655277777777769</v>
          </cell>
          <cell r="DP43">
            <v>293.46305555537214</v>
          </cell>
          <cell r="DQ43">
            <v>12.618911388881001</v>
          </cell>
          <cell r="DR43">
            <v>4.2999999999999997E-2</v>
          </cell>
          <cell r="DS43">
            <v>306.08196694425311</v>
          </cell>
          <cell r="DT43">
            <v>15.677222222222222</v>
          </cell>
          <cell r="DU43">
            <v>2.6002777779167041</v>
          </cell>
          <cell r="DV43">
            <v>37.6</v>
          </cell>
          <cell r="DW43">
            <v>0.1217640015675355</v>
          </cell>
          <cell r="DX43">
            <v>1557.6551999999997</v>
          </cell>
          <cell r="DY43">
            <v>0</v>
          </cell>
          <cell r="DZ43">
            <v>0</v>
          </cell>
          <cell r="EA43">
            <v>0.28964554384847052</v>
          </cell>
          <cell r="EB43">
            <v>41.427</v>
          </cell>
          <cell r="EC43">
            <v>14237.712844599573</v>
          </cell>
          <cell r="ED43">
            <v>0</v>
          </cell>
          <cell r="EE43">
            <v>26</v>
          </cell>
          <cell r="EF43">
            <v>6.0006410259616247</v>
          </cell>
          <cell r="EG43">
            <v>5.7477777776608452</v>
          </cell>
          <cell r="EH43">
            <v>21.051614150824562</v>
          </cell>
          <cell r="EI43">
            <v>17.129897274099143</v>
          </cell>
          <cell r="EJ43">
            <v>0</v>
          </cell>
          <cell r="EK43">
            <v>0</v>
          </cell>
          <cell r="EL43">
            <v>17.906137184530259</v>
          </cell>
          <cell r="EM43">
            <v>0</v>
          </cell>
          <cell r="EN43">
            <v>1601.2414945209298</v>
          </cell>
          <cell r="EO43">
            <v>0</v>
          </cell>
          <cell r="EP43">
            <v>-133.91484599431809</v>
          </cell>
          <cell r="EQ43">
            <v>-181.86600810014636</v>
          </cell>
          <cell r="ER43">
            <v>-158.09283969932224</v>
          </cell>
          <cell r="ES43">
            <v>-32.073152760827</v>
          </cell>
          <cell r="ET43">
            <v>-1.1304075856169771E-2</v>
          </cell>
          <cell r="EU43">
            <v>-5.4550897180826317</v>
          </cell>
          <cell r="EV43">
            <v>0</v>
          </cell>
          <cell r="EW43">
            <v>0</v>
          </cell>
        </row>
        <row r="44">
          <cell r="A44">
            <v>42172</v>
          </cell>
          <cell r="B44">
            <v>51</v>
          </cell>
          <cell r="C44" t="str">
            <v>Wed</v>
          </cell>
          <cell r="D44">
            <v>21858</v>
          </cell>
          <cell r="E44">
            <v>0</v>
          </cell>
          <cell r="F44">
            <v>0</v>
          </cell>
          <cell r="G44">
            <v>3408</v>
          </cell>
          <cell r="H44">
            <v>0</v>
          </cell>
          <cell r="I44">
            <v>638</v>
          </cell>
          <cell r="J44">
            <v>350</v>
          </cell>
          <cell r="K44">
            <v>26254</v>
          </cell>
          <cell r="L44">
            <v>0</v>
          </cell>
          <cell r="M44">
            <v>26254</v>
          </cell>
          <cell r="N44">
            <v>662</v>
          </cell>
          <cell r="O44">
            <v>680</v>
          </cell>
          <cell r="P44">
            <v>23412</v>
          </cell>
          <cell r="Q44">
            <v>639</v>
          </cell>
          <cell r="R44">
            <v>0</v>
          </cell>
          <cell r="S44">
            <v>0</v>
          </cell>
          <cell r="T44">
            <v>0</v>
          </cell>
          <cell r="U44">
            <v>526</v>
          </cell>
          <cell r="V44">
            <v>12122</v>
          </cell>
          <cell r="W44">
            <v>639</v>
          </cell>
          <cell r="X44">
            <v>550</v>
          </cell>
          <cell r="Y44">
            <v>0</v>
          </cell>
          <cell r="Z44">
            <v>12</v>
          </cell>
          <cell r="AA44">
            <v>49</v>
          </cell>
          <cell r="AB44">
            <v>611</v>
          </cell>
          <cell r="AC44">
            <v>7</v>
          </cell>
          <cell r="AD44">
            <v>678</v>
          </cell>
          <cell r="AE44">
            <v>163</v>
          </cell>
          <cell r="AF44">
            <v>0</v>
          </cell>
          <cell r="AG44">
            <v>0</v>
          </cell>
          <cell r="AH44">
            <v>1.0753635100507373</v>
          </cell>
          <cell r="AI44">
            <v>0.95545517602988361</v>
          </cell>
          <cell r="AJ44">
            <v>0.97478479469795076</v>
          </cell>
          <cell r="AK44">
            <v>196.7603682716815</v>
          </cell>
          <cell r="AL44">
            <v>0</v>
          </cell>
          <cell r="AM44">
            <v>3.7632360783118761E-2</v>
          </cell>
          <cell r="AN44">
            <v>14.705352315702125</v>
          </cell>
          <cell r="AO44">
            <v>39.158601935535472</v>
          </cell>
          <cell r="AP44">
            <v>23.479390120647484</v>
          </cell>
          <cell r="AQ44">
            <v>17.711597539268435</v>
          </cell>
          <cell r="AR44">
            <v>41.086071987480437</v>
          </cell>
          <cell r="AS44">
            <v>16.603135543981953</v>
          </cell>
          <cell r="AT44">
            <v>79.72064070452231</v>
          </cell>
          <cell r="AU44">
            <v>231.20413315363834</v>
          </cell>
          <cell r="AV44">
            <v>0.34480629570556526</v>
          </cell>
          <cell r="AW44">
            <v>0.54077239647257558</v>
          </cell>
          <cell r="AX44">
            <v>41.333386310751379</v>
          </cell>
          <cell r="BF44">
            <v>21.963333333333335</v>
          </cell>
          <cell r="BG44">
            <v>76.069999999944116</v>
          </cell>
          <cell r="BH44">
            <v>243.02055555540059</v>
          </cell>
          <cell r="BI44">
            <v>5.2111111111111112</v>
          </cell>
          <cell r="BJ44">
            <v>346.26499999978915</v>
          </cell>
          <cell r="BK44">
            <v>113.55333333316258</v>
          </cell>
          <cell r="BL44">
            <v>122.11111111111111</v>
          </cell>
          <cell r="BM44">
            <v>111.08944444451869</v>
          </cell>
          <cell r="BN44">
            <v>114.51611111111112</v>
          </cell>
          <cell r="BO44">
            <v>0</v>
          </cell>
          <cell r="BP44">
            <v>0</v>
          </cell>
          <cell r="BQ44">
            <v>0</v>
          </cell>
          <cell r="BR44">
            <v>0</v>
          </cell>
          <cell r="BS44">
            <v>2.4638888886438992</v>
          </cell>
          <cell r="BT44">
            <v>7.5949999999999998</v>
          </cell>
          <cell r="BU44">
            <v>0</v>
          </cell>
          <cell r="BV44">
            <v>0</v>
          </cell>
          <cell r="BW44">
            <v>46.241666666762384</v>
          </cell>
          <cell r="BX44">
            <v>17.365277777777777</v>
          </cell>
          <cell r="BY44">
            <v>28.876388888984607</v>
          </cell>
          <cell r="BZ44">
            <v>31.624722222222221</v>
          </cell>
          <cell r="CA44">
            <v>36.078055555591256</v>
          </cell>
          <cell r="CB44">
            <v>0</v>
          </cell>
          <cell r="CC44">
            <v>0</v>
          </cell>
          <cell r="CD44">
            <v>36.800277777739751</v>
          </cell>
          <cell r="CE44">
            <v>31.12638888888889</v>
          </cell>
          <cell r="CF44">
            <v>34.073888888836372</v>
          </cell>
          <cell r="CG44">
            <v>28.806666666666668</v>
          </cell>
          <cell r="CH44">
            <v>0</v>
          </cell>
          <cell r="CI44">
            <v>0</v>
          </cell>
          <cell r="CJ44">
            <v>0.10972222222222222</v>
          </cell>
          <cell r="CK44">
            <v>0.24</v>
          </cell>
          <cell r="CL44">
            <v>2.6166666666811538</v>
          </cell>
          <cell r="CM44">
            <v>2.0797222222222222</v>
          </cell>
          <cell r="CN44">
            <v>0</v>
          </cell>
          <cell r="CO44">
            <v>232.67333333325598</v>
          </cell>
          <cell r="CP44">
            <v>42.791666666666671</v>
          </cell>
          <cell r="CQ44">
            <v>0</v>
          </cell>
          <cell r="CR44">
            <v>9.0227777777777778</v>
          </cell>
          <cell r="CS44">
            <v>0</v>
          </cell>
          <cell r="CT44">
            <v>0</v>
          </cell>
          <cell r="CU44">
            <v>6.5138888888888893</v>
          </cell>
          <cell r="CV44">
            <v>0</v>
          </cell>
          <cell r="CW44">
            <v>0</v>
          </cell>
          <cell r="CX44">
            <v>9.2030555555555562</v>
          </cell>
          <cell r="CY44">
            <v>4.1500000000000004</v>
          </cell>
          <cell r="CZ44">
            <v>3.4913888889696034</v>
          </cell>
          <cell r="DA44">
            <v>0.13472222222222222</v>
          </cell>
          <cell r="DB44">
            <v>0</v>
          </cell>
          <cell r="DC44">
            <v>7.3769444444444447</v>
          </cell>
          <cell r="DD44">
            <v>0</v>
          </cell>
          <cell r="DE44">
            <v>0</v>
          </cell>
          <cell r="DF44">
            <v>0</v>
          </cell>
          <cell r="DG44">
            <v>0</v>
          </cell>
          <cell r="DH44">
            <v>0</v>
          </cell>
          <cell r="DI44">
            <v>8.511388888888888</v>
          </cell>
          <cell r="DJ44">
            <v>0</v>
          </cell>
          <cell r="DK44">
            <v>3.4427777777777777</v>
          </cell>
          <cell r="DL44">
            <v>0</v>
          </cell>
          <cell r="DM44">
            <v>0</v>
          </cell>
          <cell r="DN44">
            <v>36.310277777858488</v>
          </cell>
          <cell r="DO44">
            <v>94.638611111191821</v>
          </cell>
          <cell r="DP44">
            <v>327.31194444444782</v>
          </cell>
          <cell r="DQ44">
            <v>14.074413611111256</v>
          </cell>
          <cell r="DR44">
            <v>4.2999999999999997E-2</v>
          </cell>
          <cell r="DS44">
            <v>341.38635805555907</v>
          </cell>
          <cell r="DT44">
            <v>16.926111111111112</v>
          </cell>
          <cell r="DU44">
            <v>2.0130555553413547</v>
          </cell>
          <cell r="DV44">
            <v>3.47</v>
          </cell>
          <cell r="DW44">
            <v>1.010230475932015E-2</v>
          </cell>
          <cell r="DX44">
            <v>141.9924</v>
          </cell>
          <cell r="DY44">
            <v>0</v>
          </cell>
          <cell r="DZ44">
            <v>0</v>
          </cell>
          <cell r="EA44">
            <v>0.27721849124325532</v>
          </cell>
          <cell r="EB44">
            <v>40.92</v>
          </cell>
          <cell r="EC44">
            <v>14111.522171633476</v>
          </cell>
          <cell r="ED44">
            <v>213.23866666666669</v>
          </cell>
          <cell r="EE44">
            <v>21</v>
          </cell>
          <cell r="EF44">
            <v>5.7515873009752987</v>
          </cell>
          <cell r="EG44">
            <v>10.108333333369034</v>
          </cell>
          <cell r="EH44">
            <v>16.125309150808672</v>
          </cell>
          <cell r="EI44">
            <v>16.141392072807882</v>
          </cell>
          <cell r="EJ44">
            <v>0</v>
          </cell>
          <cell r="EK44">
            <v>109.36708860759494</v>
          </cell>
          <cell r="EL44">
            <v>18.726114649577852</v>
          </cell>
          <cell r="EM44">
            <v>0</v>
          </cell>
          <cell r="EN44">
            <v>1383.1792560563599</v>
          </cell>
          <cell r="EO44">
            <v>0</v>
          </cell>
          <cell r="EP44">
            <v>-129.41942514449892</v>
          </cell>
          <cell r="EQ44">
            <v>68.262200428911726</v>
          </cell>
          <cell r="ER44">
            <v>101.12116274789132</v>
          </cell>
          <cell r="ES44">
            <v>26.719208033880129</v>
          </cell>
          <cell r="ET44">
            <v>-0.11041692800252201</v>
          </cell>
          <cell r="EU44">
            <v>-70.134249489840926</v>
          </cell>
          <cell r="EV44">
            <v>0</v>
          </cell>
          <cell r="EW44">
            <v>0</v>
          </cell>
        </row>
        <row r="45">
          <cell r="A45">
            <v>42173</v>
          </cell>
          <cell r="B45">
            <v>51</v>
          </cell>
          <cell r="C45" t="str">
            <v>Thu</v>
          </cell>
          <cell r="D45">
            <v>25254</v>
          </cell>
          <cell r="E45">
            <v>0</v>
          </cell>
          <cell r="F45">
            <v>0</v>
          </cell>
          <cell r="G45">
            <v>4524</v>
          </cell>
          <cell r="H45">
            <v>0</v>
          </cell>
          <cell r="I45">
            <v>1296</v>
          </cell>
          <cell r="J45">
            <v>1103</v>
          </cell>
          <cell r="K45">
            <v>32177</v>
          </cell>
          <cell r="L45">
            <v>0</v>
          </cell>
          <cell r="M45">
            <v>32177</v>
          </cell>
          <cell r="N45">
            <v>242</v>
          </cell>
          <cell r="O45">
            <v>892</v>
          </cell>
          <cell r="P45">
            <v>29854</v>
          </cell>
          <cell r="Q45">
            <v>778</v>
          </cell>
          <cell r="R45">
            <v>0</v>
          </cell>
          <cell r="S45">
            <v>0</v>
          </cell>
          <cell r="T45">
            <v>0</v>
          </cell>
          <cell r="U45">
            <v>647</v>
          </cell>
          <cell r="V45">
            <v>12865</v>
          </cell>
          <cell r="W45">
            <v>778</v>
          </cell>
          <cell r="X45">
            <v>643</v>
          </cell>
          <cell r="Y45">
            <v>0</v>
          </cell>
          <cell r="Z45">
            <v>32</v>
          </cell>
          <cell r="AA45">
            <v>118</v>
          </cell>
          <cell r="AB45">
            <v>793</v>
          </cell>
          <cell r="AC45">
            <v>10</v>
          </cell>
          <cell r="AD45">
            <v>879</v>
          </cell>
          <cell r="AE45">
            <v>162</v>
          </cell>
          <cell r="AF45">
            <v>0</v>
          </cell>
          <cell r="AG45">
            <v>0</v>
          </cell>
          <cell r="AH45">
            <v>1.0186425934592811</v>
          </cell>
          <cell r="AI45">
            <v>0.9160972731225755</v>
          </cell>
          <cell r="AJ45">
            <v>0.99247909997824535</v>
          </cell>
          <cell r="AK45">
            <v>196.17804707561956</v>
          </cell>
          <cell r="AL45">
            <v>0</v>
          </cell>
          <cell r="AM45">
            <v>7.4556360133014268E-2</v>
          </cell>
          <cell r="AN45">
            <v>16.163893992417222</v>
          </cell>
          <cell r="AO45">
            <v>77.898260680083695</v>
          </cell>
          <cell r="AP45">
            <v>20.098830045353481</v>
          </cell>
          <cell r="AQ45">
            <v>20.908670140396413</v>
          </cell>
          <cell r="AR45">
            <v>41.358611825192803</v>
          </cell>
          <cell r="AS45">
            <v>17.350399299855717</v>
          </cell>
          <cell r="AT45">
            <v>82.576058922468377</v>
          </cell>
          <cell r="AU45">
            <v>245.76144609043325</v>
          </cell>
          <cell r="AV45">
            <v>0.33600086684093944</v>
          </cell>
          <cell r="AW45">
            <v>0.54163903524668588</v>
          </cell>
          <cell r="AX45">
            <v>42.882470651236105</v>
          </cell>
          <cell r="BF45">
            <v>21.963333333333335</v>
          </cell>
          <cell r="BG45">
            <v>103.83249999991438</v>
          </cell>
          <cell r="BH45">
            <v>278.05333333313411</v>
          </cell>
          <cell r="BI45">
            <v>4.5722222222206703</v>
          </cell>
          <cell r="BJ45">
            <v>408.42138888860251</v>
          </cell>
          <cell r="BK45">
            <v>130.92777777747847</v>
          </cell>
          <cell r="BL45">
            <v>133.36861111111111</v>
          </cell>
          <cell r="BM45">
            <v>128.72999999977313</v>
          </cell>
          <cell r="BN45">
            <v>122.81305555555555</v>
          </cell>
          <cell r="BO45">
            <v>0</v>
          </cell>
          <cell r="BP45">
            <v>0</v>
          </cell>
          <cell r="BQ45">
            <v>0</v>
          </cell>
          <cell r="BR45">
            <v>0</v>
          </cell>
          <cell r="BS45">
            <v>2.1977777777053418</v>
          </cell>
          <cell r="BT45">
            <v>10.555555555555555</v>
          </cell>
          <cell r="BU45">
            <v>0</v>
          </cell>
          <cell r="BV45">
            <v>0</v>
          </cell>
          <cell r="BW45">
            <v>55.184722222160914</v>
          </cell>
          <cell r="BX45">
            <v>11.450833333279524</v>
          </cell>
          <cell r="BY45">
            <v>43.733888888881388</v>
          </cell>
          <cell r="BZ45">
            <v>41.387777777777778</v>
          </cell>
          <cell r="CA45">
            <v>37.209444444621653</v>
          </cell>
          <cell r="CB45">
            <v>0</v>
          </cell>
          <cell r="CC45">
            <v>0</v>
          </cell>
          <cell r="CD45">
            <v>45.705000000005441</v>
          </cell>
          <cell r="CE45">
            <v>40.546944444444449</v>
          </cell>
          <cell r="CF45">
            <v>37.563333333338768</v>
          </cell>
          <cell r="CG45">
            <v>34.200555555555553</v>
          </cell>
          <cell r="CH45">
            <v>0</v>
          </cell>
          <cell r="CI45">
            <v>0</v>
          </cell>
          <cell r="CJ45">
            <v>1.5538888888888889</v>
          </cell>
          <cell r="CK45">
            <v>1.4702777777777778</v>
          </cell>
          <cell r="CL45">
            <v>6.5877777777777782</v>
          </cell>
          <cell r="CM45">
            <v>4.8761111111111113</v>
          </cell>
          <cell r="CN45">
            <v>0</v>
          </cell>
          <cell r="CO45">
            <v>269.02694444426652</v>
          </cell>
          <cell r="CP45">
            <v>52.111388888888889</v>
          </cell>
          <cell r="CQ45">
            <v>0</v>
          </cell>
          <cell r="CR45">
            <v>9.131388888888889</v>
          </cell>
          <cell r="CS45">
            <v>0</v>
          </cell>
          <cell r="CT45">
            <v>0</v>
          </cell>
          <cell r="CU45">
            <v>10.422499999999999</v>
          </cell>
          <cell r="CV45">
            <v>0</v>
          </cell>
          <cell r="CW45">
            <v>0</v>
          </cell>
          <cell r="CX45">
            <v>11.632222222222222</v>
          </cell>
          <cell r="CY45">
            <v>3.7333333333333334</v>
          </cell>
          <cell r="CZ45">
            <v>5.4688888888888885</v>
          </cell>
          <cell r="DA45">
            <v>3.3333333333333335E-3</v>
          </cell>
          <cell r="DB45">
            <v>0</v>
          </cell>
          <cell r="DC45">
            <v>14.5025</v>
          </cell>
          <cell r="DD45">
            <v>0</v>
          </cell>
          <cell r="DE45">
            <v>0</v>
          </cell>
          <cell r="DF45">
            <v>0.17444444444444446</v>
          </cell>
          <cell r="DG45">
            <v>0</v>
          </cell>
          <cell r="DH45">
            <v>0</v>
          </cell>
          <cell r="DI45">
            <v>8.6274999999999995</v>
          </cell>
          <cell r="DJ45">
            <v>0</v>
          </cell>
          <cell r="DK45">
            <v>0.20027777777777778</v>
          </cell>
          <cell r="DL45">
            <v>0</v>
          </cell>
          <cell r="DM45">
            <v>0</v>
          </cell>
          <cell r="DN45">
            <v>44.342500000000001</v>
          </cell>
          <cell r="DO45">
            <v>116.00777777777778</v>
          </cell>
          <cell r="DP45">
            <v>385.03472222204431</v>
          </cell>
          <cell r="DQ45">
            <v>16.556493055547904</v>
          </cell>
          <cell r="DR45">
            <v>4.3000000000000003E-2</v>
          </cell>
          <cell r="DS45">
            <v>401.5912152775922</v>
          </cell>
          <cell r="DT45">
            <v>18.756388888888889</v>
          </cell>
          <cell r="DU45">
            <v>4.6302777776693844</v>
          </cell>
          <cell r="DV45">
            <v>13.63</v>
          </cell>
          <cell r="DW45">
            <v>3.3536686299103551E-2</v>
          </cell>
          <cell r="DX45">
            <v>565.52233000000001</v>
          </cell>
          <cell r="DY45">
            <v>0</v>
          </cell>
          <cell r="DZ45">
            <v>0</v>
          </cell>
          <cell r="EA45">
            <v>0.28887030732878366</v>
          </cell>
          <cell r="EB45">
            <v>41.491</v>
          </cell>
          <cell r="EC45">
            <v>17227.943443082579</v>
          </cell>
          <cell r="ED45">
            <v>189.70607222215784</v>
          </cell>
          <cell r="EE45">
            <v>20</v>
          </cell>
          <cell r="EF45">
            <v>13.890833333008153</v>
          </cell>
          <cell r="EG45">
            <v>7.646944444485837</v>
          </cell>
          <cell r="EH45">
            <v>21.184932253145526</v>
          </cell>
          <cell r="EI45">
            <v>17.117756677608668</v>
          </cell>
          <cell r="EJ45">
            <v>0</v>
          </cell>
          <cell r="EK45">
            <v>20.593493028244549</v>
          </cell>
          <cell r="EL45">
            <v>17.91195817169843</v>
          </cell>
          <cell r="EM45">
            <v>0</v>
          </cell>
          <cell r="EN45">
            <v>2058.4428716553057</v>
          </cell>
          <cell r="EO45">
            <v>0</v>
          </cell>
          <cell r="EP45">
            <v>-518.06789266937983</v>
          </cell>
          <cell r="EQ45">
            <v>-141.81580634780403</v>
          </cell>
          <cell r="ER45">
            <v>-160.29141521585314</v>
          </cell>
          <cell r="ES45">
            <v>-52.23414790456097</v>
          </cell>
          <cell r="ET45">
            <v>-0.1095502892284117</v>
          </cell>
          <cell r="EU45">
            <v>-82.201412441262718</v>
          </cell>
          <cell r="EV45">
            <v>0</v>
          </cell>
          <cell r="EW45">
            <v>0</v>
          </cell>
        </row>
        <row r="46">
          <cell r="A46">
            <v>42174</v>
          </cell>
          <cell r="B46">
            <v>51</v>
          </cell>
          <cell r="C46" t="str">
            <v>Fri</v>
          </cell>
          <cell r="D46">
            <v>22956</v>
          </cell>
          <cell r="E46">
            <v>0</v>
          </cell>
          <cell r="F46">
            <v>0</v>
          </cell>
          <cell r="G46">
            <v>4518</v>
          </cell>
          <cell r="H46">
            <v>0</v>
          </cell>
          <cell r="I46">
            <v>1611</v>
          </cell>
          <cell r="J46">
            <v>2074</v>
          </cell>
          <cell r="K46">
            <v>31159</v>
          </cell>
          <cell r="L46">
            <v>0</v>
          </cell>
          <cell r="M46">
            <v>31159</v>
          </cell>
          <cell r="N46">
            <v>195</v>
          </cell>
          <cell r="O46">
            <v>969</v>
          </cell>
          <cell r="P46">
            <v>31563</v>
          </cell>
          <cell r="Q46">
            <v>754</v>
          </cell>
          <cell r="R46">
            <v>0</v>
          </cell>
          <cell r="S46">
            <v>0</v>
          </cell>
          <cell r="T46">
            <v>0</v>
          </cell>
          <cell r="U46">
            <v>593</v>
          </cell>
          <cell r="V46">
            <v>13674</v>
          </cell>
          <cell r="W46">
            <v>754</v>
          </cell>
          <cell r="X46">
            <v>700</v>
          </cell>
          <cell r="Y46">
            <v>0</v>
          </cell>
          <cell r="Z46">
            <v>14</v>
          </cell>
          <cell r="AA46">
            <v>82</v>
          </cell>
          <cell r="AB46">
            <v>796</v>
          </cell>
          <cell r="AC46">
            <v>22</v>
          </cell>
          <cell r="AD46">
            <v>962</v>
          </cell>
          <cell r="AE46">
            <v>134</v>
          </cell>
          <cell r="AF46">
            <v>0</v>
          </cell>
          <cell r="AG46">
            <v>0</v>
          </cell>
          <cell r="AH46">
            <v>1.022039871887201</v>
          </cell>
          <cell r="AI46">
            <v>0.94501512220010708</v>
          </cell>
          <cell r="AJ46">
            <v>0.99374177605186298</v>
          </cell>
          <cell r="AK46">
            <v>189.88814646663985</v>
          </cell>
          <cell r="AL46">
            <v>0</v>
          </cell>
          <cell r="AM46">
            <v>0.11826438589171667</v>
          </cell>
          <cell r="AN46">
            <v>14.276593654789966</v>
          </cell>
          <cell r="AO46">
            <v>40.92348842128979</v>
          </cell>
          <cell r="AP46">
            <v>21.767168231540893</v>
          </cell>
          <cell r="AQ46">
            <v>19.334435010538449</v>
          </cell>
          <cell r="AR46">
            <v>41.324933687002655</v>
          </cell>
          <cell r="AS46">
            <v>16.737633391147419</v>
          </cell>
          <cell r="AT46">
            <v>78.455295356801415</v>
          </cell>
          <cell r="AU46">
            <v>250.53357573891694</v>
          </cell>
          <cell r="AV46">
            <v>0.31315281844123088</v>
          </cell>
          <cell r="AW46">
            <v>0.55884916715875677</v>
          </cell>
          <cell r="AX46">
            <v>42.037081945678565</v>
          </cell>
          <cell r="BF46">
            <v>19.610277777777778</v>
          </cell>
          <cell r="BG46">
            <v>84.524999999955767</v>
          </cell>
          <cell r="BH46">
            <v>294.23444444470289</v>
          </cell>
          <cell r="BI46">
            <v>20.808333333363084</v>
          </cell>
          <cell r="BJ46">
            <v>419.17805555579952</v>
          </cell>
          <cell r="BK46">
            <v>124.37055555567947</v>
          </cell>
          <cell r="BL46">
            <v>127.11166666666666</v>
          </cell>
          <cell r="BM46">
            <v>120.89222222216479</v>
          </cell>
          <cell r="BN46">
            <v>116.955</v>
          </cell>
          <cell r="BO46">
            <v>0</v>
          </cell>
          <cell r="BP46">
            <v>0</v>
          </cell>
          <cell r="BQ46">
            <v>0</v>
          </cell>
          <cell r="BR46">
            <v>0</v>
          </cell>
          <cell r="BS46">
            <v>3.4783333335146827</v>
          </cell>
          <cell r="BT46">
            <v>10.156666666666666</v>
          </cell>
          <cell r="BU46">
            <v>0</v>
          </cell>
          <cell r="BV46">
            <v>0</v>
          </cell>
          <cell r="BW46">
            <v>67.873333333605743</v>
          </cell>
          <cell r="BX46">
            <v>23.678333333281852</v>
          </cell>
          <cell r="BY46">
            <v>44.195000000323894</v>
          </cell>
          <cell r="BZ46">
            <v>46.460833333333333</v>
          </cell>
          <cell r="CA46">
            <v>38.997777777784762</v>
          </cell>
          <cell r="CB46">
            <v>0</v>
          </cell>
          <cell r="CC46">
            <v>0</v>
          </cell>
          <cell r="CD46">
            <v>47.557500000030267</v>
          </cell>
          <cell r="CE46">
            <v>40.24666666666667</v>
          </cell>
          <cell r="CF46">
            <v>41.232222222326996</v>
          </cell>
          <cell r="CG46">
            <v>36.717777777777776</v>
          </cell>
          <cell r="CH46">
            <v>0</v>
          </cell>
          <cell r="CI46">
            <v>0</v>
          </cell>
          <cell r="CJ46">
            <v>0.61777777777777776</v>
          </cell>
          <cell r="CK46">
            <v>0.3988888888888889</v>
          </cell>
          <cell r="CL46">
            <v>5.7074999999254938</v>
          </cell>
          <cell r="CM46">
            <v>3.13</v>
          </cell>
          <cell r="CN46">
            <v>0</v>
          </cell>
          <cell r="CO46">
            <v>278.79916666710022</v>
          </cell>
          <cell r="CP46">
            <v>58.045833333333334</v>
          </cell>
          <cell r="CQ46">
            <v>0</v>
          </cell>
          <cell r="CR46">
            <v>5.8419444444444446</v>
          </cell>
          <cell r="CS46">
            <v>0</v>
          </cell>
          <cell r="CT46">
            <v>0</v>
          </cell>
          <cell r="CU46">
            <v>12.717777777777778</v>
          </cell>
          <cell r="CV46">
            <v>0</v>
          </cell>
          <cell r="CW46">
            <v>1.7313888888888889</v>
          </cell>
          <cell r="CX46">
            <v>12.436666666666667</v>
          </cell>
          <cell r="CY46">
            <v>2.2333333333333334</v>
          </cell>
          <cell r="CZ46">
            <v>3.5613888888888887</v>
          </cell>
          <cell r="DA46">
            <v>0</v>
          </cell>
          <cell r="DB46">
            <v>0</v>
          </cell>
          <cell r="DC46">
            <v>4.8283333333333331</v>
          </cell>
          <cell r="DD46">
            <v>0</v>
          </cell>
          <cell r="DE46">
            <v>0</v>
          </cell>
          <cell r="DF46">
            <v>0</v>
          </cell>
          <cell r="DG46">
            <v>0</v>
          </cell>
          <cell r="DH46">
            <v>0</v>
          </cell>
          <cell r="DI46">
            <v>8.9955555555555549</v>
          </cell>
          <cell r="DJ46">
            <v>0.29499999999999998</v>
          </cell>
          <cell r="DK46">
            <v>4.6341666666666663</v>
          </cell>
          <cell r="DL46">
            <v>0</v>
          </cell>
          <cell r="DM46">
            <v>0</v>
          </cell>
          <cell r="DN46">
            <v>36.984444444444442</v>
          </cell>
          <cell r="DO46">
            <v>115.32138888888889</v>
          </cell>
          <cell r="DP46">
            <v>394.12055555598909</v>
          </cell>
          <cell r="DQ46">
            <v>16.947183888907528</v>
          </cell>
          <cell r="DR46">
            <v>4.2999999999999997E-2</v>
          </cell>
          <cell r="DS46">
            <v>411.06773944489663</v>
          </cell>
          <cell r="DT46">
            <v>22.021944444444443</v>
          </cell>
          <cell r="DU46">
            <v>3.0355555553659257</v>
          </cell>
          <cell r="DV46">
            <v>17.78</v>
          </cell>
          <cell r="DW46">
            <v>4.292261755225054E-2</v>
          </cell>
          <cell r="DX46">
            <v>716.6584600000001</v>
          </cell>
          <cell r="DY46">
            <v>0</v>
          </cell>
          <cell r="DZ46">
            <v>0</v>
          </cell>
          <cell r="EA46">
            <v>0.28054108319134502</v>
          </cell>
          <cell r="EB46">
            <v>40.307000000000002</v>
          </cell>
          <cell r="EC46">
            <v>17285.565833805449</v>
          </cell>
          <cell r="ED46">
            <v>838.72149166786585</v>
          </cell>
          <cell r="EE46">
            <v>19</v>
          </cell>
          <cell r="EF46">
            <v>9.5859649116818701</v>
          </cell>
          <cell r="EG46">
            <v>9.3102777777713097</v>
          </cell>
          <cell r="EH46">
            <v>14.392696243707228</v>
          </cell>
          <cell r="EI46">
            <v>16.977013662410712</v>
          </cell>
          <cell r="EJ46">
            <v>0</v>
          </cell>
          <cell r="EK46">
            <v>22.661870503597122</v>
          </cell>
          <cell r="EL46">
            <v>14.36706088498825</v>
          </cell>
          <cell r="EM46">
            <v>0</v>
          </cell>
          <cell r="EN46">
            <v>1298.8979395585372</v>
          </cell>
          <cell r="EO46">
            <v>0</v>
          </cell>
          <cell r="EP46">
            <v>-593.30670378921548</v>
          </cell>
          <cell r="EQ46">
            <v>182.11934049327039</v>
          </cell>
          <cell r="ER46">
            <v>-28.85562970019609</v>
          </cell>
          <cell r="ES46">
            <v>19.207090978434472</v>
          </cell>
          <cell r="ET46">
            <v>-9.2340157316340821E-2</v>
          </cell>
          <cell r="EU46">
            <v>-68.444973548304162</v>
          </cell>
          <cell r="EV46">
            <v>0</v>
          </cell>
          <cell r="EW46">
            <v>0</v>
          </cell>
        </row>
        <row r="47">
          <cell r="A47">
            <v>42175</v>
          </cell>
          <cell r="B47">
            <v>51</v>
          </cell>
          <cell r="C47" t="str">
            <v>Sat</v>
          </cell>
          <cell r="D47">
            <v>24851</v>
          </cell>
          <cell r="E47">
            <v>0</v>
          </cell>
          <cell r="F47">
            <v>0</v>
          </cell>
          <cell r="G47">
            <v>4548</v>
          </cell>
          <cell r="H47">
            <v>0</v>
          </cell>
          <cell r="I47">
            <v>1223</v>
          </cell>
          <cell r="J47">
            <v>574</v>
          </cell>
          <cell r="K47">
            <v>31196</v>
          </cell>
          <cell r="L47">
            <v>0</v>
          </cell>
          <cell r="M47">
            <v>31196</v>
          </cell>
          <cell r="N47">
            <v>471</v>
          </cell>
          <cell r="O47">
            <v>813</v>
          </cell>
          <cell r="P47">
            <v>29456</v>
          </cell>
          <cell r="Q47">
            <v>779</v>
          </cell>
          <cell r="R47">
            <v>0</v>
          </cell>
          <cell r="S47">
            <v>0</v>
          </cell>
          <cell r="T47">
            <v>0</v>
          </cell>
          <cell r="U47">
            <v>590</v>
          </cell>
          <cell r="V47">
            <v>13855</v>
          </cell>
          <cell r="W47">
            <v>779</v>
          </cell>
          <cell r="X47">
            <v>699</v>
          </cell>
          <cell r="Y47">
            <v>12</v>
          </cell>
          <cell r="Z47">
            <v>4</v>
          </cell>
          <cell r="AA47">
            <v>93</v>
          </cell>
          <cell r="AB47">
            <v>808</v>
          </cell>
          <cell r="AC47">
            <v>21</v>
          </cell>
          <cell r="AD47">
            <v>814</v>
          </cell>
          <cell r="AE47">
            <v>138</v>
          </cell>
          <cell r="AF47">
            <v>0</v>
          </cell>
          <cell r="AG47">
            <v>0</v>
          </cell>
          <cell r="AH47">
            <v>0.99733320766809563</v>
          </cell>
          <cell r="AI47">
            <v>0.85161317433193839</v>
          </cell>
          <cell r="AJ47">
            <v>0.98490191050134634</v>
          </cell>
          <cell r="AK47">
            <v>203.41327658184713</v>
          </cell>
          <cell r="AL47">
            <v>0</v>
          </cell>
          <cell r="AM47">
            <v>5.7603538915245542E-2</v>
          </cell>
          <cell r="AN47">
            <v>11.860773292611736</v>
          </cell>
          <cell r="AO47">
            <v>26.838572424164621</v>
          </cell>
          <cell r="AP47">
            <v>21.279345876571384</v>
          </cell>
          <cell r="AQ47">
            <v>20.28132344974183</v>
          </cell>
          <cell r="AR47">
            <v>40.046213093709888</v>
          </cell>
          <cell r="AS47">
            <v>14.882426375750541</v>
          </cell>
          <cell r="AT47">
            <v>85.45106477519127</v>
          </cell>
          <cell r="AU47">
            <v>240.55880544812388</v>
          </cell>
          <cell r="AV47">
            <v>0.35521902686542334</v>
          </cell>
          <cell r="AW47">
            <v>0.77059705085160934</v>
          </cell>
          <cell r="AX47">
            <v>63.133593967298395</v>
          </cell>
          <cell r="BF47">
            <v>1.9</v>
          </cell>
          <cell r="BG47">
            <v>122.7719444442975</v>
          </cell>
          <cell r="BH47">
            <v>252.2919444447179</v>
          </cell>
          <cell r="BI47">
            <v>10.131388888888889</v>
          </cell>
          <cell r="BJ47">
            <v>387.09527777790424</v>
          </cell>
          <cell r="BK47">
            <v>129.68138888903556</v>
          </cell>
          <cell r="BL47">
            <v>129.33555555555557</v>
          </cell>
          <cell r="BM47">
            <v>122.16999999997904</v>
          </cell>
          <cell r="BN47">
            <v>119.24583333333334</v>
          </cell>
          <cell r="BO47">
            <v>0</v>
          </cell>
          <cell r="BP47">
            <v>0</v>
          </cell>
          <cell r="BQ47">
            <v>0</v>
          </cell>
          <cell r="BR47">
            <v>0</v>
          </cell>
          <cell r="BS47">
            <v>7.5113888890565272</v>
          </cell>
          <cell r="BT47">
            <v>10.089722222222223</v>
          </cell>
          <cell r="BU47">
            <v>0</v>
          </cell>
          <cell r="BV47">
            <v>0</v>
          </cell>
          <cell r="BW47">
            <v>68.545277777666541</v>
          </cell>
          <cell r="BX47">
            <v>30.292222222222222</v>
          </cell>
          <cell r="BY47">
            <v>38.253055555444313</v>
          </cell>
          <cell r="BZ47">
            <v>37.234166666666667</v>
          </cell>
          <cell r="CA47">
            <v>38.409722222043463</v>
          </cell>
          <cell r="CB47">
            <v>0</v>
          </cell>
          <cell r="CC47">
            <v>0</v>
          </cell>
          <cell r="CD47">
            <v>54.292222222349245</v>
          </cell>
          <cell r="CE47">
            <v>41.578611111111108</v>
          </cell>
          <cell r="CF47">
            <v>46.562500000127024</v>
          </cell>
          <cell r="CG47">
            <v>36.97</v>
          </cell>
          <cell r="CH47">
            <v>1.2372222222222222</v>
          </cell>
          <cell r="CI47">
            <v>0.70777777777777773</v>
          </cell>
          <cell r="CJ47">
            <v>0.29666666666666669</v>
          </cell>
          <cell r="CK47">
            <v>0.19527777777777777</v>
          </cell>
          <cell r="CL47">
            <v>6.1958333333333337</v>
          </cell>
          <cell r="CM47">
            <v>3.7055555555555557</v>
          </cell>
          <cell r="CN47">
            <v>0</v>
          </cell>
          <cell r="CO47">
            <v>290.92861111109482</v>
          </cell>
          <cell r="CP47">
            <v>18.930555555555554</v>
          </cell>
          <cell r="CQ47">
            <v>0</v>
          </cell>
          <cell r="CR47">
            <v>8.0088888888888885</v>
          </cell>
          <cell r="CS47">
            <v>0</v>
          </cell>
          <cell r="CT47">
            <v>0</v>
          </cell>
          <cell r="CU47">
            <v>14.681666666666667</v>
          </cell>
          <cell r="CV47">
            <v>0</v>
          </cell>
          <cell r="CW47">
            <v>5.5250000000000004</v>
          </cell>
          <cell r="CX47">
            <v>13.062777777777777</v>
          </cell>
          <cell r="CY47">
            <v>2.5333333333333332</v>
          </cell>
          <cell r="CZ47">
            <v>0.13055555555555556</v>
          </cell>
          <cell r="DA47">
            <v>0.28194444444444444</v>
          </cell>
          <cell r="DB47">
            <v>0</v>
          </cell>
          <cell r="DC47">
            <v>4.9505555556406682</v>
          </cell>
          <cell r="DD47">
            <v>0</v>
          </cell>
          <cell r="DE47">
            <v>0</v>
          </cell>
          <cell r="DF47">
            <v>0</v>
          </cell>
          <cell r="DG47">
            <v>0</v>
          </cell>
          <cell r="DH47">
            <v>0</v>
          </cell>
          <cell r="DI47">
            <v>0</v>
          </cell>
          <cell r="DJ47">
            <v>0.89083333333333337</v>
          </cell>
          <cell r="DK47">
            <v>3.2044444444444444</v>
          </cell>
          <cell r="DL47">
            <v>0</v>
          </cell>
          <cell r="DM47">
            <v>0</v>
          </cell>
          <cell r="DN47">
            <v>25.054444444529558</v>
          </cell>
          <cell r="DO47">
            <v>72.200555555640662</v>
          </cell>
          <cell r="DP47">
            <v>363.1291666667355</v>
          </cell>
          <cell r="DQ47">
            <v>15.614554166669626</v>
          </cell>
          <cell r="DR47">
            <v>4.2999999999999997E-2</v>
          </cell>
          <cell r="DS47">
            <v>378.74372083340512</v>
          </cell>
          <cell r="DT47">
            <v>21.995833333333334</v>
          </cell>
          <cell r="DU47">
            <v>1.9452777778354697</v>
          </cell>
          <cell r="DV47">
            <v>20</v>
          </cell>
          <cell r="DW47">
            <v>5.2524781476391599E-2</v>
          </cell>
          <cell r="DX47">
            <v>1199.6600000000001</v>
          </cell>
          <cell r="DY47">
            <v>0</v>
          </cell>
          <cell r="DZ47">
            <v>0</v>
          </cell>
          <cell r="EA47">
            <v>0.19063168993737306</v>
          </cell>
          <cell r="EB47">
            <v>59.982999999999997</v>
          </cell>
          <cell r="EC47">
            <v>23917.844606750139</v>
          </cell>
          <cell r="ED47">
            <v>607.71109972222223</v>
          </cell>
          <cell r="EE47">
            <v>16</v>
          </cell>
          <cell r="EF47">
            <v>7.2947916668830111</v>
          </cell>
          <cell r="EG47">
            <v>6.8936111111744927</v>
          </cell>
          <cell r="EH47">
            <v>20.018535681002227</v>
          </cell>
          <cell r="EI47">
            <v>15.012080536871798</v>
          </cell>
          <cell r="EJ47">
            <v>9.6991468343062408</v>
          </cell>
          <cell r="EK47">
            <v>13.48314606741573</v>
          </cell>
          <cell r="EL47">
            <v>15.010087424344317</v>
          </cell>
          <cell r="EM47">
            <v>0</v>
          </cell>
          <cell r="EN47">
            <v>605.48056653358208</v>
          </cell>
          <cell r="EO47">
            <v>0</v>
          </cell>
          <cell r="EP47">
            <v>-566.15050389248768</v>
          </cell>
          <cell r="EQ47">
            <v>961.76469326867823</v>
          </cell>
          <cell r="ER47">
            <v>-163.53354549602392</v>
          </cell>
          <cell r="ES47">
            <v>409.20489291978248</v>
          </cell>
          <cell r="ET47">
            <v>0.11940772637651176</v>
          </cell>
          <cell r="EU47">
            <v>59.002556293106629</v>
          </cell>
          <cell r="EV47">
            <v>0</v>
          </cell>
          <cell r="EW47">
            <v>0</v>
          </cell>
        </row>
        <row r="48">
          <cell r="A48">
            <v>42176</v>
          </cell>
          <cell r="B48">
            <v>51</v>
          </cell>
          <cell r="C48" t="str">
            <v>Sun</v>
          </cell>
          <cell r="D48">
            <v>17380</v>
          </cell>
          <cell r="E48">
            <v>0</v>
          </cell>
          <cell r="F48">
            <v>0</v>
          </cell>
          <cell r="G48">
            <v>3192</v>
          </cell>
          <cell r="H48">
            <v>0</v>
          </cell>
          <cell r="I48">
            <v>802</v>
          </cell>
          <cell r="J48">
            <v>252</v>
          </cell>
          <cell r="K48">
            <v>21626</v>
          </cell>
          <cell r="L48">
            <v>0</v>
          </cell>
          <cell r="M48">
            <v>21626</v>
          </cell>
          <cell r="N48">
            <v>278</v>
          </cell>
          <cell r="O48">
            <v>751</v>
          </cell>
          <cell r="P48">
            <v>25813</v>
          </cell>
          <cell r="Q48">
            <v>566</v>
          </cell>
          <cell r="R48">
            <v>0</v>
          </cell>
          <cell r="S48">
            <v>0</v>
          </cell>
          <cell r="T48">
            <v>0</v>
          </cell>
          <cell r="U48">
            <v>449</v>
          </cell>
          <cell r="V48">
            <v>9599</v>
          </cell>
          <cell r="W48">
            <v>566</v>
          </cell>
          <cell r="X48">
            <v>440</v>
          </cell>
          <cell r="Y48">
            <v>0</v>
          </cell>
          <cell r="Z48">
            <v>1</v>
          </cell>
          <cell r="AA48">
            <v>50</v>
          </cell>
          <cell r="AB48">
            <v>491</v>
          </cell>
          <cell r="AC48">
            <v>5</v>
          </cell>
          <cell r="AD48">
            <v>748</v>
          </cell>
          <cell r="AE48">
            <v>128</v>
          </cell>
          <cell r="AF48">
            <v>0</v>
          </cell>
          <cell r="AG48">
            <v>0</v>
          </cell>
          <cell r="AH48">
            <v>1.0153840222089452</v>
          </cell>
          <cell r="AI48">
            <v>0.98529292530010903</v>
          </cell>
          <cell r="AJ48">
            <v>0.98714510311661885</v>
          </cell>
          <cell r="AK48">
            <v>198.22708292429994</v>
          </cell>
          <cell r="AL48">
            <v>0</v>
          </cell>
          <cell r="AM48">
            <v>4.8737630629797468E-2</v>
          </cell>
          <cell r="AN48">
            <v>16.638562373200145</v>
          </cell>
          <cell r="AO48">
            <v>53.410774610324189</v>
          </cell>
          <cell r="AP48">
            <v>24.070581294802064</v>
          </cell>
          <cell r="AQ48">
            <v>17.219785513262966</v>
          </cell>
          <cell r="AR48">
            <v>38.208480565371026</v>
          </cell>
          <cell r="AS48">
            <v>16.049976845935984</v>
          </cell>
          <cell r="AT48">
            <v>78.13088651648269</v>
          </cell>
          <cell r="AU48">
            <v>230.90447492061264</v>
          </cell>
          <cell r="AV48">
            <v>0.33836887112449815</v>
          </cell>
          <cell r="AW48">
            <v>1.2559833022660145</v>
          </cell>
          <cell r="AX48">
            <v>94.085415969264773</v>
          </cell>
          <cell r="BF48">
            <v>0</v>
          </cell>
          <cell r="BG48">
            <v>0</v>
          </cell>
          <cell r="BH48">
            <v>289.16083333249543</v>
          </cell>
          <cell r="BI48">
            <v>0</v>
          </cell>
          <cell r="BJ48">
            <v>289.16083333249543</v>
          </cell>
          <cell r="BK48">
            <v>93.657777777737934</v>
          </cell>
          <cell r="BL48">
            <v>95.098611111111111</v>
          </cell>
          <cell r="BM48">
            <v>87.677222222137885</v>
          </cell>
          <cell r="BN48">
            <v>87.892777777777781</v>
          </cell>
          <cell r="BO48">
            <v>0</v>
          </cell>
          <cell r="BP48">
            <v>0</v>
          </cell>
          <cell r="BQ48">
            <v>0</v>
          </cell>
          <cell r="BR48">
            <v>0</v>
          </cell>
          <cell r="BS48">
            <v>5.980555555600052</v>
          </cell>
          <cell r="BT48">
            <v>7.2058333333333335</v>
          </cell>
          <cell r="BU48">
            <v>0</v>
          </cell>
          <cell r="BV48">
            <v>0</v>
          </cell>
          <cell r="BW48">
            <v>45.136111110755657</v>
          </cell>
          <cell r="BX48">
            <v>14.060833333333333</v>
          </cell>
          <cell r="BY48">
            <v>31.075277777422322</v>
          </cell>
          <cell r="BZ48">
            <v>35.876111111111108</v>
          </cell>
          <cell r="CA48">
            <v>32.869166666684514</v>
          </cell>
          <cell r="CB48">
            <v>0</v>
          </cell>
          <cell r="CC48">
            <v>0</v>
          </cell>
          <cell r="CD48">
            <v>30.591944444102186</v>
          </cell>
          <cell r="CE48">
            <v>24.884166666666665</v>
          </cell>
          <cell r="CF48">
            <v>27.475277777486482</v>
          </cell>
          <cell r="CG48">
            <v>22.828333333333333</v>
          </cell>
          <cell r="CH48">
            <v>0</v>
          </cell>
          <cell r="CI48">
            <v>0</v>
          </cell>
          <cell r="CJ48">
            <v>2.5277777777777777E-2</v>
          </cell>
          <cell r="CK48">
            <v>4.3333333333333335E-2</v>
          </cell>
          <cell r="CL48">
            <v>3.0913888888379248</v>
          </cell>
          <cell r="CM48">
            <v>2.0125000000000002</v>
          </cell>
          <cell r="CN48">
            <v>0</v>
          </cell>
          <cell r="CO48">
            <v>202.2549999992803</v>
          </cell>
          <cell r="CP48">
            <v>28.156666666666666</v>
          </cell>
          <cell r="CQ48">
            <v>0</v>
          </cell>
          <cell r="CR48">
            <v>9.5291666666666668</v>
          </cell>
          <cell r="CS48">
            <v>0</v>
          </cell>
          <cell r="CT48">
            <v>0</v>
          </cell>
          <cell r="CU48">
            <v>4.4111111111111114</v>
          </cell>
          <cell r="CV48">
            <v>0</v>
          </cell>
          <cell r="CW48">
            <v>5.6352777777777776</v>
          </cell>
          <cell r="CX48">
            <v>11.396111111111111</v>
          </cell>
          <cell r="CY48">
            <v>0.25</v>
          </cell>
          <cell r="CZ48">
            <v>0.28194444444444444</v>
          </cell>
          <cell r="DA48">
            <v>0</v>
          </cell>
          <cell r="DB48">
            <v>0</v>
          </cell>
          <cell r="DC48">
            <v>6.2463888888888892</v>
          </cell>
          <cell r="DD48">
            <v>0</v>
          </cell>
          <cell r="DE48">
            <v>0</v>
          </cell>
          <cell r="DF48">
            <v>0.15472222222222223</v>
          </cell>
          <cell r="DG48">
            <v>0</v>
          </cell>
          <cell r="DH48">
            <v>0</v>
          </cell>
          <cell r="DI48">
            <v>6.6572222222222219</v>
          </cell>
          <cell r="DJ48">
            <v>0</v>
          </cell>
          <cell r="DK48">
            <v>0</v>
          </cell>
          <cell r="DL48">
            <v>0</v>
          </cell>
          <cell r="DM48">
            <v>0</v>
          </cell>
          <cell r="DN48">
            <v>24.986388888888889</v>
          </cell>
          <cell r="DO48">
            <v>72.718611111111116</v>
          </cell>
          <cell r="DP48">
            <v>274.9736111103914</v>
          </cell>
          <cell r="DQ48">
            <v>11.82386527774683</v>
          </cell>
          <cell r="DR48">
            <v>4.2999999999999997E-2</v>
          </cell>
          <cell r="DS48">
            <v>286.79747638813825</v>
          </cell>
          <cell r="DT48">
            <v>12.499722222222223</v>
          </cell>
          <cell r="DU48">
            <v>1.818333333215107</v>
          </cell>
          <cell r="DV48">
            <v>9.5</v>
          </cell>
          <cell r="DW48">
            <v>3.2906815049894469E-2</v>
          </cell>
          <cell r="DX48">
            <v>865.3359999999999</v>
          </cell>
          <cell r="DY48">
            <v>0</v>
          </cell>
          <cell r="DZ48">
            <v>0</v>
          </cell>
          <cell r="EA48">
            <v>0.25355387371922744</v>
          </cell>
          <cell r="EB48">
            <v>91.087999999999994</v>
          </cell>
          <cell r="EC48">
            <v>26989.144529242734</v>
          </cell>
          <cell r="ED48">
            <v>0</v>
          </cell>
          <cell r="EE48">
            <v>13</v>
          </cell>
          <cell r="EF48">
            <v>8.3923076917620332</v>
          </cell>
          <cell r="EG48">
            <v>7.5530555554381058</v>
          </cell>
          <cell r="EH48">
            <v>16.946783862570904</v>
          </cell>
          <cell r="EI48">
            <v>16.014396781114272</v>
          </cell>
          <cell r="EJ48">
            <v>0</v>
          </cell>
          <cell r="EK48">
            <v>39.560439560439562</v>
          </cell>
          <cell r="EL48">
            <v>16.173959924788161</v>
          </cell>
          <cell r="EM48">
            <v>0</v>
          </cell>
          <cell r="EN48">
            <v>533.72967951298199</v>
          </cell>
          <cell r="EO48">
            <v>0</v>
          </cell>
          <cell r="EP48">
            <v>-231.24104458598651</v>
          </cell>
          <cell r="EQ48">
            <v>-386.6713514288034</v>
          </cell>
          <cell r="ER48">
            <v>289.75419531369062</v>
          </cell>
          <cell r="ES48">
            <v>144.76828928412232</v>
          </cell>
          <cell r="ET48">
            <v>0.60479397779091693</v>
          </cell>
          <cell r="EU48">
            <v>139.01489863188812</v>
          </cell>
          <cell r="EV48">
            <v>0</v>
          </cell>
          <cell r="EW48">
            <v>0</v>
          </cell>
        </row>
        <row r="49">
          <cell r="A49">
            <v>42177</v>
          </cell>
          <cell r="B49">
            <v>52</v>
          </cell>
          <cell r="C49" t="str">
            <v>Mon</v>
          </cell>
          <cell r="D49">
            <v>18187</v>
          </cell>
          <cell r="E49">
            <v>0</v>
          </cell>
          <cell r="F49">
            <v>0</v>
          </cell>
          <cell r="G49">
            <v>1812</v>
          </cell>
          <cell r="H49">
            <v>0</v>
          </cell>
          <cell r="I49">
            <v>92</v>
          </cell>
          <cell r="J49">
            <v>728</v>
          </cell>
          <cell r="K49">
            <v>20819</v>
          </cell>
          <cell r="L49">
            <v>0</v>
          </cell>
          <cell r="M49">
            <v>20819</v>
          </cell>
          <cell r="N49">
            <v>185</v>
          </cell>
          <cell r="O49">
            <v>463</v>
          </cell>
          <cell r="P49">
            <v>15139</v>
          </cell>
          <cell r="Q49">
            <v>529</v>
          </cell>
          <cell r="R49">
            <v>0</v>
          </cell>
          <cell r="S49">
            <v>0</v>
          </cell>
          <cell r="T49">
            <v>0</v>
          </cell>
          <cell r="U49">
            <v>425</v>
          </cell>
          <cell r="V49">
            <v>7845</v>
          </cell>
          <cell r="W49">
            <v>529</v>
          </cell>
          <cell r="X49">
            <v>412</v>
          </cell>
          <cell r="Y49">
            <v>0</v>
          </cell>
          <cell r="Z49">
            <v>2</v>
          </cell>
          <cell r="AA49">
            <v>63</v>
          </cell>
          <cell r="AB49">
            <v>477</v>
          </cell>
          <cell r="AC49">
            <v>8</v>
          </cell>
          <cell r="AD49">
            <v>456</v>
          </cell>
          <cell r="AE49">
            <v>69</v>
          </cell>
          <cell r="AF49">
            <v>0</v>
          </cell>
          <cell r="AG49">
            <v>0</v>
          </cell>
          <cell r="AH49">
            <v>1.1242679191700087</v>
          </cell>
          <cell r="AI49">
            <v>0.92362547948558582</v>
          </cell>
          <cell r="AJ49">
            <v>0.99111388635381137</v>
          </cell>
          <cell r="AK49">
            <v>192.95243764813625</v>
          </cell>
          <cell r="AL49">
            <v>0</v>
          </cell>
          <cell r="AM49">
            <v>3.9387098323646667E-2</v>
          </cell>
          <cell r="AN49">
            <v>12.38832815532581</v>
          </cell>
          <cell r="AO49">
            <v>27.074264180365144</v>
          </cell>
          <cell r="AP49">
            <v>22.493217505349641</v>
          </cell>
          <cell r="AQ49">
            <v>14.170170021162251</v>
          </cell>
          <cell r="AR49">
            <v>39.355387523629489</v>
          </cell>
          <cell r="AS49">
            <v>17.331799188764144</v>
          </cell>
          <cell r="AT49">
            <v>73.786048379878778</v>
          </cell>
          <cell r="AU49">
            <v>216.76360260418977</v>
          </cell>
          <cell r="AV49">
            <v>0.34039869928999134</v>
          </cell>
          <cell r="AW49">
            <v>0.63170415617546083</v>
          </cell>
          <cell r="AX49">
            <v>44.689312971556134</v>
          </cell>
          <cell r="BF49">
            <v>13.875</v>
          </cell>
          <cell r="BG49">
            <v>40.778888889004527</v>
          </cell>
          <cell r="BH49">
            <v>236.61611111096909</v>
          </cell>
          <cell r="BI49">
            <v>1.6655555555555555</v>
          </cell>
          <cell r="BJ49">
            <v>292.93555555552916</v>
          </cell>
          <cell r="BK49">
            <v>96.044722222187289</v>
          </cell>
          <cell r="BL49">
            <v>107.98</v>
          </cell>
          <cell r="BM49">
            <v>94.256388888775831</v>
          </cell>
          <cell r="BN49">
            <v>103.21305555555556</v>
          </cell>
          <cell r="BO49">
            <v>0</v>
          </cell>
          <cell r="BP49">
            <v>0</v>
          </cell>
          <cell r="BQ49">
            <v>0</v>
          </cell>
          <cell r="BR49">
            <v>0</v>
          </cell>
          <cell r="BS49">
            <v>1.7883333334114611</v>
          </cell>
          <cell r="BT49">
            <v>4.7669444444444444</v>
          </cell>
          <cell r="BU49">
            <v>0</v>
          </cell>
          <cell r="BV49">
            <v>0</v>
          </cell>
          <cell r="BW49">
            <v>37.373888889192344</v>
          </cell>
          <cell r="BX49">
            <v>17.101111111111113</v>
          </cell>
          <cell r="BY49">
            <v>20.272777778081235</v>
          </cell>
          <cell r="BZ49">
            <v>20.947500000000002</v>
          </cell>
          <cell r="CA49">
            <v>37.331944444560087</v>
          </cell>
          <cell r="CB49">
            <v>0</v>
          </cell>
          <cell r="CC49">
            <v>0</v>
          </cell>
          <cell r="CD49">
            <v>27.521666666276026</v>
          </cell>
          <cell r="CE49">
            <v>23.196666666666669</v>
          </cell>
          <cell r="CF49">
            <v>23.152222221831583</v>
          </cell>
          <cell r="CG49">
            <v>20.75138888888889</v>
          </cell>
          <cell r="CH49">
            <v>0</v>
          </cell>
          <cell r="CI49">
            <v>0</v>
          </cell>
          <cell r="CJ49">
            <v>2.75E-2</v>
          </cell>
          <cell r="CK49">
            <v>4.583333333333333E-2</v>
          </cell>
          <cell r="CL49">
            <v>4.3419444444444446</v>
          </cell>
          <cell r="CM49">
            <v>2.3994444444444443</v>
          </cell>
          <cell r="CN49">
            <v>0</v>
          </cell>
          <cell r="CO49">
            <v>198.27222222221573</v>
          </cell>
          <cell r="CP49">
            <v>29.80222222222222</v>
          </cell>
          <cell r="CQ49">
            <v>0</v>
          </cell>
          <cell r="CR49">
            <v>9.0686111111111103</v>
          </cell>
          <cell r="CS49">
            <v>0</v>
          </cell>
          <cell r="CT49">
            <v>0</v>
          </cell>
          <cell r="CU49">
            <v>7.6694444444444443</v>
          </cell>
          <cell r="CV49">
            <v>0</v>
          </cell>
          <cell r="CW49">
            <v>2.3605555556101412</v>
          </cell>
          <cell r="CX49">
            <v>9.7463888888888892</v>
          </cell>
          <cell r="CY49">
            <v>4.45</v>
          </cell>
          <cell r="CZ49">
            <v>3.2419444444110721</v>
          </cell>
          <cell r="DA49">
            <v>8.611111111111111E-3</v>
          </cell>
          <cell r="DB49">
            <v>0</v>
          </cell>
          <cell r="DC49">
            <v>2.4047222223231155</v>
          </cell>
          <cell r="DD49">
            <v>0</v>
          </cell>
          <cell r="DE49">
            <v>0</v>
          </cell>
          <cell r="DF49">
            <v>0</v>
          </cell>
          <cell r="DG49">
            <v>0</v>
          </cell>
          <cell r="DH49">
            <v>0</v>
          </cell>
          <cell r="DI49">
            <v>8.5258333333333329</v>
          </cell>
          <cell r="DJ49">
            <v>0.53027777777777774</v>
          </cell>
          <cell r="DK49">
            <v>3.4394444444185743</v>
          </cell>
          <cell r="DL49">
            <v>0</v>
          </cell>
          <cell r="DM49">
            <v>0</v>
          </cell>
          <cell r="DN49">
            <v>32.347222222263873</v>
          </cell>
          <cell r="DO49">
            <v>81.248055555651788</v>
          </cell>
          <cell r="DP49">
            <v>279.52027777786753</v>
          </cell>
          <cell r="DQ49">
            <v>12.019371944448302</v>
          </cell>
          <cell r="DR49">
            <v>4.2999999999999997E-2</v>
          </cell>
          <cell r="DS49">
            <v>291.53964972231586</v>
          </cell>
          <cell r="DT49">
            <v>10.781944444444445</v>
          </cell>
          <cell r="DU49">
            <v>2.6333333332171733</v>
          </cell>
          <cell r="DV49">
            <v>23.42</v>
          </cell>
          <cell r="DW49">
            <v>7.9582388490303899E-2</v>
          </cell>
          <cell r="DX49">
            <v>969.47090000000014</v>
          </cell>
          <cell r="DY49">
            <v>0</v>
          </cell>
          <cell r="DZ49">
            <v>0</v>
          </cell>
          <cell r="EA49">
            <v>0.27868612599705911</v>
          </cell>
          <cell r="EB49">
            <v>41.395000000000003</v>
          </cell>
          <cell r="EC49">
            <v>13037.754700255266</v>
          </cell>
          <cell r="ED49">
            <v>68.945672222222228</v>
          </cell>
          <cell r="EE49">
            <v>21</v>
          </cell>
          <cell r="EF49">
            <v>7.5238095234776372</v>
          </cell>
          <cell r="EG49">
            <v>4.9530555556711944</v>
          </cell>
          <cell r="EH49">
            <v>13.93079468309128</v>
          </cell>
          <cell r="EI49">
            <v>17.795268033126476</v>
          </cell>
          <cell r="EJ49">
            <v>0</v>
          </cell>
          <cell r="EK49">
            <v>72.727272727272734</v>
          </cell>
          <cell r="EL49">
            <v>14.50962830273175</v>
          </cell>
          <cell r="EM49">
            <v>0</v>
          </cell>
          <cell r="EN49">
            <v>1013.2339235344856</v>
          </cell>
          <cell r="EO49">
            <v>0</v>
          </cell>
          <cell r="EP49">
            <v>157.12017618760174</v>
          </cell>
          <cell r="EQ49">
            <v>313.41657124931459</v>
          </cell>
          <cell r="ER49">
            <v>424.09439322741866</v>
          </cell>
          <cell r="ES49">
            <v>-31.424872629004582</v>
          </cell>
          <cell r="ET49">
            <v>-2.0428157183571827E-2</v>
          </cell>
          <cell r="EU49">
            <v>-9.5166780629514918</v>
          </cell>
          <cell r="EV49">
            <v>0</v>
          </cell>
          <cell r="EW49">
            <v>0</v>
          </cell>
        </row>
        <row r="50">
          <cell r="A50">
            <v>42178</v>
          </cell>
          <cell r="B50">
            <v>52</v>
          </cell>
          <cell r="C50" t="str">
            <v>Tue</v>
          </cell>
          <cell r="D50">
            <v>20079</v>
          </cell>
          <cell r="E50">
            <v>0</v>
          </cell>
          <cell r="F50">
            <v>0</v>
          </cell>
          <cell r="G50">
            <v>3336</v>
          </cell>
          <cell r="H50">
            <v>0</v>
          </cell>
          <cell r="I50">
            <v>418</v>
          </cell>
          <cell r="J50">
            <v>410</v>
          </cell>
          <cell r="K50">
            <v>24243</v>
          </cell>
          <cell r="L50">
            <v>0</v>
          </cell>
          <cell r="M50">
            <v>24243</v>
          </cell>
          <cell r="N50">
            <v>276</v>
          </cell>
          <cell r="O50">
            <v>838</v>
          </cell>
          <cell r="P50">
            <v>29403</v>
          </cell>
          <cell r="Q50">
            <v>594</v>
          </cell>
          <cell r="R50">
            <v>0</v>
          </cell>
          <cell r="S50">
            <v>0</v>
          </cell>
          <cell r="T50">
            <v>0</v>
          </cell>
          <cell r="U50">
            <v>492</v>
          </cell>
          <cell r="V50">
            <v>9397</v>
          </cell>
          <cell r="W50">
            <v>594</v>
          </cell>
          <cell r="X50">
            <v>566</v>
          </cell>
          <cell r="Y50">
            <v>0</v>
          </cell>
          <cell r="Z50">
            <v>0</v>
          </cell>
          <cell r="AA50">
            <v>44</v>
          </cell>
          <cell r="AB50">
            <v>610</v>
          </cell>
          <cell r="AC50">
            <v>16</v>
          </cell>
          <cell r="AD50">
            <v>830</v>
          </cell>
          <cell r="AE50">
            <v>107</v>
          </cell>
          <cell r="AF50">
            <v>0</v>
          </cell>
          <cell r="AG50">
            <v>0</v>
          </cell>
          <cell r="AH50">
            <v>1.134381935732488</v>
          </cell>
          <cell r="AI50">
            <v>0.94418518672438079</v>
          </cell>
          <cell r="AJ50">
            <v>0.98861527038732833</v>
          </cell>
          <cell r="AK50">
            <v>207</v>
          </cell>
          <cell r="AL50">
            <v>0</v>
          </cell>
          <cell r="AM50">
            <v>3.4154188838015097E-2</v>
          </cell>
          <cell r="AN50">
            <v>14.992396457665238</v>
          </cell>
          <cell r="AO50">
            <v>43.718571118104549</v>
          </cell>
          <cell r="AP50">
            <v>22.599211901676941</v>
          </cell>
          <cell r="AQ50">
            <v>15.704014863914496</v>
          </cell>
          <cell r="AR50">
            <v>40.813131313131315</v>
          </cell>
          <cell r="AS50">
            <v>16.5291744445672</v>
          </cell>
          <cell r="AT50">
            <v>73.066689885106314</v>
          </cell>
          <cell r="AU50">
            <v>240.62199307968908</v>
          </cell>
          <cell r="AV50">
            <v>0.30365757073962946</v>
          </cell>
          <cell r="AW50">
            <v>0.63804016662174357</v>
          </cell>
          <cell r="AX50">
            <v>44.697490880913236</v>
          </cell>
          <cell r="BF50">
            <v>18.110277777777778</v>
          </cell>
          <cell r="BG50">
            <v>68.588888888811539</v>
          </cell>
          <cell r="BH50">
            <v>263.15805555553874</v>
          </cell>
          <cell r="BI50">
            <v>0</v>
          </cell>
          <cell r="BJ50">
            <v>349.85722222212803</v>
          </cell>
          <cell r="BK50">
            <v>100.75138888892511</v>
          </cell>
          <cell r="BL50">
            <v>114.29055555555556</v>
          </cell>
          <cell r="BM50">
            <v>97</v>
          </cell>
          <cell r="BN50">
            <v>106.46277777777777</v>
          </cell>
          <cell r="BO50">
            <v>0</v>
          </cell>
          <cell r="BP50">
            <v>0</v>
          </cell>
          <cell r="BQ50">
            <v>0</v>
          </cell>
          <cell r="BR50">
            <v>0</v>
          </cell>
          <cell r="BS50">
            <v>3.7513888889251068</v>
          </cell>
          <cell r="BT50">
            <v>7.8277777777777775</v>
          </cell>
          <cell r="BU50">
            <v>0</v>
          </cell>
          <cell r="BV50">
            <v>0</v>
          </cell>
          <cell r="BW50">
            <v>55.89499999992006</v>
          </cell>
          <cell r="BX50">
            <v>19.168055555525029</v>
          </cell>
          <cell r="BY50">
            <v>36.726944444395031</v>
          </cell>
          <cell r="BZ50">
            <v>39.107222222222219</v>
          </cell>
          <cell r="CA50">
            <v>37.824722222144871</v>
          </cell>
          <cell r="CB50">
            <v>0</v>
          </cell>
          <cell r="CC50">
            <v>0</v>
          </cell>
          <cell r="CD50">
            <v>36.904444444319751</v>
          </cell>
          <cell r="CE50">
            <v>30.414444444444445</v>
          </cell>
          <cell r="CF50">
            <v>34.284999999830809</v>
          </cell>
          <cell r="CG50">
            <v>28.783333333333335</v>
          </cell>
          <cell r="CH50">
            <v>0</v>
          </cell>
          <cell r="CI50">
            <v>0</v>
          </cell>
          <cell r="CJ50">
            <v>0</v>
          </cell>
          <cell r="CK50">
            <v>0</v>
          </cell>
          <cell r="CL50">
            <v>2.6194444444889409</v>
          </cell>
          <cell r="CM50">
            <v>1.6311111111111112</v>
          </cell>
          <cell r="CN50">
            <v>0</v>
          </cell>
          <cell r="CO50">
            <v>231.37555555530977</v>
          </cell>
          <cell r="CP50">
            <v>32.448055555555555</v>
          </cell>
          <cell r="CQ50">
            <v>0</v>
          </cell>
          <cell r="CR50">
            <v>8.7991666666666664</v>
          </cell>
          <cell r="CS50">
            <v>0</v>
          </cell>
          <cell r="CT50">
            <v>0</v>
          </cell>
          <cell r="CU50">
            <v>12.323611111111111</v>
          </cell>
          <cell r="CV50">
            <v>0</v>
          </cell>
          <cell r="CW50">
            <v>3.4283333333333332</v>
          </cell>
          <cell r="CX50">
            <v>13.464722222222223</v>
          </cell>
          <cell r="CY50">
            <v>1.9</v>
          </cell>
          <cell r="CZ50">
            <v>0.93611111111111112</v>
          </cell>
          <cell r="DA50">
            <v>0</v>
          </cell>
          <cell r="DB50">
            <v>0</v>
          </cell>
          <cell r="DC50">
            <v>9.3980555555555547</v>
          </cell>
          <cell r="DD50">
            <v>0</v>
          </cell>
          <cell r="DE50">
            <v>0</v>
          </cell>
          <cell r="DF50">
            <v>0</v>
          </cell>
          <cell r="DG50">
            <v>0</v>
          </cell>
          <cell r="DH50">
            <v>0</v>
          </cell>
          <cell r="DI50">
            <v>7.3219444444444441</v>
          </cell>
          <cell r="DJ50">
            <v>1.5102777777777778</v>
          </cell>
          <cell r="DK50">
            <v>3.5350000000000001</v>
          </cell>
          <cell r="DL50">
            <v>0</v>
          </cell>
          <cell r="DM50">
            <v>0</v>
          </cell>
          <cell r="DN50">
            <v>38.066111111111113</v>
          </cell>
          <cell r="DO50">
            <v>95.06527777777778</v>
          </cell>
          <cell r="DP50">
            <v>326.44083333308754</v>
          </cell>
          <cell r="DQ50">
            <v>14.036955833322763</v>
          </cell>
          <cell r="DR50">
            <v>4.2999999999999997E-2</v>
          </cell>
          <cell r="DS50">
            <v>340.47778916641028</v>
          </cell>
          <cell r="DT50">
            <v>18.064444444444444</v>
          </cell>
          <cell r="DU50">
            <v>5.3519444445960369</v>
          </cell>
          <cell r="DV50">
            <v>27.32</v>
          </cell>
          <cell r="DW50">
            <v>7.8945877831202632E-2</v>
          </cell>
          <cell r="DX50">
            <v>1131.7856400000001</v>
          </cell>
          <cell r="DY50">
            <v>0</v>
          </cell>
          <cell r="DZ50">
            <v>0</v>
          </cell>
          <cell r="EA50">
            <v>0.27921139293851011</v>
          </cell>
          <cell r="EB50">
            <v>41.427</v>
          </cell>
          <cell r="EC50">
            <v>15236.759011796878</v>
          </cell>
          <cell r="ED50">
            <v>0</v>
          </cell>
          <cell r="EE50">
            <v>27</v>
          </cell>
          <cell r="EF50">
            <v>11.893209876880082</v>
          </cell>
          <cell r="EG50">
            <v>5.6099999999226489</v>
          </cell>
          <cell r="EH50">
            <v>19.073083779229112</v>
          </cell>
          <cell r="EI50">
            <v>16.508677264191135</v>
          </cell>
          <cell r="EJ50">
            <v>0</v>
          </cell>
          <cell r="EK50">
            <v>0</v>
          </cell>
          <cell r="EL50">
            <v>16.797454930785712</v>
          </cell>
          <cell r="EM50">
            <v>0</v>
          </cell>
          <cell r="EN50">
            <v>889.27064049493174</v>
          </cell>
          <cell r="EO50">
            <v>0</v>
          </cell>
          <cell r="EP50">
            <v>-312.67136468005856</v>
          </cell>
          <cell r="EQ50">
            <v>42.202491591282637</v>
          </cell>
          <cell r="ER50">
            <v>293.28546168884594</v>
          </cell>
          <cell r="ES50">
            <v>36.194682189288642</v>
          </cell>
          <cell r="ET50">
            <v>-1.4092146737289091E-2</v>
          </cell>
          <cell r="EU50">
            <v>-7.643290632628891</v>
          </cell>
          <cell r="EV50">
            <v>0</v>
          </cell>
          <cell r="EW50">
            <v>0</v>
          </cell>
        </row>
        <row r="51">
          <cell r="A51">
            <v>42179</v>
          </cell>
          <cell r="B51">
            <v>52</v>
          </cell>
          <cell r="C51" t="str">
            <v>Wed</v>
          </cell>
          <cell r="D51">
            <v>21573</v>
          </cell>
          <cell r="E51">
            <v>0</v>
          </cell>
          <cell r="F51">
            <v>0</v>
          </cell>
          <cell r="G51">
            <v>3348</v>
          </cell>
          <cell r="H51">
            <v>0</v>
          </cell>
          <cell r="I51">
            <v>539</v>
          </cell>
          <cell r="J51">
            <v>238</v>
          </cell>
          <cell r="K51">
            <v>25698</v>
          </cell>
          <cell r="L51">
            <v>0</v>
          </cell>
          <cell r="M51">
            <v>25698</v>
          </cell>
          <cell r="N51">
            <v>314</v>
          </cell>
          <cell r="O51">
            <v>688</v>
          </cell>
          <cell r="P51">
            <v>23026</v>
          </cell>
          <cell r="Q51">
            <v>699</v>
          </cell>
          <cell r="R51">
            <v>2</v>
          </cell>
          <cell r="S51">
            <v>0</v>
          </cell>
          <cell r="T51">
            <v>0</v>
          </cell>
          <cell r="U51">
            <v>559</v>
          </cell>
          <cell r="V51">
            <v>12533</v>
          </cell>
          <cell r="W51">
            <v>701</v>
          </cell>
          <cell r="X51">
            <v>612</v>
          </cell>
          <cell r="Y51">
            <v>0</v>
          </cell>
          <cell r="Z51">
            <v>0</v>
          </cell>
          <cell r="AA51">
            <v>39</v>
          </cell>
          <cell r="AB51">
            <v>651</v>
          </cell>
          <cell r="AC51">
            <v>4</v>
          </cell>
          <cell r="AD51">
            <v>683</v>
          </cell>
          <cell r="AE51">
            <v>117</v>
          </cell>
          <cell r="AF51">
            <v>0</v>
          </cell>
          <cell r="AG51">
            <v>0</v>
          </cell>
          <cell r="AH51">
            <v>1.0321193573443181</v>
          </cell>
          <cell r="AI51">
            <v>0.93806746437575239</v>
          </cell>
          <cell r="AJ51">
            <v>0.98778115028406877</v>
          </cell>
          <cell r="AK51">
            <v>179.2732837961305</v>
          </cell>
          <cell r="AL51">
            <v>0</v>
          </cell>
          <cell r="AM51">
            <v>3.0235816016810645E-2</v>
          </cell>
          <cell r="AN51">
            <v>15.367528897867373</v>
          </cell>
          <cell r="AO51">
            <v>41.153111240342277</v>
          </cell>
          <cell r="AP51">
            <v>24.347929415930132</v>
          </cell>
          <cell r="AQ51">
            <v>21.636915479072968</v>
          </cell>
          <cell r="AR51">
            <v>36.659058487874468</v>
          </cell>
          <cell r="AS51">
            <v>15.78405026980402</v>
          </cell>
          <cell r="AT51">
            <v>76.005537367130543</v>
          </cell>
          <cell r="AU51">
            <v>209.25716069463672</v>
          </cell>
          <cell r="AV51">
            <v>0.36321594498762866</v>
          </cell>
          <cell r="AW51">
            <v>0.57594293804188867</v>
          </cell>
          <cell r="AX51">
            <v>41.970136623852078</v>
          </cell>
          <cell r="BF51">
            <v>17.94361111111111</v>
          </cell>
          <cell r="BG51">
            <v>88.431111111150699</v>
          </cell>
          <cell r="BH51">
            <v>249.2277777769678</v>
          </cell>
          <cell r="BI51">
            <v>0</v>
          </cell>
          <cell r="BJ51">
            <v>355.60249999922962</v>
          </cell>
          <cell r="BK51">
            <v>122.80583333298874</v>
          </cell>
          <cell r="BL51">
            <v>126.75027777777778</v>
          </cell>
          <cell r="BM51">
            <v>120.33583333327461</v>
          </cell>
          <cell r="BN51">
            <v>118.47833333333334</v>
          </cell>
          <cell r="BO51">
            <v>0</v>
          </cell>
          <cell r="BP51">
            <v>0</v>
          </cell>
          <cell r="BQ51">
            <v>0</v>
          </cell>
          <cell r="BR51">
            <v>0</v>
          </cell>
          <cell r="BS51">
            <v>2.4699999997141355</v>
          </cell>
          <cell r="BT51">
            <v>8.2719444444444452</v>
          </cell>
          <cell r="BU51">
            <v>0</v>
          </cell>
          <cell r="BV51">
            <v>0</v>
          </cell>
          <cell r="BW51">
            <v>44.769722222255076</v>
          </cell>
          <cell r="BX51">
            <v>16.718055555555555</v>
          </cell>
          <cell r="BY51">
            <v>28.051666666699521</v>
          </cell>
          <cell r="BZ51">
            <v>31.865833333333335</v>
          </cell>
          <cell r="CA51">
            <v>32.398333333510543</v>
          </cell>
          <cell r="CB51">
            <v>0</v>
          </cell>
          <cell r="CC51">
            <v>0</v>
          </cell>
          <cell r="CD51">
            <v>41.244166666486613</v>
          </cell>
          <cell r="CE51">
            <v>33.138333333333335</v>
          </cell>
          <cell r="CF51">
            <v>38.458055555262966</v>
          </cell>
          <cell r="CG51">
            <v>31.731111111111112</v>
          </cell>
          <cell r="CH51">
            <v>0</v>
          </cell>
          <cell r="CI51">
            <v>0</v>
          </cell>
          <cell r="CJ51">
            <v>0</v>
          </cell>
          <cell r="CK51">
            <v>0</v>
          </cell>
          <cell r="CL51">
            <v>2.7861111112236459</v>
          </cell>
          <cell r="CM51">
            <v>1.4072222222222222</v>
          </cell>
          <cell r="CN51">
            <v>0</v>
          </cell>
          <cell r="CO51">
            <v>241.21805555524099</v>
          </cell>
          <cell r="CP51">
            <v>42.705833333333331</v>
          </cell>
          <cell r="CQ51">
            <v>0</v>
          </cell>
          <cell r="CR51">
            <v>7.8113888888888887</v>
          </cell>
          <cell r="CS51">
            <v>0</v>
          </cell>
          <cell r="CT51">
            <v>0</v>
          </cell>
          <cell r="CU51">
            <v>6.0252777777777782</v>
          </cell>
          <cell r="CV51">
            <v>0</v>
          </cell>
          <cell r="CW51">
            <v>0</v>
          </cell>
          <cell r="CX51">
            <v>11.35361111111111</v>
          </cell>
          <cell r="CY51">
            <v>4.5333333333333332</v>
          </cell>
          <cell r="CZ51">
            <v>2.9986111110153919</v>
          </cell>
          <cell r="DA51">
            <v>0</v>
          </cell>
          <cell r="DB51">
            <v>0</v>
          </cell>
          <cell r="DC51">
            <v>3.0905555555555555</v>
          </cell>
          <cell r="DD51">
            <v>0</v>
          </cell>
          <cell r="DE51">
            <v>0</v>
          </cell>
          <cell r="DF51">
            <v>0</v>
          </cell>
          <cell r="DG51">
            <v>0</v>
          </cell>
          <cell r="DH51">
            <v>0</v>
          </cell>
          <cell r="DI51">
            <v>8.317777777791747</v>
          </cell>
          <cell r="DJ51">
            <v>1.6600000000201787</v>
          </cell>
          <cell r="DK51">
            <v>3.8433333332971151</v>
          </cell>
          <cell r="DL51">
            <v>0</v>
          </cell>
          <cell r="DM51">
            <v>0</v>
          </cell>
          <cell r="DN51">
            <v>35.797222222124432</v>
          </cell>
          <cell r="DO51">
            <v>92.339722222124436</v>
          </cell>
          <cell r="DP51">
            <v>333.55777777736546</v>
          </cell>
          <cell r="DQ51">
            <v>14.342984444426714</v>
          </cell>
          <cell r="DR51">
            <v>4.2999999999999997E-2</v>
          </cell>
          <cell r="DS51">
            <v>347.90076222179215</v>
          </cell>
          <cell r="DT51">
            <v>17.495555555555555</v>
          </cell>
          <cell r="DU51">
            <v>4.5491666663086194</v>
          </cell>
          <cell r="DV51">
            <v>9.0500000000000007</v>
          </cell>
          <cell r="DW51">
            <v>2.5663162850735045E-2</v>
          </cell>
          <cell r="DX51">
            <v>370.32599999999996</v>
          </cell>
          <cell r="DY51">
            <v>0</v>
          </cell>
          <cell r="DZ51">
            <v>0</v>
          </cell>
          <cell r="EA51">
            <v>0.26541971806102693</v>
          </cell>
          <cell r="EB51">
            <v>40.92</v>
          </cell>
          <cell r="EC51">
            <v>14606.425190115735</v>
          </cell>
          <cell r="ED51">
            <v>0</v>
          </cell>
          <cell r="EE51">
            <v>26</v>
          </cell>
          <cell r="EF51">
            <v>10.498076922250661</v>
          </cell>
          <cell r="EG51">
            <v>6.3483333334122367</v>
          </cell>
          <cell r="EH51">
            <v>18.430034129463767</v>
          </cell>
          <cell r="EI51">
            <v>15.913441050616198</v>
          </cell>
          <cell r="EJ51">
            <v>0</v>
          </cell>
          <cell r="EK51">
            <v>0</v>
          </cell>
          <cell r="EL51">
            <v>13.99800598148844</v>
          </cell>
          <cell r="EM51">
            <v>0</v>
          </cell>
          <cell r="EN51">
            <v>1355.4655872014087</v>
          </cell>
          <cell r="EO51">
            <v>0</v>
          </cell>
          <cell r="EP51">
            <v>360.62839892598618</v>
          </cell>
          <cell r="EQ51">
            <v>-14.481034979735185</v>
          </cell>
          <cell r="ER51">
            <v>-184.29676045338809</v>
          </cell>
          <cell r="ES51">
            <v>114.30384589814383</v>
          </cell>
          <cell r="ET51">
            <v>-7.6189375317143981E-2</v>
          </cell>
          <cell r="EU51">
            <v>-46.650183306462296</v>
          </cell>
          <cell r="EV51">
            <v>0</v>
          </cell>
          <cell r="EW51">
            <v>0</v>
          </cell>
        </row>
        <row r="52">
          <cell r="A52">
            <v>42180</v>
          </cell>
          <cell r="B52">
            <v>52</v>
          </cell>
          <cell r="C52" t="str">
            <v>Thu</v>
          </cell>
          <cell r="D52">
            <v>22729</v>
          </cell>
          <cell r="E52">
            <v>0</v>
          </cell>
          <cell r="F52">
            <v>0</v>
          </cell>
          <cell r="G52">
            <v>5520</v>
          </cell>
          <cell r="H52">
            <v>0</v>
          </cell>
          <cell r="I52">
            <v>1753</v>
          </cell>
          <cell r="J52">
            <v>2026</v>
          </cell>
          <cell r="K52">
            <v>32028</v>
          </cell>
          <cell r="L52">
            <v>0</v>
          </cell>
          <cell r="M52">
            <v>32028</v>
          </cell>
          <cell r="N52">
            <v>989</v>
          </cell>
          <cell r="O52">
            <v>879</v>
          </cell>
          <cell r="P52">
            <v>30146</v>
          </cell>
          <cell r="Q52">
            <v>805</v>
          </cell>
          <cell r="R52">
            <v>0</v>
          </cell>
          <cell r="S52">
            <v>0</v>
          </cell>
          <cell r="T52">
            <v>0</v>
          </cell>
          <cell r="U52">
            <v>623</v>
          </cell>
          <cell r="V52">
            <v>13668</v>
          </cell>
          <cell r="W52">
            <v>805</v>
          </cell>
          <cell r="X52">
            <v>677</v>
          </cell>
          <cell r="Y52">
            <v>0</v>
          </cell>
          <cell r="Z52">
            <v>1</v>
          </cell>
          <cell r="AA52">
            <v>78</v>
          </cell>
          <cell r="AB52">
            <v>756</v>
          </cell>
          <cell r="AC52">
            <v>9</v>
          </cell>
          <cell r="AD52">
            <v>843</v>
          </cell>
          <cell r="AE52">
            <v>212</v>
          </cell>
          <cell r="AF52">
            <v>0</v>
          </cell>
          <cell r="AG52">
            <v>0</v>
          </cell>
          <cell r="AH52">
            <v>1.0402486357594485</v>
          </cell>
          <cell r="AI52">
            <v>0.99908610245058971</v>
          </cell>
          <cell r="AJ52">
            <v>0.96912076932683899</v>
          </cell>
          <cell r="AK52">
            <v>177.33478973216404</v>
          </cell>
          <cell r="AL52">
            <v>0</v>
          </cell>
          <cell r="AM52">
            <v>0.11799050830523292</v>
          </cell>
          <cell r="AN52">
            <v>14.830645501431661</v>
          </cell>
          <cell r="AO52">
            <v>36.537462329834767</v>
          </cell>
          <cell r="AP52">
            <v>23.940928669411054</v>
          </cell>
          <cell r="AQ52">
            <v>17.861655377316438</v>
          </cell>
          <cell r="AR52">
            <v>39.78633540372671</v>
          </cell>
          <cell r="AS52">
            <v>17.135517666824008</v>
          </cell>
          <cell r="AT52">
            <v>83.443251383829335</v>
          </cell>
          <cell r="AU52">
            <v>237.78950103681788</v>
          </cell>
          <cell r="AV52">
            <v>0.35091226071797632</v>
          </cell>
          <cell r="AW52">
            <v>0.51861729118079869</v>
          </cell>
          <cell r="AX52">
            <v>41.491</v>
          </cell>
          <cell r="BF52">
            <v>19.728055555555557</v>
          </cell>
          <cell r="BG52">
            <v>125.05916666659449</v>
          </cell>
          <cell r="BH52">
            <v>260.159444444825</v>
          </cell>
          <cell r="BI52">
            <v>0</v>
          </cell>
          <cell r="BJ52">
            <v>404.94666666697503</v>
          </cell>
          <cell r="BK52">
            <v>134.69055555586107</v>
          </cell>
          <cell r="BL52">
            <v>140.11166666666668</v>
          </cell>
          <cell r="BM52">
            <v>128.17000000016091</v>
          </cell>
          <cell r="BN52">
            <v>129.16055555555556</v>
          </cell>
          <cell r="BO52">
            <v>0</v>
          </cell>
          <cell r="BP52">
            <v>0</v>
          </cell>
          <cell r="BQ52">
            <v>0</v>
          </cell>
          <cell r="BR52">
            <v>0</v>
          </cell>
          <cell r="BS52">
            <v>6.5205555557001693</v>
          </cell>
          <cell r="BT52">
            <v>10.951111111111111</v>
          </cell>
          <cell r="BU52">
            <v>0</v>
          </cell>
          <cell r="BV52">
            <v>0</v>
          </cell>
          <cell r="BW52">
            <v>59.269166666760839</v>
          </cell>
          <cell r="BX52">
            <v>24.057500000000001</v>
          </cell>
          <cell r="BY52">
            <v>35.211666666760834</v>
          </cell>
          <cell r="BZ52">
            <v>40.311944444444443</v>
          </cell>
          <cell r="CA52">
            <v>45.068611111057301</v>
          </cell>
          <cell r="CB52">
            <v>0</v>
          </cell>
          <cell r="CC52">
            <v>0</v>
          </cell>
          <cell r="CD52">
            <v>44.118888889110593</v>
          </cell>
          <cell r="CE52">
            <v>38.946111111111115</v>
          </cell>
          <cell r="CF52">
            <v>39.602222222443928</v>
          </cell>
          <cell r="CG52">
            <v>35.484722222222224</v>
          </cell>
          <cell r="CH52">
            <v>0</v>
          </cell>
          <cell r="CI52">
            <v>0</v>
          </cell>
          <cell r="CJ52">
            <v>6.25E-2</v>
          </cell>
          <cell r="CK52">
            <v>6.222222222222222E-2</v>
          </cell>
          <cell r="CL52">
            <v>4.4541666666666666</v>
          </cell>
          <cell r="CM52">
            <v>3.3991666666666664</v>
          </cell>
          <cell r="CN52">
            <v>0</v>
          </cell>
          <cell r="CO52">
            <v>283.14722222278976</v>
          </cell>
          <cell r="CP52">
            <v>38.291944444444447</v>
          </cell>
          <cell r="CQ52">
            <v>0</v>
          </cell>
          <cell r="CR52">
            <v>9.0997222222222227</v>
          </cell>
          <cell r="CS52">
            <v>0</v>
          </cell>
          <cell r="CT52">
            <v>0</v>
          </cell>
          <cell r="CU52">
            <v>6.9155555555555557</v>
          </cell>
          <cell r="CV52">
            <v>0</v>
          </cell>
          <cell r="CW52">
            <v>2.3208333333333333</v>
          </cell>
          <cell r="CX52">
            <v>13.646111111111111</v>
          </cell>
          <cell r="CY52">
            <v>5.916666666666667</v>
          </cell>
          <cell r="CZ52">
            <v>0.82527777777777778</v>
          </cell>
          <cell r="DA52">
            <v>0</v>
          </cell>
          <cell r="DB52">
            <v>0</v>
          </cell>
          <cell r="DC52">
            <v>8.0008333333333326</v>
          </cell>
          <cell r="DD52">
            <v>0.58666666666666667</v>
          </cell>
          <cell r="DE52">
            <v>0</v>
          </cell>
          <cell r="DF52">
            <v>0</v>
          </cell>
          <cell r="DG52">
            <v>0</v>
          </cell>
          <cell r="DH52">
            <v>0</v>
          </cell>
          <cell r="DI52">
            <v>8.368611111111111</v>
          </cell>
          <cell r="DJ52">
            <v>0.80027777769344133</v>
          </cell>
          <cell r="DK52">
            <v>3.2136111111111112</v>
          </cell>
          <cell r="DL52">
            <v>0</v>
          </cell>
          <cell r="DM52">
            <v>0</v>
          </cell>
          <cell r="DN52">
            <v>41.358055555471218</v>
          </cell>
          <cell r="DO52">
            <v>97.986111111026773</v>
          </cell>
          <cell r="DP52">
            <v>381.13333333381655</v>
          </cell>
          <cell r="DQ52">
            <v>16.388733333354111</v>
          </cell>
          <cell r="DR52">
            <v>4.2999999999999997E-2</v>
          </cell>
          <cell r="DS52">
            <v>397.52206666717063</v>
          </cell>
          <cell r="DT52">
            <v>21.777777777777779</v>
          </cell>
          <cell r="DU52">
            <v>2.6963888887140022</v>
          </cell>
          <cell r="DV52">
            <v>0</v>
          </cell>
          <cell r="DW52">
            <v>0</v>
          </cell>
          <cell r="DX52">
            <v>0</v>
          </cell>
          <cell r="DY52">
            <v>0</v>
          </cell>
          <cell r="DZ52">
            <v>0</v>
          </cell>
          <cell r="EA52">
            <v>0.24649225622251214</v>
          </cell>
          <cell r="EB52">
            <v>41.491</v>
          </cell>
          <cell r="EC52">
            <v>16493.588068087578</v>
          </cell>
          <cell r="ED52">
            <v>0</v>
          </cell>
          <cell r="EE52">
            <v>21</v>
          </cell>
          <cell r="EF52">
            <v>7.7039682534685774</v>
          </cell>
          <cell r="EG52">
            <v>9.4888888888350795</v>
          </cell>
          <cell r="EH52">
            <v>22.341920374833958</v>
          </cell>
          <cell r="EI52">
            <v>17.095000280472167</v>
          </cell>
          <cell r="EJ52">
            <v>0</v>
          </cell>
          <cell r="EK52">
            <v>16</v>
          </cell>
          <cell r="EL52">
            <v>17.511693171188025</v>
          </cell>
          <cell r="EM52">
            <v>0</v>
          </cell>
          <cell r="EN52">
            <v>846.55363378884192</v>
          </cell>
          <cell r="EO52">
            <v>0</v>
          </cell>
          <cell r="EP52">
            <v>-317.65970609843504</v>
          </cell>
          <cell r="EQ52">
            <v>67.622961383688676</v>
          </cell>
          <cell r="ER52">
            <v>112.03358571414149</v>
          </cell>
          <cell r="ES52">
            <v>-25.510281693628471</v>
          </cell>
          <cell r="ET52">
            <v>-0.13351502217823397</v>
          </cell>
          <cell r="EU52">
            <v>-103.0637760074348</v>
          </cell>
          <cell r="EV52">
            <v>0</v>
          </cell>
          <cell r="EW52">
            <v>0</v>
          </cell>
        </row>
        <row r="53">
          <cell r="A53">
            <v>42181</v>
          </cell>
          <cell r="B53">
            <v>52</v>
          </cell>
          <cell r="C53" t="str">
            <v>Fri</v>
          </cell>
          <cell r="D53">
            <v>23926</v>
          </cell>
          <cell r="E53">
            <v>0</v>
          </cell>
          <cell r="F53">
            <v>0</v>
          </cell>
          <cell r="G53">
            <v>4266</v>
          </cell>
          <cell r="H53">
            <v>0</v>
          </cell>
          <cell r="I53">
            <v>1228</v>
          </cell>
          <cell r="J53">
            <v>332</v>
          </cell>
          <cell r="K53">
            <v>29752</v>
          </cell>
          <cell r="L53">
            <v>0</v>
          </cell>
          <cell r="M53">
            <v>29752</v>
          </cell>
          <cell r="N53">
            <v>490</v>
          </cell>
          <cell r="O53">
            <v>965</v>
          </cell>
          <cell r="P53">
            <v>34356</v>
          </cell>
          <cell r="Q53">
            <v>789</v>
          </cell>
          <cell r="R53">
            <v>0</v>
          </cell>
          <cell r="S53">
            <v>0</v>
          </cell>
          <cell r="T53">
            <v>0</v>
          </cell>
          <cell r="U53">
            <v>607</v>
          </cell>
          <cell r="V53">
            <v>13689</v>
          </cell>
          <cell r="W53">
            <v>789</v>
          </cell>
          <cell r="X53">
            <v>661</v>
          </cell>
          <cell r="Y53">
            <v>0</v>
          </cell>
          <cell r="Z53">
            <v>0</v>
          </cell>
          <cell r="AA53">
            <v>73</v>
          </cell>
          <cell r="AB53">
            <v>734</v>
          </cell>
          <cell r="AC53">
            <v>14</v>
          </cell>
          <cell r="AD53">
            <v>941</v>
          </cell>
          <cell r="AE53">
            <v>122</v>
          </cell>
          <cell r="AF53">
            <v>0</v>
          </cell>
          <cell r="AG53">
            <v>0</v>
          </cell>
          <cell r="AH53">
            <v>0.96958064352132267</v>
          </cell>
          <cell r="AI53">
            <v>0.9680965574352518</v>
          </cell>
          <cell r="AJ53">
            <v>0.98353051895670884</v>
          </cell>
          <cell r="AK53">
            <v>179.17213576838799</v>
          </cell>
          <cell r="AL53">
            <v>0</v>
          </cell>
          <cell r="AM53">
            <v>5.2433449852110785E-2</v>
          </cell>
          <cell r="AN53">
            <v>14.123845881809549</v>
          </cell>
          <cell r="AO53">
            <v>36.417384741234869</v>
          </cell>
          <cell r="AP53">
            <v>22.498057420748008</v>
          </cell>
          <cell r="AQ53">
            <v>21.910918431918056</v>
          </cell>
          <cell r="AR53">
            <v>37.7084917617237</v>
          </cell>
          <cell r="AS53">
            <v>16.167697644926157</v>
          </cell>
          <cell r="AT53">
            <v>73.771995801198543</v>
          </cell>
          <cell r="AU53">
            <v>217.77502160315518</v>
          </cell>
          <cell r="AV53">
            <v>0.33875324754016561</v>
          </cell>
          <cell r="AW53">
            <v>0.56989375737138215</v>
          </cell>
          <cell r="AX53">
            <v>40.308916467814832</v>
          </cell>
          <cell r="BF53">
            <v>19.963333333333335</v>
          </cell>
          <cell r="BG53">
            <v>94.549166666555678</v>
          </cell>
          <cell r="BH53">
            <v>300.36305555606367</v>
          </cell>
          <cell r="BI53">
            <v>12.611666666666666</v>
          </cell>
          <cell r="BJ53">
            <v>427.48722222261938</v>
          </cell>
          <cell r="BK53">
            <v>136.61805555559152</v>
          </cell>
          <cell r="BL53">
            <v>132.46222222222224</v>
          </cell>
          <cell r="BM53">
            <v>133.53638888877583</v>
          </cell>
          <cell r="BN53">
            <v>123.47555555555556</v>
          </cell>
          <cell r="BO53">
            <v>0</v>
          </cell>
          <cell r="BP53">
            <v>0</v>
          </cell>
          <cell r="BQ53">
            <v>0</v>
          </cell>
          <cell r="BR53">
            <v>0</v>
          </cell>
          <cell r="BS53">
            <v>3.0816666668156785</v>
          </cell>
          <cell r="BT53">
            <v>8.9866666666666664</v>
          </cell>
          <cell r="BU53">
            <v>0</v>
          </cell>
          <cell r="BV53">
            <v>0</v>
          </cell>
          <cell r="BW53">
            <v>68.324166666449358</v>
          </cell>
          <cell r="BX53">
            <v>26.498333333292457</v>
          </cell>
          <cell r="BY53">
            <v>41.825833333156901</v>
          </cell>
          <cell r="BZ53">
            <v>46.476944444444442</v>
          </cell>
          <cell r="CA53">
            <v>36.009444444403051</v>
          </cell>
          <cell r="CB53">
            <v>0</v>
          </cell>
          <cell r="CC53">
            <v>0</v>
          </cell>
          <cell r="CD53">
            <v>45.399166666773255</v>
          </cell>
          <cell r="CE53">
            <v>37.965277777777779</v>
          </cell>
          <cell r="CF53">
            <v>40.613055555662143</v>
          </cell>
          <cell r="CG53">
            <v>35.195277777777775</v>
          </cell>
          <cell r="CH53">
            <v>0</v>
          </cell>
          <cell r="CI53">
            <v>0</v>
          </cell>
          <cell r="CJ53">
            <v>0</v>
          </cell>
          <cell r="CK53">
            <v>0</v>
          </cell>
          <cell r="CL53">
            <v>4.7861111111111114</v>
          </cell>
          <cell r="CM53">
            <v>2.77</v>
          </cell>
          <cell r="CN53">
            <v>0</v>
          </cell>
          <cell r="CO53">
            <v>286.35083333321717</v>
          </cell>
          <cell r="CP53">
            <v>48.219166666772736</v>
          </cell>
          <cell r="CQ53">
            <v>0</v>
          </cell>
          <cell r="CR53">
            <v>8.4302777777777784</v>
          </cell>
          <cell r="CS53">
            <v>0</v>
          </cell>
          <cell r="CT53">
            <v>0</v>
          </cell>
          <cell r="CU53">
            <v>11.221111111111112</v>
          </cell>
          <cell r="CV53">
            <v>0</v>
          </cell>
          <cell r="CW53">
            <v>2.3250000000000002</v>
          </cell>
          <cell r="CX53">
            <v>14.245277777777778</v>
          </cell>
          <cell r="CY53">
            <v>3.9</v>
          </cell>
          <cell r="CZ53">
            <v>4.2474999999999996</v>
          </cell>
          <cell r="DA53">
            <v>0</v>
          </cell>
          <cell r="DB53">
            <v>0</v>
          </cell>
          <cell r="DC53">
            <v>7.0372222222222218</v>
          </cell>
          <cell r="DD53">
            <v>0</v>
          </cell>
          <cell r="DE53">
            <v>0</v>
          </cell>
          <cell r="DF53">
            <v>0</v>
          </cell>
          <cell r="DG53">
            <v>0</v>
          </cell>
          <cell r="DH53">
            <v>0</v>
          </cell>
          <cell r="DI53">
            <v>9.6524999999999999</v>
          </cell>
          <cell r="DJ53">
            <v>0.57944444444444443</v>
          </cell>
          <cell r="DK53">
            <v>3.5741666666666667</v>
          </cell>
          <cell r="DL53">
            <v>0</v>
          </cell>
          <cell r="DM53">
            <v>0</v>
          </cell>
          <cell r="DN53">
            <v>43.236111111111114</v>
          </cell>
          <cell r="DO53">
            <v>113.43166666677274</v>
          </cell>
          <cell r="DP53">
            <v>399.78249999998991</v>
          </cell>
          <cell r="DQ53">
            <v>17.190647499999564</v>
          </cell>
          <cell r="DR53">
            <v>4.3000000000000003E-2</v>
          </cell>
          <cell r="DS53">
            <v>416.97314749998947</v>
          </cell>
          <cell r="DT53">
            <v>24.190555555555555</v>
          </cell>
          <cell r="DU53">
            <v>3.5141666670738627</v>
          </cell>
          <cell r="DV53">
            <v>0.02</v>
          </cell>
          <cell r="DW53">
            <v>4.7546773881213847E-5</v>
          </cell>
          <cell r="DX53">
            <v>0.80614000000000008</v>
          </cell>
          <cell r="DY53">
            <v>0</v>
          </cell>
          <cell r="DZ53">
            <v>0</v>
          </cell>
          <cell r="EA53">
            <v>0.27203590290373703</v>
          </cell>
          <cell r="EB53">
            <v>40.307000000000002</v>
          </cell>
          <cell r="EC53">
            <v>16807.742796282077</v>
          </cell>
          <cell r="ED53">
            <v>508.33844833333336</v>
          </cell>
          <cell r="EE53">
            <v>21</v>
          </cell>
          <cell r="EF53">
            <v>10.040476191639609</v>
          </cell>
          <cell r="EG53">
            <v>5.828888888847497</v>
          </cell>
          <cell r="EH53">
            <v>20.930232558288164</v>
          </cell>
          <cell r="EI53">
            <v>16.275554521970594</v>
          </cell>
          <cell r="EJ53">
            <v>0</v>
          </cell>
          <cell r="EK53">
            <v>0</v>
          </cell>
          <cell r="EL53">
            <v>15.252466627974462</v>
          </cell>
          <cell r="EM53">
            <v>0</v>
          </cell>
          <cell r="EN53">
            <v>1384.3158463365237</v>
          </cell>
          <cell r="EO53">
            <v>0</v>
          </cell>
          <cell r="EP53">
            <v>176.83297716150503</v>
          </cell>
          <cell r="EQ53">
            <v>203.37775696038776</v>
          </cell>
          <cell r="ER53">
            <v>-222.37910621213342</v>
          </cell>
          <cell r="ES53">
            <v>79.296264963621695</v>
          </cell>
          <cell r="ET53">
            <v>-8.2238555987650508E-2</v>
          </cell>
          <cell r="EU53">
            <v>-60.70025523256686</v>
          </cell>
          <cell r="EV53">
            <v>0</v>
          </cell>
          <cell r="EW53">
            <v>0</v>
          </cell>
        </row>
        <row r="54">
          <cell r="A54">
            <v>42182</v>
          </cell>
          <cell r="B54">
            <v>52</v>
          </cell>
          <cell r="C54" t="str">
            <v>Sat</v>
          </cell>
          <cell r="D54">
            <v>23475</v>
          </cell>
          <cell r="E54">
            <v>0</v>
          </cell>
          <cell r="F54">
            <v>0</v>
          </cell>
          <cell r="G54">
            <v>3996</v>
          </cell>
          <cell r="H54">
            <v>0</v>
          </cell>
          <cell r="I54">
            <v>1370</v>
          </cell>
          <cell r="J54">
            <v>224</v>
          </cell>
          <cell r="K54">
            <v>29065</v>
          </cell>
          <cell r="L54">
            <v>0</v>
          </cell>
          <cell r="M54">
            <v>29065</v>
          </cell>
          <cell r="N54">
            <v>366</v>
          </cell>
          <cell r="O54">
            <v>854</v>
          </cell>
          <cell r="P54">
            <v>29120</v>
          </cell>
          <cell r="Q54">
            <v>703</v>
          </cell>
          <cell r="R54">
            <v>0</v>
          </cell>
          <cell r="S54">
            <v>0</v>
          </cell>
          <cell r="T54">
            <v>0</v>
          </cell>
          <cell r="U54">
            <v>552</v>
          </cell>
          <cell r="V54">
            <v>13921</v>
          </cell>
          <cell r="W54">
            <v>703</v>
          </cell>
          <cell r="X54">
            <v>635</v>
          </cell>
          <cell r="Y54">
            <v>0</v>
          </cell>
          <cell r="Z54">
            <v>12</v>
          </cell>
          <cell r="AA54">
            <v>73</v>
          </cell>
          <cell r="AB54">
            <v>720</v>
          </cell>
          <cell r="AC54">
            <v>9</v>
          </cell>
          <cell r="AD54">
            <v>850</v>
          </cell>
          <cell r="AE54">
            <v>114</v>
          </cell>
          <cell r="AF54">
            <v>0</v>
          </cell>
          <cell r="AG54">
            <v>0</v>
          </cell>
          <cell r="AH54">
            <v>0.99772331508618373</v>
          </cell>
          <cell r="AI54">
            <v>0.9098364619300171</v>
          </cell>
          <cell r="AJ54">
            <v>0.98740753483571309</v>
          </cell>
          <cell r="AK54">
            <v>186.21058917109735</v>
          </cell>
          <cell r="AL54">
            <v>0</v>
          </cell>
          <cell r="AM54">
            <v>5.4842594185446417E-2</v>
          </cell>
          <cell r="AN54">
            <v>13.762046938860482</v>
          </cell>
          <cell r="AO54">
            <v>41.977061714909887</v>
          </cell>
          <cell r="AP54">
            <v>20.378670325065837</v>
          </cell>
          <cell r="AQ54">
            <v>24.359208816619006</v>
          </cell>
          <cell r="AR54">
            <v>41.344238975817923</v>
          </cell>
          <cell r="AS54">
            <v>16.195343838650441</v>
          </cell>
          <cell r="AT54">
            <v>81.022628631962661</v>
          </cell>
          <cell r="AU54">
            <v>217.94935886212426</v>
          </cell>
          <cell r="AV54">
            <v>0.3717497911210555</v>
          </cell>
          <cell r="AW54">
            <v>0.8448640180932625</v>
          </cell>
          <cell r="AX54">
            <v>65.630971795281098</v>
          </cell>
          <cell r="BF54">
            <v>4.2530555555555551</v>
          </cell>
          <cell r="BG54">
            <v>113.24555555548933</v>
          </cell>
          <cell r="BH54">
            <v>229.66305555561041</v>
          </cell>
          <cell r="BI54">
            <v>32.538611111111109</v>
          </cell>
          <cell r="BJ54">
            <v>379.70027777776636</v>
          </cell>
          <cell r="BK54">
            <v>133.35666666671247</v>
          </cell>
          <cell r="BL54">
            <v>133.05305555555555</v>
          </cell>
          <cell r="BM54">
            <v>126.06694444444445</v>
          </cell>
          <cell r="BN54">
            <v>124.01194444444444</v>
          </cell>
          <cell r="BO54">
            <v>0</v>
          </cell>
          <cell r="BP54">
            <v>0</v>
          </cell>
          <cell r="BQ54">
            <v>0</v>
          </cell>
          <cell r="BR54">
            <v>0</v>
          </cell>
          <cell r="BS54">
            <v>7.2897222222680123</v>
          </cell>
          <cell r="BT54">
            <v>9.0411111111111104</v>
          </cell>
          <cell r="BU54">
            <v>0</v>
          </cell>
          <cell r="BV54">
            <v>0</v>
          </cell>
          <cell r="BW54">
            <v>62.054722222209804</v>
          </cell>
          <cell r="BX54">
            <v>20.344444444444445</v>
          </cell>
          <cell r="BY54">
            <v>41.710277777765363</v>
          </cell>
          <cell r="BZ54">
            <v>40.49861111111111</v>
          </cell>
          <cell r="CA54">
            <v>28.859722222192215</v>
          </cell>
          <cell r="CB54">
            <v>0</v>
          </cell>
          <cell r="CC54">
            <v>0</v>
          </cell>
          <cell r="CD54">
            <v>44.457222222211101</v>
          </cell>
          <cell r="CE54">
            <v>37.899722222222216</v>
          </cell>
          <cell r="CF54">
            <v>39.440833333347818</v>
          </cell>
          <cell r="CG54">
            <v>34.563333333333333</v>
          </cell>
          <cell r="CH54">
            <v>0</v>
          </cell>
          <cell r="CI54">
            <v>0</v>
          </cell>
          <cell r="CJ54">
            <v>0.87638888888888888</v>
          </cell>
          <cell r="CK54">
            <v>0.55527777777777776</v>
          </cell>
          <cell r="CL54">
            <v>4.1399999999743891</v>
          </cell>
          <cell r="CM54">
            <v>2.7811111111111111</v>
          </cell>
          <cell r="CN54">
            <v>0</v>
          </cell>
          <cell r="CO54">
            <v>268.72833333332557</v>
          </cell>
          <cell r="CP54">
            <v>32.418055555555554</v>
          </cell>
          <cell r="CQ54">
            <v>0</v>
          </cell>
          <cell r="CR54">
            <v>8.9319444444444436</v>
          </cell>
          <cell r="CS54">
            <v>0</v>
          </cell>
          <cell r="CT54">
            <v>0</v>
          </cell>
          <cell r="CU54">
            <v>3.6583333333333332</v>
          </cell>
          <cell r="CV54">
            <v>0</v>
          </cell>
          <cell r="CW54">
            <v>5.665</v>
          </cell>
          <cell r="CX54">
            <v>13.765833333333333</v>
          </cell>
          <cell r="CY54">
            <v>3.6555555555555554</v>
          </cell>
          <cell r="CZ54">
            <v>1.3333333333333334E-2</v>
          </cell>
          <cell r="DA54">
            <v>0.30972222222222223</v>
          </cell>
          <cell r="DB54">
            <v>0</v>
          </cell>
          <cell r="DC54">
            <v>9.3613888888888894</v>
          </cell>
          <cell r="DD54">
            <v>0</v>
          </cell>
          <cell r="DE54">
            <v>0</v>
          </cell>
          <cell r="DF54">
            <v>0</v>
          </cell>
          <cell r="DG54">
            <v>0</v>
          </cell>
          <cell r="DH54">
            <v>0</v>
          </cell>
          <cell r="DI54">
            <v>8.5158333333333331</v>
          </cell>
          <cell r="DJ54">
            <v>0</v>
          </cell>
          <cell r="DK54">
            <v>1.3433333333333333</v>
          </cell>
          <cell r="DL54">
            <v>0</v>
          </cell>
          <cell r="DM54">
            <v>0</v>
          </cell>
          <cell r="DN54">
            <v>36.965000000000003</v>
          </cell>
          <cell r="DO54">
            <v>87.638333333333321</v>
          </cell>
          <cell r="DP54">
            <v>356.36666666665889</v>
          </cell>
          <cell r="DQ54">
            <v>15.32376666666633</v>
          </cell>
          <cell r="DR54">
            <v>4.2999999999999997E-2</v>
          </cell>
          <cell r="DS54">
            <v>371.69043333332525</v>
          </cell>
          <cell r="DT54">
            <v>20.936388888888889</v>
          </cell>
          <cell r="DU54">
            <v>2.3602777777741579</v>
          </cell>
          <cell r="DV54">
            <v>35.229999999999997</v>
          </cell>
          <cell r="DW54">
            <v>9.4159541791526039E-2</v>
          </cell>
          <cell r="DX54">
            <v>2113.20109</v>
          </cell>
          <cell r="DY54">
            <v>0</v>
          </cell>
          <cell r="DZ54">
            <v>0</v>
          </cell>
          <cell r="EA54">
            <v>0.23578312884566727</v>
          </cell>
          <cell r="EB54">
            <v>59.982999999999997</v>
          </cell>
          <cell r="EC54">
            <v>24408.308352632845</v>
          </cell>
          <cell r="ED54">
            <v>1951.7635102777776</v>
          </cell>
          <cell r="EE54">
            <v>17</v>
          </cell>
          <cell r="EF54">
            <v>8.3303921568499675</v>
          </cell>
          <cell r="EG54">
            <v>5.86722222225844</v>
          </cell>
          <cell r="EH54">
            <v>19.429978221639363</v>
          </cell>
          <cell r="EI54">
            <v>16.100065498948215</v>
          </cell>
          <cell r="EJ54">
            <v>0</v>
          </cell>
          <cell r="EK54">
            <v>13.692551505546751</v>
          </cell>
          <cell r="EL54">
            <v>17.632850241654975</v>
          </cell>
          <cell r="EM54">
            <v>0</v>
          </cell>
          <cell r="EN54">
            <v>548.1690355488945</v>
          </cell>
          <cell r="EO54">
            <v>0</v>
          </cell>
          <cell r="EP54">
            <v>274.26453880528646</v>
          </cell>
          <cell r="EQ54">
            <v>397.37730339411337</v>
          </cell>
          <cell r="ER54">
            <v>-534.2543412410563</v>
          </cell>
          <cell r="ES54">
            <v>121.65828991618523</v>
          </cell>
          <cell r="ET54">
            <v>0.19273170473422985</v>
          </cell>
          <cell r="EU54">
            <v>85.352187311405302</v>
          </cell>
          <cell r="EV54">
            <v>0</v>
          </cell>
          <cell r="EW54">
            <v>0</v>
          </cell>
        </row>
        <row r="55">
          <cell r="A55">
            <v>42183</v>
          </cell>
          <cell r="B55">
            <v>52</v>
          </cell>
          <cell r="C55" t="str">
            <v>Sun</v>
          </cell>
          <cell r="D55">
            <v>17834</v>
          </cell>
          <cell r="E55">
            <v>0</v>
          </cell>
          <cell r="F55">
            <v>0</v>
          </cell>
          <cell r="G55">
            <v>3714</v>
          </cell>
          <cell r="H55">
            <v>0</v>
          </cell>
          <cell r="I55">
            <v>374</v>
          </cell>
          <cell r="J55">
            <v>280</v>
          </cell>
          <cell r="K55">
            <v>22202</v>
          </cell>
          <cell r="L55">
            <v>0</v>
          </cell>
          <cell r="M55">
            <v>22202</v>
          </cell>
          <cell r="N55">
            <v>400</v>
          </cell>
          <cell r="O55">
            <v>710</v>
          </cell>
          <cell r="P55">
            <v>23564</v>
          </cell>
          <cell r="Q55">
            <v>531</v>
          </cell>
          <cell r="R55">
            <v>0</v>
          </cell>
          <cell r="S55">
            <v>0</v>
          </cell>
          <cell r="T55">
            <v>0</v>
          </cell>
          <cell r="U55">
            <v>441</v>
          </cell>
          <cell r="V55">
            <v>8820</v>
          </cell>
          <cell r="W55">
            <v>531</v>
          </cell>
          <cell r="X55">
            <v>467</v>
          </cell>
          <cell r="Y55">
            <v>1</v>
          </cell>
          <cell r="Z55">
            <v>4</v>
          </cell>
          <cell r="AA55">
            <v>46</v>
          </cell>
          <cell r="AB55">
            <v>518</v>
          </cell>
          <cell r="AC55">
            <v>7</v>
          </cell>
          <cell r="AD55">
            <v>701</v>
          </cell>
          <cell r="AE55">
            <v>166</v>
          </cell>
          <cell r="AF55">
            <v>0</v>
          </cell>
          <cell r="AG55">
            <v>0</v>
          </cell>
          <cell r="AH55">
            <v>0.97439367440766478</v>
          </cell>
          <cell r="AI55">
            <v>0.90781482268050939</v>
          </cell>
          <cell r="AJ55">
            <v>0.98198360508062332</v>
          </cell>
          <cell r="AK55">
            <v>188.74953696380999</v>
          </cell>
          <cell r="AL55">
            <v>0</v>
          </cell>
          <cell r="AM55">
            <v>2.9456805693180793E-2</v>
          </cell>
          <cell r="AN55">
            <v>14.575065006274119</v>
          </cell>
          <cell r="AO55">
            <v>38.140145636916898</v>
          </cell>
          <cell r="AP55">
            <v>23.290756054620076</v>
          </cell>
          <cell r="AQ55">
            <v>13.380651393285026</v>
          </cell>
          <cell r="AR55">
            <v>41.811676082862526</v>
          </cell>
          <cell r="AS55">
            <v>14.672142755849933</v>
          </cell>
          <cell r="AT55">
            <v>73.63189396198743</v>
          </cell>
          <cell r="AU55">
            <v>218.07585584112135</v>
          </cell>
          <cell r="AV55">
            <v>0.33764349417769463</v>
          </cell>
          <cell r="AW55">
            <v>1.3477865051393823</v>
          </cell>
          <cell r="AX55">
            <v>95.148679798485716</v>
          </cell>
          <cell r="BF55">
            <v>2</v>
          </cell>
          <cell r="BG55">
            <v>8.573611110999094</v>
          </cell>
          <cell r="BH55">
            <v>305.54694444434716</v>
          </cell>
          <cell r="BI55">
            <v>0</v>
          </cell>
          <cell r="BJ55">
            <v>316.12055555534624</v>
          </cell>
          <cell r="BK55">
            <v>101.80861111087518</v>
          </cell>
          <cell r="BL55">
            <v>99.201666666666668</v>
          </cell>
          <cell r="BM55">
            <v>94.484999999864442</v>
          </cell>
          <cell r="BN55">
            <v>90.610277777777782</v>
          </cell>
          <cell r="BO55">
            <v>0</v>
          </cell>
          <cell r="BP55">
            <v>0</v>
          </cell>
          <cell r="BQ55">
            <v>0</v>
          </cell>
          <cell r="BR55">
            <v>0</v>
          </cell>
          <cell r="BS55">
            <v>7.3236111110107354</v>
          </cell>
          <cell r="BT55">
            <v>8.5913888888888881</v>
          </cell>
          <cell r="BU55">
            <v>0</v>
          </cell>
          <cell r="BV55">
            <v>0</v>
          </cell>
          <cell r="BW55">
            <v>48.713333332946831</v>
          </cell>
          <cell r="BX55">
            <v>18.61555555552917</v>
          </cell>
          <cell r="BY55">
            <v>30.097777777417665</v>
          </cell>
          <cell r="BZ55">
            <v>33.039444444444442</v>
          </cell>
          <cell r="CA55">
            <v>39.684166666689947</v>
          </cell>
          <cell r="CB55">
            <v>0</v>
          </cell>
          <cell r="CC55">
            <v>0</v>
          </cell>
          <cell r="CD55">
            <v>35.30500000032157</v>
          </cell>
          <cell r="CE55">
            <v>26.334166666666665</v>
          </cell>
          <cell r="CF55">
            <v>32.095555555900404</v>
          </cell>
          <cell r="CG55">
            <v>24.591666666666665</v>
          </cell>
          <cell r="CH55">
            <v>5.6388888888888891E-2</v>
          </cell>
          <cell r="CI55">
            <v>5.6388888888888891E-2</v>
          </cell>
          <cell r="CJ55">
            <v>0.10583333333333333</v>
          </cell>
          <cell r="CK55">
            <v>0.10444444444444445</v>
          </cell>
          <cell r="CL55">
            <v>3.0472222221989393</v>
          </cell>
          <cell r="CM55">
            <v>1.5816666666666668</v>
          </cell>
          <cell r="CN55">
            <v>0</v>
          </cell>
          <cell r="CO55">
            <v>225.51111111083353</v>
          </cell>
          <cell r="CP55">
            <v>28.368055555555557</v>
          </cell>
          <cell r="CQ55">
            <v>0</v>
          </cell>
          <cell r="CR55">
            <v>8.9391666666666669</v>
          </cell>
          <cell r="CS55">
            <v>0</v>
          </cell>
          <cell r="CT55">
            <v>0</v>
          </cell>
          <cell r="CU55">
            <v>4.5163888888888888</v>
          </cell>
          <cell r="CV55">
            <v>0</v>
          </cell>
          <cell r="CW55">
            <v>6.0344444444444445</v>
          </cell>
          <cell r="CX55">
            <v>11.14</v>
          </cell>
          <cell r="CY55">
            <v>0.5</v>
          </cell>
          <cell r="CZ55">
            <v>0.16972222222222222</v>
          </cell>
          <cell r="DA55">
            <v>0</v>
          </cell>
          <cell r="DB55">
            <v>0</v>
          </cell>
          <cell r="DC55">
            <v>2.6683333333333334</v>
          </cell>
          <cell r="DD55">
            <v>0</v>
          </cell>
          <cell r="DE55">
            <v>0</v>
          </cell>
          <cell r="DF55">
            <v>0</v>
          </cell>
          <cell r="DG55">
            <v>0</v>
          </cell>
          <cell r="DH55">
            <v>0</v>
          </cell>
          <cell r="DI55">
            <v>11.848055555555556</v>
          </cell>
          <cell r="DJ55">
            <v>0</v>
          </cell>
          <cell r="DK55">
            <v>0</v>
          </cell>
          <cell r="DL55">
            <v>0</v>
          </cell>
          <cell r="DM55">
            <v>0</v>
          </cell>
          <cell r="DN55">
            <v>26.326111111111111</v>
          </cell>
          <cell r="DO55">
            <v>74.18416666666667</v>
          </cell>
          <cell r="DP55">
            <v>299.69527777750022</v>
          </cell>
          <cell r="DQ55">
            <v>12.886896944432509</v>
          </cell>
          <cell r="DR55">
            <v>4.2999999999999997E-2</v>
          </cell>
          <cell r="DS55">
            <v>312.58217472193274</v>
          </cell>
          <cell r="DT55">
            <v>14.618333333333334</v>
          </cell>
          <cell r="DU55">
            <v>1.8316666667349655</v>
          </cell>
          <cell r="DV55">
            <v>14.02</v>
          </cell>
          <cell r="DW55">
            <v>4.4579744845487115E-2</v>
          </cell>
          <cell r="DX55">
            <v>1277.0537599999998</v>
          </cell>
          <cell r="DY55">
            <v>0</v>
          </cell>
          <cell r="DZ55">
            <v>0</v>
          </cell>
          <cell r="EA55">
            <v>0.23732692605603475</v>
          </cell>
          <cell r="EB55">
            <v>91.087999999999994</v>
          </cell>
          <cell r="EC55">
            <v>29749.538891071406</v>
          </cell>
          <cell r="ED55">
            <v>0</v>
          </cell>
          <cell r="EE55">
            <v>17</v>
          </cell>
          <cell r="EF55">
            <v>6.4647058825939956</v>
          </cell>
          <cell r="EG55">
            <v>11.506944444467727</v>
          </cell>
          <cell r="EH55">
            <v>14.426071213006416</v>
          </cell>
          <cell r="EI55">
            <v>14.550301183808216</v>
          </cell>
          <cell r="EJ55">
            <v>17.733990147783249</v>
          </cell>
          <cell r="EK55">
            <v>37.795275590551178</v>
          </cell>
          <cell r="EL55">
            <v>15.095715588082525</v>
          </cell>
          <cell r="EM55">
            <v>0</v>
          </cell>
          <cell r="EN55">
            <v>507.12687275491186</v>
          </cell>
          <cell r="EO55">
            <v>0</v>
          </cell>
          <cell r="EP55">
            <v>298.1060998239729</v>
          </cell>
          <cell r="EQ55">
            <v>205.13639410363257</v>
          </cell>
          <cell r="ER55">
            <v>1116.740858133574</v>
          </cell>
          <cell r="ES55">
            <v>442.8326530016023</v>
          </cell>
          <cell r="ET55">
            <v>0.6956541917803496</v>
          </cell>
          <cell r="EU55">
            <v>162.32400069678241</v>
          </cell>
          <cell r="EV55">
            <v>0</v>
          </cell>
          <cell r="EW55">
            <v>0</v>
          </cell>
        </row>
        <row r="56">
          <cell r="A56">
            <v>42184</v>
          </cell>
          <cell r="B56">
            <v>53</v>
          </cell>
          <cell r="C56" t="str">
            <v>Mon</v>
          </cell>
          <cell r="D56">
            <v>15960</v>
          </cell>
          <cell r="E56">
            <v>0</v>
          </cell>
          <cell r="F56">
            <v>0</v>
          </cell>
          <cell r="G56">
            <v>3090</v>
          </cell>
          <cell r="H56">
            <v>0</v>
          </cell>
          <cell r="I56">
            <v>149</v>
          </cell>
          <cell r="J56">
            <v>182</v>
          </cell>
          <cell r="K56">
            <v>19381</v>
          </cell>
          <cell r="L56">
            <v>0</v>
          </cell>
          <cell r="M56">
            <v>19381</v>
          </cell>
          <cell r="N56">
            <v>107</v>
          </cell>
          <cell r="O56">
            <v>483</v>
          </cell>
          <cell r="P56">
            <v>14889</v>
          </cell>
          <cell r="Q56">
            <v>470</v>
          </cell>
          <cell r="R56">
            <v>0</v>
          </cell>
          <cell r="S56">
            <v>0</v>
          </cell>
          <cell r="T56">
            <v>0</v>
          </cell>
          <cell r="U56">
            <v>421</v>
          </cell>
          <cell r="V56">
            <v>9063</v>
          </cell>
          <cell r="W56">
            <v>470</v>
          </cell>
          <cell r="X56">
            <v>435</v>
          </cell>
          <cell r="Y56">
            <v>0</v>
          </cell>
          <cell r="Z56">
            <v>5</v>
          </cell>
          <cell r="AA56">
            <v>32</v>
          </cell>
          <cell r="AB56">
            <v>472</v>
          </cell>
          <cell r="AC56">
            <v>12</v>
          </cell>
          <cell r="AD56">
            <v>480</v>
          </cell>
          <cell r="AE56">
            <v>127</v>
          </cell>
          <cell r="AF56">
            <v>0</v>
          </cell>
          <cell r="AG56">
            <v>0</v>
          </cell>
          <cell r="AH56">
            <v>1.0445738137045049</v>
          </cell>
          <cell r="AI56">
            <v>1.0167498940522981</v>
          </cell>
          <cell r="AJ56">
            <v>0.994479129043909</v>
          </cell>
          <cell r="AK56">
            <v>187.19028862373494</v>
          </cell>
          <cell r="AL56">
            <v>0</v>
          </cell>
          <cell r="AM56">
            <v>1.7078582116505855E-2</v>
          </cell>
          <cell r="AN56">
            <v>17.829823014326394</v>
          </cell>
          <cell r="AO56">
            <v>61.143540333356775</v>
          </cell>
          <cell r="AP56">
            <v>25.013027618615059</v>
          </cell>
          <cell r="AQ56">
            <v>13.353537266825986</v>
          </cell>
          <cell r="AR56">
            <v>41.236170212765956</v>
          </cell>
          <cell r="AS56">
            <v>18.130021446327468</v>
          </cell>
          <cell r="AT56">
            <v>73.381376681727033</v>
          </cell>
          <cell r="AU56">
            <v>218.96685915060621</v>
          </cell>
          <cell r="AV56">
            <v>0.33512549326587843</v>
          </cell>
          <cell r="AW56">
            <v>0.61531882281444428</v>
          </cell>
          <cell r="AX56">
            <v>43.291411616781971</v>
          </cell>
          <cell r="BF56">
            <v>13.875</v>
          </cell>
          <cell r="BG56">
            <v>63.758055555505884</v>
          </cell>
          <cell r="BH56">
            <v>198.29805555560705</v>
          </cell>
          <cell r="BI56">
            <v>0</v>
          </cell>
          <cell r="BJ56">
            <v>275.93111111111295</v>
          </cell>
          <cell r="BK56">
            <v>88.511111111429315</v>
          </cell>
          <cell r="BL56">
            <v>92.456388888888895</v>
          </cell>
          <cell r="BM56">
            <v>85.260833333510547</v>
          </cell>
          <cell r="BN56">
            <v>85.514166666666668</v>
          </cell>
          <cell r="BO56">
            <v>0</v>
          </cell>
          <cell r="BP56">
            <v>0</v>
          </cell>
          <cell r="BQ56">
            <v>0</v>
          </cell>
          <cell r="BR56">
            <v>0</v>
          </cell>
          <cell r="BS56">
            <v>3.2502777779187695</v>
          </cell>
          <cell r="BT56">
            <v>6.9422222222222221</v>
          </cell>
          <cell r="BU56">
            <v>0</v>
          </cell>
          <cell r="BV56">
            <v>0</v>
          </cell>
          <cell r="BW56">
            <v>27.08944444439555</v>
          </cell>
          <cell r="BX56">
            <v>7.8994444444444447</v>
          </cell>
          <cell r="BY56">
            <v>19.189999999951105</v>
          </cell>
          <cell r="BZ56">
            <v>21.99</v>
          </cell>
          <cell r="CA56">
            <v>35.196666666562926</v>
          </cell>
          <cell r="CB56">
            <v>0</v>
          </cell>
          <cell r="CC56">
            <v>0</v>
          </cell>
          <cell r="CD56">
            <v>26.034166666449877</v>
          </cell>
          <cell r="CE56">
            <v>23.991666666666667</v>
          </cell>
          <cell r="CF56">
            <v>24.181666666449875</v>
          </cell>
          <cell r="CG56">
            <v>22.729722222222222</v>
          </cell>
          <cell r="CH56">
            <v>0</v>
          </cell>
          <cell r="CI56">
            <v>0</v>
          </cell>
          <cell r="CJ56">
            <v>0.22805555555555557</v>
          </cell>
          <cell r="CK56">
            <v>0.24722222222222223</v>
          </cell>
          <cell r="CL56">
            <v>1.6244444444444444</v>
          </cell>
          <cell r="CM56">
            <v>1.0147222222222223</v>
          </cell>
          <cell r="CN56">
            <v>0</v>
          </cell>
          <cell r="CO56">
            <v>176.83138888883769</v>
          </cell>
          <cell r="CP56">
            <v>29.961388888888887</v>
          </cell>
          <cell r="CQ56">
            <v>0</v>
          </cell>
          <cell r="CR56">
            <v>9.1733333333333338</v>
          </cell>
          <cell r="CS56">
            <v>0</v>
          </cell>
          <cell r="CT56">
            <v>0</v>
          </cell>
          <cell r="CU56">
            <v>12.791388888888889</v>
          </cell>
          <cell r="CV56">
            <v>0</v>
          </cell>
          <cell r="CW56">
            <v>4.1594444444444445</v>
          </cell>
          <cell r="CX56">
            <v>7.9883333333333333</v>
          </cell>
          <cell r="CY56">
            <v>3.7</v>
          </cell>
          <cell r="CZ56">
            <v>2.7316666666666665</v>
          </cell>
          <cell r="DA56">
            <v>0</v>
          </cell>
          <cell r="DB56">
            <v>0</v>
          </cell>
          <cell r="DC56">
            <v>2.09</v>
          </cell>
          <cell r="DD56">
            <v>0</v>
          </cell>
          <cell r="DE56">
            <v>0</v>
          </cell>
          <cell r="DF56">
            <v>3.6111111111111109E-3</v>
          </cell>
          <cell r="DG56">
            <v>0</v>
          </cell>
          <cell r="DH56">
            <v>0</v>
          </cell>
          <cell r="DI56">
            <v>6.5883333333333329</v>
          </cell>
          <cell r="DJ56">
            <v>0.93333333333333335</v>
          </cell>
          <cell r="DK56">
            <v>2.9933333333333332</v>
          </cell>
          <cell r="DL56">
            <v>0</v>
          </cell>
          <cell r="DM56">
            <v>0</v>
          </cell>
          <cell r="DN56">
            <v>27.028611111111108</v>
          </cell>
          <cell r="DO56">
            <v>83.114166666666662</v>
          </cell>
          <cell r="DP56">
            <v>259.94555555550437</v>
          </cell>
          <cell r="DQ56">
            <v>11.177658888886688</v>
          </cell>
          <cell r="DR56">
            <v>4.2999999999999997E-2</v>
          </cell>
          <cell r="DS56">
            <v>271.12321444439107</v>
          </cell>
          <cell r="DT56">
            <v>11.817777777777778</v>
          </cell>
          <cell r="DU56">
            <v>4.1677777778308114</v>
          </cell>
          <cell r="DV56">
            <v>12.62</v>
          </cell>
          <cell r="DW56">
            <v>4.5812576803526246E-2</v>
          </cell>
          <cell r="DX56">
            <v>522.40490000000011</v>
          </cell>
          <cell r="DY56">
            <v>0</v>
          </cell>
          <cell r="DZ56">
            <v>0</v>
          </cell>
          <cell r="EA56">
            <v>0.30655496187219283</v>
          </cell>
          <cell r="EB56">
            <v>41.395000000000003</v>
          </cell>
          <cell r="EC56">
            <v>11745.550361925569</v>
          </cell>
          <cell r="ED56">
            <v>0</v>
          </cell>
          <cell r="EE56">
            <v>24</v>
          </cell>
          <cell r="EF56">
            <v>10.419444444577028</v>
          </cell>
          <cell r="EG56">
            <v>7.3922222222289484</v>
          </cell>
          <cell r="EH56">
            <v>17.180219449856605</v>
          </cell>
          <cell r="EI56">
            <v>17.98883451666827</v>
          </cell>
          <cell r="EJ56">
            <v>0</v>
          </cell>
          <cell r="EK56">
            <v>21.924482338611448</v>
          </cell>
          <cell r="EL56">
            <v>19.699042407660741</v>
          </cell>
          <cell r="EM56">
            <v>0</v>
          </cell>
          <cell r="EN56">
            <v>950.6879753454798</v>
          </cell>
          <cell r="EO56">
            <v>0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>
            <v>0</v>
          </cell>
          <cell r="EW56">
            <v>0</v>
          </cell>
        </row>
        <row r="57">
          <cell r="A57">
            <v>42185</v>
          </cell>
          <cell r="B57">
            <v>1</v>
          </cell>
          <cell r="C57" t="str">
            <v>Tue</v>
          </cell>
          <cell r="D57">
            <v>20762</v>
          </cell>
          <cell r="E57">
            <v>0</v>
          </cell>
          <cell r="F57">
            <v>0</v>
          </cell>
          <cell r="G57">
            <v>4740</v>
          </cell>
          <cell r="H57">
            <v>0</v>
          </cell>
          <cell r="I57">
            <v>586</v>
          </cell>
          <cell r="J57">
            <v>1232</v>
          </cell>
          <cell r="K57">
            <v>27320</v>
          </cell>
          <cell r="L57">
            <v>0</v>
          </cell>
          <cell r="M57">
            <v>27320</v>
          </cell>
          <cell r="N57">
            <v>349</v>
          </cell>
          <cell r="O57">
            <v>777</v>
          </cell>
          <cell r="P57">
            <v>24616</v>
          </cell>
          <cell r="Q57">
            <v>625</v>
          </cell>
          <cell r="R57">
            <v>0</v>
          </cell>
          <cell r="S57">
            <v>0</v>
          </cell>
          <cell r="T57">
            <v>0</v>
          </cell>
          <cell r="U57">
            <v>531</v>
          </cell>
          <cell r="V57">
            <v>10524</v>
          </cell>
          <cell r="W57">
            <v>625</v>
          </cell>
          <cell r="X57">
            <v>569</v>
          </cell>
          <cell r="Y57">
            <v>0</v>
          </cell>
          <cell r="Z57">
            <v>0</v>
          </cell>
          <cell r="AA57">
            <v>57</v>
          </cell>
          <cell r="AB57">
            <v>626</v>
          </cell>
          <cell r="AC57">
            <v>7</v>
          </cell>
          <cell r="AD57">
            <v>776</v>
          </cell>
          <cell r="AE57">
            <v>143</v>
          </cell>
          <cell r="AF57">
            <v>0</v>
          </cell>
          <cell r="AG57">
            <v>0</v>
          </cell>
          <cell r="AH57">
            <v>1.025530818388648</v>
          </cell>
          <cell r="AI57">
            <v>1.015366942991655</v>
          </cell>
          <cell r="AJ57">
            <v>0.98722547584187403</v>
          </cell>
          <cell r="AK57">
            <v>200.0979833108911</v>
          </cell>
          <cell r="AL57">
            <v>0</v>
          </cell>
          <cell r="AM57">
            <v>6.6544655929721822E-2</v>
          </cell>
          <cell r="AN57">
            <v>15.150382659258549</v>
          </cell>
          <cell r="AO57">
            <v>39.019082691663876</v>
          </cell>
          <cell r="AP57">
            <v>24.735038648443634</v>
          </cell>
          <cell r="AQ57">
            <v>19.577815289935931</v>
          </cell>
          <cell r="AR57">
            <v>43.712000000000003</v>
          </cell>
          <cell r="AS57">
            <v>16.566324842696428</v>
          </cell>
          <cell r="AT57">
            <v>84.021969140916411</v>
          </cell>
          <cell r="AU57">
            <v>253.43228200388026</v>
          </cell>
          <cell r="AV57">
            <v>0.33153617398919194</v>
          </cell>
          <cell r="AW57">
            <v>0.50553319667450691</v>
          </cell>
          <cell r="AX57">
            <v>40.724731208719312</v>
          </cell>
          <cell r="BF57">
            <v>16.228055555555557</v>
          </cell>
          <cell r="BG57">
            <v>78.754722222088219</v>
          </cell>
          <cell r="BH57">
            <v>244.87666666723425</v>
          </cell>
          <cell r="BI57">
            <v>0</v>
          </cell>
          <cell r="BJ57">
            <v>339.85944444487802</v>
          </cell>
          <cell r="BK57">
            <v>107.79999999992782</v>
          </cell>
          <cell r="BL57">
            <v>110.55222222222223</v>
          </cell>
          <cell r="BM57">
            <v>103.75916666657353</v>
          </cell>
          <cell r="BN57">
            <v>100.01527777777778</v>
          </cell>
          <cell r="BO57">
            <v>0</v>
          </cell>
          <cell r="BP57">
            <v>0</v>
          </cell>
          <cell r="BQ57">
            <v>0</v>
          </cell>
          <cell r="BR57">
            <v>0</v>
          </cell>
          <cell r="BS57">
            <v>4.0408333333542883</v>
          </cell>
          <cell r="BT57">
            <v>10.536944444444444</v>
          </cell>
          <cell r="BU57">
            <v>0</v>
          </cell>
          <cell r="BV57">
            <v>0</v>
          </cell>
          <cell r="BW57">
            <v>51.285833333402152</v>
          </cell>
          <cell r="BX57">
            <v>19.913333333333334</v>
          </cell>
          <cell r="BY57">
            <v>31.372500000068815</v>
          </cell>
          <cell r="BZ57">
            <v>36.499166666666667</v>
          </cell>
          <cell r="CA57">
            <v>31.923888888730307</v>
          </cell>
          <cell r="CB57">
            <v>0</v>
          </cell>
          <cell r="CC57">
            <v>0</v>
          </cell>
          <cell r="CD57">
            <v>37.787500000398921</v>
          </cell>
          <cell r="CE57">
            <v>33.723611111111111</v>
          </cell>
          <cell r="CF57">
            <v>34.372777778186787</v>
          </cell>
          <cell r="CG57">
            <v>31.4375</v>
          </cell>
          <cell r="CH57">
            <v>0</v>
          </cell>
          <cell r="CI57">
            <v>0</v>
          </cell>
          <cell r="CJ57">
            <v>0</v>
          </cell>
          <cell r="CK57">
            <v>0</v>
          </cell>
          <cell r="CL57">
            <v>3.414722222212133</v>
          </cell>
          <cell r="CM57">
            <v>2.286111111111111</v>
          </cell>
          <cell r="CN57">
            <v>0</v>
          </cell>
          <cell r="CO57">
            <v>228.7972222224592</v>
          </cell>
          <cell r="CP57">
            <v>35.366111111212781</v>
          </cell>
          <cell r="CQ57">
            <v>0</v>
          </cell>
          <cell r="CR57">
            <v>9.2249999999999996</v>
          </cell>
          <cell r="CS57">
            <v>0</v>
          </cell>
          <cell r="CT57">
            <v>0</v>
          </cell>
          <cell r="CU57">
            <v>5.4236111111111107</v>
          </cell>
          <cell r="CV57">
            <v>0</v>
          </cell>
          <cell r="CW57">
            <v>6.8288888888888888</v>
          </cell>
          <cell r="CX57">
            <v>17.923611111111111</v>
          </cell>
          <cell r="CY57">
            <v>4.9000000000000004</v>
          </cell>
          <cell r="CZ57">
            <v>3.3933333333333335</v>
          </cell>
          <cell r="DA57">
            <v>0</v>
          </cell>
          <cell r="DB57">
            <v>0</v>
          </cell>
          <cell r="DC57">
            <v>2.2877777777777779</v>
          </cell>
          <cell r="DD57">
            <v>0</v>
          </cell>
          <cell r="DE57">
            <v>0</v>
          </cell>
          <cell r="DF57">
            <v>0</v>
          </cell>
          <cell r="DG57">
            <v>0</v>
          </cell>
          <cell r="DH57">
            <v>0</v>
          </cell>
          <cell r="DI57">
            <v>8.5536111111111115</v>
          </cell>
          <cell r="DJ57">
            <v>0</v>
          </cell>
          <cell r="DK57">
            <v>0</v>
          </cell>
          <cell r="DL57">
            <v>0</v>
          </cell>
          <cell r="DM57">
            <v>0</v>
          </cell>
          <cell r="DN57">
            <v>37.058333333333337</v>
          </cell>
          <cell r="DO57">
            <v>93.901944444546132</v>
          </cell>
          <cell r="DP57">
            <v>322.69916666700533</v>
          </cell>
          <cell r="DQ57">
            <v>13.876064166681228</v>
          </cell>
          <cell r="DR57">
            <v>4.2999999999999997E-2</v>
          </cell>
          <cell r="DS57">
            <v>336.57523083368653</v>
          </cell>
          <cell r="DT57">
            <v>14.706388888888888</v>
          </cell>
          <cell r="DU57">
            <v>2.453888888983832</v>
          </cell>
          <cell r="DV57">
            <v>1</v>
          </cell>
          <cell r="DW57">
            <v>2.9486814116320473E-3</v>
          </cell>
          <cell r="DX57">
            <v>40.604999999999997</v>
          </cell>
          <cell r="DY57">
            <v>0</v>
          </cell>
          <cell r="DZ57">
            <v>0</v>
          </cell>
          <cell r="EA57">
            <v>0.27899243866506129</v>
          </cell>
          <cell r="EB57">
            <v>40.604999999999997</v>
          </cell>
          <cell r="EC57">
            <v>13707.242248001839</v>
          </cell>
          <cell r="ED57">
            <v>0</v>
          </cell>
          <cell r="EE57">
            <v>28</v>
          </cell>
          <cell r="EF57">
            <v>5.2583333335367826</v>
          </cell>
          <cell r="EG57">
            <v>6.5638888889173463</v>
          </cell>
          <cell r="EH57">
            <v>21.785865425212361</v>
          </cell>
          <cell r="EI57">
            <v>16.553797417009793</v>
          </cell>
          <cell r="EJ57">
            <v>0</v>
          </cell>
          <cell r="EK57">
            <v>0</v>
          </cell>
          <cell r="EL57">
            <v>16.692426584284252</v>
          </cell>
          <cell r="EM57">
            <v>0</v>
          </cell>
          <cell r="EN57">
            <v>1173.0253660487735</v>
          </cell>
          <cell r="EO57">
            <v>0</v>
          </cell>
          <cell r="EP57">
            <v>-344.3405996273022</v>
          </cell>
          <cell r="EQ57">
            <v>-31.334957424909803</v>
          </cell>
          <cell r="ER57">
            <v>-7.2214947738853885</v>
          </cell>
          <cell r="ES57">
            <v>-95.244714223599615</v>
          </cell>
          <cell r="ET57">
            <v>-0.12233179866241195</v>
          </cell>
          <cell r="EU57">
            <v>-82.065728619015118</v>
          </cell>
          <cell r="EV57">
            <v>0</v>
          </cell>
          <cell r="EW57">
            <v>0</v>
          </cell>
        </row>
        <row r="58">
          <cell r="A58">
            <v>42186</v>
          </cell>
          <cell r="B58">
            <v>1</v>
          </cell>
          <cell r="C58" t="str">
            <v>Wed</v>
          </cell>
          <cell r="D58">
            <v>20794</v>
          </cell>
          <cell r="E58">
            <v>0</v>
          </cell>
          <cell r="F58">
            <v>0</v>
          </cell>
          <cell r="G58">
            <v>4134</v>
          </cell>
          <cell r="H58">
            <v>0</v>
          </cell>
          <cell r="I58">
            <v>318</v>
          </cell>
          <cell r="J58">
            <v>472</v>
          </cell>
          <cell r="K58">
            <v>25718</v>
          </cell>
          <cell r="L58">
            <v>0</v>
          </cell>
          <cell r="M58">
            <v>25718</v>
          </cell>
          <cell r="N58">
            <v>258</v>
          </cell>
          <cell r="O58">
            <v>710</v>
          </cell>
          <cell r="P58">
            <v>23644</v>
          </cell>
          <cell r="Q58">
            <v>614</v>
          </cell>
          <cell r="R58">
            <v>0</v>
          </cell>
          <cell r="S58">
            <v>0</v>
          </cell>
          <cell r="T58">
            <v>0</v>
          </cell>
          <cell r="U58">
            <v>507</v>
          </cell>
          <cell r="V58">
            <v>12205</v>
          </cell>
          <cell r="W58">
            <v>614</v>
          </cell>
          <cell r="X58">
            <v>555</v>
          </cell>
          <cell r="Y58">
            <v>0</v>
          </cell>
          <cell r="Z58">
            <v>4</v>
          </cell>
          <cell r="AA58">
            <v>61</v>
          </cell>
          <cell r="AB58">
            <v>620</v>
          </cell>
          <cell r="AC58">
            <v>2</v>
          </cell>
          <cell r="AD58">
            <v>708</v>
          </cell>
          <cell r="AE58">
            <v>113</v>
          </cell>
          <cell r="AF58">
            <v>0</v>
          </cell>
          <cell r="AG58">
            <v>0</v>
          </cell>
          <cell r="AH58">
            <v>1.0372237574276635</v>
          </cell>
          <cell r="AI58">
            <v>0.97926293103064199</v>
          </cell>
          <cell r="AJ58">
            <v>0.98996811571661869</v>
          </cell>
          <cell r="AK58">
            <v>197.44263332821248</v>
          </cell>
          <cell r="AL58">
            <v>0</v>
          </cell>
          <cell r="AM58">
            <v>3.0717785208803174E-2</v>
          </cell>
          <cell r="AN58">
            <v>19.417770754744136</v>
          </cell>
          <cell r="AO58">
            <v>72.56210078069553</v>
          </cell>
          <cell r="AP58">
            <v>26.437914259175326</v>
          </cell>
          <cell r="AQ58">
            <v>17.052529257927723</v>
          </cell>
          <cell r="AR58">
            <v>41.88599348534202</v>
          </cell>
          <cell r="AS58">
            <v>16.461026749130024</v>
          </cell>
          <cell r="AT58">
            <v>78.259480376569016</v>
          </cell>
          <cell r="AU58">
            <v>232.79884738122925</v>
          </cell>
          <cell r="AV58">
            <v>0.33616781722467898</v>
          </cell>
          <cell r="AW58">
            <v>0.58285574989919398</v>
          </cell>
          <cell r="AX58">
            <v>43.733449781022422</v>
          </cell>
          <cell r="BF58">
            <v>19.728055555555557</v>
          </cell>
          <cell r="BG58">
            <v>79.534999999959908</v>
          </cell>
          <cell r="BH58">
            <v>245.59583333330383</v>
          </cell>
          <cell r="BI58">
            <v>0</v>
          </cell>
          <cell r="BJ58">
            <v>344.85888888881931</v>
          </cell>
          <cell r="BK58">
            <v>110.47305555548752</v>
          </cell>
          <cell r="BL58">
            <v>114.58527777777778</v>
          </cell>
          <cell r="BM58">
            <v>105.3166666665844</v>
          </cell>
          <cell r="BN58">
            <v>105.66972222222222</v>
          </cell>
          <cell r="BO58">
            <v>0</v>
          </cell>
          <cell r="BP58">
            <v>0</v>
          </cell>
          <cell r="BQ58">
            <v>0</v>
          </cell>
          <cell r="BR58">
            <v>0</v>
          </cell>
          <cell r="BS58">
            <v>5.1563888889031171</v>
          </cell>
          <cell r="BT58">
            <v>8.9155555555555548</v>
          </cell>
          <cell r="BU58">
            <v>0</v>
          </cell>
          <cell r="BV58">
            <v>0</v>
          </cell>
          <cell r="BW58">
            <v>36.564444444609236</v>
          </cell>
          <cell r="BX58">
            <v>9.7847222222222214</v>
          </cell>
          <cell r="BY58">
            <v>26.779722222387015</v>
          </cell>
          <cell r="BZ58">
            <v>31.971944444444443</v>
          </cell>
          <cell r="CA58">
            <v>36.006388888882938</v>
          </cell>
          <cell r="CB58">
            <v>0</v>
          </cell>
          <cell r="CC58">
            <v>0</v>
          </cell>
          <cell r="CD58">
            <v>37.664722222310182</v>
          </cell>
          <cell r="CE58">
            <v>31.136111111111109</v>
          </cell>
          <cell r="CF58">
            <v>33.842222222297501</v>
          </cell>
          <cell r="CG58">
            <v>28.941388888888888</v>
          </cell>
          <cell r="CH58">
            <v>0</v>
          </cell>
          <cell r="CI58">
            <v>0</v>
          </cell>
          <cell r="CJ58">
            <v>0.06</v>
          </cell>
          <cell r="CK58">
            <v>8.3333333333333329E-2</v>
          </cell>
          <cell r="CL58">
            <v>3.7625000000126763</v>
          </cell>
          <cell r="CM58">
            <v>2.111388888888889</v>
          </cell>
          <cell r="CN58">
            <v>0</v>
          </cell>
          <cell r="CO58">
            <v>220.70861111128991</v>
          </cell>
          <cell r="CP58">
            <v>55.315833333333337</v>
          </cell>
          <cell r="CQ58">
            <v>0</v>
          </cell>
          <cell r="CR58">
            <v>9.0555555555555554</v>
          </cell>
          <cell r="CS58">
            <v>0</v>
          </cell>
          <cell r="CT58">
            <v>0</v>
          </cell>
          <cell r="CU58">
            <v>7.3422222222222224</v>
          </cell>
          <cell r="CV58">
            <v>0</v>
          </cell>
          <cell r="CW58">
            <v>0</v>
          </cell>
          <cell r="CX58">
            <v>9.2894444444444453</v>
          </cell>
          <cell r="CY58">
            <v>7.1333333333333337</v>
          </cell>
          <cell r="CZ58">
            <v>0.9613888889090676</v>
          </cell>
          <cell r="DA58">
            <v>0</v>
          </cell>
          <cell r="DB58">
            <v>0</v>
          </cell>
          <cell r="DC58">
            <v>3.085</v>
          </cell>
          <cell r="DD58">
            <v>1.2411111111111111</v>
          </cell>
          <cell r="DE58">
            <v>5.8230555555555554</v>
          </cell>
          <cell r="DF58">
            <v>0</v>
          </cell>
          <cell r="DG58">
            <v>0</v>
          </cell>
          <cell r="DH58">
            <v>0</v>
          </cell>
          <cell r="DI58">
            <v>2.8574999999999999</v>
          </cell>
          <cell r="DJ58">
            <v>0</v>
          </cell>
          <cell r="DK58">
            <v>2.2683333333333335</v>
          </cell>
          <cell r="DL58">
            <v>0</v>
          </cell>
          <cell r="DM58">
            <v>0</v>
          </cell>
          <cell r="DN58">
            <v>32.659166666686843</v>
          </cell>
          <cell r="DO58">
            <v>104.37277777779795</v>
          </cell>
          <cell r="DP58">
            <v>325.08138888908786</v>
          </cell>
          <cell r="DQ58">
            <v>13.978499722230778</v>
          </cell>
          <cell r="DR58">
            <v>4.2999999999999997E-2</v>
          </cell>
          <cell r="DS58">
            <v>339.05988861131863</v>
          </cell>
          <cell r="DT58">
            <v>15.521111111111111</v>
          </cell>
          <cell r="DU58">
            <v>3.5433333330647958</v>
          </cell>
          <cell r="DV58">
            <v>9.5</v>
          </cell>
          <cell r="DW58">
            <v>2.7716543239705259E-2</v>
          </cell>
          <cell r="DX58">
            <v>404.26300000000003</v>
          </cell>
          <cell r="DY58">
            <v>0</v>
          </cell>
          <cell r="DZ58">
            <v>0</v>
          </cell>
          <cell r="EA58">
            <v>0.30782991820493905</v>
          </cell>
          <cell r="EB58">
            <v>42.554000000000002</v>
          </cell>
          <cell r="EC58">
            <v>14832.617499966054</v>
          </cell>
          <cell r="ED58">
            <v>0</v>
          </cell>
          <cell r="EE58">
            <v>28</v>
          </cell>
          <cell r="EF58">
            <v>7.5928571422817051</v>
          </cell>
          <cell r="EG58">
            <v>7.2536111111051609</v>
          </cell>
          <cell r="EH58">
            <v>15.578447516575411</v>
          </cell>
          <cell r="EI58">
            <v>16.399632280480954</v>
          </cell>
          <cell r="EJ58">
            <v>0</v>
          </cell>
          <cell r="EK58">
            <v>66.666666666666671</v>
          </cell>
          <cell r="EL58">
            <v>16.212624584662986</v>
          </cell>
          <cell r="EM58">
            <v>0</v>
          </cell>
          <cell r="EN58">
            <v>801.72385928777328</v>
          </cell>
          <cell r="EO58">
            <v>0</v>
          </cell>
          <cell r="EP58">
            <v>45.253523171440449</v>
          </cell>
          <cell r="EQ58">
            <v>-481.16171030351597</v>
          </cell>
          <cell r="ER58">
            <v>195.49537807194639</v>
          </cell>
          <cell r="ES58">
            <v>-90.831096547251846</v>
          </cell>
          <cell r="ET58">
            <v>-4.5009245437724887E-2</v>
          </cell>
          <cell r="EU58">
            <v>-26.468247530514091</v>
          </cell>
          <cell r="EV58">
            <v>0</v>
          </cell>
          <cell r="EW58">
            <v>0</v>
          </cell>
        </row>
        <row r="59">
          <cell r="A59">
            <v>42187</v>
          </cell>
          <cell r="B59">
            <v>1</v>
          </cell>
          <cell r="C59" t="str">
            <v>Thu</v>
          </cell>
          <cell r="D59">
            <v>26305</v>
          </cell>
          <cell r="E59">
            <v>0</v>
          </cell>
          <cell r="F59">
            <v>0</v>
          </cell>
          <cell r="G59">
            <v>5118</v>
          </cell>
          <cell r="H59">
            <v>0</v>
          </cell>
          <cell r="I59">
            <v>859</v>
          </cell>
          <cell r="J59">
            <v>2156</v>
          </cell>
          <cell r="K59">
            <v>34438</v>
          </cell>
          <cell r="L59">
            <v>0</v>
          </cell>
          <cell r="M59">
            <v>34438</v>
          </cell>
          <cell r="N59">
            <v>460</v>
          </cell>
          <cell r="O59">
            <v>936</v>
          </cell>
          <cell r="P59">
            <v>32376</v>
          </cell>
          <cell r="Q59">
            <v>793</v>
          </cell>
          <cell r="R59">
            <v>0</v>
          </cell>
          <cell r="S59">
            <v>0</v>
          </cell>
          <cell r="T59">
            <v>0</v>
          </cell>
          <cell r="U59">
            <v>664</v>
          </cell>
          <cell r="V59">
            <v>15227</v>
          </cell>
          <cell r="W59">
            <v>793</v>
          </cell>
          <cell r="X59">
            <v>650</v>
          </cell>
          <cell r="Y59">
            <v>0</v>
          </cell>
          <cell r="Z59">
            <v>15</v>
          </cell>
          <cell r="AA59">
            <v>66</v>
          </cell>
          <cell r="AB59">
            <v>731</v>
          </cell>
          <cell r="AC59">
            <v>20</v>
          </cell>
          <cell r="AD59">
            <v>922</v>
          </cell>
          <cell r="AE59">
            <v>239</v>
          </cell>
          <cell r="AF59">
            <v>0</v>
          </cell>
          <cell r="AG59">
            <v>0</v>
          </cell>
          <cell r="AH59">
            <v>1.0130553306671923</v>
          </cell>
          <cell r="AI59">
            <v>0.90373496337149584</v>
          </cell>
          <cell r="AJ59">
            <v>0.98664266217550378</v>
          </cell>
          <cell r="AK59">
            <v>191.88863334746486</v>
          </cell>
          <cell r="AL59">
            <v>0</v>
          </cell>
          <cell r="AM59">
            <v>8.7548638132295714E-2</v>
          </cell>
          <cell r="AN59">
            <v>15.396425046650345</v>
          </cell>
          <cell r="AO59">
            <v>48.084936354814765</v>
          </cell>
          <cell r="AP59">
            <v>22.309450195013216</v>
          </cell>
          <cell r="AQ59">
            <v>19.337533021733179</v>
          </cell>
          <cell r="AR59">
            <v>43.427490542244641</v>
          </cell>
          <cell r="AS59">
            <v>14.804563558935069</v>
          </cell>
          <cell r="AT59">
            <v>81.357400380898312</v>
          </cell>
          <cell r="AU59">
            <v>242.44429582204464</v>
          </cell>
          <cell r="AV59">
            <v>0.33557151800599616</v>
          </cell>
          <cell r="AW59">
            <v>0.52779642978950103</v>
          </cell>
          <cell r="AX59">
            <v>41.169842241604144</v>
          </cell>
          <cell r="BF59">
            <v>19.728055555555557</v>
          </cell>
          <cell r="BG59">
            <v>111.22138888869382</v>
          </cell>
          <cell r="BH59">
            <v>313.68333333339388</v>
          </cell>
          <cell r="BI59">
            <v>0</v>
          </cell>
          <cell r="BJ59">
            <v>444.63277777764324</v>
          </cell>
          <cell r="BK59">
            <v>142.04499999982539</v>
          </cell>
          <cell r="BL59">
            <v>143.89944444444444</v>
          </cell>
          <cell r="BM59">
            <v>137.08472222201863</v>
          </cell>
          <cell r="BN59">
            <v>131.18694444444444</v>
          </cell>
          <cell r="BO59">
            <v>0</v>
          </cell>
          <cell r="BP59">
            <v>0</v>
          </cell>
          <cell r="BQ59">
            <v>0</v>
          </cell>
          <cell r="BR59">
            <v>0</v>
          </cell>
          <cell r="BS59">
            <v>4.9602777778067519</v>
          </cell>
          <cell r="BT59">
            <v>12.7125</v>
          </cell>
          <cell r="BU59">
            <v>0</v>
          </cell>
          <cell r="BV59">
            <v>0</v>
          </cell>
          <cell r="BW59">
            <v>60.793333333158188</v>
          </cell>
          <cell r="BX59">
            <v>19.465555555555557</v>
          </cell>
          <cell r="BY59">
            <v>41.327777777602634</v>
          </cell>
          <cell r="BZ59">
            <v>42.940555555555555</v>
          </cell>
          <cell r="CA59">
            <v>41.008333333355324</v>
          </cell>
          <cell r="CB59">
            <v>0</v>
          </cell>
          <cell r="CC59">
            <v>0</v>
          </cell>
          <cell r="CD59">
            <v>49.376666667003235</v>
          </cell>
          <cell r="CE59">
            <v>39.032222222222217</v>
          </cell>
          <cell r="CF59">
            <v>44.180000000375891</v>
          </cell>
          <cell r="CG59">
            <v>35.851111111111109</v>
          </cell>
          <cell r="CH59">
            <v>0</v>
          </cell>
          <cell r="CI59">
            <v>0</v>
          </cell>
          <cell r="CJ59">
            <v>0.63111111111111107</v>
          </cell>
          <cell r="CK59">
            <v>0.83694444444444449</v>
          </cell>
          <cell r="CL59">
            <v>4.5655555555162328</v>
          </cell>
          <cell r="CM59">
            <v>2.3441666666666667</v>
          </cell>
          <cell r="CN59">
            <v>0</v>
          </cell>
          <cell r="CO59">
            <v>293.22333333334211</v>
          </cell>
          <cell r="CP59">
            <v>57.583333333333336</v>
          </cell>
          <cell r="CQ59">
            <v>0</v>
          </cell>
          <cell r="CR59">
            <v>9.0958333333333332</v>
          </cell>
          <cell r="CS59">
            <v>0</v>
          </cell>
          <cell r="CT59">
            <v>0</v>
          </cell>
          <cell r="CU59">
            <v>7.5644444444444447</v>
          </cell>
          <cell r="CV59">
            <v>0</v>
          </cell>
          <cell r="CW59">
            <v>2.0077777777777777</v>
          </cell>
          <cell r="CX59">
            <v>16.530277777777776</v>
          </cell>
          <cell r="CY59">
            <v>7.166666666666667</v>
          </cell>
          <cell r="CZ59">
            <v>2.1408333333333331</v>
          </cell>
          <cell r="DA59">
            <v>0.1738888888888889</v>
          </cell>
          <cell r="DB59">
            <v>0</v>
          </cell>
          <cell r="DC59">
            <v>4.9725000000000001</v>
          </cell>
          <cell r="DD59">
            <v>2.0833333333333335</v>
          </cell>
          <cell r="DE59">
            <v>0</v>
          </cell>
          <cell r="DF59">
            <v>0.27055555555555555</v>
          </cell>
          <cell r="DG59">
            <v>0</v>
          </cell>
          <cell r="DH59">
            <v>0</v>
          </cell>
          <cell r="DI59">
            <v>10.455833333333333</v>
          </cell>
          <cell r="DJ59">
            <v>0</v>
          </cell>
          <cell r="DK59">
            <v>7.2024999999999997</v>
          </cell>
          <cell r="DL59">
            <v>0</v>
          </cell>
          <cell r="DM59">
            <v>0</v>
          </cell>
          <cell r="DN59">
            <v>50.996388888888887</v>
          </cell>
          <cell r="DO59">
            <v>127.24777777777778</v>
          </cell>
          <cell r="DP59">
            <v>420.47111111111991</v>
          </cell>
          <cell r="DQ59">
            <v>18.080257777778154</v>
          </cell>
          <cell r="DR59">
            <v>4.2999999999999997E-2</v>
          </cell>
          <cell r="DS59">
            <v>438.55136888889808</v>
          </cell>
          <cell r="DT59">
            <v>21.067499999999999</v>
          </cell>
          <cell r="DU59">
            <v>2.8216666665437717</v>
          </cell>
          <cell r="DV59">
            <v>16.899999999999999</v>
          </cell>
          <cell r="DW59">
            <v>3.827908407152586E-2</v>
          </cell>
          <cell r="DX59">
            <v>670.11879999999996</v>
          </cell>
          <cell r="DY59">
            <v>0</v>
          </cell>
          <cell r="DZ59">
            <v>0</v>
          </cell>
          <cell r="EA59">
            <v>0.29015478414802198</v>
          </cell>
          <cell r="EB59">
            <v>39.652000000000001</v>
          </cell>
          <cell r="EC59">
            <v>18059.557679182588</v>
          </cell>
          <cell r="ED59">
            <v>0</v>
          </cell>
          <cell r="EE59">
            <v>23</v>
          </cell>
          <cell r="EF59">
            <v>7.3608695648967961</v>
          </cell>
          <cell r="EG59">
            <v>10.156388888910879</v>
          </cell>
          <cell r="EH59">
            <v>23.531985887321529</v>
          </cell>
          <cell r="EI59">
            <v>14.712539610558391</v>
          </cell>
          <cell r="EJ59">
            <v>0</v>
          </cell>
          <cell r="EK59">
            <v>23.76760563380282</v>
          </cell>
          <cell r="EL59">
            <v>14.456072037116478</v>
          </cell>
          <cell r="EM59">
            <v>0</v>
          </cell>
          <cell r="EN59">
            <v>1031.797054370408</v>
          </cell>
          <cell r="EO59">
            <v>0</v>
          </cell>
          <cell r="EP59">
            <v>-185.25115078305294</v>
          </cell>
          <cell r="EQ59">
            <v>-78.806040914537888</v>
          </cell>
          <cell r="ER59">
            <v>11.458131862972838</v>
          </cell>
          <cell r="ES59">
            <v>103.74728471822274</v>
          </cell>
          <cell r="ET59">
            <v>-0.10006856554741783</v>
          </cell>
          <cell r="EU59">
            <v>-83.705962245331619</v>
          </cell>
          <cell r="EV59">
            <v>0</v>
          </cell>
          <cell r="EW59">
            <v>0</v>
          </cell>
        </row>
        <row r="60">
          <cell r="A60">
            <v>42188</v>
          </cell>
          <cell r="B60">
            <v>1</v>
          </cell>
          <cell r="C60" t="str">
            <v>Fri</v>
          </cell>
          <cell r="D60">
            <v>24548</v>
          </cell>
          <cell r="E60">
            <v>0</v>
          </cell>
          <cell r="F60">
            <v>0</v>
          </cell>
          <cell r="G60">
            <v>4848</v>
          </cell>
          <cell r="H60">
            <v>0</v>
          </cell>
          <cell r="I60">
            <v>1641</v>
          </cell>
          <cell r="J60">
            <v>332</v>
          </cell>
          <cell r="K60">
            <v>31369</v>
          </cell>
          <cell r="L60">
            <v>0</v>
          </cell>
          <cell r="M60">
            <v>31369</v>
          </cell>
          <cell r="N60">
            <v>212</v>
          </cell>
          <cell r="O60">
            <v>976</v>
          </cell>
          <cell r="P60">
            <v>33864</v>
          </cell>
          <cell r="Q60">
            <v>803</v>
          </cell>
          <cell r="R60">
            <v>0</v>
          </cell>
          <cell r="S60">
            <v>0</v>
          </cell>
          <cell r="T60">
            <v>0</v>
          </cell>
          <cell r="U60">
            <v>672</v>
          </cell>
          <cell r="V60">
            <v>16213</v>
          </cell>
          <cell r="W60">
            <v>803</v>
          </cell>
          <cell r="X60">
            <v>708</v>
          </cell>
          <cell r="Y60">
            <v>0</v>
          </cell>
          <cell r="Z60">
            <v>11</v>
          </cell>
          <cell r="AA60">
            <v>92</v>
          </cell>
          <cell r="AB60">
            <v>811</v>
          </cell>
          <cell r="AC60">
            <v>13</v>
          </cell>
          <cell r="AD60">
            <v>974</v>
          </cell>
          <cell r="AE60">
            <v>168</v>
          </cell>
          <cell r="AF60">
            <v>0</v>
          </cell>
          <cell r="AG60">
            <v>0</v>
          </cell>
          <cell r="AH60">
            <v>1.0353075381525003</v>
          </cell>
          <cell r="AI60">
            <v>0.98475895487902854</v>
          </cell>
          <cell r="AJ60">
            <v>0.99324173547132522</v>
          </cell>
          <cell r="AK60">
            <v>187.56152277220838</v>
          </cell>
          <cell r="AL60">
            <v>0</v>
          </cell>
          <cell r="AM60">
            <v>6.2896490165449973E-2</v>
          </cell>
          <cell r="AN60">
            <v>14.65783369765342</v>
          </cell>
          <cell r="AO60">
            <v>36.990324991840993</v>
          </cell>
          <cell r="AP60">
            <v>24.228688303668548</v>
          </cell>
          <cell r="AQ60">
            <v>23.150105708294106</v>
          </cell>
          <cell r="AR60">
            <v>39.064757160647574</v>
          </cell>
          <cell r="AS60">
            <v>16.155736071992699</v>
          </cell>
          <cell r="AT60">
            <v>81.914979272413376</v>
          </cell>
          <cell r="AU60">
            <v>232.11222444873431</v>
          </cell>
          <cell r="AV60">
            <v>0.35291109491092582</v>
          </cell>
          <cell r="AW60">
            <v>0.55727420559886165</v>
          </cell>
          <cell r="AX60">
            <v>43.76711888847688</v>
          </cell>
          <cell r="BF60">
            <v>17.728055555555557</v>
          </cell>
          <cell r="BG60">
            <v>127.49388888885552</v>
          </cell>
          <cell r="BH60">
            <v>253.58722222277973</v>
          </cell>
          <cell r="BI60">
            <v>2.1616666666666666</v>
          </cell>
          <cell r="BJ60">
            <v>400.97083333385746</v>
          </cell>
          <cell r="BK60">
            <v>135.14583333342853</v>
          </cell>
          <cell r="BL60">
            <v>139.91749999999999</v>
          </cell>
          <cell r="BM60">
            <v>130.87972222220282</v>
          </cell>
          <cell r="BN60">
            <v>128.79555555555555</v>
          </cell>
          <cell r="BO60">
            <v>0</v>
          </cell>
          <cell r="BP60">
            <v>0</v>
          </cell>
          <cell r="BQ60">
            <v>0</v>
          </cell>
          <cell r="BR60">
            <v>0</v>
          </cell>
          <cell r="BS60">
            <v>4.2661111112257153</v>
          </cell>
          <cell r="BT60">
            <v>11.121944444444445</v>
          </cell>
          <cell r="BU60">
            <v>0</v>
          </cell>
          <cell r="BV60">
            <v>0</v>
          </cell>
          <cell r="BW60">
            <v>66.585555555610398</v>
          </cell>
          <cell r="BX60">
            <v>26.385277777777777</v>
          </cell>
          <cell r="BY60">
            <v>40.200277777832625</v>
          </cell>
          <cell r="BZ60">
            <v>45.955277777777781</v>
          </cell>
          <cell r="CA60">
            <v>34.686666666593453</v>
          </cell>
          <cell r="CB60">
            <v>0</v>
          </cell>
          <cell r="CC60">
            <v>0</v>
          </cell>
          <cell r="CD60">
            <v>50.198888889125605</v>
          </cell>
          <cell r="CE60">
            <v>43.066111111111113</v>
          </cell>
          <cell r="CF60">
            <v>44.524444444681158</v>
          </cell>
          <cell r="CG60">
            <v>38.864444444444445</v>
          </cell>
          <cell r="CH60">
            <v>0</v>
          </cell>
          <cell r="CI60">
            <v>0</v>
          </cell>
          <cell r="CJ60">
            <v>0.40027777777777779</v>
          </cell>
          <cell r="CK60">
            <v>0.5377777777777778</v>
          </cell>
          <cell r="CL60">
            <v>5.2741666666666669</v>
          </cell>
          <cell r="CM60">
            <v>3.6638888888888888</v>
          </cell>
          <cell r="CN60">
            <v>0</v>
          </cell>
          <cell r="CO60">
            <v>286.61694444475796</v>
          </cell>
          <cell r="CP60">
            <v>38.917222222222222</v>
          </cell>
          <cell r="CQ60">
            <v>0</v>
          </cell>
          <cell r="CR60">
            <v>9.0080555555555559</v>
          </cell>
          <cell r="CS60">
            <v>0</v>
          </cell>
          <cell r="CT60">
            <v>0</v>
          </cell>
          <cell r="CU60">
            <v>3.0044444444444443</v>
          </cell>
          <cell r="CV60">
            <v>0</v>
          </cell>
          <cell r="CW60">
            <v>3.7027777777777779</v>
          </cell>
          <cell r="CX60">
            <v>11.605</v>
          </cell>
          <cell r="CY60">
            <v>5.2666666666666666</v>
          </cell>
          <cell r="CZ60">
            <v>2.1347222222222224</v>
          </cell>
          <cell r="DA60">
            <v>0</v>
          </cell>
          <cell r="DB60">
            <v>0</v>
          </cell>
          <cell r="DC60">
            <v>6.2283333333333335</v>
          </cell>
          <cell r="DD60">
            <v>0</v>
          </cell>
          <cell r="DE60">
            <v>0</v>
          </cell>
          <cell r="DF60">
            <v>0</v>
          </cell>
          <cell r="DG60">
            <v>0</v>
          </cell>
          <cell r="DH60">
            <v>0</v>
          </cell>
          <cell r="DI60">
            <v>8.6269444444444439</v>
          </cell>
          <cell r="DJ60">
            <v>0</v>
          </cell>
          <cell r="DK60">
            <v>4.8005555555555555</v>
          </cell>
          <cell r="DL60">
            <v>0</v>
          </cell>
          <cell r="DM60">
            <v>0</v>
          </cell>
          <cell r="DN60">
            <v>38.662222222222219</v>
          </cell>
          <cell r="DO60">
            <v>93.294722222222219</v>
          </cell>
          <cell r="DP60">
            <v>379.91166666698018</v>
          </cell>
          <cell r="DQ60">
            <v>16.336201666680147</v>
          </cell>
          <cell r="DR60">
            <v>4.2999999999999997E-2</v>
          </cell>
          <cell r="DS60">
            <v>396.24786833366034</v>
          </cell>
          <cell r="DT60">
            <v>18.024999999999999</v>
          </cell>
          <cell r="DU60">
            <v>3.0341666668772489</v>
          </cell>
          <cell r="DV60">
            <v>28.02</v>
          </cell>
          <cell r="DW60">
            <v>7.0153036541563754E-2</v>
          </cell>
          <cell r="DX60">
            <v>1145.9619600000001</v>
          </cell>
          <cell r="DY60">
            <v>0</v>
          </cell>
          <cell r="DZ60">
            <v>0</v>
          </cell>
          <cell r="EA60">
            <v>0.23544536053797377</v>
          </cell>
          <cell r="EB60">
            <v>40.898000000000003</v>
          </cell>
          <cell r="EC60">
            <v>17351.70727911004</v>
          </cell>
          <cell r="ED60">
            <v>88.407843333333332</v>
          </cell>
          <cell r="EE60">
            <v>20</v>
          </cell>
          <cell r="EF60">
            <v>9.1025000006317462</v>
          </cell>
          <cell r="EG60">
            <v>6.4061111110598885</v>
          </cell>
          <cell r="EH60">
            <v>26.224958806904688</v>
          </cell>
          <cell r="EI60">
            <v>15.901377520378627</v>
          </cell>
          <cell r="EJ60">
            <v>0</v>
          </cell>
          <cell r="EK60">
            <v>27.480916030534349</v>
          </cell>
          <cell r="EL60">
            <v>17.443513983251698</v>
          </cell>
          <cell r="EM60">
            <v>0</v>
          </cell>
          <cell r="EN60">
            <v>1136.3979684549518</v>
          </cell>
          <cell r="EO60">
            <v>0</v>
          </cell>
          <cell r="EP60">
            <v>72.685233881634019</v>
          </cell>
          <cell r="EQ60">
            <v>52.44374449070115</v>
          </cell>
          <cell r="ER60">
            <v>-286.97978899727462</v>
          </cell>
          <cell r="ES60">
            <v>-78.15711923228848</v>
          </cell>
          <cell r="ET60">
            <v>-7.0590789738057214E-2</v>
          </cell>
          <cell r="EU60">
            <v>-50.594202669258173</v>
          </cell>
          <cell r="EV60">
            <v>0</v>
          </cell>
          <cell r="EW60">
            <v>0</v>
          </cell>
        </row>
        <row r="61">
          <cell r="A61">
            <v>42189</v>
          </cell>
          <cell r="B61">
            <v>1</v>
          </cell>
          <cell r="C61" t="str">
            <v>Sat</v>
          </cell>
          <cell r="D61">
            <v>25836</v>
          </cell>
          <cell r="E61">
            <v>0</v>
          </cell>
          <cell r="F61">
            <v>0</v>
          </cell>
          <cell r="G61">
            <v>4092</v>
          </cell>
          <cell r="H61">
            <v>0</v>
          </cell>
          <cell r="I61">
            <v>825</v>
          </cell>
          <cell r="J61">
            <v>238</v>
          </cell>
          <cell r="K61">
            <v>30991</v>
          </cell>
          <cell r="L61">
            <v>0</v>
          </cell>
          <cell r="M61">
            <v>30991</v>
          </cell>
          <cell r="N61">
            <v>269</v>
          </cell>
          <cell r="O61">
            <v>865</v>
          </cell>
          <cell r="P61">
            <v>30795</v>
          </cell>
          <cell r="Q61">
            <v>660</v>
          </cell>
          <cell r="R61">
            <v>0</v>
          </cell>
          <cell r="S61">
            <v>0</v>
          </cell>
          <cell r="T61">
            <v>0</v>
          </cell>
          <cell r="U61">
            <v>560</v>
          </cell>
          <cell r="V61">
            <v>13332</v>
          </cell>
          <cell r="W61">
            <v>660</v>
          </cell>
          <cell r="X61">
            <v>630</v>
          </cell>
          <cell r="Y61">
            <v>0</v>
          </cell>
          <cell r="Z61">
            <v>8</v>
          </cell>
          <cell r="AA61">
            <v>54</v>
          </cell>
          <cell r="AB61">
            <v>692</v>
          </cell>
          <cell r="AC61">
            <v>10</v>
          </cell>
          <cell r="AD61">
            <v>744</v>
          </cell>
          <cell r="AE61">
            <v>350</v>
          </cell>
          <cell r="AF61">
            <v>0</v>
          </cell>
          <cell r="AG61">
            <v>0</v>
          </cell>
          <cell r="AH61">
            <v>0.96955149187566603</v>
          </cell>
          <cell r="AI61">
            <v>0.90409293337051033</v>
          </cell>
          <cell r="AJ61">
            <v>0.99132006066277312</v>
          </cell>
          <cell r="AK61">
            <v>204.4593926204272</v>
          </cell>
          <cell r="AL61">
            <v>0</v>
          </cell>
          <cell r="AM61">
            <v>3.430028072666258E-2</v>
          </cell>
          <cell r="AN61">
            <v>13.316626967684691</v>
          </cell>
          <cell r="AO61">
            <v>29.937414076545181</v>
          </cell>
          <cell r="AP61">
            <v>20.630690308618057</v>
          </cell>
          <cell r="AQ61">
            <v>15.280725448594717</v>
          </cell>
          <cell r="AR61">
            <v>46.956060606060603</v>
          </cell>
          <cell r="AS61">
            <v>16.538208759020915</v>
          </cell>
          <cell r="AT61">
            <v>84.051874162841983</v>
          </cell>
          <cell r="AU61">
            <v>231.86587776136508</v>
          </cell>
          <cell r="AV61">
            <v>0.3625021282749834</v>
          </cell>
          <cell r="AW61">
            <v>0.80553139552323494</v>
          </cell>
          <cell r="AX61">
            <v>64.915075254781826</v>
          </cell>
          <cell r="BF61">
            <v>6.1352777777777776</v>
          </cell>
          <cell r="BG61">
            <v>137.51138888888448</v>
          </cell>
          <cell r="BH61">
            <v>243.50916666655567</v>
          </cell>
          <cell r="BI61">
            <v>1.6263888888888889</v>
          </cell>
          <cell r="BJ61">
            <v>388.78222222210684</v>
          </cell>
          <cell r="BK61">
            <v>133.65916666658362</v>
          </cell>
          <cell r="BL61">
            <v>129.58944444444444</v>
          </cell>
          <cell r="BM61">
            <v>126.36250000000621</v>
          </cell>
          <cell r="BN61">
            <v>120.26222222222222</v>
          </cell>
          <cell r="BO61">
            <v>0</v>
          </cell>
          <cell r="BP61">
            <v>0</v>
          </cell>
          <cell r="BQ61">
            <v>0</v>
          </cell>
          <cell r="BR61">
            <v>0</v>
          </cell>
          <cell r="BS61">
            <v>7.2966666665774147</v>
          </cell>
          <cell r="BT61">
            <v>9.3272222222222219</v>
          </cell>
          <cell r="BU61">
            <v>0</v>
          </cell>
          <cell r="BV61">
            <v>0</v>
          </cell>
          <cell r="BW61">
            <v>64.956388888799381</v>
          </cell>
          <cell r="BX61">
            <v>28.89361111111111</v>
          </cell>
          <cell r="BY61">
            <v>36.062777777688268</v>
          </cell>
          <cell r="BZ61">
            <v>35.4375</v>
          </cell>
          <cell r="CA61">
            <v>43.191666666630447</v>
          </cell>
          <cell r="CB61">
            <v>0</v>
          </cell>
          <cell r="CC61">
            <v>0</v>
          </cell>
          <cell r="CD61">
            <v>41.842500000040353</v>
          </cell>
          <cell r="CE61">
            <v>34.996111111111105</v>
          </cell>
          <cell r="CF61">
            <v>38.235000000040358</v>
          </cell>
          <cell r="CG61">
            <v>32.899444444444441</v>
          </cell>
          <cell r="CH61">
            <v>0</v>
          </cell>
          <cell r="CI61">
            <v>0</v>
          </cell>
          <cell r="CJ61">
            <v>6.805555555555555E-2</v>
          </cell>
          <cell r="CK61">
            <v>6.7222222222222225E-2</v>
          </cell>
          <cell r="CL61">
            <v>3.5394444444444444</v>
          </cell>
          <cell r="CM61">
            <v>2.0294444444444446</v>
          </cell>
          <cell r="CN61">
            <v>0</v>
          </cell>
          <cell r="CO61">
            <v>283.64972222205381</v>
          </cell>
          <cell r="CP61">
            <v>21.532499999999999</v>
          </cell>
          <cell r="CQ61">
            <v>0</v>
          </cell>
          <cell r="CR61">
            <v>9.0836111111111109</v>
          </cell>
          <cell r="CS61">
            <v>0</v>
          </cell>
          <cell r="CT61">
            <v>0</v>
          </cell>
          <cell r="CU61">
            <v>4.349444444444444</v>
          </cell>
          <cell r="CV61">
            <v>0</v>
          </cell>
          <cell r="CW61">
            <v>4.8822222222222225</v>
          </cell>
          <cell r="CX61">
            <v>14.364166666666666</v>
          </cell>
          <cell r="CY61">
            <v>3.0666666666666669</v>
          </cell>
          <cell r="CZ61">
            <v>5.09</v>
          </cell>
          <cell r="DA61">
            <v>0</v>
          </cell>
          <cell r="DB61">
            <v>0</v>
          </cell>
          <cell r="DC61">
            <v>7.1025</v>
          </cell>
          <cell r="DD61">
            <v>0</v>
          </cell>
          <cell r="DE61">
            <v>0</v>
          </cell>
          <cell r="DF61">
            <v>0</v>
          </cell>
          <cell r="DG61">
            <v>0</v>
          </cell>
          <cell r="DH61">
            <v>0</v>
          </cell>
          <cell r="DI61">
            <v>8.5380555555555553</v>
          </cell>
          <cell r="DJ61">
            <v>0</v>
          </cell>
          <cell r="DK61">
            <v>4.8075000000000001</v>
          </cell>
          <cell r="DL61">
            <v>0</v>
          </cell>
          <cell r="DM61">
            <v>0</v>
          </cell>
          <cell r="DN61">
            <v>42.968888888888884</v>
          </cell>
          <cell r="DO61">
            <v>82.816666666666663</v>
          </cell>
          <cell r="DP61">
            <v>366.46638888872047</v>
          </cell>
          <cell r="DQ61">
            <v>15.758054722214979</v>
          </cell>
          <cell r="DR61">
            <v>4.2999999999999997E-2</v>
          </cell>
          <cell r="DS61">
            <v>382.22444361093545</v>
          </cell>
          <cell r="DT61">
            <v>20.224722222222223</v>
          </cell>
          <cell r="DU61">
            <v>2.2463888889419286</v>
          </cell>
          <cell r="DV61">
            <v>32.49</v>
          </cell>
          <cell r="DW61">
            <v>8.4484534310899473E-2</v>
          </cell>
          <cell r="DX61">
            <v>1944.7864200000001</v>
          </cell>
          <cell r="DY61">
            <v>0</v>
          </cell>
          <cell r="DZ61">
            <v>0</v>
          </cell>
          <cell r="EA61">
            <v>0.21667025238962836</v>
          </cell>
          <cell r="EB61">
            <v>59.857999999999997</v>
          </cell>
          <cell r="EC61">
            <v>24823.977165663375</v>
          </cell>
          <cell r="ED61">
            <v>97.352386111111102</v>
          </cell>
          <cell r="EE61">
            <v>19</v>
          </cell>
          <cell r="EF61">
            <v>7.0938596492903008</v>
          </cell>
          <cell r="EG61">
            <v>18.233611111074893</v>
          </cell>
          <cell r="EH61">
            <v>19.195319998210003</v>
          </cell>
          <cell r="EI61">
            <v>16.477049823442787</v>
          </cell>
          <cell r="EJ61">
            <v>0</v>
          </cell>
          <cell r="EK61">
            <v>117.55102040816328</v>
          </cell>
          <cell r="EL61">
            <v>15.256631611991839</v>
          </cell>
          <cell r="EM61">
            <v>0</v>
          </cell>
          <cell r="EN61">
            <v>560.80402010736225</v>
          </cell>
          <cell r="EO61">
            <v>0</v>
          </cell>
          <cell r="EP61">
            <v>115.71572554230349</v>
          </cell>
          <cell r="EQ61">
            <v>454.76549844332851</v>
          </cell>
          <cell r="ER61">
            <v>603.24185524164523</v>
          </cell>
          <cell r="ES61">
            <v>-163.21638198136282</v>
          </cell>
          <cell r="ET61">
            <v>0.17766640018631608</v>
          </cell>
          <cell r="EU61">
            <v>84.819425789212659</v>
          </cell>
          <cell r="EV61">
            <v>0</v>
          </cell>
          <cell r="EW61">
            <v>0</v>
          </cell>
        </row>
        <row r="62">
          <cell r="A62">
            <v>42190</v>
          </cell>
          <cell r="B62">
            <v>1</v>
          </cell>
          <cell r="C62" t="str">
            <v>Sun</v>
          </cell>
          <cell r="D62">
            <v>18373</v>
          </cell>
          <cell r="E62">
            <v>0</v>
          </cell>
          <cell r="F62">
            <v>0</v>
          </cell>
          <cell r="G62">
            <v>3210</v>
          </cell>
          <cell r="H62">
            <v>0</v>
          </cell>
          <cell r="I62">
            <v>129</v>
          </cell>
          <cell r="J62">
            <v>248</v>
          </cell>
          <cell r="K62">
            <v>21960</v>
          </cell>
          <cell r="L62">
            <v>0</v>
          </cell>
          <cell r="M62">
            <v>21960</v>
          </cell>
          <cell r="N62">
            <v>145</v>
          </cell>
          <cell r="O62">
            <v>765</v>
          </cell>
          <cell r="P62">
            <v>24243</v>
          </cell>
          <cell r="Q62">
            <v>539</v>
          </cell>
          <cell r="R62">
            <v>0</v>
          </cell>
          <cell r="S62">
            <v>0</v>
          </cell>
          <cell r="T62">
            <v>0</v>
          </cell>
          <cell r="U62">
            <v>436</v>
          </cell>
          <cell r="V62">
            <v>9649</v>
          </cell>
          <cell r="W62">
            <v>539</v>
          </cell>
          <cell r="X62">
            <v>454</v>
          </cell>
          <cell r="Y62">
            <v>0</v>
          </cell>
          <cell r="Z62">
            <v>6</v>
          </cell>
          <cell r="AA62">
            <v>36</v>
          </cell>
          <cell r="AB62">
            <v>496</v>
          </cell>
          <cell r="AC62">
            <v>1</v>
          </cell>
          <cell r="AD62">
            <v>757</v>
          </cell>
          <cell r="AE62">
            <v>101</v>
          </cell>
          <cell r="AF62">
            <v>0</v>
          </cell>
          <cell r="AG62">
            <v>0</v>
          </cell>
          <cell r="AH62">
            <v>0.94200354740850578</v>
          </cell>
          <cell r="AI62">
            <v>0.98422932355563431</v>
          </cell>
          <cell r="AJ62">
            <v>0.99339708561020035</v>
          </cell>
          <cell r="AK62">
            <v>185.09093249502791</v>
          </cell>
          <cell r="AL62">
            <v>0</v>
          </cell>
          <cell r="AM62">
            <v>1.7167577413479053E-2</v>
          </cell>
          <cell r="AN62">
            <v>16.601462423675084</v>
          </cell>
          <cell r="AO62">
            <v>42.326903865365402</v>
          </cell>
          <cell r="AP62">
            <v>27.029278743173119</v>
          </cell>
          <cell r="AQ62">
            <v>21.152001395243641</v>
          </cell>
          <cell r="AR62">
            <v>40.742115027829314</v>
          </cell>
          <cell r="AS62">
            <v>14.463804038668002</v>
          </cell>
          <cell r="AT62">
            <v>78.512848116630664</v>
          </cell>
          <cell r="AU62">
            <v>208.66370345319163</v>
          </cell>
          <cell r="AV62">
            <v>0.37626499873871455</v>
          </cell>
          <cell r="AW62">
            <v>1.0864788498826017</v>
          </cell>
          <cell r="AX62">
            <v>81.785761191528536</v>
          </cell>
          <cell r="BF62">
            <v>3.9</v>
          </cell>
          <cell r="BG62">
            <v>2.3747222222222222</v>
          </cell>
          <cell r="BH62">
            <v>270.86916666689513</v>
          </cell>
          <cell r="BI62">
            <v>14.036111111231149</v>
          </cell>
          <cell r="BJ62">
            <v>291.18000000034851</v>
          </cell>
          <cell r="BK62">
            <v>105.24111111123916</v>
          </cell>
          <cell r="BL62">
            <v>99.137500000000003</v>
          </cell>
          <cell r="BM62">
            <v>99.264722222378737</v>
          </cell>
          <cell r="BN62">
            <v>91.624166666666667</v>
          </cell>
          <cell r="BO62">
            <v>0</v>
          </cell>
          <cell r="BP62">
            <v>0</v>
          </cell>
          <cell r="BQ62">
            <v>0</v>
          </cell>
          <cell r="BR62">
            <v>0</v>
          </cell>
          <cell r="BS62">
            <v>5.9763888888604315</v>
          </cell>
          <cell r="BT62">
            <v>7.5133333333333336</v>
          </cell>
          <cell r="BU62">
            <v>0</v>
          </cell>
          <cell r="BV62">
            <v>0</v>
          </cell>
          <cell r="BW62">
            <v>46.080277777760443</v>
          </cell>
          <cell r="BX62">
            <v>18.073611111111113</v>
          </cell>
          <cell r="BY62">
            <v>28.006666666649334</v>
          </cell>
          <cell r="BZ62">
            <v>36.063611111111108</v>
          </cell>
          <cell r="CA62">
            <v>25.482222222300091</v>
          </cell>
          <cell r="CB62">
            <v>0</v>
          </cell>
          <cell r="CC62">
            <v>0</v>
          </cell>
          <cell r="CD62">
            <v>34.292500000274998</v>
          </cell>
          <cell r="CE62">
            <v>25.253055555555555</v>
          </cell>
          <cell r="CF62">
            <v>31.48027777792058</v>
          </cell>
          <cell r="CG62">
            <v>23.745833333333334</v>
          </cell>
          <cell r="CH62">
            <v>0</v>
          </cell>
          <cell r="CI62">
            <v>0</v>
          </cell>
          <cell r="CJ62">
            <v>0.4186111111111111</v>
          </cell>
          <cell r="CK62">
            <v>0.30805555555555558</v>
          </cell>
          <cell r="CL62">
            <v>2.3936111112433074</v>
          </cell>
          <cell r="CM62">
            <v>1.1991666666666667</v>
          </cell>
          <cell r="CN62">
            <v>0</v>
          </cell>
          <cell r="CO62">
            <v>211.09611111157469</v>
          </cell>
          <cell r="CP62">
            <v>34.472777777777779</v>
          </cell>
          <cell r="CQ62">
            <v>0</v>
          </cell>
          <cell r="CR62">
            <v>6.9816666666666665</v>
          </cell>
          <cell r="CS62">
            <v>0</v>
          </cell>
          <cell r="CT62">
            <v>0</v>
          </cell>
          <cell r="CU62">
            <v>4.7725</v>
          </cell>
          <cell r="CV62">
            <v>0</v>
          </cell>
          <cell r="CW62">
            <v>4.5449999999999999</v>
          </cell>
          <cell r="CX62">
            <v>10.045833333333333</v>
          </cell>
          <cell r="CY62">
            <v>0</v>
          </cell>
          <cell r="CZ62">
            <v>0</v>
          </cell>
          <cell r="DA62">
            <v>0</v>
          </cell>
          <cell r="DB62">
            <v>0</v>
          </cell>
          <cell r="DC62">
            <v>6.041666666666667</v>
          </cell>
          <cell r="DD62">
            <v>0</v>
          </cell>
          <cell r="DE62">
            <v>0</v>
          </cell>
          <cell r="DF62">
            <v>0.17083333333333334</v>
          </cell>
          <cell r="DG62">
            <v>0</v>
          </cell>
          <cell r="DH62">
            <v>0</v>
          </cell>
          <cell r="DI62">
            <v>0</v>
          </cell>
          <cell r="DJ62">
            <v>0</v>
          </cell>
          <cell r="DK62">
            <v>0</v>
          </cell>
          <cell r="DL62">
            <v>0</v>
          </cell>
          <cell r="DM62">
            <v>0</v>
          </cell>
          <cell r="DN62">
            <v>16.258333333333333</v>
          </cell>
          <cell r="DO62">
            <v>67.030277777777783</v>
          </cell>
          <cell r="DP62">
            <v>278.12638888935248</v>
          </cell>
          <cell r="DQ62">
            <v>11.959434722242156</v>
          </cell>
          <cell r="DR62">
            <v>4.2999999999999997E-2</v>
          </cell>
          <cell r="DS62">
            <v>290.08582361159466</v>
          </cell>
          <cell r="DT62">
            <v>11.480555555555556</v>
          </cell>
          <cell r="DU62">
            <v>1.573055555440432</v>
          </cell>
          <cell r="DV62">
            <v>11.5</v>
          </cell>
          <cell r="DW62">
            <v>3.9420481820046406E-2</v>
          </cell>
          <cell r="DX62">
            <v>904.86599999999999</v>
          </cell>
          <cell r="DY62">
            <v>0</v>
          </cell>
          <cell r="DZ62">
            <v>0</v>
          </cell>
          <cell r="EA62">
            <v>0.23107050507758284</v>
          </cell>
          <cell r="EB62">
            <v>78.683999999999997</v>
          </cell>
          <cell r="EC62">
            <v>23729.97894505471</v>
          </cell>
          <cell r="ED62">
            <v>1104.4173666761117</v>
          </cell>
          <cell r="EE62">
            <v>17</v>
          </cell>
          <cell r="EF62">
            <v>5.5519607839074077</v>
          </cell>
          <cell r="EG62">
            <v>6.6533333334112026</v>
          </cell>
          <cell r="EH62">
            <v>15.180360721265219</v>
          </cell>
          <cell r="EI62">
            <v>14.421727889530358</v>
          </cell>
          <cell r="EJ62">
            <v>0</v>
          </cell>
          <cell r="EK62">
            <v>14.333112143331121</v>
          </cell>
          <cell r="EL62">
            <v>15.040037135063519</v>
          </cell>
          <cell r="EM62">
            <v>0</v>
          </cell>
          <cell r="EN62">
            <v>537.11364164792121</v>
          </cell>
          <cell r="EO62">
            <v>0</v>
          </cell>
          <cell r="EP62">
            <v>964.60601591336695</v>
          </cell>
          <cell r="EQ62">
            <v>-422.91796164479132</v>
          </cell>
          <cell r="ER62">
            <v>-180.08114374239392</v>
          </cell>
          <cell r="ES62">
            <v>204.39751838165157</v>
          </cell>
          <cell r="ET62">
            <v>0.45861385454568282</v>
          </cell>
          <cell r="EU62">
            <v>123.1407533426048</v>
          </cell>
          <cell r="EV62">
            <v>0</v>
          </cell>
          <cell r="EW62">
            <v>0</v>
          </cell>
        </row>
        <row r="63">
          <cell r="A63">
            <v>42191</v>
          </cell>
          <cell r="B63">
            <v>2</v>
          </cell>
          <cell r="C63" t="str">
            <v>Mon</v>
          </cell>
          <cell r="D63">
            <v>14816</v>
          </cell>
          <cell r="E63">
            <v>0</v>
          </cell>
          <cell r="F63">
            <v>0</v>
          </cell>
          <cell r="G63">
            <v>2784</v>
          </cell>
          <cell r="H63">
            <v>0</v>
          </cell>
          <cell r="I63">
            <v>87</v>
          </cell>
          <cell r="J63">
            <v>546</v>
          </cell>
          <cell r="K63">
            <v>18233</v>
          </cell>
          <cell r="L63">
            <v>0</v>
          </cell>
          <cell r="M63">
            <v>18233</v>
          </cell>
          <cell r="N63">
            <v>281</v>
          </cell>
          <cell r="O63">
            <v>525</v>
          </cell>
          <cell r="P63">
            <v>16413</v>
          </cell>
          <cell r="Q63">
            <v>447</v>
          </cell>
          <cell r="R63">
            <v>0</v>
          </cell>
          <cell r="S63">
            <v>0</v>
          </cell>
          <cell r="T63">
            <v>0</v>
          </cell>
          <cell r="U63">
            <v>400</v>
          </cell>
          <cell r="V63">
            <v>7550</v>
          </cell>
          <cell r="W63">
            <v>447</v>
          </cell>
          <cell r="X63">
            <v>304</v>
          </cell>
          <cell r="Y63">
            <v>0</v>
          </cell>
          <cell r="Z63">
            <v>1</v>
          </cell>
          <cell r="AA63">
            <v>52</v>
          </cell>
          <cell r="AB63">
            <v>357</v>
          </cell>
          <cell r="AC63">
            <v>7</v>
          </cell>
          <cell r="AD63">
            <v>517</v>
          </cell>
          <cell r="AE63">
            <v>155</v>
          </cell>
          <cell r="AF63">
            <v>0</v>
          </cell>
          <cell r="AG63">
            <v>0</v>
          </cell>
          <cell r="AH63">
            <v>1.045080939311964</v>
          </cell>
          <cell r="AI63">
            <v>0.95220246079578086</v>
          </cell>
          <cell r="AJ63">
            <v>0.98458838369988477</v>
          </cell>
          <cell r="AK63">
            <v>197.08315628039722</v>
          </cell>
          <cell r="AL63">
            <v>0</v>
          </cell>
          <cell r="AM63">
            <v>3.4717270882465859E-2</v>
          </cell>
          <cell r="AN63">
            <v>14.44567585123826</v>
          </cell>
          <cell r="AO63">
            <v>41.730145061932838</v>
          </cell>
          <cell r="AP63">
            <v>21.757224352322975</v>
          </cell>
          <cell r="AQ63">
            <v>13.488797056104145</v>
          </cell>
          <cell r="AR63">
            <v>40.789709172259506</v>
          </cell>
          <cell r="AS63">
            <v>18.292318421724019</v>
          </cell>
          <cell r="AT63">
            <v>69.765499033249526</v>
          </cell>
          <cell r="AU63">
            <v>235.18190743043795</v>
          </cell>
          <cell r="AV63">
            <v>0.29664483886323084</v>
          </cell>
          <cell r="AW63">
            <v>0.62845968997608659</v>
          </cell>
          <cell r="AX63">
            <v>42.037204116455385</v>
          </cell>
          <cell r="BF63">
            <v>8.2352777777777781</v>
          </cell>
          <cell r="BG63">
            <v>73.517222222376148</v>
          </cell>
          <cell r="BH63">
            <v>190.15055555566525</v>
          </cell>
          <cell r="BI63">
            <v>0.82722222222222219</v>
          </cell>
          <cell r="BJ63">
            <v>272.7302777780414</v>
          </cell>
          <cell r="BK63">
            <v>77.527222222198162</v>
          </cell>
          <cell r="BL63">
            <v>81.022222222222226</v>
          </cell>
          <cell r="BM63">
            <v>75.176388888965988</v>
          </cell>
          <cell r="BN63">
            <v>74.802777777777777</v>
          </cell>
          <cell r="BO63">
            <v>0</v>
          </cell>
          <cell r="BP63">
            <v>0</v>
          </cell>
          <cell r="BQ63">
            <v>0</v>
          </cell>
          <cell r="BR63">
            <v>0</v>
          </cell>
          <cell r="BS63">
            <v>2.3508333332321811</v>
          </cell>
          <cell r="BT63">
            <v>6.2194444444444441</v>
          </cell>
          <cell r="BU63">
            <v>0</v>
          </cell>
          <cell r="BV63">
            <v>0</v>
          </cell>
          <cell r="BW63">
            <v>36.343055555617902</v>
          </cell>
          <cell r="BX63">
            <v>12.580833333333333</v>
          </cell>
          <cell r="BY63">
            <v>23.762222222284571</v>
          </cell>
          <cell r="BZ63">
            <v>23.881388888888889</v>
          </cell>
          <cell r="CA63">
            <v>33.138611111190016</v>
          </cell>
          <cell r="CB63">
            <v>0</v>
          </cell>
          <cell r="CC63">
            <v>0</v>
          </cell>
          <cell r="CD63">
            <v>19.516388889011772</v>
          </cell>
          <cell r="CE63">
            <v>17.328611111111112</v>
          </cell>
          <cell r="CF63">
            <v>17.272777777900661</v>
          </cell>
          <cell r="CG63">
            <v>15.504722222222222</v>
          </cell>
          <cell r="CH63">
            <v>0</v>
          </cell>
          <cell r="CI63">
            <v>0</v>
          </cell>
          <cell r="CJ63">
            <v>0.10361111111111111</v>
          </cell>
          <cell r="CK63">
            <v>8.9722222222222217E-2</v>
          </cell>
          <cell r="CL63">
            <v>2.14</v>
          </cell>
          <cell r="CM63">
            <v>1.7341666666666666</v>
          </cell>
          <cell r="CN63">
            <v>0</v>
          </cell>
          <cell r="CO63">
            <v>166.52527777801785</v>
          </cell>
          <cell r="CP63">
            <v>37.926388888888894</v>
          </cell>
          <cell r="CQ63">
            <v>0</v>
          </cell>
          <cell r="CR63">
            <v>9.0952777777777776</v>
          </cell>
          <cell r="CS63">
            <v>0</v>
          </cell>
          <cell r="CT63">
            <v>0</v>
          </cell>
          <cell r="CU63">
            <v>11.236666666666666</v>
          </cell>
          <cell r="CV63">
            <v>0</v>
          </cell>
          <cell r="CW63">
            <v>0.50694444444444442</v>
          </cell>
          <cell r="CX63">
            <v>6.7480555555555553</v>
          </cell>
          <cell r="CY63">
            <v>5.6166666666666663</v>
          </cell>
          <cell r="CZ63">
            <v>1.3933333333333333</v>
          </cell>
          <cell r="DA63">
            <v>0</v>
          </cell>
          <cell r="DB63">
            <v>0</v>
          </cell>
          <cell r="DC63">
            <v>3.6786111111111111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8.4919444444444441</v>
          </cell>
          <cell r="DJ63">
            <v>0</v>
          </cell>
          <cell r="DK63">
            <v>3.4319444444444445</v>
          </cell>
          <cell r="DL63">
            <v>0</v>
          </cell>
          <cell r="DM63">
            <v>0</v>
          </cell>
          <cell r="DN63">
            <v>29.360555555555553</v>
          </cell>
          <cell r="DO63">
            <v>88.125833333333333</v>
          </cell>
          <cell r="DP63">
            <v>254.65111111135118</v>
          </cell>
          <cell r="DQ63">
            <v>10.9499977777881</v>
          </cell>
          <cell r="DR63">
            <v>4.2999999999999997E-2</v>
          </cell>
          <cell r="DS63">
            <v>265.60110888913931</v>
          </cell>
          <cell r="DT63">
            <v>11.911944444444444</v>
          </cell>
          <cell r="DU63">
            <v>6.6958333333568714</v>
          </cell>
          <cell r="DV63">
            <v>8.5</v>
          </cell>
          <cell r="DW63">
            <v>3.1182949429803958E-2</v>
          </cell>
          <cell r="DX63">
            <v>346.51099999999997</v>
          </cell>
          <cell r="DY63">
            <v>0</v>
          </cell>
          <cell r="DZ63">
            <v>0</v>
          </cell>
          <cell r="EA63">
            <v>0.33179768601838427</v>
          </cell>
          <cell r="EB63">
            <v>40.765999999999998</v>
          </cell>
          <cell r="EC63">
            <v>11174.005804974653</v>
          </cell>
          <cell r="ED63">
            <v>33.722541111111106</v>
          </cell>
          <cell r="EE63">
            <v>23</v>
          </cell>
          <cell r="EF63">
            <v>17.467391304409229</v>
          </cell>
          <cell r="EG63">
            <v>10.312500000078904</v>
          </cell>
          <cell r="EH63">
            <v>15.03030303018803</v>
          </cell>
          <cell r="EI63">
            <v>17.599948538036958</v>
          </cell>
          <cell r="EJ63">
            <v>0</v>
          </cell>
          <cell r="EK63">
            <v>9.6514745308310985</v>
          </cell>
          <cell r="EL63">
            <v>24.299065420560748</v>
          </cell>
          <cell r="EM63">
            <v>0</v>
          </cell>
          <cell r="EN63">
            <v>1184.2609004408894</v>
          </cell>
          <cell r="EO63">
            <v>0</v>
          </cell>
          <cell r="EP63">
            <v>-2.5227291416644273</v>
          </cell>
          <cell r="EQ63">
            <v>49.207835362718214</v>
          </cell>
          <cell r="ER63">
            <v>427.93130813988279</v>
          </cell>
          <cell r="ES63">
            <v>-141.54380616192265</v>
          </cell>
          <cell r="ET63">
            <v>2.513468760348303E-3</v>
          </cell>
          <cell r="EU63">
            <v>1.0901789705250948</v>
          </cell>
          <cell r="EV63">
            <v>0</v>
          </cell>
          <cell r="EW63">
            <v>0</v>
          </cell>
        </row>
        <row r="64">
          <cell r="A64">
            <v>42192</v>
          </cell>
          <cell r="B64">
            <v>2</v>
          </cell>
          <cell r="C64" t="str">
            <v>Tue</v>
          </cell>
          <cell r="D64">
            <v>21614</v>
          </cell>
          <cell r="E64">
            <v>0</v>
          </cell>
          <cell r="F64">
            <v>0</v>
          </cell>
          <cell r="G64">
            <v>4092</v>
          </cell>
          <cell r="H64">
            <v>0</v>
          </cell>
          <cell r="I64">
            <v>458</v>
          </cell>
          <cell r="J64">
            <v>1300</v>
          </cell>
          <cell r="K64">
            <v>27464</v>
          </cell>
          <cell r="L64">
            <v>0</v>
          </cell>
          <cell r="M64">
            <v>27464</v>
          </cell>
          <cell r="N64">
            <v>356</v>
          </cell>
          <cell r="O64">
            <v>839</v>
          </cell>
          <cell r="P64">
            <v>25958</v>
          </cell>
          <cell r="Q64">
            <v>703</v>
          </cell>
          <cell r="R64">
            <v>0</v>
          </cell>
          <cell r="S64">
            <v>0</v>
          </cell>
          <cell r="T64">
            <v>0</v>
          </cell>
          <cell r="U64">
            <v>572</v>
          </cell>
          <cell r="V64">
            <v>12592</v>
          </cell>
          <cell r="W64">
            <v>703</v>
          </cell>
          <cell r="X64">
            <v>606</v>
          </cell>
          <cell r="Y64">
            <v>0</v>
          </cell>
          <cell r="Z64">
            <v>1</v>
          </cell>
          <cell r="AA64">
            <v>68</v>
          </cell>
          <cell r="AB64">
            <v>675</v>
          </cell>
          <cell r="AC64">
            <v>5</v>
          </cell>
          <cell r="AD64">
            <v>836</v>
          </cell>
          <cell r="AE64">
            <v>133</v>
          </cell>
          <cell r="AF64">
            <v>0</v>
          </cell>
          <cell r="AG64">
            <v>0</v>
          </cell>
          <cell r="AH64">
            <v>1.0445180423981233</v>
          </cell>
          <cell r="AI64">
            <v>0.91743434450733363</v>
          </cell>
          <cell r="AJ64">
            <v>0.98703757646373436</v>
          </cell>
          <cell r="AK64">
            <v>185.17864494956029</v>
          </cell>
          <cell r="AL64">
            <v>0</v>
          </cell>
          <cell r="AM64">
            <v>6.4011069035828719E-2</v>
          </cell>
          <cell r="AN64">
            <v>14.719585177065765</v>
          </cell>
          <cell r="AO64">
            <v>39.733217569754132</v>
          </cell>
          <cell r="AP64">
            <v>23.297904458071482</v>
          </cell>
          <cell r="AQ64">
            <v>23.095033855979025</v>
          </cell>
          <cell r="AR64">
            <v>39.066856330014225</v>
          </cell>
          <cell r="AS64">
            <v>15.865139783019822</v>
          </cell>
          <cell r="AT64">
            <v>76.857253019316843</v>
          </cell>
          <cell r="AU64">
            <v>228.18791326748641</v>
          </cell>
          <cell r="AV64">
            <v>0.33681561796493242</v>
          </cell>
          <cell r="AW64">
            <v>0.55610591089129069</v>
          </cell>
          <cell r="AX64">
            <v>40.978689068944959</v>
          </cell>
          <cell r="BF64">
            <v>14.492777777777778</v>
          </cell>
          <cell r="BG64">
            <v>121.80583333325546</v>
          </cell>
          <cell r="BH64">
            <v>239.06194444416997</v>
          </cell>
          <cell r="BI64">
            <v>0</v>
          </cell>
          <cell r="BJ64">
            <v>375.36055555520318</v>
          </cell>
          <cell r="BK64">
            <v>120.35694444431924</v>
          </cell>
          <cell r="BL64">
            <v>125.715</v>
          </cell>
          <cell r="BM64">
            <v>116.71972222222119</v>
          </cell>
          <cell r="BN64">
            <v>116.69444444444444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3.6372222220980457</v>
          </cell>
          <cell r="BT64">
            <v>9.0205555555555552</v>
          </cell>
          <cell r="BU64">
            <v>0</v>
          </cell>
          <cell r="BV64">
            <v>0</v>
          </cell>
          <cell r="BW64">
            <v>56.998888889017465</v>
          </cell>
          <cell r="BX64">
            <v>21.115833333333335</v>
          </cell>
          <cell r="BY64">
            <v>35.88305555568413</v>
          </cell>
          <cell r="BZ64">
            <v>38.311388888888892</v>
          </cell>
          <cell r="CA64">
            <v>30.43944444437356</v>
          </cell>
          <cell r="CB64">
            <v>0</v>
          </cell>
          <cell r="CC64">
            <v>0</v>
          </cell>
          <cell r="CD64">
            <v>42.546111111005814</v>
          </cell>
          <cell r="CE64">
            <v>33.642222222222223</v>
          </cell>
          <cell r="CF64">
            <v>39.157222222116928</v>
          </cell>
          <cell r="CG64">
            <v>31.454444444444444</v>
          </cell>
          <cell r="CH64">
            <v>0</v>
          </cell>
          <cell r="CI64">
            <v>0</v>
          </cell>
          <cell r="CJ64">
            <v>0</v>
          </cell>
          <cell r="CK64">
            <v>0</v>
          </cell>
          <cell r="CL64">
            <v>3.3888888888888888</v>
          </cell>
          <cell r="CM64">
            <v>2.1877777777777778</v>
          </cell>
          <cell r="CN64">
            <v>0</v>
          </cell>
          <cell r="CO64">
            <v>250.34138888871607</v>
          </cell>
          <cell r="CP64">
            <v>32.064444444444447</v>
          </cell>
          <cell r="CQ64">
            <v>0</v>
          </cell>
          <cell r="CR64">
            <v>9.206666666666667</v>
          </cell>
          <cell r="CS64">
            <v>0</v>
          </cell>
          <cell r="CT64">
            <v>0</v>
          </cell>
          <cell r="CU64">
            <v>14.284444444444444</v>
          </cell>
          <cell r="CV64">
            <v>0</v>
          </cell>
          <cell r="CW64">
            <v>0</v>
          </cell>
          <cell r="CX64">
            <v>15.29</v>
          </cell>
          <cell r="CY64">
            <v>4.0333333333333332</v>
          </cell>
          <cell r="CZ64">
            <v>3.6863888888552578</v>
          </cell>
          <cell r="DA64">
            <v>0</v>
          </cell>
          <cell r="DB64">
            <v>0</v>
          </cell>
          <cell r="DC64">
            <v>3.3091666666666666</v>
          </cell>
          <cell r="DD64">
            <v>0</v>
          </cell>
          <cell r="DE64">
            <v>0</v>
          </cell>
          <cell r="DF64">
            <v>0</v>
          </cell>
          <cell r="DG64">
            <v>0</v>
          </cell>
          <cell r="DH64">
            <v>0</v>
          </cell>
          <cell r="DI64">
            <v>8.64</v>
          </cell>
          <cell r="DJ64">
            <v>0</v>
          </cell>
          <cell r="DK64">
            <v>4.3013888888888889</v>
          </cell>
          <cell r="DL64">
            <v>0</v>
          </cell>
          <cell r="DM64">
            <v>0</v>
          </cell>
          <cell r="DN64">
            <v>39.260277777744143</v>
          </cell>
          <cell r="DO64">
            <v>94.815833333299707</v>
          </cell>
          <cell r="DP64">
            <v>345.15722222201578</v>
          </cell>
          <cell r="DQ64">
            <v>14.841760555546678</v>
          </cell>
          <cell r="DR64">
            <v>4.2999999999999997E-2</v>
          </cell>
          <cell r="DS64">
            <v>359.99898277756245</v>
          </cell>
          <cell r="DT64">
            <v>18.022777777777776</v>
          </cell>
          <cell r="DU64">
            <v>12.180555555409642</v>
          </cell>
          <cell r="DV64">
            <v>3.43</v>
          </cell>
          <cell r="DW64">
            <v>9.2030308815409002E-3</v>
          </cell>
          <cell r="DX64">
            <v>139.27515</v>
          </cell>
          <cell r="DY64">
            <v>0</v>
          </cell>
          <cell r="DZ64">
            <v>0</v>
          </cell>
          <cell r="EA64">
            <v>0.26337805902047473</v>
          </cell>
          <cell r="EB64">
            <v>40.604999999999997</v>
          </cell>
          <cell r="EC64">
            <v>14757.033845682921</v>
          </cell>
          <cell r="ED64">
            <v>0</v>
          </cell>
          <cell r="EE64">
            <v>24</v>
          </cell>
          <cell r="EF64">
            <v>30.451388888524107</v>
          </cell>
          <cell r="EG64">
            <v>6.9236111110140985</v>
          </cell>
          <cell r="EH64">
            <v>19.209628886929142</v>
          </cell>
          <cell r="EI64">
            <v>15.476072244412599</v>
          </cell>
          <cell r="EJ64">
            <v>0</v>
          </cell>
          <cell r="EK64">
            <v>0</v>
          </cell>
          <cell r="EL64">
            <v>20.065573770491802</v>
          </cell>
          <cell r="EM64">
            <v>0</v>
          </cell>
          <cell r="EN64">
            <v>1125.0343669240058</v>
          </cell>
          <cell r="EO64">
            <v>0</v>
          </cell>
          <cell r="EP64">
            <v>142.96888201457523</v>
          </cell>
          <cell r="EQ64">
            <v>32.36989996660423</v>
          </cell>
          <cell r="ER64">
            <v>-232.26722748218111</v>
          </cell>
          <cell r="ES64">
            <v>-29.545833581144127</v>
          </cell>
          <cell r="ET64">
            <v>-6.9840310324447596E-2</v>
          </cell>
          <cell r="EU64">
            <v>-46.807116731418958</v>
          </cell>
          <cell r="EV64">
            <v>0</v>
          </cell>
          <cell r="EW64">
            <v>0</v>
          </cell>
        </row>
        <row r="65">
          <cell r="A65">
            <v>42193</v>
          </cell>
          <cell r="B65">
            <v>2</v>
          </cell>
          <cell r="C65" t="str">
            <v>Wed</v>
          </cell>
          <cell r="D65">
            <v>21747</v>
          </cell>
          <cell r="E65">
            <v>0</v>
          </cell>
          <cell r="F65">
            <v>0</v>
          </cell>
          <cell r="G65">
            <v>4170</v>
          </cell>
          <cell r="H65">
            <v>0</v>
          </cell>
          <cell r="I65">
            <v>511</v>
          </cell>
          <cell r="J65">
            <v>230</v>
          </cell>
          <cell r="K65">
            <v>26658</v>
          </cell>
          <cell r="L65">
            <v>0</v>
          </cell>
          <cell r="M65">
            <v>26658</v>
          </cell>
          <cell r="N65">
            <v>465</v>
          </cell>
          <cell r="O65">
            <v>707</v>
          </cell>
          <cell r="P65">
            <v>22845</v>
          </cell>
          <cell r="Q65">
            <v>668</v>
          </cell>
          <cell r="R65">
            <v>0</v>
          </cell>
          <cell r="S65">
            <v>0</v>
          </cell>
          <cell r="T65">
            <v>0</v>
          </cell>
          <cell r="U65">
            <v>552</v>
          </cell>
          <cell r="V65">
            <v>12358</v>
          </cell>
          <cell r="W65">
            <v>668</v>
          </cell>
          <cell r="X65">
            <v>599</v>
          </cell>
          <cell r="Y65">
            <v>0</v>
          </cell>
          <cell r="Z65">
            <v>0</v>
          </cell>
          <cell r="AA65">
            <v>42</v>
          </cell>
          <cell r="AB65">
            <v>641</v>
          </cell>
          <cell r="AC65">
            <v>14</v>
          </cell>
          <cell r="AD65">
            <v>697</v>
          </cell>
          <cell r="AE65">
            <v>156</v>
          </cell>
          <cell r="AF65">
            <v>0</v>
          </cell>
          <cell r="AG65">
            <v>0</v>
          </cell>
          <cell r="AH65">
            <v>1.0284200127842043</v>
          </cell>
          <cell r="AI65">
            <v>0.94068879107474501</v>
          </cell>
          <cell r="AJ65">
            <v>0.9825568309700653</v>
          </cell>
          <cell r="AK65">
            <v>191.61431015451888</v>
          </cell>
          <cell r="AL65">
            <v>0</v>
          </cell>
          <cell r="AM65">
            <v>2.7796533873508892E-2</v>
          </cell>
          <cell r="AN65">
            <v>15.456555007642757</v>
          </cell>
          <cell r="AO65">
            <v>46.103684382132371</v>
          </cell>
          <cell r="AP65">
            <v>22.923023514989687</v>
          </cell>
          <cell r="AQ65">
            <v>20.059892727042126</v>
          </cell>
          <cell r="AR65">
            <v>39.907185628742518</v>
          </cell>
          <cell r="AS65">
            <v>16.922851275989991</v>
          </cell>
          <cell r="AT65">
            <v>75.571399210533912</v>
          </cell>
          <cell r="AU65">
            <v>223.06653495268355</v>
          </cell>
          <cell r="AV65">
            <v>0.33878411760223903</v>
          </cell>
          <cell r="AW65">
            <v>0.65853641121040052</v>
          </cell>
          <cell r="AX65">
            <v>47.714782383752159</v>
          </cell>
          <cell r="BF65">
            <v>18.463333333333335</v>
          </cell>
          <cell r="BG65">
            <v>103.71305555552813</v>
          </cell>
          <cell r="BH65">
            <v>239.58805555539956</v>
          </cell>
          <cell r="BI65">
            <v>11.031944444444445</v>
          </cell>
          <cell r="BJ65">
            <v>372.79638888870545</v>
          </cell>
          <cell r="BK65">
            <v>119.50694444442168</v>
          </cell>
          <cell r="BL65">
            <v>122.90333333333334</v>
          </cell>
          <cell r="BM65">
            <v>113.49361111110697</v>
          </cell>
          <cell r="BN65">
            <v>113.69444444444444</v>
          </cell>
          <cell r="BO65">
            <v>0</v>
          </cell>
          <cell r="BP65">
            <v>0</v>
          </cell>
          <cell r="BQ65">
            <v>0</v>
          </cell>
          <cell r="BR65">
            <v>0</v>
          </cell>
          <cell r="BS65">
            <v>6.0133333333147068</v>
          </cell>
          <cell r="BT65">
            <v>9.2088888888888896</v>
          </cell>
          <cell r="BU65">
            <v>0</v>
          </cell>
          <cell r="BV65">
            <v>0</v>
          </cell>
          <cell r="BW65">
            <v>45.741111111137755</v>
          </cell>
          <cell r="BX65">
            <v>15.335000000000001</v>
          </cell>
          <cell r="BY65">
            <v>30.406111111137758</v>
          </cell>
          <cell r="BZ65">
            <v>31.735833333333332</v>
          </cell>
          <cell r="CA65">
            <v>33.300277777631869</v>
          </cell>
          <cell r="CB65">
            <v>0</v>
          </cell>
          <cell r="CC65">
            <v>0</v>
          </cell>
          <cell r="CD65">
            <v>37.877777777876339</v>
          </cell>
          <cell r="CE65">
            <v>32.49805555555556</v>
          </cell>
          <cell r="CF65">
            <v>35.65166666676523</v>
          </cell>
          <cell r="CG65">
            <v>31.041666666666668</v>
          </cell>
          <cell r="CH65">
            <v>0</v>
          </cell>
          <cell r="CI65">
            <v>0</v>
          </cell>
          <cell r="CJ65">
            <v>0</v>
          </cell>
          <cell r="CK65">
            <v>0</v>
          </cell>
          <cell r="CL65">
            <v>2.2261111111111109</v>
          </cell>
          <cell r="CM65">
            <v>1.456388888888889</v>
          </cell>
          <cell r="CN65">
            <v>0</v>
          </cell>
          <cell r="CO65">
            <v>236.42611111106763</v>
          </cell>
          <cell r="CP65">
            <v>52.087777777777774</v>
          </cell>
          <cell r="CQ65">
            <v>0</v>
          </cell>
          <cell r="CR65">
            <v>8.5</v>
          </cell>
          <cell r="CS65">
            <v>0</v>
          </cell>
          <cell r="CT65">
            <v>0</v>
          </cell>
          <cell r="CU65">
            <v>3.2938888888888891</v>
          </cell>
          <cell r="CV65">
            <v>0</v>
          </cell>
          <cell r="CW65">
            <v>0</v>
          </cell>
          <cell r="CX65">
            <v>12.781944444444445</v>
          </cell>
          <cell r="CY65">
            <v>24.383333333333333</v>
          </cell>
          <cell r="CZ65">
            <v>0.18472222222222223</v>
          </cell>
          <cell r="DA65">
            <v>0</v>
          </cell>
          <cell r="DB65">
            <v>0</v>
          </cell>
          <cell r="DC65">
            <v>2.8666666666666667</v>
          </cell>
          <cell r="DD65">
            <v>0</v>
          </cell>
          <cell r="DE65">
            <v>0</v>
          </cell>
          <cell r="DF65">
            <v>0</v>
          </cell>
          <cell r="DG65">
            <v>0</v>
          </cell>
          <cell r="DH65">
            <v>0</v>
          </cell>
          <cell r="DI65">
            <v>8.3783333333333339</v>
          </cell>
          <cell r="DJ65">
            <v>0</v>
          </cell>
          <cell r="DK65">
            <v>0</v>
          </cell>
          <cell r="DL65">
            <v>0</v>
          </cell>
          <cell r="DM65">
            <v>0</v>
          </cell>
          <cell r="DN65">
            <v>48.594999999999999</v>
          </cell>
          <cell r="DO65">
            <v>112.47666666666666</v>
          </cell>
          <cell r="DP65">
            <v>348.90277777773429</v>
          </cell>
          <cell r="DQ65">
            <v>15.002819444442574</v>
          </cell>
          <cell r="DR65">
            <v>4.2999999999999997E-2</v>
          </cell>
          <cell r="DS65">
            <v>363.90559722217688</v>
          </cell>
          <cell r="DT65">
            <v>19.880277777777778</v>
          </cell>
          <cell r="DU65">
            <v>3.84972222208226</v>
          </cell>
          <cell r="DV65">
            <v>44.62</v>
          </cell>
          <cell r="DW65">
            <v>0.12127608177262199</v>
          </cell>
          <cell r="DX65">
            <v>1898.7594799999999</v>
          </cell>
          <cell r="DY65">
            <v>0</v>
          </cell>
          <cell r="DZ65">
            <v>0</v>
          </cell>
          <cell r="EA65">
            <v>0.3090819913879912</v>
          </cell>
          <cell r="EB65">
            <v>42.554000000000002</v>
          </cell>
          <cell r="EC65">
            <v>17384.398264192514</v>
          </cell>
          <cell r="ED65">
            <v>469.45336388888893</v>
          </cell>
          <cell r="EE65">
            <v>24</v>
          </cell>
          <cell r="EF65">
            <v>9.62430555520565</v>
          </cell>
          <cell r="EG65">
            <v>9.4736111109652033</v>
          </cell>
          <cell r="EH65">
            <v>16.466793725513838</v>
          </cell>
          <cell r="EI65">
            <v>16.801458557290747</v>
          </cell>
          <cell r="EJ65">
            <v>0</v>
          </cell>
          <cell r="EK65">
            <v>0</v>
          </cell>
          <cell r="EL65">
            <v>18.866982780134766</v>
          </cell>
          <cell r="EM65">
            <v>0</v>
          </cell>
          <cell r="EN65">
            <v>693.45898004649393</v>
          </cell>
          <cell r="EO65">
            <v>0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>
            <v>0</v>
          </cell>
          <cell r="EW65">
            <v>0</v>
          </cell>
        </row>
        <row r="66">
          <cell r="A66">
            <v>42194</v>
          </cell>
          <cell r="B66">
            <v>2</v>
          </cell>
          <cell r="C66" t="str">
            <v>Thu</v>
          </cell>
          <cell r="D66">
            <v>24136</v>
          </cell>
          <cell r="E66">
            <v>0</v>
          </cell>
          <cell r="F66">
            <v>0</v>
          </cell>
          <cell r="G66">
            <v>6960</v>
          </cell>
          <cell r="H66">
            <v>0</v>
          </cell>
          <cell r="I66">
            <v>2011</v>
          </cell>
          <cell r="J66">
            <v>2014</v>
          </cell>
          <cell r="K66">
            <v>35121</v>
          </cell>
          <cell r="L66">
            <v>0</v>
          </cell>
          <cell r="M66">
            <v>35121</v>
          </cell>
          <cell r="N66">
            <v>293</v>
          </cell>
          <cell r="O66">
            <v>972</v>
          </cell>
          <cell r="P66">
            <v>32397</v>
          </cell>
          <cell r="Q66">
            <v>891</v>
          </cell>
          <cell r="R66">
            <v>0</v>
          </cell>
          <cell r="S66">
            <v>0</v>
          </cell>
          <cell r="T66">
            <v>0</v>
          </cell>
          <cell r="U66">
            <v>704</v>
          </cell>
          <cell r="V66">
            <v>17724</v>
          </cell>
          <cell r="W66">
            <v>891</v>
          </cell>
          <cell r="X66">
            <v>735</v>
          </cell>
          <cell r="Y66">
            <v>0</v>
          </cell>
          <cell r="Z66">
            <v>24</v>
          </cell>
          <cell r="AA66">
            <v>88</v>
          </cell>
          <cell r="AB66">
            <v>847</v>
          </cell>
          <cell r="AC66">
            <v>4</v>
          </cell>
          <cell r="AD66">
            <v>964</v>
          </cell>
          <cell r="AE66">
            <v>186</v>
          </cell>
          <cell r="AF66">
            <v>0</v>
          </cell>
          <cell r="AG66">
            <v>0</v>
          </cell>
          <cell r="AH66">
            <v>1.2238239537550066</v>
          </cell>
          <cell r="AI66">
            <v>1.0838532387846762</v>
          </cell>
          <cell r="AJ66">
            <v>0.99165741294382281</v>
          </cell>
          <cell r="AK66">
            <v>220.14700181667422</v>
          </cell>
          <cell r="AL66">
            <v>0</v>
          </cell>
          <cell r="AM66">
            <v>0.114603798297315</v>
          </cell>
          <cell r="AN66">
            <v>16.422926014251662</v>
          </cell>
          <cell r="AO66">
            <v>46.24595255412973</v>
          </cell>
          <cell r="AP66">
            <v>25.257090456558739</v>
          </cell>
          <cell r="AQ66">
            <v>25.866281742193326</v>
          </cell>
          <cell r="AR66">
            <v>39.417508417508415</v>
          </cell>
          <cell r="AS66">
            <v>19.883277363273894</v>
          </cell>
          <cell r="AT66">
            <v>97.994089458204428</v>
          </cell>
          <cell r="AU66">
            <v>305.04485116379107</v>
          </cell>
          <cell r="AV66">
            <v>0.32124485656565754</v>
          </cell>
          <cell r="AW66">
            <v>0.42800849401127206</v>
          </cell>
          <cell r="AX66">
            <v>40.213137728678767</v>
          </cell>
          <cell r="BF66">
            <v>15.963333333333333</v>
          </cell>
          <cell r="BG66">
            <v>99.431388888924332</v>
          </cell>
          <cell r="BH66">
            <v>263.12527777693361</v>
          </cell>
          <cell r="BI66">
            <v>0</v>
          </cell>
          <cell r="BJ66">
            <v>378.51999999919127</v>
          </cell>
          <cell r="BK66">
            <v>115.13388888882473</v>
          </cell>
          <cell r="BL66">
            <v>140.9036111111111</v>
          </cell>
          <cell r="BM66">
            <v>109.63583333330642</v>
          </cell>
          <cell r="BN66">
            <v>127.49611111111111</v>
          </cell>
          <cell r="BO66">
            <v>0</v>
          </cell>
          <cell r="BP66">
            <v>0</v>
          </cell>
          <cell r="BQ66">
            <v>0</v>
          </cell>
          <cell r="BR66">
            <v>0</v>
          </cell>
          <cell r="BS66">
            <v>5.4980555555183024</v>
          </cell>
          <cell r="BT66">
            <v>13.407500000000001</v>
          </cell>
          <cell r="BU66">
            <v>0</v>
          </cell>
          <cell r="BV66">
            <v>0</v>
          </cell>
          <cell r="BW66">
            <v>59.185555555478203</v>
          </cell>
          <cell r="BX66">
            <v>21.018055555506145</v>
          </cell>
          <cell r="BY66">
            <v>38.167499999972058</v>
          </cell>
          <cell r="BZ66">
            <v>44.312222222222225</v>
          </cell>
          <cell r="CA66">
            <v>34.446388888844133</v>
          </cell>
          <cell r="CB66">
            <v>0</v>
          </cell>
          <cell r="CC66">
            <v>0</v>
          </cell>
          <cell r="CD66">
            <v>42.598611110484285</v>
          </cell>
          <cell r="CE66">
            <v>43.226388888888891</v>
          </cell>
          <cell r="CF66">
            <v>37.148055554928725</v>
          </cell>
          <cell r="CG66">
            <v>38.728055555555557</v>
          </cell>
          <cell r="CH66">
            <v>0</v>
          </cell>
          <cell r="CI66">
            <v>0</v>
          </cell>
          <cell r="CJ66">
            <v>1.06</v>
          </cell>
          <cell r="CK66">
            <v>1.2472222222222222</v>
          </cell>
          <cell r="CL66">
            <v>4.3905555555555553</v>
          </cell>
          <cell r="CM66">
            <v>3.2511111111111113</v>
          </cell>
          <cell r="CN66">
            <v>0</v>
          </cell>
          <cell r="CO66">
            <v>251.36444444363133</v>
          </cell>
          <cell r="CP66">
            <v>49.855277777777779</v>
          </cell>
          <cell r="CQ66">
            <v>0</v>
          </cell>
          <cell r="CR66">
            <v>8.1611111111111114</v>
          </cell>
          <cell r="CS66">
            <v>0</v>
          </cell>
          <cell r="CT66">
            <v>0</v>
          </cell>
          <cell r="CU66">
            <v>7.1741666666666664</v>
          </cell>
          <cell r="CV66">
            <v>0</v>
          </cell>
          <cell r="CW66">
            <v>1.6855555555555555</v>
          </cell>
          <cell r="CX66">
            <v>14.465277777777779</v>
          </cell>
          <cell r="CY66">
            <v>6.85</v>
          </cell>
          <cell r="CZ66">
            <v>4.3888888888888887E-2</v>
          </cell>
          <cell r="DA66">
            <v>1.0833333333333334E-2</v>
          </cell>
          <cell r="DB66">
            <v>0</v>
          </cell>
          <cell r="DC66">
            <v>5.5311111111111115</v>
          </cell>
          <cell r="DD66">
            <v>0</v>
          </cell>
          <cell r="DE66">
            <v>0</v>
          </cell>
          <cell r="DF66">
            <v>0</v>
          </cell>
          <cell r="DG66">
            <v>0</v>
          </cell>
          <cell r="DH66">
            <v>0</v>
          </cell>
          <cell r="DI66">
            <v>7.918333333333333</v>
          </cell>
          <cell r="DJ66">
            <v>0</v>
          </cell>
          <cell r="DK66">
            <v>2.2108333333333334</v>
          </cell>
          <cell r="DL66">
            <v>0</v>
          </cell>
          <cell r="DM66">
            <v>0</v>
          </cell>
          <cell r="DN66">
            <v>37.030277777777783</v>
          </cell>
          <cell r="DO66">
            <v>103.9063888888889</v>
          </cell>
          <cell r="DP66">
            <v>355.27083333252023</v>
          </cell>
          <cell r="DQ66">
            <v>15.276645833298369</v>
          </cell>
          <cell r="DR66">
            <v>4.2999999999999997E-2</v>
          </cell>
          <cell r="DS66">
            <v>370.54747916581857</v>
          </cell>
          <cell r="DT66">
            <v>20.120833333333334</v>
          </cell>
          <cell r="DU66">
            <v>3.128333333337717</v>
          </cell>
          <cell r="DV66">
            <v>5.2899999999999991</v>
          </cell>
          <cell r="DW66">
            <v>1.415156180466968E-2</v>
          </cell>
          <cell r="DX66">
            <v>209.75907999999998</v>
          </cell>
          <cell r="DY66">
            <v>0</v>
          </cell>
          <cell r="DZ66">
            <v>0</v>
          </cell>
          <cell r="EA66">
            <v>0.28041315818098222</v>
          </cell>
          <cell r="EB66">
            <v>39.652000000000001</v>
          </cell>
          <cell r="EC66">
            <v>14902.707723883039</v>
          </cell>
          <cell r="ED66">
            <v>0</v>
          </cell>
          <cell r="EE66">
            <v>21</v>
          </cell>
          <cell r="EF66">
            <v>8.9380952381077634</v>
          </cell>
          <cell r="EG66">
            <v>7.4475000000481186</v>
          </cell>
          <cell r="EH66">
            <v>24.974823766203187</v>
          </cell>
          <cell r="EI66">
            <v>19.785692387403618</v>
          </cell>
          <cell r="EJ66">
            <v>0</v>
          </cell>
          <cell r="EK66">
            <v>22.641509433962263</v>
          </cell>
          <cell r="EL66">
            <v>20.043021637352904</v>
          </cell>
          <cell r="EM66">
            <v>0</v>
          </cell>
          <cell r="EN66">
            <v>1265.9020866048488</v>
          </cell>
          <cell r="EO66">
            <v>0</v>
          </cell>
          <cell r="EP66">
            <v>-1380.0012823600894</v>
          </cell>
          <cell r="EQ66">
            <v>-238.61566792267143</v>
          </cell>
          <cell r="ER66">
            <v>-455.09614097136716</v>
          </cell>
          <cell r="ES66">
            <v>-470.23662852157287</v>
          </cell>
          <cell r="ET66">
            <v>-0.19793772720446623</v>
          </cell>
          <cell r="EU66">
            <v>-172.87312828091677</v>
          </cell>
          <cell r="EV66">
            <v>0</v>
          </cell>
          <cell r="EW66">
            <v>0</v>
          </cell>
        </row>
        <row r="67">
          <cell r="A67">
            <v>42195</v>
          </cell>
          <cell r="B67">
            <v>2</v>
          </cell>
          <cell r="C67" t="str">
            <v>Fri</v>
          </cell>
          <cell r="D67">
            <v>25102</v>
          </cell>
          <cell r="E67">
            <v>0</v>
          </cell>
          <cell r="F67">
            <v>0</v>
          </cell>
          <cell r="G67">
            <v>4650</v>
          </cell>
          <cell r="H67">
            <v>0</v>
          </cell>
          <cell r="I67">
            <v>776</v>
          </cell>
          <cell r="J67">
            <v>386</v>
          </cell>
          <cell r="K67">
            <v>30914</v>
          </cell>
          <cell r="L67">
            <v>0</v>
          </cell>
          <cell r="M67">
            <v>30914</v>
          </cell>
          <cell r="N67">
            <v>381</v>
          </cell>
          <cell r="O67">
            <v>913</v>
          </cell>
          <cell r="P67">
            <v>30692</v>
          </cell>
          <cell r="Q67">
            <v>782</v>
          </cell>
          <cell r="R67">
            <v>0</v>
          </cell>
          <cell r="S67">
            <v>0</v>
          </cell>
          <cell r="T67">
            <v>0</v>
          </cell>
          <cell r="U67">
            <v>621</v>
          </cell>
          <cell r="V67">
            <v>14749</v>
          </cell>
          <cell r="W67">
            <v>782</v>
          </cell>
          <cell r="X67">
            <v>647</v>
          </cell>
          <cell r="Y67">
            <v>0</v>
          </cell>
          <cell r="Z67">
            <v>13</v>
          </cell>
          <cell r="AA67">
            <v>68</v>
          </cell>
          <cell r="AB67">
            <v>728</v>
          </cell>
          <cell r="AC67">
            <v>5</v>
          </cell>
          <cell r="AD67">
            <v>909</v>
          </cell>
          <cell r="AE67">
            <v>62</v>
          </cell>
          <cell r="AF67">
            <v>0</v>
          </cell>
          <cell r="AG67">
            <v>0</v>
          </cell>
          <cell r="AH67">
            <v>1.114613420598185</v>
          </cell>
          <cell r="AI67">
            <v>1.0447824813772144</v>
          </cell>
          <cell r="AJ67">
            <v>0.98767548683444395</v>
          </cell>
          <cell r="AK67">
            <v>221.62131672205123</v>
          </cell>
          <cell r="AL67">
            <v>0</v>
          </cell>
          <cell r="AM67">
            <v>3.7588147764766773E-2</v>
          </cell>
          <cell r="AN67">
            <v>16.662019740127739</v>
          </cell>
          <cell r="AO67">
            <v>42.393365234551339</v>
          </cell>
          <cell r="AP67">
            <v>27.331039321106985</v>
          </cell>
          <cell r="AQ67">
            <v>23.594290838687449</v>
          </cell>
          <cell r="AR67">
            <v>39.531969309462916</v>
          </cell>
          <cell r="AS67">
            <v>17.464897608127973</v>
          </cell>
          <cell r="AT67">
            <v>84.458711836597161</v>
          </cell>
          <cell r="AU67">
            <v>259.0239099926294</v>
          </cell>
          <cell r="AV67">
            <v>0.32606531126412408</v>
          </cell>
          <cell r="AW67">
            <v>0.51921445750646344</v>
          </cell>
          <cell r="AX67">
            <v>42.044280199360998</v>
          </cell>
          <cell r="BF67">
            <v>13.963333333333333</v>
          </cell>
          <cell r="BG67">
            <v>94.829166666908804</v>
          </cell>
          <cell r="BH67">
            <v>273.73027777764844</v>
          </cell>
          <cell r="BI67">
            <v>5.5425000000000004</v>
          </cell>
          <cell r="BJ67">
            <v>388.06527777789063</v>
          </cell>
          <cell r="BK67">
            <v>119.34805555548778</v>
          </cell>
          <cell r="BL67">
            <v>133.02694444444444</v>
          </cell>
          <cell r="BM67">
            <v>113.26527777777778</v>
          </cell>
          <cell r="BN67">
            <v>123.07722222222222</v>
          </cell>
          <cell r="BO67">
            <v>0</v>
          </cell>
          <cell r="BP67">
            <v>0</v>
          </cell>
          <cell r="BQ67">
            <v>0</v>
          </cell>
          <cell r="BR67">
            <v>0</v>
          </cell>
          <cell r="BS67">
            <v>6.0827777777099978</v>
          </cell>
          <cell r="BT67">
            <v>9.9497222222222224</v>
          </cell>
          <cell r="BU67">
            <v>0</v>
          </cell>
          <cell r="BV67">
            <v>0</v>
          </cell>
          <cell r="BW67">
            <v>54.795277777830819</v>
          </cell>
          <cell r="BX67">
            <v>21.53638888888889</v>
          </cell>
          <cell r="BY67">
            <v>33.258888888941925</v>
          </cell>
          <cell r="BZ67">
            <v>42.0625</v>
          </cell>
          <cell r="CA67">
            <v>33.143611111114993</v>
          </cell>
          <cell r="CB67">
            <v>0</v>
          </cell>
          <cell r="CC67">
            <v>0</v>
          </cell>
          <cell r="CD67">
            <v>41.683611111535903</v>
          </cell>
          <cell r="CE67">
            <v>36.236111111111114</v>
          </cell>
          <cell r="CF67">
            <v>37.628333333711296</v>
          </cell>
          <cell r="CG67">
            <v>33.497500000000002</v>
          </cell>
          <cell r="CH67">
            <v>0</v>
          </cell>
          <cell r="CI67">
            <v>0</v>
          </cell>
          <cell r="CJ67">
            <v>7.8888888888888883E-2</v>
          </cell>
          <cell r="CK67">
            <v>0.12916666666666668</v>
          </cell>
          <cell r="CL67">
            <v>3.9763888889357135</v>
          </cell>
          <cell r="CM67">
            <v>2.6094444444444442</v>
          </cell>
          <cell r="CN67">
            <v>0</v>
          </cell>
          <cell r="CO67">
            <v>248.97055555596947</v>
          </cell>
          <cell r="CP67">
            <v>47.837222222222223</v>
          </cell>
          <cell r="CQ67">
            <v>0</v>
          </cell>
          <cell r="CR67">
            <v>8.1591666666666658</v>
          </cell>
          <cell r="CS67">
            <v>0</v>
          </cell>
          <cell r="CT67">
            <v>0</v>
          </cell>
          <cell r="CU67">
            <v>9.6841666666666661</v>
          </cell>
          <cell r="CV67">
            <v>0</v>
          </cell>
          <cell r="CW67">
            <v>4.9261111111111111</v>
          </cell>
          <cell r="CX67">
            <v>13.748055555555556</v>
          </cell>
          <cell r="CY67">
            <v>3.9666666666666668</v>
          </cell>
          <cell r="CZ67">
            <v>0.37861111102160067</v>
          </cell>
          <cell r="DA67">
            <v>0</v>
          </cell>
          <cell r="DB67">
            <v>0</v>
          </cell>
          <cell r="DC67">
            <v>1.6841666666666666</v>
          </cell>
          <cell r="DD67">
            <v>0</v>
          </cell>
          <cell r="DE67">
            <v>0</v>
          </cell>
          <cell r="DF67">
            <v>0</v>
          </cell>
          <cell r="DG67">
            <v>0</v>
          </cell>
          <cell r="DH67">
            <v>0</v>
          </cell>
          <cell r="DI67">
            <v>8.58</v>
          </cell>
          <cell r="DJ67">
            <v>10.141944444443928</v>
          </cell>
          <cell r="DK67">
            <v>4.621666666666667</v>
          </cell>
          <cell r="DL67">
            <v>0</v>
          </cell>
          <cell r="DM67">
            <v>0</v>
          </cell>
          <cell r="DN67">
            <v>43.121111111021087</v>
          </cell>
          <cell r="DO67">
            <v>113.72777777768775</v>
          </cell>
          <cell r="DP67">
            <v>362.69833333365722</v>
          </cell>
          <cell r="DQ67">
            <v>15.59602833334726</v>
          </cell>
          <cell r="DR67">
            <v>4.2999999999999997E-2</v>
          </cell>
          <cell r="DS67">
            <v>378.29436166700447</v>
          </cell>
          <cell r="DT67">
            <v>22.040277777777778</v>
          </cell>
          <cell r="DU67">
            <v>3.326666666455564</v>
          </cell>
          <cell r="DV67">
            <v>10.7</v>
          </cell>
          <cell r="DW67">
            <v>2.8027781293975089E-2</v>
          </cell>
          <cell r="DX67">
            <v>437.60860000000002</v>
          </cell>
          <cell r="DY67">
            <v>0</v>
          </cell>
          <cell r="DZ67">
            <v>0</v>
          </cell>
          <cell r="EA67">
            <v>0.30063302364997235</v>
          </cell>
          <cell r="EB67">
            <v>40.898000000000003</v>
          </cell>
          <cell r="EC67">
            <v>15909.091403457149</v>
          </cell>
          <cell r="ED67">
            <v>226.67716500000003</v>
          </cell>
          <cell r="EE67">
            <v>22</v>
          </cell>
          <cell r="EF67">
            <v>9.0727272721515391</v>
          </cell>
          <cell r="EG67">
            <v>3.1391666667290137</v>
          </cell>
          <cell r="EH67">
            <v>19.750464560266085</v>
          </cell>
          <cell r="EI67">
            <v>17.194489967493496</v>
          </cell>
          <cell r="EJ67">
            <v>0</v>
          </cell>
          <cell r="EK67">
            <v>164.78873239436621</v>
          </cell>
          <cell r="EL67">
            <v>17.100943066511864</v>
          </cell>
          <cell r="EM67">
            <v>0</v>
          </cell>
          <cell r="EN67">
            <v>764.45337474593714</v>
          </cell>
          <cell r="EO67">
            <v>0</v>
          </cell>
          <cell r="EP67">
            <v>-512.97724324444891</v>
          </cell>
          <cell r="EQ67">
            <v>-267.87820227476794</v>
          </cell>
          <cell r="ER67">
            <v>-295.21085039634659</v>
          </cell>
          <cell r="ES67">
            <v>-209.41308691643133</v>
          </cell>
          <cell r="ET67">
            <v>-0.10673176370927484</v>
          </cell>
          <cell r="EU67">
            <v>-78.476923083551071</v>
          </cell>
          <cell r="EV67">
            <v>0</v>
          </cell>
          <cell r="EW67">
            <v>0</v>
          </cell>
        </row>
        <row r="68">
          <cell r="A68">
            <v>42196</v>
          </cell>
          <cell r="B68">
            <v>2</v>
          </cell>
          <cell r="C68" t="str">
            <v>Sat</v>
          </cell>
          <cell r="D68">
            <v>26514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1631</v>
          </cell>
          <cell r="J68">
            <v>262</v>
          </cell>
          <cell r="K68">
            <v>28407</v>
          </cell>
          <cell r="L68">
            <v>0</v>
          </cell>
          <cell r="M68">
            <v>28407</v>
          </cell>
          <cell r="N68">
            <v>517</v>
          </cell>
          <cell r="O68">
            <v>898</v>
          </cell>
          <cell r="P68">
            <v>31905</v>
          </cell>
          <cell r="Q68">
            <v>633</v>
          </cell>
          <cell r="R68">
            <v>0</v>
          </cell>
          <cell r="S68">
            <v>0</v>
          </cell>
          <cell r="T68">
            <v>0</v>
          </cell>
          <cell r="U68">
            <v>526</v>
          </cell>
          <cell r="V68">
            <v>12730</v>
          </cell>
          <cell r="W68">
            <v>633</v>
          </cell>
          <cell r="X68">
            <v>628</v>
          </cell>
          <cell r="Y68">
            <v>0</v>
          </cell>
          <cell r="Z68">
            <v>31</v>
          </cell>
          <cell r="AA68">
            <v>73</v>
          </cell>
          <cell r="AB68">
            <v>732</v>
          </cell>
          <cell r="AC68">
            <v>7</v>
          </cell>
          <cell r="AD68">
            <v>897</v>
          </cell>
          <cell r="AE68">
            <v>0</v>
          </cell>
          <cell r="AF68">
            <v>0</v>
          </cell>
          <cell r="AG68">
            <v>0</v>
          </cell>
          <cell r="AH68">
            <v>0.9602795679015077</v>
          </cell>
          <cell r="AI68">
            <v>0.83761462829437383</v>
          </cell>
          <cell r="AJ68">
            <v>0.98180026049917268</v>
          </cell>
          <cell r="AK68">
            <v>200.75886321937185</v>
          </cell>
          <cell r="AL68">
            <v>0</v>
          </cell>
          <cell r="AM68">
            <v>6.6638504593938108E-2</v>
          </cell>
          <cell r="AN68">
            <v>12.654719684261876</v>
          </cell>
          <cell r="AO68">
            <v>46.547925875797326</v>
          </cell>
          <cell r="AP68">
            <v>17.360263640181536</v>
          </cell>
          <cell r="AQ68">
            <v>24.199817343988471</v>
          </cell>
          <cell r="AR68">
            <v>44.876777251184834</v>
          </cell>
          <cell r="AS68">
            <v>16.62880508859541</v>
          </cell>
          <cell r="AT68">
            <v>75.855106756116797</v>
          </cell>
          <cell r="AU68">
            <v>215.09229190136142</v>
          </cell>
          <cell r="AV68">
            <v>0.35266306423896854</v>
          </cell>
          <cell r="AW68">
            <v>0.82394748710827392</v>
          </cell>
          <cell r="AX68">
            <v>59.923897024000269</v>
          </cell>
          <cell r="BF68">
            <v>6.1352777777777776</v>
          </cell>
          <cell r="BG68">
            <v>103.72972222231768</v>
          </cell>
          <cell r="BH68">
            <v>267.59833333351031</v>
          </cell>
          <cell r="BI68">
            <v>21.946944444444444</v>
          </cell>
          <cell r="BJ68">
            <v>399.41027777805022</v>
          </cell>
          <cell r="BK68">
            <v>132.06888888899417</v>
          </cell>
          <cell r="BL68">
            <v>126.82305555555556</v>
          </cell>
          <cell r="BM68">
            <v>132.06888888899417</v>
          </cell>
          <cell r="BN68">
            <v>126.82305555555556</v>
          </cell>
          <cell r="BO68">
            <v>0</v>
          </cell>
          <cell r="BP68">
            <v>0</v>
          </cell>
          <cell r="BQ68">
            <v>0</v>
          </cell>
          <cell r="BR68">
            <v>0</v>
          </cell>
          <cell r="BS68">
            <v>0</v>
          </cell>
          <cell r="BT68">
            <v>0</v>
          </cell>
          <cell r="BU68">
            <v>0</v>
          </cell>
          <cell r="BV68">
            <v>0</v>
          </cell>
          <cell r="BW68">
            <v>70.961666667085765</v>
          </cell>
          <cell r="BX68">
            <v>19.291944444444443</v>
          </cell>
          <cell r="BY68">
            <v>51.669722222641319</v>
          </cell>
          <cell r="BZ68">
            <v>42.089722222222221</v>
          </cell>
          <cell r="CA68">
            <v>26.157222222061311</v>
          </cell>
          <cell r="CB68">
            <v>0</v>
          </cell>
          <cell r="CC68">
            <v>0</v>
          </cell>
          <cell r="CD68">
            <v>44.020000000001808</v>
          </cell>
          <cell r="CE68">
            <v>38.061388888888892</v>
          </cell>
          <cell r="CF68">
            <v>38.175000000001809</v>
          </cell>
          <cell r="CG68">
            <v>33.128055555555555</v>
          </cell>
          <cell r="CH68">
            <v>0</v>
          </cell>
          <cell r="CI68">
            <v>0</v>
          </cell>
          <cell r="CJ68">
            <v>1.6255555555555556</v>
          </cell>
          <cell r="CK68">
            <v>1.8272222222222223</v>
          </cell>
          <cell r="CL68">
            <v>4.2194444444444441</v>
          </cell>
          <cell r="CM68">
            <v>3.1061111111111113</v>
          </cell>
          <cell r="CN68">
            <v>0</v>
          </cell>
          <cell r="CO68">
            <v>273.20777777814305</v>
          </cell>
          <cell r="CP68">
            <v>34.319444444444443</v>
          </cell>
          <cell r="CQ68">
            <v>0</v>
          </cell>
          <cell r="CR68">
            <v>9.107222222222223</v>
          </cell>
          <cell r="CS68">
            <v>0</v>
          </cell>
          <cell r="CT68">
            <v>0</v>
          </cell>
          <cell r="CU68">
            <v>14.137499999999999</v>
          </cell>
          <cell r="CV68">
            <v>0</v>
          </cell>
          <cell r="CW68">
            <v>0</v>
          </cell>
          <cell r="CX68">
            <v>13.50611111111111</v>
          </cell>
          <cell r="CY68">
            <v>8.1219444444444449</v>
          </cell>
          <cell r="CZ68">
            <v>0</v>
          </cell>
          <cell r="DA68">
            <v>0.3263888888888889</v>
          </cell>
          <cell r="DB68">
            <v>0</v>
          </cell>
          <cell r="DC68">
            <v>6.440833333333333</v>
          </cell>
          <cell r="DD68">
            <v>0</v>
          </cell>
          <cell r="DE68">
            <v>0</v>
          </cell>
          <cell r="DF68">
            <v>0</v>
          </cell>
          <cell r="DG68">
            <v>0</v>
          </cell>
          <cell r="DH68">
            <v>0</v>
          </cell>
          <cell r="DI68">
            <v>8.5438888888888886</v>
          </cell>
          <cell r="DJ68">
            <v>0</v>
          </cell>
          <cell r="DK68">
            <v>4.639999999994826</v>
          </cell>
          <cell r="DL68">
            <v>0</v>
          </cell>
          <cell r="DM68">
            <v>0</v>
          </cell>
          <cell r="DN68">
            <v>41.579166666661493</v>
          </cell>
          <cell r="DO68">
            <v>99.143333333328158</v>
          </cell>
          <cell r="DP68">
            <v>372.3511111114712</v>
          </cell>
          <cell r="DQ68">
            <v>16.01109777779326</v>
          </cell>
          <cell r="DR68">
            <v>4.2999999999999997E-2</v>
          </cell>
          <cell r="DS68">
            <v>388.36220888926448</v>
          </cell>
          <cell r="DT68">
            <v>24.170277777777777</v>
          </cell>
          <cell r="DU68">
            <v>2.1391666668185274</v>
          </cell>
          <cell r="DV68">
            <v>0.43</v>
          </cell>
          <cell r="DW68">
            <v>1.1008891710427814E-3</v>
          </cell>
          <cell r="DX68">
            <v>25.738939999999999</v>
          </cell>
          <cell r="DY68">
            <v>0</v>
          </cell>
          <cell r="DZ68">
            <v>0</v>
          </cell>
          <cell r="EA68">
            <v>0.25528573858121545</v>
          </cell>
          <cell r="EB68">
            <v>59.857999999999997</v>
          </cell>
          <cell r="EC68">
            <v>23272.324039693591</v>
          </cell>
          <cell r="ED68">
            <v>1313.7002005555555</v>
          </cell>
          <cell r="EE68">
            <v>19</v>
          </cell>
          <cell r="EF68">
            <v>6.755263158374297</v>
          </cell>
          <cell r="EG68">
            <v>0</v>
          </cell>
          <cell r="EH68">
            <v>0</v>
          </cell>
          <cell r="EI68">
            <v>16.450556647019521</v>
          </cell>
          <cell r="EJ68">
            <v>0</v>
          </cell>
          <cell r="EK68">
            <v>19.070403280929597</v>
          </cell>
          <cell r="EL68">
            <v>17.300855826201449</v>
          </cell>
          <cell r="EM68">
            <v>0</v>
          </cell>
          <cell r="EN68">
            <v>0</v>
          </cell>
          <cell r="EO68">
            <v>0</v>
          </cell>
          <cell r="EP68">
            <v>670.43082653577062</v>
          </cell>
          <cell r="EQ68">
            <v>647.17698622296041</v>
          </cell>
          <cell r="ER68">
            <v>-380.80957933366432</v>
          </cell>
          <cell r="ES68">
            <v>-173.82625362827093</v>
          </cell>
          <cell r="ET68">
            <v>0.19800126589253564</v>
          </cell>
          <cell r="EU68">
            <v>93.862753251119969</v>
          </cell>
          <cell r="EV68">
            <v>0</v>
          </cell>
          <cell r="EW68">
            <v>0</v>
          </cell>
        </row>
        <row r="69">
          <cell r="A69">
            <v>42197</v>
          </cell>
          <cell r="B69">
            <v>2</v>
          </cell>
          <cell r="C69" t="str">
            <v>Sun</v>
          </cell>
          <cell r="D69">
            <v>22620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300</v>
          </cell>
          <cell r="J69">
            <v>210</v>
          </cell>
          <cell r="K69">
            <v>23130</v>
          </cell>
          <cell r="L69">
            <v>0</v>
          </cell>
          <cell r="M69">
            <v>23130</v>
          </cell>
          <cell r="N69">
            <v>162</v>
          </cell>
          <cell r="O69">
            <v>706</v>
          </cell>
          <cell r="P69">
            <v>23096</v>
          </cell>
          <cell r="Q69">
            <v>616</v>
          </cell>
          <cell r="R69">
            <v>0</v>
          </cell>
          <cell r="S69">
            <v>0</v>
          </cell>
          <cell r="T69">
            <v>0</v>
          </cell>
          <cell r="U69">
            <v>523</v>
          </cell>
          <cell r="V69">
            <v>11199</v>
          </cell>
          <cell r="W69">
            <v>616</v>
          </cell>
          <cell r="X69">
            <v>466</v>
          </cell>
          <cell r="Y69">
            <v>0</v>
          </cell>
          <cell r="Z69">
            <v>0</v>
          </cell>
          <cell r="AA69">
            <v>38</v>
          </cell>
          <cell r="AB69">
            <v>504</v>
          </cell>
          <cell r="AC69">
            <v>3</v>
          </cell>
          <cell r="AD69">
            <v>697</v>
          </cell>
          <cell r="AE69">
            <v>23</v>
          </cell>
          <cell r="AF69">
            <v>0</v>
          </cell>
          <cell r="AG69">
            <v>0</v>
          </cell>
          <cell r="AH69">
            <v>0.97529482857888539</v>
          </cell>
          <cell r="AI69">
            <v>0.91585399583963478</v>
          </cell>
          <cell r="AJ69">
            <v>0.99299610894941637</v>
          </cell>
          <cell r="AK69">
            <v>192.2216242244979</v>
          </cell>
          <cell r="AL69">
            <v>0</v>
          </cell>
          <cell r="AM69">
            <v>2.2049286640726331E-2</v>
          </cell>
          <cell r="AN69">
            <v>15.510139320303761</v>
          </cell>
          <cell r="AO69">
            <v>38.356247076045456</v>
          </cell>
          <cell r="AP69">
            <v>25.70796278841399</v>
          </cell>
          <cell r="AQ69">
            <v>22.922114837997526</v>
          </cell>
          <cell r="AR69">
            <v>37.548701298701296</v>
          </cell>
          <cell r="AS69">
            <v>14.336962877433614</v>
          </cell>
          <cell r="AT69">
            <v>75.471492897606353</v>
          </cell>
          <cell r="AU69">
            <v>196.55553352398923</v>
          </cell>
          <cell r="AV69">
            <v>0.38397032912021889</v>
          </cell>
          <cell r="AW69">
            <v>1.087396165746217</v>
          </cell>
          <cell r="AX69">
            <v>78.683999999999997</v>
          </cell>
          <cell r="BF69">
            <v>3.9</v>
          </cell>
          <cell r="BG69">
            <v>6.0102777778134806</v>
          </cell>
          <cell r="BH69">
            <v>305.97972222255208</v>
          </cell>
          <cell r="BI69">
            <v>0</v>
          </cell>
          <cell r="BJ69">
            <v>315.89000000036555</v>
          </cell>
          <cell r="BK69">
            <v>117.6766666667109</v>
          </cell>
          <cell r="BL69">
            <v>114.76944444444445</v>
          </cell>
          <cell r="BM69">
            <v>117.6766666667109</v>
          </cell>
          <cell r="BN69">
            <v>114.76944444444445</v>
          </cell>
          <cell r="BO69">
            <v>0</v>
          </cell>
          <cell r="BP69">
            <v>0</v>
          </cell>
          <cell r="BQ69">
            <v>0</v>
          </cell>
          <cell r="BR69">
            <v>0</v>
          </cell>
          <cell r="BS69">
            <v>0</v>
          </cell>
          <cell r="BT69">
            <v>0</v>
          </cell>
          <cell r="BU69">
            <v>0</v>
          </cell>
          <cell r="BV69">
            <v>0</v>
          </cell>
          <cell r="BW69">
            <v>45.518611111107234</v>
          </cell>
          <cell r="BX69">
            <v>18.406388888888888</v>
          </cell>
          <cell r="BY69">
            <v>27.112222222218342</v>
          </cell>
          <cell r="BZ69">
            <v>32.149166666666666</v>
          </cell>
          <cell r="CA69">
            <v>26.873611111086017</v>
          </cell>
          <cell r="CB69">
            <v>0</v>
          </cell>
          <cell r="CC69">
            <v>0</v>
          </cell>
          <cell r="CD69">
            <v>35.153888889068426</v>
          </cell>
          <cell r="CE69">
            <v>24.877500000000001</v>
          </cell>
          <cell r="CF69">
            <v>31.421388889051613</v>
          </cell>
          <cell r="CG69">
            <v>23.643333333333334</v>
          </cell>
          <cell r="CH69">
            <v>0</v>
          </cell>
          <cell r="CI69">
            <v>0</v>
          </cell>
          <cell r="CJ69">
            <v>0</v>
          </cell>
          <cell r="CK69">
            <v>0</v>
          </cell>
          <cell r="CL69">
            <v>3.7325000000168154</v>
          </cell>
          <cell r="CM69">
            <v>1.2341666666666666</v>
          </cell>
          <cell r="CN69">
            <v>0</v>
          </cell>
          <cell r="CO69">
            <v>225.22277777797257</v>
          </cell>
          <cell r="CP69">
            <v>36.228888888888889</v>
          </cell>
          <cell r="CQ69">
            <v>0</v>
          </cell>
          <cell r="CR69">
            <v>8.7738888888888891</v>
          </cell>
          <cell r="CS69">
            <v>0</v>
          </cell>
          <cell r="CT69">
            <v>0</v>
          </cell>
          <cell r="CU69">
            <v>9.9286111111111115</v>
          </cell>
          <cell r="CV69">
            <v>0</v>
          </cell>
          <cell r="CW69">
            <v>0</v>
          </cell>
          <cell r="CX69">
            <v>12.289722222222222</v>
          </cell>
          <cell r="CY69">
            <v>0</v>
          </cell>
          <cell r="CZ69">
            <v>0.12055555555555555</v>
          </cell>
          <cell r="DA69">
            <v>0</v>
          </cell>
          <cell r="DB69">
            <v>0</v>
          </cell>
          <cell r="DC69">
            <v>1.0219444444444445</v>
          </cell>
          <cell r="DD69">
            <v>0</v>
          </cell>
          <cell r="DE69">
            <v>0</v>
          </cell>
          <cell r="DF69">
            <v>0</v>
          </cell>
          <cell r="DG69">
            <v>0</v>
          </cell>
          <cell r="DH69">
            <v>0</v>
          </cell>
          <cell r="DI69">
            <v>11.093333333333334</v>
          </cell>
          <cell r="DJ69">
            <v>0.25194444444444447</v>
          </cell>
          <cell r="DK69">
            <v>1.4444444444444444E-2</v>
          </cell>
          <cell r="DL69">
            <v>0</v>
          </cell>
          <cell r="DM69">
            <v>0</v>
          </cell>
          <cell r="DN69">
            <v>24.791944444444443</v>
          </cell>
          <cell r="DO69">
            <v>79.723333333333329</v>
          </cell>
          <cell r="DP69">
            <v>304.94611111130587</v>
          </cell>
          <cell r="DQ69">
            <v>13.112682777786151</v>
          </cell>
          <cell r="DR69">
            <v>4.2999999999999997E-2</v>
          </cell>
          <cell r="DS69">
            <v>318.05879388909204</v>
          </cell>
          <cell r="DT69">
            <v>9.5405555555555548</v>
          </cell>
          <cell r="DU69">
            <v>1.5272222223929717</v>
          </cell>
          <cell r="DV69">
            <v>0</v>
          </cell>
          <cell r="DW69">
            <v>0</v>
          </cell>
          <cell r="DX69">
            <v>0</v>
          </cell>
          <cell r="DY69">
            <v>0</v>
          </cell>
          <cell r="DZ69">
            <v>0</v>
          </cell>
          <cell r="EA69">
            <v>0.25065596319004174</v>
          </cell>
          <cell r="EB69">
            <v>78.683999999999997</v>
          </cell>
          <cell r="EC69">
            <v>25026.138138369319</v>
          </cell>
          <cell r="ED69">
            <v>0</v>
          </cell>
          <cell r="EE69">
            <v>17</v>
          </cell>
          <cell r="EF69">
            <v>5.390196079034018</v>
          </cell>
          <cell r="EG69">
            <v>2.4830555555304614</v>
          </cell>
          <cell r="EH69">
            <v>9.2627810718018555</v>
          </cell>
          <cell r="EI69">
            <v>14.83066205779248</v>
          </cell>
          <cell r="EJ69">
            <v>0</v>
          </cell>
          <cell r="EK69">
            <v>0</v>
          </cell>
          <cell r="EL69">
            <v>10.180843938333236</v>
          </cell>
          <cell r="EM69">
            <v>0</v>
          </cell>
          <cell r="EN69">
            <v>0</v>
          </cell>
          <cell r="EO69">
            <v>0</v>
          </cell>
          <cell r="EP69">
            <v>1514.7562868119917</v>
          </cell>
          <cell r="EQ69">
            <v>-140.05724559061102</v>
          </cell>
          <cell r="ER69">
            <v>-374.95639476570045</v>
          </cell>
          <cell r="ES69">
            <v>224.07437829223454</v>
          </cell>
          <cell r="ET69">
            <v>0.46144994453047872</v>
          </cell>
          <cell r="EU69">
            <v>135.64812689987764</v>
          </cell>
          <cell r="EV69">
            <v>0</v>
          </cell>
          <cell r="EW69">
            <v>0</v>
          </cell>
        </row>
        <row r="70">
          <cell r="A70">
            <v>42198</v>
          </cell>
          <cell r="B70">
            <v>3</v>
          </cell>
          <cell r="C70" t="str">
            <v>Mon</v>
          </cell>
          <cell r="D70">
            <v>19296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304</v>
          </cell>
          <cell r="J70">
            <v>196</v>
          </cell>
          <cell r="K70">
            <v>19796</v>
          </cell>
          <cell r="L70">
            <v>0</v>
          </cell>
          <cell r="M70">
            <v>19796</v>
          </cell>
          <cell r="N70">
            <v>329</v>
          </cell>
          <cell r="O70">
            <v>567</v>
          </cell>
          <cell r="P70">
            <v>16852</v>
          </cell>
          <cell r="Q70">
            <v>498</v>
          </cell>
          <cell r="R70">
            <v>0</v>
          </cell>
          <cell r="S70">
            <v>0</v>
          </cell>
          <cell r="T70">
            <v>0</v>
          </cell>
          <cell r="U70">
            <v>398</v>
          </cell>
          <cell r="V70">
            <v>8600</v>
          </cell>
          <cell r="W70">
            <v>498</v>
          </cell>
          <cell r="X70">
            <v>409</v>
          </cell>
          <cell r="Y70">
            <v>0</v>
          </cell>
          <cell r="Z70">
            <v>0</v>
          </cell>
          <cell r="AA70">
            <v>40</v>
          </cell>
          <cell r="AB70">
            <v>449</v>
          </cell>
          <cell r="AC70">
            <v>8</v>
          </cell>
          <cell r="AD70">
            <v>561</v>
          </cell>
          <cell r="AE70">
            <v>0</v>
          </cell>
          <cell r="AF70">
            <v>0</v>
          </cell>
          <cell r="AG70">
            <v>0</v>
          </cell>
          <cell r="AH70">
            <v>1.0277152492461858</v>
          </cell>
          <cell r="AI70">
            <v>1.0443116693089709</v>
          </cell>
          <cell r="AJ70">
            <v>0.98338048090523333</v>
          </cell>
          <cell r="AK70">
            <v>193.76574254635327</v>
          </cell>
          <cell r="AL70">
            <v>0</v>
          </cell>
          <cell r="AM70">
            <v>2.5257627803596687E-2</v>
          </cell>
          <cell r="AN70">
            <v>16.547095016933394</v>
          </cell>
          <cell r="AO70">
            <v>42.840952021184492</v>
          </cell>
          <cell r="AP70">
            <v>26.675119863763076</v>
          </cell>
          <cell r="AQ70">
            <v>21.327876848377635</v>
          </cell>
          <cell r="AR70">
            <v>39.751004016064257</v>
          </cell>
          <cell r="AS70">
            <v>18.303910133704647</v>
          </cell>
          <cell r="AT70">
            <v>72.93329267027346</v>
          </cell>
          <cell r="AU70">
            <v>198.78662103273265</v>
          </cell>
          <cell r="AV70">
            <v>0.36689236072011155</v>
          </cell>
          <cell r="AW70">
            <v>0.60254733228441604</v>
          </cell>
          <cell r="AX70">
            <v>42.133998977173377</v>
          </cell>
          <cell r="BF70">
            <v>11.875</v>
          </cell>
          <cell r="BG70">
            <v>65.353611111111107</v>
          </cell>
          <cell r="BH70">
            <v>207.8711111108255</v>
          </cell>
          <cell r="BI70">
            <v>0</v>
          </cell>
          <cell r="BJ70">
            <v>285.09972222193659</v>
          </cell>
          <cell r="BK70">
            <v>99.584166666530066</v>
          </cell>
          <cell r="BL70">
            <v>102.34416666666667</v>
          </cell>
          <cell r="BM70">
            <v>99.584166666530066</v>
          </cell>
          <cell r="BN70">
            <v>102.34416666666667</v>
          </cell>
          <cell r="BO70">
            <v>0</v>
          </cell>
          <cell r="BP70">
            <v>0</v>
          </cell>
          <cell r="BQ70">
            <v>0</v>
          </cell>
          <cell r="BR70">
            <v>0</v>
          </cell>
          <cell r="BS70">
            <v>0</v>
          </cell>
          <cell r="BT70">
            <v>0</v>
          </cell>
          <cell r="BU70">
            <v>0</v>
          </cell>
          <cell r="BV70">
            <v>0</v>
          </cell>
          <cell r="BW70">
            <v>34.26583333326866</v>
          </cell>
          <cell r="BX70">
            <v>13.234999999991205</v>
          </cell>
          <cell r="BY70">
            <v>21.030833333277453</v>
          </cell>
          <cell r="BZ70">
            <v>24.986666666666668</v>
          </cell>
          <cell r="CA70">
            <v>23.349722222251195</v>
          </cell>
          <cell r="CB70">
            <v>0</v>
          </cell>
          <cell r="CC70">
            <v>0</v>
          </cell>
          <cell r="CD70">
            <v>24.530277777818391</v>
          </cell>
          <cell r="CE70">
            <v>22.593333333333334</v>
          </cell>
          <cell r="CF70">
            <v>22.052499999914886</v>
          </cell>
          <cell r="CG70">
            <v>21.275833333333335</v>
          </cell>
          <cell r="CH70">
            <v>0</v>
          </cell>
          <cell r="CI70">
            <v>0</v>
          </cell>
          <cell r="CJ70">
            <v>0</v>
          </cell>
          <cell r="CK70">
            <v>0</v>
          </cell>
          <cell r="CL70">
            <v>2.4777777779035062</v>
          </cell>
          <cell r="CM70">
            <v>1.3174999999999999</v>
          </cell>
          <cell r="CN70">
            <v>0</v>
          </cell>
          <cell r="CO70">
            <v>181.72999999986831</v>
          </cell>
          <cell r="CP70">
            <v>37.765833333433704</v>
          </cell>
          <cell r="CQ70">
            <v>0</v>
          </cell>
          <cell r="CR70">
            <v>7.1569444444444441</v>
          </cell>
          <cell r="CS70">
            <v>0</v>
          </cell>
          <cell r="CT70">
            <v>0</v>
          </cell>
          <cell r="CU70">
            <v>13.544166666666667</v>
          </cell>
          <cell r="CV70">
            <v>0</v>
          </cell>
          <cell r="CW70">
            <v>0</v>
          </cell>
          <cell r="CX70">
            <v>10.684166666666666</v>
          </cell>
          <cell r="CY70">
            <v>4.4666666666666668</v>
          </cell>
          <cell r="CZ70">
            <v>0</v>
          </cell>
          <cell r="DA70">
            <v>0.70361111111111108</v>
          </cell>
          <cell r="DB70">
            <v>0</v>
          </cell>
          <cell r="DC70">
            <v>7.2902777777777779</v>
          </cell>
          <cell r="DD70">
            <v>0</v>
          </cell>
          <cell r="DE70">
            <v>0</v>
          </cell>
          <cell r="DF70">
            <v>0</v>
          </cell>
          <cell r="DG70">
            <v>0</v>
          </cell>
          <cell r="DH70">
            <v>0</v>
          </cell>
          <cell r="DI70">
            <v>5.009722222222222</v>
          </cell>
          <cell r="DJ70">
            <v>0</v>
          </cell>
          <cell r="DK70">
            <v>1.1483333333333334</v>
          </cell>
          <cell r="DL70">
            <v>0</v>
          </cell>
          <cell r="DM70">
            <v>0</v>
          </cell>
          <cell r="DN70">
            <v>29.302777777777777</v>
          </cell>
          <cell r="DO70">
            <v>87.769722222322599</v>
          </cell>
          <cell r="DP70">
            <v>269.49972222219094</v>
          </cell>
          <cell r="DQ70">
            <v>11.58848805555421</v>
          </cell>
          <cell r="DR70">
            <v>4.2999999999999997E-2</v>
          </cell>
          <cell r="DS70">
            <v>281.08821027774513</v>
          </cell>
          <cell r="DT70">
            <v>13.673611111111111</v>
          </cell>
          <cell r="DU70">
            <v>1.9263888886345826</v>
          </cell>
          <cell r="DV70">
            <v>9.5</v>
          </cell>
          <cell r="DW70">
            <v>3.3557351154721492E-2</v>
          </cell>
          <cell r="DX70">
            <v>387.27699999999999</v>
          </cell>
          <cell r="DY70">
            <v>0</v>
          </cell>
          <cell r="DZ70">
            <v>0</v>
          </cell>
          <cell r="EA70">
            <v>0.31224974585592458</v>
          </cell>
          <cell r="EB70">
            <v>40.765999999999998</v>
          </cell>
          <cell r="EC70">
            <v>11846.118980182559</v>
          </cell>
          <cell r="ED70">
            <v>0</v>
          </cell>
          <cell r="EE70">
            <v>20</v>
          </cell>
          <cell r="EF70">
            <v>5.7791666659037482</v>
          </cell>
          <cell r="EG70">
            <v>0</v>
          </cell>
          <cell r="EH70">
            <v>0</v>
          </cell>
          <cell r="EI70">
            <v>18.546650039749625</v>
          </cell>
          <cell r="EJ70">
            <v>0</v>
          </cell>
          <cell r="EK70">
            <v>0</v>
          </cell>
          <cell r="EL70">
            <v>16.143497757028374</v>
          </cell>
          <cell r="EM70">
            <v>0</v>
          </cell>
          <cell r="EN70">
            <v>0</v>
          </cell>
          <cell r="EO70">
            <v>0</v>
          </cell>
          <cell r="EP70">
            <v>646.58282007822265</v>
          </cell>
          <cell r="EQ70">
            <v>-156.75710761699582</v>
          </cell>
          <cell r="ER70">
            <v>-93.896655257872752</v>
          </cell>
          <cell r="ES70">
            <v>-179.08494894549088</v>
          </cell>
          <cell r="ET70">
            <v>-2.0618145172765057E-2</v>
          </cell>
          <cell r="EU70">
            <v>-9.6871128245192484</v>
          </cell>
          <cell r="EV70">
            <v>0</v>
          </cell>
          <cell r="EW70">
            <v>0</v>
          </cell>
        </row>
        <row r="71">
          <cell r="A71">
            <v>42199</v>
          </cell>
          <cell r="B71">
            <v>3</v>
          </cell>
          <cell r="C71" t="str">
            <v>Tue</v>
          </cell>
          <cell r="D71">
            <v>22470</v>
          </cell>
          <cell r="E71">
            <v>0</v>
          </cell>
          <cell r="F71">
            <v>0</v>
          </cell>
          <cell r="G71">
            <v>4578</v>
          </cell>
          <cell r="H71">
            <v>0</v>
          </cell>
          <cell r="I71">
            <v>972</v>
          </cell>
          <cell r="J71">
            <v>224</v>
          </cell>
          <cell r="K71">
            <v>28244</v>
          </cell>
          <cell r="L71">
            <v>0</v>
          </cell>
          <cell r="M71">
            <v>28244</v>
          </cell>
          <cell r="N71">
            <v>600</v>
          </cell>
          <cell r="O71">
            <v>906</v>
          </cell>
          <cell r="P71">
            <v>29503</v>
          </cell>
          <cell r="Q71">
            <v>671</v>
          </cell>
          <cell r="R71">
            <v>0</v>
          </cell>
          <cell r="S71">
            <v>0</v>
          </cell>
          <cell r="T71">
            <v>0</v>
          </cell>
          <cell r="U71">
            <v>561</v>
          </cell>
          <cell r="V71">
            <v>12020</v>
          </cell>
          <cell r="W71">
            <v>671</v>
          </cell>
          <cell r="X71">
            <v>676</v>
          </cell>
          <cell r="Y71">
            <v>0</v>
          </cell>
          <cell r="Z71">
            <v>5</v>
          </cell>
          <cell r="AA71">
            <v>52</v>
          </cell>
          <cell r="AB71">
            <v>733</v>
          </cell>
          <cell r="AC71">
            <v>18</v>
          </cell>
          <cell r="AD71">
            <v>897</v>
          </cell>
          <cell r="AE71">
            <v>145</v>
          </cell>
          <cell r="AF71">
            <v>0</v>
          </cell>
          <cell r="AG71">
            <v>0</v>
          </cell>
          <cell r="AH71">
            <v>0.98704243239911049</v>
          </cell>
          <cell r="AI71">
            <v>1.0639148610367424</v>
          </cell>
          <cell r="AJ71">
            <v>0.9787565500637303</v>
          </cell>
          <cell r="AK71">
            <v>188.42986757315481</v>
          </cell>
          <cell r="AL71">
            <v>0</v>
          </cell>
          <cell r="AM71">
            <v>4.2345276872964167E-2</v>
          </cell>
          <cell r="AN71">
            <v>17.700113963198561</v>
          </cell>
          <cell r="AO71">
            <v>46.217939634405553</v>
          </cell>
          <cell r="AP71">
            <v>28.401055408951201</v>
          </cell>
          <cell r="AQ71">
            <v>22.637265835249121</v>
          </cell>
          <cell r="AR71">
            <v>42.092399403874815</v>
          </cell>
          <cell r="AS71">
            <v>17.574308529357584</v>
          </cell>
          <cell r="AT71">
            <v>75.982887141020967</v>
          </cell>
          <cell r="AU71">
            <v>227.351982988283</v>
          </cell>
          <cell r="AV71">
            <v>0.33420815663145936</v>
          </cell>
          <cell r="AW71">
            <v>0.58088128646458648</v>
          </cell>
          <cell r="AX71">
            <v>42.317389483959488</v>
          </cell>
          <cell r="BF71">
            <v>16.228055555555557</v>
          </cell>
          <cell r="BG71">
            <v>97.351111110962094</v>
          </cell>
          <cell r="BH71">
            <v>275.8638888891349</v>
          </cell>
          <cell r="BI71">
            <v>0</v>
          </cell>
          <cell r="BJ71">
            <v>389.44305555565256</v>
          </cell>
          <cell r="BK71">
            <v>124.2302777779405</v>
          </cell>
          <cell r="BL71">
            <v>122.62055555555555</v>
          </cell>
          <cell r="BM71">
            <v>119.24861111138016</v>
          </cell>
          <cell r="BN71">
            <v>113.12861111111111</v>
          </cell>
          <cell r="BO71">
            <v>0</v>
          </cell>
          <cell r="BP71">
            <v>0</v>
          </cell>
          <cell r="BQ71">
            <v>0</v>
          </cell>
          <cell r="BR71">
            <v>0</v>
          </cell>
          <cell r="BS71">
            <v>4.9816666665603409</v>
          </cell>
          <cell r="BT71">
            <v>9.4919444444444441</v>
          </cell>
          <cell r="BU71">
            <v>0</v>
          </cell>
          <cell r="BV71">
            <v>0</v>
          </cell>
          <cell r="BW71">
            <v>51.186111111133101</v>
          </cell>
          <cell r="BX71">
            <v>19.602777777777778</v>
          </cell>
          <cell r="BY71">
            <v>31.583333333355323</v>
          </cell>
          <cell r="BZ71">
            <v>41.223333333333336</v>
          </cell>
          <cell r="CA71">
            <v>29.641388888722027</v>
          </cell>
          <cell r="CB71">
            <v>0</v>
          </cell>
          <cell r="CC71">
            <v>0</v>
          </cell>
          <cell r="CD71">
            <v>41.708611111244345</v>
          </cell>
          <cell r="CE71">
            <v>36.753055555555555</v>
          </cell>
          <cell r="CF71">
            <v>38.53777777791101</v>
          </cell>
          <cell r="CG71">
            <v>34.701944444444443</v>
          </cell>
          <cell r="CH71">
            <v>0</v>
          </cell>
          <cell r="CI71">
            <v>0</v>
          </cell>
          <cell r="CJ71">
            <v>0.29749999999999999</v>
          </cell>
          <cell r="CK71">
            <v>0.28583333333333333</v>
          </cell>
          <cell r="CL71">
            <v>2.8733333333333335</v>
          </cell>
          <cell r="CM71">
            <v>1.7652777777777777</v>
          </cell>
          <cell r="CN71">
            <v>0</v>
          </cell>
          <cell r="CO71">
            <v>246.76638888903997</v>
          </cell>
          <cell r="CP71">
            <v>51.312222222222225</v>
          </cell>
          <cell r="CQ71">
            <v>0</v>
          </cell>
          <cell r="CR71">
            <v>13.506666666666666</v>
          </cell>
          <cell r="CS71">
            <v>0</v>
          </cell>
          <cell r="CT71">
            <v>0</v>
          </cell>
          <cell r="CU71">
            <v>10.459722222222222</v>
          </cell>
          <cell r="CV71">
            <v>0</v>
          </cell>
          <cell r="CW71">
            <v>3.1724999999999999</v>
          </cell>
          <cell r="CX71">
            <v>15.083055555555555</v>
          </cell>
          <cell r="CY71">
            <v>4.8499999999999996</v>
          </cell>
          <cell r="CZ71">
            <v>3.1061111111111113</v>
          </cell>
          <cell r="DA71">
            <v>0.15944444444444444</v>
          </cell>
          <cell r="DB71">
            <v>0</v>
          </cell>
          <cell r="DC71">
            <v>4.2066666666351056</v>
          </cell>
          <cell r="DD71">
            <v>0</v>
          </cell>
          <cell r="DE71">
            <v>0</v>
          </cell>
          <cell r="DF71">
            <v>0</v>
          </cell>
          <cell r="DG71">
            <v>0</v>
          </cell>
          <cell r="DH71">
            <v>0</v>
          </cell>
          <cell r="DI71">
            <v>8.4888888888888889</v>
          </cell>
          <cell r="DJ71">
            <v>0</v>
          </cell>
          <cell r="DK71">
            <v>7.1922222222222221</v>
          </cell>
          <cell r="DL71">
            <v>0</v>
          </cell>
          <cell r="DM71">
            <v>0</v>
          </cell>
          <cell r="DN71">
            <v>43.086388888857321</v>
          </cell>
          <cell r="DO71">
            <v>121.53749999996845</v>
          </cell>
          <cell r="DP71">
            <v>368.30388888900842</v>
          </cell>
          <cell r="DQ71">
            <v>15.837067222227361</v>
          </cell>
          <cell r="DR71">
            <v>4.2999999999999997E-2</v>
          </cell>
          <cell r="DS71">
            <v>384.14095611123577</v>
          </cell>
          <cell r="DT71">
            <v>17.702222222222222</v>
          </cell>
          <cell r="DU71">
            <v>3.4113888890042703</v>
          </cell>
          <cell r="DV71">
            <v>16.350000000000001</v>
          </cell>
          <cell r="DW71">
            <v>4.2171887303521609E-2</v>
          </cell>
          <cell r="DX71">
            <v>663.89175</v>
          </cell>
          <cell r="DY71">
            <v>0</v>
          </cell>
          <cell r="DZ71">
            <v>0</v>
          </cell>
          <cell r="EA71">
            <v>0.31638776877718505</v>
          </cell>
          <cell r="EB71">
            <v>40.604999999999997</v>
          </cell>
          <cell r="EC71">
            <v>16261.935272896728</v>
          </cell>
          <cell r="ED71">
            <v>0</v>
          </cell>
          <cell r="EE71">
            <v>28</v>
          </cell>
          <cell r="EF71">
            <v>7.3101190478662934</v>
          </cell>
          <cell r="EG71">
            <v>8.1313888887220269</v>
          </cell>
          <cell r="EH71">
            <v>17.832131999136127</v>
          </cell>
          <cell r="EI71">
            <v>17.541229385246702</v>
          </cell>
          <cell r="EJ71">
            <v>0</v>
          </cell>
          <cell r="EK71">
            <v>16.806722689075631</v>
          </cell>
          <cell r="EL71">
            <v>18.097447795823665</v>
          </cell>
          <cell r="EM71">
            <v>0</v>
          </cell>
          <cell r="EN71">
            <v>918.96955505474273</v>
          </cell>
          <cell r="EO71">
            <v>0</v>
          </cell>
          <cell r="EP71">
            <v>171.09105645106683</v>
          </cell>
          <cell r="EQ71">
            <v>-402.50335231645937</v>
          </cell>
          <cell r="ER71">
            <v>-204.07450472612703</v>
          </cell>
          <cell r="ES71">
            <v>-223.27805095360586</v>
          </cell>
          <cell r="ET71">
            <v>-4.2284190992594617E-2</v>
          </cell>
          <cell r="EU71">
            <v>-28.221842248741151</v>
          </cell>
          <cell r="EV71">
            <v>0</v>
          </cell>
          <cell r="EW71">
            <v>0</v>
          </cell>
        </row>
        <row r="72">
          <cell r="A72">
            <v>42200</v>
          </cell>
          <cell r="B72">
            <v>3</v>
          </cell>
          <cell r="C72" t="str">
            <v>Wed</v>
          </cell>
          <cell r="D72">
            <v>22933</v>
          </cell>
          <cell r="E72">
            <v>0</v>
          </cell>
          <cell r="F72">
            <v>0</v>
          </cell>
          <cell r="G72">
            <v>4578</v>
          </cell>
          <cell r="H72">
            <v>0</v>
          </cell>
          <cell r="I72">
            <v>1049</v>
          </cell>
          <cell r="J72">
            <v>973</v>
          </cell>
          <cell r="K72">
            <v>29533</v>
          </cell>
          <cell r="L72">
            <v>0</v>
          </cell>
          <cell r="M72">
            <v>29533</v>
          </cell>
          <cell r="N72">
            <v>247</v>
          </cell>
          <cell r="O72">
            <v>831</v>
          </cell>
          <cell r="P72">
            <v>25966</v>
          </cell>
          <cell r="Q72">
            <v>766</v>
          </cell>
          <cell r="R72">
            <v>0</v>
          </cell>
          <cell r="S72">
            <v>0</v>
          </cell>
          <cell r="T72">
            <v>0</v>
          </cell>
          <cell r="U72">
            <v>615</v>
          </cell>
          <cell r="V72">
            <v>13126</v>
          </cell>
          <cell r="W72">
            <v>766</v>
          </cell>
          <cell r="X72">
            <v>569</v>
          </cell>
          <cell r="Y72">
            <v>1</v>
          </cell>
          <cell r="Z72">
            <v>18</v>
          </cell>
          <cell r="AA72">
            <v>85</v>
          </cell>
          <cell r="AB72">
            <v>673</v>
          </cell>
          <cell r="AC72">
            <v>3</v>
          </cell>
          <cell r="AD72">
            <v>826</v>
          </cell>
          <cell r="AE72">
            <v>197</v>
          </cell>
          <cell r="AF72">
            <v>0</v>
          </cell>
          <cell r="AG72">
            <v>0</v>
          </cell>
          <cell r="AH72">
            <v>1.044638505986079</v>
          </cell>
          <cell r="AI72">
            <v>0.96960341695444396</v>
          </cell>
          <cell r="AJ72">
            <v>0.99163647445230763</v>
          </cell>
          <cell r="AK72">
            <v>184.61724237401594</v>
          </cell>
          <cell r="AL72">
            <v>0</v>
          </cell>
          <cell r="AM72">
            <v>6.846578403819456E-2</v>
          </cell>
          <cell r="AN72">
            <v>16.324347921032786</v>
          </cell>
          <cell r="AO72">
            <v>45.715857516160092</v>
          </cell>
          <cell r="AP72">
            <v>25.238285195449812</v>
          </cell>
          <cell r="AQ72">
            <v>23.527203542428413</v>
          </cell>
          <cell r="AR72">
            <v>38.554830287206265</v>
          </cell>
          <cell r="AS72">
            <v>16.251240911357876</v>
          </cell>
          <cell r="AT72">
            <v>80.767635453820262</v>
          </cell>
          <cell r="AU72">
            <v>231.30482456115749</v>
          </cell>
          <cell r="AV72">
            <v>0.34918266666964887</v>
          </cell>
          <cell r="AW72">
            <v>0.57010084441218412</v>
          </cell>
          <cell r="AX72">
            <v>44.147360664811501</v>
          </cell>
          <cell r="BF72">
            <v>19.728055555555557</v>
          </cell>
          <cell r="BG72">
            <v>82.05638888886017</v>
          </cell>
          <cell r="BH72">
            <v>276.57666666608276</v>
          </cell>
          <cell r="BI72">
            <v>8.6705555555555556</v>
          </cell>
          <cell r="BJ72">
            <v>387.03166666605404</v>
          </cell>
          <cell r="BK72">
            <v>127.68000000013581</v>
          </cell>
          <cell r="BL72">
            <v>133.37944444444443</v>
          </cell>
          <cell r="BM72">
            <v>124.21916666667597</v>
          </cell>
          <cell r="BN72">
            <v>123.35805555555555</v>
          </cell>
          <cell r="BO72">
            <v>0</v>
          </cell>
          <cell r="BP72">
            <v>0</v>
          </cell>
          <cell r="BQ72">
            <v>0</v>
          </cell>
          <cell r="BR72">
            <v>0</v>
          </cell>
          <cell r="BS72">
            <v>3.460833333459838</v>
          </cell>
          <cell r="BT72">
            <v>10.02138888888889</v>
          </cell>
          <cell r="BU72">
            <v>0</v>
          </cell>
          <cell r="BV72">
            <v>0</v>
          </cell>
          <cell r="BW72">
            <v>50.905555555411453</v>
          </cell>
          <cell r="BX72">
            <v>18.177499999999998</v>
          </cell>
          <cell r="BY72">
            <v>32.728055555411458</v>
          </cell>
          <cell r="BZ72">
            <v>38.188333333333333</v>
          </cell>
          <cell r="CA72">
            <v>32.55805555550252</v>
          </cell>
          <cell r="CB72">
            <v>0</v>
          </cell>
          <cell r="CC72">
            <v>0</v>
          </cell>
          <cell r="CD72">
            <v>41.412222221728626</v>
          </cell>
          <cell r="CE72">
            <v>33.698333333333331</v>
          </cell>
          <cell r="CF72">
            <v>36.053333333002975</v>
          </cell>
          <cell r="CG72">
            <v>30.334444444444443</v>
          </cell>
          <cell r="CH72">
            <v>3.3055555555555553E-2</v>
          </cell>
          <cell r="CI72">
            <v>4.583333333333333E-2</v>
          </cell>
          <cell r="CJ72">
            <v>0.17749999999999999</v>
          </cell>
          <cell r="CK72">
            <v>0.22194444444444444</v>
          </cell>
          <cell r="CL72">
            <v>5.1483333331700933</v>
          </cell>
          <cell r="CM72">
            <v>3.096111111111111</v>
          </cell>
          <cell r="CN72">
            <v>0</v>
          </cell>
          <cell r="CO72">
            <v>252.55583333277841</v>
          </cell>
          <cell r="CP72">
            <v>54.499444444444443</v>
          </cell>
          <cell r="CQ72">
            <v>0</v>
          </cell>
          <cell r="CR72">
            <v>9.0088888888888885</v>
          </cell>
          <cell r="CS72">
            <v>0</v>
          </cell>
          <cell r="CT72">
            <v>0</v>
          </cell>
          <cell r="CU72">
            <v>10.536944444444444</v>
          </cell>
          <cell r="CV72">
            <v>0</v>
          </cell>
          <cell r="CW72">
            <v>0</v>
          </cell>
          <cell r="CX72">
            <v>11.241111111111111</v>
          </cell>
          <cell r="CY72">
            <v>4.6333333333333337</v>
          </cell>
          <cell r="CZ72">
            <v>0</v>
          </cell>
          <cell r="DA72">
            <v>0.18222222222222223</v>
          </cell>
          <cell r="DB72">
            <v>0</v>
          </cell>
          <cell r="DC72">
            <v>6.5008333333333335</v>
          </cell>
          <cell r="DD72">
            <v>0</v>
          </cell>
          <cell r="DE72">
            <v>0</v>
          </cell>
          <cell r="DF72">
            <v>0</v>
          </cell>
          <cell r="DG72">
            <v>0</v>
          </cell>
          <cell r="DH72">
            <v>0</v>
          </cell>
          <cell r="DI72">
            <v>8.4894444444444446</v>
          </cell>
          <cell r="DJ72">
            <v>4.2500000000000003E-2</v>
          </cell>
          <cell r="DK72">
            <v>4.1883333333333335</v>
          </cell>
          <cell r="DL72">
            <v>0</v>
          </cell>
          <cell r="DM72">
            <v>0</v>
          </cell>
          <cell r="DN72">
            <v>35.277777777777779</v>
          </cell>
          <cell r="DO72">
            <v>109.32305555555556</v>
          </cell>
          <cell r="DP72">
            <v>361.87888888833396</v>
          </cell>
          <cell r="DQ72">
            <v>15.560792222198359</v>
          </cell>
          <cell r="DR72">
            <v>4.2999999999999997E-2</v>
          </cell>
          <cell r="DS72">
            <v>377.43968111053232</v>
          </cell>
          <cell r="DT72">
            <v>21.77888888888889</v>
          </cell>
          <cell r="DU72">
            <v>3.7749999999423136</v>
          </cell>
          <cell r="DV72">
            <v>14.280000000000001</v>
          </cell>
          <cell r="DW72">
            <v>3.7443264201050347E-2</v>
          </cell>
          <cell r="DX72">
            <v>607.67112000000009</v>
          </cell>
          <cell r="DY72">
            <v>0</v>
          </cell>
          <cell r="DZ72">
            <v>0</v>
          </cell>
          <cell r="EA72">
            <v>0.28964377893150178</v>
          </cell>
          <cell r="EB72">
            <v>42.554000000000002</v>
          </cell>
          <cell r="EC72">
            <v>16669.239309977595</v>
          </cell>
          <cell r="ED72">
            <v>368.96682111111113</v>
          </cell>
          <cell r="EE72">
            <v>26</v>
          </cell>
          <cell r="EF72">
            <v>8.7115384614053379</v>
          </cell>
          <cell r="EG72">
            <v>10.321666666647781</v>
          </cell>
          <cell r="EH72">
            <v>19.086064912032338</v>
          </cell>
          <cell r="EI72">
            <v>15.782174556357631</v>
          </cell>
          <cell r="EJ72">
            <v>30.252100840336137</v>
          </cell>
          <cell r="EK72">
            <v>101.40845070422536</v>
          </cell>
          <cell r="EL72">
            <v>16.51019747543447</v>
          </cell>
          <cell r="EM72">
            <v>0</v>
          </cell>
          <cell r="EN72">
            <v>1322.8027931132171</v>
          </cell>
          <cell r="EO72">
            <v>0</v>
          </cell>
          <cell r="EP72">
            <v>88.632871332199414</v>
          </cell>
          <cell r="EQ72">
            <v>-210.47039795281393</v>
          </cell>
          <cell r="ER72">
            <v>-299.54830247435933</v>
          </cell>
          <cell r="ES72">
            <v>-76.229021517492356</v>
          </cell>
          <cell r="ET72">
            <v>-5.3064633044996978E-2</v>
          </cell>
          <cell r="EU72">
            <v>-35.498335214567625</v>
          </cell>
          <cell r="EV72">
            <v>0</v>
          </cell>
          <cell r="EW72">
            <v>0</v>
          </cell>
        </row>
        <row r="73">
          <cell r="A73">
            <v>42201</v>
          </cell>
          <cell r="B73">
            <v>3</v>
          </cell>
          <cell r="C73" t="str">
            <v>Thu</v>
          </cell>
          <cell r="D73">
            <v>23349</v>
          </cell>
          <cell r="E73">
            <v>0</v>
          </cell>
          <cell r="F73">
            <v>0</v>
          </cell>
          <cell r="G73">
            <v>6354</v>
          </cell>
          <cell r="H73">
            <v>0</v>
          </cell>
          <cell r="I73">
            <v>1510</v>
          </cell>
          <cell r="J73">
            <v>1499</v>
          </cell>
          <cell r="K73">
            <v>32712</v>
          </cell>
          <cell r="L73">
            <v>0</v>
          </cell>
          <cell r="M73">
            <v>32712</v>
          </cell>
          <cell r="N73">
            <v>145</v>
          </cell>
          <cell r="O73">
            <v>1009</v>
          </cell>
          <cell r="P73">
            <v>31861</v>
          </cell>
          <cell r="Q73">
            <v>817</v>
          </cell>
          <cell r="R73">
            <v>0</v>
          </cell>
          <cell r="S73">
            <v>0</v>
          </cell>
          <cell r="T73">
            <v>0</v>
          </cell>
          <cell r="U73">
            <v>667</v>
          </cell>
          <cell r="V73">
            <v>15690</v>
          </cell>
          <cell r="W73">
            <v>817</v>
          </cell>
          <cell r="X73">
            <v>674</v>
          </cell>
          <cell r="Y73">
            <v>0</v>
          </cell>
          <cell r="Z73">
            <v>21</v>
          </cell>
          <cell r="AA73">
            <v>97</v>
          </cell>
          <cell r="AB73">
            <v>792</v>
          </cell>
          <cell r="AC73">
            <v>5</v>
          </cell>
          <cell r="AD73">
            <v>1005</v>
          </cell>
          <cell r="AE73">
            <v>159</v>
          </cell>
          <cell r="AF73">
            <v>0</v>
          </cell>
          <cell r="AG73">
            <v>0</v>
          </cell>
          <cell r="AH73">
            <v>0.99733872882193686</v>
          </cell>
          <cell r="AI73">
            <v>0.88969284165216844</v>
          </cell>
          <cell r="AJ73">
            <v>0.99556737588652477</v>
          </cell>
          <cell r="AK73">
            <v>182.16856189876617</v>
          </cell>
          <cell r="AL73">
            <v>0</v>
          </cell>
          <cell r="AM73">
            <v>9.1984592809977991E-2</v>
          </cell>
          <cell r="AN73">
            <v>15.672298638341401</v>
          </cell>
          <cell r="AO73">
            <v>52.501951261763679</v>
          </cell>
          <cell r="AP73">
            <v>22.252838497838528</v>
          </cell>
          <cell r="AQ73">
            <v>19.251462906933234</v>
          </cell>
          <cell r="AR73">
            <v>40.039167686658509</v>
          </cell>
          <cell r="AS73">
            <v>14.932048495793921</v>
          </cell>
          <cell r="AT73">
            <v>76.604414261488557</v>
          </cell>
          <cell r="AU73">
            <v>243.13406488969107</v>
          </cell>
          <cell r="AV73">
            <v>0.31507067632108099</v>
          </cell>
          <cell r="AW73">
            <v>0.56169675647754469</v>
          </cell>
          <cell r="AX73">
            <v>41.254507212406793</v>
          </cell>
          <cell r="BF73">
            <v>19.728055555555557</v>
          </cell>
          <cell r="BG73">
            <v>118.2119444442869</v>
          </cell>
          <cell r="BH73">
            <v>312.45861111111009</v>
          </cell>
          <cell r="BI73">
            <v>0</v>
          </cell>
          <cell r="BJ73">
            <v>450.39861111095252</v>
          </cell>
          <cell r="BK73">
            <v>134.54305555595963</v>
          </cell>
          <cell r="BL73">
            <v>134.185</v>
          </cell>
          <cell r="BM73">
            <v>128.17250000016685</v>
          </cell>
          <cell r="BN73">
            <v>120.93305555555555</v>
          </cell>
          <cell r="BO73">
            <v>0</v>
          </cell>
          <cell r="BP73">
            <v>0</v>
          </cell>
          <cell r="BQ73">
            <v>0</v>
          </cell>
          <cell r="BR73">
            <v>0</v>
          </cell>
          <cell r="BS73">
            <v>6.3705555557927838</v>
          </cell>
          <cell r="BT73">
            <v>13.251944444444444</v>
          </cell>
          <cell r="BU73">
            <v>0</v>
          </cell>
          <cell r="BV73">
            <v>0</v>
          </cell>
          <cell r="BW73">
            <v>64.381111111010739</v>
          </cell>
          <cell r="BX73">
            <v>19.218333333352476</v>
          </cell>
          <cell r="BY73">
            <v>45.162777777658256</v>
          </cell>
          <cell r="BZ73">
            <v>46.456666666666663</v>
          </cell>
          <cell r="CA73">
            <v>42.438333333399044</v>
          </cell>
          <cell r="CB73">
            <v>0</v>
          </cell>
          <cell r="CC73">
            <v>0</v>
          </cell>
          <cell r="CD73">
            <v>53.04027777723141</v>
          </cell>
          <cell r="CE73">
            <v>40.913888888888884</v>
          </cell>
          <cell r="CF73">
            <v>45.874444443899883</v>
          </cell>
          <cell r="CG73">
            <v>36.536111111111111</v>
          </cell>
          <cell r="CH73">
            <v>0</v>
          </cell>
          <cell r="CI73">
            <v>0</v>
          </cell>
          <cell r="CJ73">
            <v>0.78972222222222221</v>
          </cell>
          <cell r="CK73">
            <v>0.67805555555555552</v>
          </cell>
          <cell r="CL73">
            <v>6.3761111111093003</v>
          </cell>
          <cell r="CM73">
            <v>3.6997222222222224</v>
          </cell>
          <cell r="CN73">
            <v>0</v>
          </cell>
          <cell r="CO73">
            <v>294.40277777760082</v>
          </cell>
          <cell r="CP73">
            <v>52.425000000000004</v>
          </cell>
          <cell r="CQ73">
            <v>0</v>
          </cell>
          <cell r="CR73">
            <v>9.1133333333333333</v>
          </cell>
          <cell r="CS73">
            <v>0</v>
          </cell>
          <cell r="CT73">
            <v>0</v>
          </cell>
          <cell r="CU73">
            <v>19.678055555549086</v>
          </cell>
          <cell r="CV73">
            <v>0</v>
          </cell>
          <cell r="CW73">
            <v>0.65777777777777779</v>
          </cell>
          <cell r="CX73">
            <v>15.392222222222221</v>
          </cell>
          <cell r="CY73">
            <v>9.575277777777778</v>
          </cell>
          <cell r="CZ73">
            <v>1.9505555554637168</v>
          </cell>
          <cell r="DA73">
            <v>0</v>
          </cell>
          <cell r="DB73">
            <v>0</v>
          </cell>
          <cell r="DC73">
            <v>6.4738888888888892</v>
          </cell>
          <cell r="DD73">
            <v>0</v>
          </cell>
          <cell r="DE73">
            <v>0</v>
          </cell>
          <cell r="DF73">
            <v>0</v>
          </cell>
          <cell r="DG73">
            <v>0</v>
          </cell>
          <cell r="DH73">
            <v>0</v>
          </cell>
          <cell r="DI73">
            <v>9.2036111111111119</v>
          </cell>
          <cell r="DJ73">
            <v>0</v>
          </cell>
          <cell r="DK73">
            <v>3.3541666666666665</v>
          </cell>
          <cell r="DL73">
            <v>0</v>
          </cell>
          <cell r="DM73">
            <v>0</v>
          </cell>
          <cell r="DN73">
            <v>45.949722222130383</v>
          </cell>
          <cell r="DO73">
            <v>127.82388888879058</v>
          </cell>
          <cell r="DP73">
            <v>422.2266666663914</v>
          </cell>
          <cell r="DQ73">
            <v>18.155746666654828</v>
          </cell>
          <cell r="DR73">
            <v>4.3000000000000003E-2</v>
          </cell>
          <cell r="DS73">
            <v>440.3824133330462</v>
          </cell>
          <cell r="DT73">
            <v>23.37361111111111</v>
          </cell>
          <cell r="DU73">
            <v>4.7983333334499996</v>
          </cell>
          <cell r="DV73">
            <v>18</v>
          </cell>
          <cell r="DW73">
            <v>4.0414284586068612E-2</v>
          </cell>
          <cell r="DX73">
            <v>713.73599999999999</v>
          </cell>
          <cell r="DY73">
            <v>0</v>
          </cell>
          <cell r="DZ73">
            <v>0</v>
          </cell>
          <cell r="EA73">
            <v>0.2902565702416498</v>
          </cell>
          <cell r="EB73">
            <v>39.652000000000001</v>
          </cell>
          <cell r="EC73">
            <v>18175.779453481948</v>
          </cell>
          <cell r="ED73">
            <v>0</v>
          </cell>
          <cell r="EE73">
            <v>23</v>
          </cell>
          <cell r="EF73">
            <v>12.517391304652174</v>
          </cell>
          <cell r="EG73">
            <v>7.9047222222677531</v>
          </cell>
          <cell r="EH73">
            <v>20.114558807910285</v>
          </cell>
          <cell r="EI73">
            <v>14.692276019260319</v>
          </cell>
          <cell r="EJ73">
            <v>0</v>
          </cell>
          <cell r="EK73">
            <v>26.591628561378826</v>
          </cell>
          <cell r="EL73">
            <v>15.21303476518686</v>
          </cell>
          <cell r="EM73">
            <v>0</v>
          </cell>
          <cell r="EN73">
            <v>997.40123829895344</v>
          </cell>
          <cell r="EO73">
            <v>0</v>
          </cell>
          <cell r="EP73">
            <v>-192.11994815444206</v>
          </cell>
          <cell r="EQ73">
            <v>-132.71742371553592</v>
          </cell>
          <cell r="ER73">
            <v>19.621762528672008</v>
          </cell>
          <cell r="ES73">
            <v>93.793293054794049</v>
          </cell>
          <cell r="ET73">
            <v>-6.1468720979636404E-2</v>
          </cell>
          <cell r="EU73">
            <v>-48.740487683759142</v>
          </cell>
          <cell r="EV73">
            <v>0</v>
          </cell>
          <cell r="EW73">
            <v>0</v>
          </cell>
        </row>
        <row r="74">
          <cell r="A74">
            <v>42202</v>
          </cell>
          <cell r="B74">
            <v>3</v>
          </cell>
          <cell r="C74" t="str">
            <v>Fri</v>
          </cell>
          <cell r="D74">
            <v>23768</v>
          </cell>
          <cell r="E74">
            <v>0</v>
          </cell>
          <cell r="F74">
            <v>0</v>
          </cell>
          <cell r="G74">
            <v>3456</v>
          </cell>
          <cell r="H74">
            <v>0</v>
          </cell>
          <cell r="I74">
            <v>575</v>
          </cell>
          <cell r="J74">
            <v>393</v>
          </cell>
          <cell r="K74">
            <v>28192</v>
          </cell>
          <cell r="L74">
            <v>0</v>
          </cell>
          <cell r="M74">
            <v>28192</v>
          </cell>
          <cell r="N74">
            <v>215</v>
          </cell>
          <cell r="O74">
            <v>952</v>
          </cell>
          <cell r="P74">
            <v>32708</v>
          </cell>
          <cell r="Q74">
            <v>735</v>
          </cell>
          <cell r="R74">
            <v>0</v>
          </cell>
          <cell r="S74">
            <v>0</v>
          </cell>
          <cell r="T74">
            <v>0</v>
          </cell>
          <cell r="U74">
            <v>603</v>
          </cell>
          <cell r="V74">
            <v>12991</v>
          </cell>
          <cell r="W74">
            <v>735</v>
          </cell>
          <cell r="X74">
            <v>678</v>
          </cell>
          <cell r="Y74">
            <v>0</v>
          </cell>
          <cell r="Z74">
            <v>7</v>
          </cell>
          <cell r="AA74">
            <v>56</v>
          </cell>
          <cell r="AB74">
            <v>741</v>
          </cell>
          <cell r="AC74">
            <v>9</v>
          </cell>
          <cell r="AD74">
            <v>939</v>
          </cell>
          <cell r="AE74">
            <v>118</v>
          </cell>
          <cell r="AF74">
            <v>0</v>
          </cell>
          <cell r="AG74">
            <v>0</v>
          </cell>
          <cell r="AH74">
            <v>0.95181978564664915</v>
          </cell>
          <cell r="AI74">
            <v>0.86402842711127736</v>
          </cell>
          <cell r="AJ74">
            <v>0.99237372304199778</v>
          </cell>
          <cell r="AK74">
            <v>178.36664839192437</v>
          </cell>
          <cell r="AL74">
            <v>0</v>
          </cell>
          <cell r="AM74">
            <v>3.4335981838819522E-2</v>
          </cell>
          <cell r="AN74">
            <v>14.974374210734528</v>
          </cell>
          <cell r="AO74">
            <v>46.088055727387641</v>
          </cell>
          <cell r="AP74">
            <v>21.878337184100062</v>
          </cell>
          <cell r="AQ74">
            <v>20.325702872997358</v>
          </cell>
          <cell r="AR74">
            <v>38.356462585034016</v>
          </cell>
          <cell r="AS74">
            <v>14.76553159465994</v>
          </cell>
          <cell r="AT74">
            <v>70.895526558508791</v>
          </cell>
          <cell r="AU74">
            <v>206.99605347757404</v>
          </cell>
          <cell r="AV74">
            <v>0.34249699628302149</v>
          </cell>
          <cell r="AW74">
            <v>0.62646060507492807</v>
          </cell>
          <cell r="AX74">
            <v>42.582219045972245</v>
          </cell>
          <cell r="BF74">
            <v>15.853055555555555</v>
          </cell>
          <cell r="BG74">
            <v>119.43361111090104</v>
          </cell>
          <cell r="BH74">
            <v>277.25999999982281</v>
          </cell>
          <cell r="BI74">
            <v>5.3005555555555555</v>
          </cell>
          <cell r="BJ74">
            <v>417.84722222183495</v>
          </cell>
          <cell r="BK74">
            <v>136.19583333290132</v>
          </cell>
          <cell r="BL74">
            <v>129.63388888888889</v>
          </cell>
          <cell r="BM74">
            <v>133.25361111105627</v>
          </cell>
          <cell r="BN74">
            <v>121.48805555555556</v>
          </cell>
          <cell r="BO74">
            <v>0</v>
          </cell>
          <cell r="BP74">
            <v>0</v>
          </cell>
          <cell r="BQ74">
            <v>0</v>
          </cell>
          <cell r="BR74">
            <v>0</v>
          </cell>
          <cell r="BS74">
            <v>2.9422222218450367</v>
          </cell>
          <cell r="BT74">
            <v>8.1458333333333339</v>
          </cell>
          <cell r="BU74">
            <v>0</v>
          </cell>
          <cell r="BV74">
            <v>0</v>
          </cell>
          <cell r="BW74">
            <v>63.575277778055622</v>
          </cell>
          <cell r="BX74">
            <v>20.656111111111112</v>
          </cell>
          <cell r="BY74">
            <v>42.919166666944513</v>
          </cell>
          <cell r="BZ74">
            <v>43.829722222222223</v>
          </cell>
          <cell r="CA74">
            <v>36.161111111018236</v>
          </cell>
          <cell r="CB74">
            <v>0</v>
          </cell>
          <cell r="CC74">
            <v>0</v>
          </cell>
          <cell r="CD74">
            <v>50.184444444112529</v>
          </cell>
          <cell r="CE74">
            <v>36.614444444444445</v>
          </cell>
          <cell r="CF74">
            <v>45.839999999695252</v>
          </cell>
          <cell r="CG74">
            <v>34.43333333333333</v>
          </cell>
          <cell r="CH74">
            <v>0</v>
          </cell>
          <cell r="CI74">
            <v>0</v>
          </cell>
          <cell r="CJ74">
            <v>0.54</v>
          </cell>
          <cell r="CK74">
            <v>0.24166666666666667</v>
          </cell>
          <cell r="CL74">
            <v>3.8044444444172809</v>
          </cell>
          <cell r="CM74">
            <v>1.9394444444444445</v>
          </cell>
          <cell r="CN74">
            <v>0</v>
          </cell>
          <cell r="CO74">
            <v>286.11666666608772</v>
          </cell>
          <cell r="CP74">
            <v>60.3825</v>
          </cell>
          <cell r="CQ74">
            <v>0</v>
          </cell>
          <cell r="CR74">
            <v>9.1327777777777772</v>
          </cell>
          <cell r="CS74">
            <v>0</v>
          </cell>
          <cell r="CT74">
            <v>0</v>
          </cell>
          <cell r="CU74">
            <v>5.3172222222222221</v>
          </cell>
          <cell r="CV74">
            <v>0</v>
          </cell>
          <cell r="CW74">
            <v>0</v>
          </cell>
          <cell r="CX74">
            <v>14.849166666666667</v>
          </cell>
          <cell r="CY74">
            <v>2.3833333333333333</v>
          </cell>
          <cell r="CZ74">
            <v>2.983888888888889</v>
          </cell>
          <cell r="DA74">
            <v>0</v>
          </cell>
          <cell r="DB74">
            <v>0</v>
          </cell>
          <cell r="DC74">
            <v>6.7272222222222222</v>
          </cell>
          <cell r="DD74">
            <v>0</v>
          </cell>
          <cell r="DE74">
            <v>0</v>
          </cell>
          <cell r="DF74">
            <v>0</v>
          </cell>
          <cell r="DG74">
            <v>0</v>
          </cell>
          <cell r="DH74">
            <v>0</v>
          </cell>
          <cell r="DI74">
            <v>6.7750000000000004</v>
          </cell>
          <cell r="DJ74">
            <v>0</v>
          </cell>
          <cell r="DK74">
            <v>0</v>
          </cell>
          <cell r="DL74">
            <v>0</v>
          </cell>
          <cell r="DM74">
            <v>0</v>
          </cell>
          <cell r="DN74">
            <v>33.718611111111109</v>
          </cell>
          <cell r="DO74">
            <v>108.55111111111111</v>
          </cell>
          <cell r="DP74">
            <v>394.66777777719881</v>
          </cell>
          <cell r="DQ74">
            <v>16.970714444419546</v>
          </cell>
          <cell r="DR74">
            <v>4.2999999999999997E-2</v>
          </cell>
          <cell r="DS74">
            <v>411.63849222161838</v>
          </cell>
          <cell r="DT74">
            <v>20.066388888888888</v>
          </cell>
          <cell r="DU74">
            <v>2.9877777779694812</v>
          </cell>
          <cell r="DV74">
            <v>17.079999999999998</v>
          </cell>
          <cell r="DW74">
            <v>4.1180963518319597E-2</v>
          </cell>
          <cell r="DX74">
            <v>698.53783999999996</v>
          </cell>
          <cell r="DY74">
            <v>0</v>
          </cell>
          <cell r="DZ74">
            <v>0</v>
          </cell>
          <cell r="EA74">
            <v>0.26370495753509188</v>
          </cell>
          <cell r="EB74">
            <v>40.898000000000003</v>
          </cell>
          <cell r="EC74">
            <v>17533.72889487975</v>
          </cell>
          <cell r="ED74">
            <v>216.78212111111114</v>
          </cell>
          <cell r="EE74">
            <v>21</v>
          </cell>
          <cell r="EF74">
            <v>8.53650793705566</v>
          </cell>
          <cell r="EG74">
            <v>6.6958333332404596</v>
          </cell>
          <cell r="EH74">
            <v>17.622899813561176</v>
          </cell>
          <cell r="EI74">
            <v>14.790575916328695</v>
          </cell>
          <cell r="EJ74">
            <v>0</v>
          </cell>
          <cell r="EK74">
            <v>12.962962962962962</v>
          </cell>
          <cell r="EL74">
            <v>14.719626168329397</v>
          </cell>
          <cell r="EM74">
            <v>0</v>
          </cell>
          <cell r="EN74">
            <v>1174.6223566460519</v>
          </cell>
          <cell r="EO74">
            <v>0</v>
          </cell>
          <cell r="EP74">
            <v>691.10413007054581</v>
          </cell>
          <cell r="EQ74">
            <v>-8.6930663120005658</v>
          </cell>
          <cell r="ER74">
            <v>-67.702146987575219</v>
          </cell>
          <cell r="ES74">
            <v>114.40845974942766</v>
          </cell>
          <cell r="ET74">
            <v>3.2951276177469735E-3</v>
          </cell>
          <cell r="EU74">
            <v>2.1815734332499406</v>
          </cell>
          <cell r="EV74">
            <v>0</v>
          </cell>
          <cell r="EW74">
            <v>0</v>
          </cell>
        </row>
        <row r="75">
          <cell r="A75">
            <v>42203</v>
          </cell>
          <cell r="B75">
            <v>3</v>
          </cell>
          <cell r="C75" t="str">
            <v>Sat</v>
          </cell>
          <cell r="D75">
            <v>23795</v>
          </cell>
          <cell r="E75">
            <v>0</v>
          </cell>
          <cell r="F75">
            <v>0</v>
          </cell>
          <cell r="G75">
            <v>4278</v>
          </cell>
          <cell r="H75">
            <v>0</v>
          </cell>
          <cell r="I75">
            <v>1056</v>
          </cell>
          <cell r="J75">
            <v>332</v>
          </cell>
          <cell r="K75">
            <v>29461</v>
          </cell>
          <cell r="L75">
            <v>0</v>
          </cell>
          <cell r="M75">
            <v>29461</v>
          </cell>
          <cell r="N75">
            <v>444</v>
          </cell>
          <cell r="O75">
            <v>894</v>
          </cell>
          <cell r="P75">
            <v>31062</v>
          </cell>
          <cell r="Q75">
            <v>727</v>
          </cell>
          <cell r="R75">
            <v>0</v>
          </cell>
          <cell r="S75">
            <v>4</v>
          </cell>
          <cell r="T75">
            <v>1</v>
          </cell>
          <cell r="U75">
            <v>579</v>
          </cell>
          <cell r="V75">
            <v>13746</v>
          </cell>
          <cell r="W75">
            <v>727</v>
          </cell>
          <cell r="X75">
            <v>698</v>
          </cell>
          <cell r="Y75">
            <v>0</v>
          </cell>
          <cell r="Z75">
            <v>14</v>
          </cell>
          <cell r="AA75">
            <v>68</v>
          </cell>
          <cell r="AB75">
            <v>780</v>
          </cell>
          <cell r="AC75">
            <v>16</v>
          </cell>
          <cell r="AD75">
            <v>805</v>
          </cell>
          <cell r="AE75">
            <v>219</v>
          </cell>
          <cell r="AF75">
            <v>0</v>
          </cell>
          <cell r="AG75">
            <v>0</v>
          </cell>
          <cell r="AH75">
            <v>0.98735090450410001</v>
          </cell>
          <cell r="AI75">
            <v>0.86179074465623617</v>
          </cell>
          <cell r="AJ75">
            <v>0.98492922847153863</v>
          </cell>
          <cell r="AK75">
            <v>191.71006487901309</v>
          </cell>
          <cell r="AL75">
            <v>0</v>
          </cell>
          <cell r="AM75">
            <v>4.7113132616000815E-2</v>
          </cell>
          <cell r="AN75">
            <v>14.230381493059529</v>
          </cell>
          <cell r="AO75">
            <v>39.80065048291555</v>
          </cell>
          <cell r="AP75">
            <v>19.944804233933944</v>
          </cell>
          <cell r="AQ75">
            <v>19.517797349583571</v>
          </cell>
          <cell r="AR75">
            <v>40.52407152682256</v>
          </cell>
          <cell r="AS75">
            <v>16.326910329906859</v>
          </cell>
          <cell r="AT75">
            <v>80.571033973481974</v>
          </cell>
          <cell r="AU75">
            <v>227.73009823402151</v>
          </cell>
          <cell r="AV75">
            <v>0.35380054985391096</v>
          </cell>
          <cell r="AW75">
            <v>0.82982712809625669</v>
          </cell>
          <cell r="AX75">
            <v>64.103575963528741</v>
          </cell>
          <cell r="BF75">
            <v>6.1352777777777776</v>
          </cell>
          <cell r="BG75">
            <v>115.38972222223748</v>
          </cell>
          <cell r="BH75">
            <v>267.35750000012598</v>
          </cell>
          <cell r="BI75">
            <v>5.677777777777778</v>
          </cell>
          <cell r="BJ75">
            <v>394.56027777791905</v>
          </cell>
          <cell r="BK75">
            <v>129.36805555550717</v>
          </cell>
          <cell r="BL75">
            <v>127.73166666666667</v>
          </cell>
          <cell r="BM75">
            <v>124.11972222228844</v>
          </cell>
          <cell r="BN75">
            <v>118.22194444444445</v>
          </cell>
          <cell r="BO75">
            <v>0</v>
          </cell>
          <cell r="BP75">
            <v>0</v>
          </cell>
          <cell r="BQ75">
            <v>0</v>
          </cell>
          <cell r="BR75">
            <v>0</v>
          </cell>
          <cell r="BS75">
            <v>5.2483333332187287</v>
          </cell>
          <cell r="BT75">
            <v>9.5097222222222229</v>
          </cell>
          <cell r="BU75">
            <v>0</v>
          </cell>
          <cell r="BV75">
            <v>0</v>
          </cell>
          <cell r="BW75">
            <v>62.823333333405259</v>
          </cell>
          <cell r="BX75">
            <v>22.461944444444445</v>
          </cell>
          <cell r="BY75">
            <v>40.361388888960811</v>
          </cell>
          <cell r="BZ75">
            <v>37.459722222222226</v>
          </cell>
          <cell r="CA75">
            <v>37.248055555588152</v>
          </cell>
          <cell r="CB75">
            <v>0</v>
          </cell>
          <cell r="CC75">
            <v>0</v>
          </cell>
          <cell r="CD75">
            <v>47.773888888899755</v>
          </cell>
          <cell r="CE75">
            <v>38.494444444444447</v>
          </cell>
          <cell r="CF75">
            <v>43.586111111010219</v>
          </cell>
          <cell r="CG75">
            <v>35.225277777777777</v>
          </cell>
          <cell r="CH75">
            <v>0</v>
          </cell>
          <cell r="CI75">
            <v>0</v>
          </cell>
          <cell r="CJ75">
            <v>0.68583333333333329</v>
          </cell>
          <cell r="CK75">
            <v>0.81388888888888888</v>
          </cell>
          <cell r="CL75">
            <v>3.5019444445562034</v>
          </cell>
          <cell r="CM75">
            <v>2.4552777777777779</v>
          </cell>
          <cell r="CN75">
            <v>0</v>
          </cell>
          <cell r="CO75">
            <v>277.21333333340033</v>
          </cell>
          <cell r="CP75">
            <v>29.110277777777778</v>
          </cell>
          <cell r="CQ75">
            <v>0</v>
          </cell>
          <cell r="CR75">
            <v>9.0758333333333336</v>
          </cell>
          <cell r="CS75">
            <v>0</v>
          </cell>
          <cell r="CT75">
            <v>0</v>
          </cell>
          <cell r="CU75">
            <v>1.0900000000000001</v>
          </cell>
          <cell r="CV75">
            <v>0</v>
          </cell>
          <cell r="CW75">
            <v>0</v>
          </cell>
          <cell r="CX75">
            <v>15.036388888888888</v>
          </cell>
          <cell r="CY75">
            <v>2.7</v>
          </cell>
          <cell r="CZ75">
            <v>5.83</v>
          </cell>
          <cell r="DA75">
            <v>0.27250000000000002</v>
          </cell>
          <cell r="DB75">
            <v>0</v>
          </cell>
          <cell r="DC75">
            <v>8.781944444444445</v>
          </cell>
          <cell r="DD75">
            <v>0</v>
          </cell>
          <cell r="DE75">
            <v>0</v>
          </cell>
          <cell r="DF75">
            <v>0</v>
          </cell>
          <cell r="DG75">
            <v>0</v>
          </cell>
          <cell r="DH75">
            <v>0</v>
          </cell>
          <cell r="DI75">
            <v>8.4436111111111103</v>
          </cell>
          <cell r="DJ75">
            <v>0</v>
          </cell>
          <cell r="DK75">
            <v>5.7358333333333329</v>
          </cell>
          <cell r="DL75">
            <v>0</v>
          </cell>
          <cell r="DM75">
            <v>0</v>
          </cell>
          <cell r="DN75">
            <v>46.800277777777779</v>
          </cell>
          <cell r="DO75">
            <v>86.076388888888886</v>
          </cell>
          <cell r="DP75">
            <v>363.28972222228924</v>
          </cell>
          <cell r="DQ75">
            <v>15.621458055558437</v>
          </cell>
          <cell r="DR75">
            <v>4.2999999999999997E-2</v>
          </cell>
          <cell r="DS75">
            <v>378.91118027784768</v>
          </cell>
          <cell r="DT75">
            <v>28.907777777777778</v>
          </cell>
          <cell r="DU75">
            <v>2.3627777778520267</v>
          </cell>
          <cell r="DV75">
            <v>27.05</v>
          </cell>
          <cell r="DW75">
            <v>7.0927461049963988E-2</v>
          </cell>
          <cell r="DX75">
            <v>1619.1588999999999</v>
          </cell>
          <cell r="DY75">
            <v>0</v>
          </cell>
          <cell r="DZ75">
            <v>0</v>
          </cell>
          <cell r="EA75">
            <v>0.22716771995424062</v>
          </cell>
          <cell r="EB75">
            <v>59.857999999999997</v>
          </cell>
          <cell r="EC75">
            <v>24300.024329071402</v>
          </cell>
          <cell r="ED75">
            <v>339.86042222222221</v>
          </cell>
          <cell r="EE75">
            <v>19</v>
          </cell>
          <cell r="EF75">
            <v>7.4614035090063995</v>
          </cell>
          <cell r="EG75">
            <v>10.876111111143707</v>
          </cell>
          <cell r="EH75">
            <v>20.135873729315961</v>
          </cell>
          <cell r="EI75">
            <v>16.01427569948261</v>
          </cell>
          <cell r="EJ75">
            <v>0</v>
          </cell>
          <cell r="EK75">
            <v>20.413122721749698</v>
          </cell>
          <cell r="EL75">
            <v>19.417783770301231</v>
          </cell>
          <cell r="EM75">
            <v>0</v>
          </cell>
          <cell r="EN75">
            <v>815.11590983043811</v>
          </cell>
          <cell r="EO75">
            <v>0</v>
          </cell>
          <cell r="EP75">
            <v>256.54880012445841</v>
          </cell>
          <cell r="EQ75">
            <v>187.79969912952149</v>
          </cell>
          <cell r="ER75">
            <v>-5.9023957511577372</v>
          </cell>
          <cell r="ES75">
            <v>-142.54502780834625</v>
          </cell>
          <cell r="ET75">
            <v>0.2066616506390756</v>
          </cell>
          <cell r="EU75">
            <v>94.978459437922623</v>
          </cell>
          <cell r="EV75">
            <v>0</v>
          </cell>
          <cell r="EW75">
            <v>0</v>
          </cell>
        </row>
        <row r="76">
          <cell r="A76">
            <v>42204</v>
          </cell>
          <cell r="B76">
            <v>3</v>
          </cell>
          <cell r="C76" t="str">
            <v>Sun</v>
          </cell>
          <cell r="D76">
            <v>19174</v>
          </cell>
          <cell r="E76">
            <v>0</v>
          </cell>
          <cell r="F76">
            <v>0</v>
          </cell>
          <cell r="G76">
            <v>3516</v>
          </cell>
          <cell r="H76">
            <v>0</v>
          </cell>
          <cell r="I76">
            <v>712</v>
          </cell>
          <cell r="J76">
            <v>374</v>
          </cell>
          <cell r="K76">
            <v>23776</v>
          </cell>
          <cell r="L76">
            <v>0</v>
          </cell>
          <cell r="M76">
            <v>23776</v>
          </cell>
          <cell r="N76">
            <v>230</v>
          </cell>
          <cell r="O76">
            <v>732</v>
          </cell>
          <cell r="P76">
            <v>23453</v>
          </cell>
          <cell r="Q76">
            <v>589</v>
          </cell>
          <cell r="R76">
            <v>0</v>
          </cell>
          <cell r="S76">
            <v>0</v>
          </cell>
          <cell r="T76">
            <v>0</v>
          </cell>
          <cell r="U76">
            <v>483</v>
          </cell>
          <cell r="V76">
            <v>9971</v>
          </cell>
          <cell r="W76">
            <v>589</v>
          </cell>
          <cell r="X76">
            <v>479</v>
          </cell>
          <cell r="Y76">
            <v>0</v>
          </cell>
          <cell r="Z76">
            <v>1</v>
          </cell>
          <cell r="AA76">
            <v>53</v>
          </cell>
          <cell r="AB76">
            <v>533</v>
          </cell>
          <cell r="AC76">
            <v>12</v>
          </cell>
          <cell r="AD76">
            <v>731</v>
          </cell>
          <cell r="AE76">
            <v>44</v>
          </cell>
          <cell r="AF76">
            <v>0</v>
          </cell>
          <cell r="AG76">
            <v>0</v>
          </cell>
          <cell r="AH76">
            <v>0.98912535342587782</v>
          </cell>
          <cell r="AI76">
            <v>0.99626287194351737</v>
          </cell>
          <cell r="AJ76">
            <v>0.99032637954239566</v>
          </cell>
          <cell r="AK76">
            <v>181.54188463085868</v>
          </cell>
          <cell r="AL76">
            <v>0</v>
          </cell>
          <cell r="AM76">
            <v>4.5676312247644686E-2</v>
          </cell>
          <cell r="AN76">
            <v>18.473056620621666</v>
          </cell>
          <cell r="AO76">
            <v>56.022790084612446</v>
          </cell>
          <cell r="AP76">
            <v>27.523453923447331</v>
          </cell>
          <cell r="AQ76">
            <v>23.326219445180051</v>
          </cell>
          <cell r="AR76">
            <v>40.36672325976231</v>
          </cell>
          <cell r="AS76">
            <v>15.431632111305946</v>
          </cell>
          <cell r="AT76">
            <v>85.057820786557485</v>
          </cell>
          <cell r="AU76">
            <v>213.97704574598384</v>
          </cell>
          <cell r="AV76">
            <v>0.39750909023919889</v>
          </cell>
          <cell r="AW76">
            <v>1.0490003628832665</v>
          </cell>
          <cell r="AX76">
            <v>85.54715711520484</v>
          </cell>
          <cell r="BF76">
            <v>6.15</v>
          </cell>
          <cell r="BG76">
            <v>23.154999999920062</v>
          </cell>
          <cell r="BH76">
            <v>261.61472222330798</v>
          </cell>
          <cell r="BI76">
            <v>0</v>
          </cell>
          <cell r="BJ76">
            <v>290.91972222322806</v>
          </cell>
          <cell r="BK76">
            <v>111.11472222223749</v>
          </cell>
          <cell r="BL76">
            <v>109.9063888888889</v>
          </cell>
          <cell r="BM76">
            <v>105.61750000000156</v>
          </cell>
          <cell r="BN76">
            <v>102.19833333333334</v>
          </cell>
          <cell r="BO76">
            <v>0</v>
          </cell>
          <cell r="BP76">
            <v>0</v>
          </cell>
          <cell r="BQ76">
            <v>0</v>
          </cell>
          <cell r="BR76">
            <v>0</v>
          </cell>
          <cell r="BS76">
            <v>5.4972222222359335</v>
          </cell>
          <cell r="BT76">
            <v>7.7080555555555552</v>
          </cell>
          <cell r="BU76">
            <v>0</v>
          </cell>
          <cell r="BV76">
            <v>0</v>
          </cell>
          <cell r="BW76">
            <v>39.625277777953691</v>
          </cell>
          <cell r="BX76">
            <v>13.066111111111111</v>
          </cell>
          <cell r="BY76">
            <v>26.559166666842582</v>
          </cell>
          <cell r="BZ76">
            <v>34.150277777777781</v>
          </cell>
          <cell r="CA76">
            <v>25.250555555487001</v>
          </cell>
          <cell r="CB76">
            <v>0</v>
          </cell>
          <cell r="CC76">
            <v>0</v>
          </cell>
          <cell r="CD76">
            <v>34.539444444732382</v>
          </cell>
          <cell r="CE76">
            <v>26.72</v>
          </cell>
          <cell r="CF76">
            <v>31.276944444694092</v>
          </cell>
          <cell r="CG76">
            <v>24.85</v>
          </cell>
          <cell r="CH76">
            <v>0</v>
          </cell>
          <cell r="CI76">
            <v>0</v>
          </cell>
          <cell r="CJ76">
            <v>6.8888888888888888E-2</v>
          </cell>
          <cell r="CK76">
            <v>4.7222222222222221E-2</v>
          </cell>
          <cell r="CL76">
            <v>3.1936111111493988</v>
          </cell>
          <cell r="CM76">
            <v>1.8227777777777778</v>
          </cell>
          <cell r="CN76">
            <v>0</v>
          </cell>
          <cell r="CO76">
            <v>210.53000000041055</v>
          </cell>
          <cell r="CP76">
            <v>32.855555555555554</v>
          </cell>
          <cell r="CQ76">
            <v>0</v>
          </cell>
          <cell r="CR76">
            <v>7.0183333333333335</v>
          </cell>
          <cell r="CS76">
            <v>0</v>
          </cell>
          <cell r="CT76">
            <v>0</v>
          </cell>
          <cell r="CU76">
            <v>0</v>
          </cell>
          <cell r="CV76">
            <v>0</v>
          </cell>
          <cell r="CW76">
            <v>0</v>
          </cell>
          <cell r="CX76">
            <v>10.508333333333333</v>
          </cell>
          <cell r="CY76">
            <v>0.66666666666666663</v>
          </cell>
          <cell r="CZ76">
            <v>2.0611111112495162</v>
          </cell>
          <cell r="DA76">
            <v>0</v>
          </cell>
          <cell r="DB76">
            <v>0</v>
          </cell>
          <cell r="DC76">
            <v>3.3963888888888887</v>
          </cell>
          <cell r="DD76">
            <v>0</v>
          </cell>
          <cell r="DE76">
            <v>0</v>
          </cell>
          <cell r="DF76">
            <v>0.49527777777777776</v>
          </cell>
          <cell r="DG76">
            <v>0</v>
          </cell>
          <cell r="DH76">
            <v>0</v>
          </cell>
          <cell r="DI76">
            <v>10.772500000000001</v>
          </cell>
          <cell r="DJ76">
            <v>0</v>
          </cell>
          <cell r="DK76">
            <v>0</v>
          </cell>
          <cell r="DL76">
            <v>0</v>
          </cell>
          <cell r="DM76">
            <v>0</v>
          </cell>
          <cell r="DN76">
            <v>27.90027777791618</v>
          </cell>
          <cell r="DO76">
            <v>67.774166666805058</v>
          </cell>
          <cell r="DP76">
            <v>278.30416666721561</v>
          </cell>
          <cell r="DQ76">
            <v>11.96707916669027</v>
          </cell>
          <cell r="DR76">
            <v>4.2999999999999997E-2</v>
          </cell>
          <cell r="DS76">
            <v>290.27124583390588</v>
          </cell>
          <cell r="DT76">
            <v>11.535555555555556</v>
          </cell>
          <cell r="DU76">
            <v>1.223333333790197</v>
          </cell>
          <cell r="DV76">
            <v>25.43</v>
          </cell>
          <cell r="DW76">
            <v>8.7224303736526398E-2</v>
          </cell>
          <cell r="DX76">
            <v>2000.9341199999999</v>
          </cell>
          <cell r="DY76">
            <v>0</v>
          </cell>
          <cell r="DZ76">
            <v>0</v>
          </cell>
          <cell r="EA76">
            <v>0.23348563676054104</v>
          </cell>
          <cell r="EB76">
            <v>78.683999999999997</v>
          </cell>
          <cell r="EC76">
            <v>24840.636827195049</v>
          </cell>
          <cell r="ED76">
            <v>0</v>
          </cell>
          <cell r="EE76">
            <v>16</v>
          </cell>
          <cell r="EF76">
            <v>4.5875000017132388</v>
          </cell>
          <cell r="EG76">
            <v>3.3066666665981108</v>
          </cell>
          <cell r="EH76">
            <v>13.306451613179103</v>
          </cell>
          <cell r="EI76">
            <v>15.314795243090279</v>
          </cell>
          <cell r="EJ76">
            <v>0</v>
          </cell>
          <cell r="EK76">
            <v>14.516129032258064</v>
          </cell>
          <cell r="EL76">
            <v>16.595633643360227</v>
          </cell>
          <cell r="EM76">
            <v>0</v>
          </cell>
          <cell r="EN76">
            <v>639.59575543044105</v>
          </cell>
          <cell r="EO76">
            <v>0</v>
          </cell>
          <cell r="EP76">
            <v>850.3604824342184</v>
          </cell>
          <cell r="EQ76">
            <v>-805.44401404630003</v>
          </cell>
          <cell r="ER76">
            <v>-427.87505569557686</v>
          </cell>
          <cell r="ES76">
            <v>32.032935624224102</v>
          </cell>
          <cell r="ET76">
            <v>0.42583488542608539</v>
          </cell>
          <cell r="EU76">
            <v>118.35168551838512</v>
          </cell>
          <cell r="EV76">
            <v>0</v>
          </cell>
          <cell r="EW76">
            <v>0</v>
          </cell>
        </row>
        <row r="77">
          <cell r="A77">
            <v>42205</v>
          </cell>
          <cell r="B77">
            <v>4</v>
          </cell>
          <cell r="C77" t="str">
            <v>Mon</v>
          </cell>
          <cell r="D77">
            <v>15302</v>
          </cell>
          <cell r="E77">
            <v>0</v>
          </cell>
          <cell r="F77">
            <v>0</v>
          </cell>
          <cell r="G77">
            <v>3168</v>
          </cell>
          <cell r="H77">
            <v>0</v>
          </cell>
          <cell r="I77">
            <v>421</v>
          </cell>
          <cell r="J77">
            <v>210</v>
          </cell>
          <cell r="K77">
            <v>19101</v>
          </cell>
          <cell r="L77">
            <v>0</v>
          </cell>
          <cell r="M77">
            <v>19101</v>
          </cell>
          <cell r="N77">
            <v>177</v>
          </cell>
          <cell r="O77">
            <v>516</v>
          </cell>
          <cell r="P77">
            <v>16015</v>
          </cell>
          <cell r="Q77">
            <v>478</v>
          </cell>
          <cell r="R77">
            <v>0</v>
          </cell>
          <cell r="S77">
            <v>0</v>
          </cell>
          <cell r="T77">
            <v>0</v>
          </cell>
          <cell r="U77">
            <v>409</v>
          </cell>
          <cell r="V77">
            <v>8887</v>
          </cell>
          <cell r="W77">
            <v>478</v>
          </cell>
          <cell r="X77">
            <v>449</v>
          </cell>
          <cell r="Y77">
            <v>0</v>
          </cell>
          <cell r="Z77">
            <v>0</v>
          </cell>
          <cell r="AA77">
            <v>34</v>
          </cell>
          <cell r="AB77">
            <v>483</v>
          </cell>
          <cell r="AC77">
            <v>8</v>
          </cell>
          <cell r="AD77">
            <v>512</v>
          </cell>
          <cell r="AE77">
            <v>99</v>
          </cell>
          <cell r="AF77">
            <v>0</v>
          </cell>
          <cell r="AG77">
            <v>0</v>
          </cell>
          <cell r="AH77">
            <v>0.98128695739661465</v>
          </cell>
          <cell r="AI77">
            <v>0.88489728925745192</v>
          </cell>
          <cell r="AJ77">
            <v>0.99073346945186114</v>
          </cell>
          <cell r="AK77">
            <v>179.12730749123801</v>
          </cell>
          <cell r="AL77">
            <v>0</v>
          </cell>
          <cell r="AM77">
            <v>3.30349196377153E-2</v>
          </cell>
          <cell r="AN77">
            <v>13.365951935600693</v>
          </cell>
          <cell r="AO77">
            <v>31.97301158367614</v>
          </cell>
          <cell r="AP77">
            <v>22.78903574407688</v>
          </cell>
          <cell r="AQ77">
            <v>17.668258124137569</v>
          </cell>
          <cell r="AR77">
            <v>39.960251046025107</v>
          </cell>
          <cell r="AS77">
            <v>15.241401072807806</v>
          </cell>
          <cell r="AT77">
            <v>67.875784735727166</v>
          </cell>
          <cell r="AU77">
            <v>215.93827428023968</v>
          </cell>
          <cell r="AV77">
            <v>0.31432956923439864</v>
          </cell>
          <cell r="AW77">
            <v>0.65254580523701267</v>
          </cell>
          <cell r="AX77">
            <v>42.46601975692159</v>
          </cell>
          <cell r="BF77">
            <v>13.875</v>
          </cell>
          <cell r="BG77">
            <v>46.836388888882936</v>
          </cell>
          <cell r="BH77">
            <v>233.15305555527306</v>
          </cell>
          <cell r="BI77">
            <v>4.0652777777777782</v>
          </cell>
          <cell r="BJ77">
            <v>297.92972222193379</v>
          </cell>
          <cell r="BK77">
            <v>88.455833333238388</v>
          </cell>
          <cell r="BL77">
            <v>86.800555555555547</v>
          </cell>
          <cell r="BM77">
            <v>85.42527777764144</v>
          </cell>
          <cell r="BN77">
            <v>79.603611111111107</v>
          </cell>
          <cell r="BO77">
            <v>0</v>
          </cell>
          <cell r="BP77">
            <v>0</v>
          </cell>
          <cell r="BQ77">
            <v>0</v>
          </cell>
          <cell r="BR77">
            <v>0</v>
          </cell>
          <cell r="BS77">
            <v>3.0305555555969477</v>
          </cell>
          <cell r="BT77">
            <v>7.1969444444444441</v>
          </cell>
          <cell r="BU77">
            <v>0</v>
          </cell>
          <cell r="BV77">
            <v>0</v>
          </cell>
          <cell r="BW77">
            <v>38.605555555352211</v>
          </cell>
          <cell r="BX77">
            <v>16.138611111111111</v>
          </cell>
          <cell r="BY77">
            <v>22.466944444241104</v>
          </cell>
          <cell r="BZ77">
            <v>23.814444444444444</v>
          </cell>
          <cell r="CA77">
            <v>27.054166666660716</v>
          </cell>
          <cell r="CB77">
            <v>0</v>
          </cell>
          <cell r="CC77">
            <v>0</v>
          </cell>
          <cell r="CD77">
            <v>31.690000000178504</v>
          </cell>
          <cell r="CE77">
            <v>24.108888888888888</v>
          </cell>
          <cell r="CF77">
            <v>29.304722222515331</v>
          </cell>
          <cell r="CG77">
            <v>22.961666666666666</v>
          </cell>
          <cell r="CH77">
            <v>0</v>
          </cell>
          <cell r="CI77">
            <v>0</v>
          </cell>
          <cell r="CJ77">
            <v>0</v>
          </cell>
          <cell r="CK77">
            <v>0</v>
          </cell>
          <cell r="CL77">
            <v>2.3852777776631733</v>
          </cell>
          <cell r="CM77">
            <v>1.1472222222222221</v>
          </cell>
          <cell r="CN77">
            <v>0</v>
          </cell>
          <cell r="CO77">
            <v>185.80555555542983</v>
          </cell>
          <cell r="CP77">
            <v>36.840000000000003</v>
          </cell>
          <cell r="CQ77">
            <v>0</v>
          </cell>
          <cell r="CR77">
            <v>9.0622222222222231</v>
          </cell>
          <cell r="CS77">
            <v>0</v>
          </cell>
          <cell r="CT77">
            <v>0</v>
          </cell>
          <cell r="CU77">
            <v>8.5963888888888889</v>
          </cell>
          <cell r="CV77">
            <v>0</v>
          </cell>
          <cell r="CW77">
            <v>3.7105555555555556</v>
          </cell>
          <cell r="CX77">
            <v>13.335833333333333</v>
          </cell>
          <cell r="CY77">
            <v>1.1499999999999999</v>
          </cell>
          <cell r="CZ77">
            <v>1.1724999999270465</v>
          </cell>
          <cell r="DA77">
            <v>0.33944444444444444</v>
          </cell>
          <cell r="DB77">
            <v>0</v>
          </cell>
          <cell r="DC77">
            <v>2.0347222222222223</v>
          </cell>
          <cell r="DD77">
            <v>0</v>
          </cell>
          <cell r="DE77">
            <v>0</v>
          </cell>
          <cell r="DF77">
            <v>0</v>
          </cell>
          <cell r="DG77">
            <v>0</v>
          </cell>
          <cell r="DH77">
            <v>0</v>
          </cell>
          <cell r="DI77">
            <v>8.4788888888888891</v>
          </cell>
          <cell r="DJ77">
            <v>0</v>
          </cell>
          <cell r="DK77">
            <v>6.315833333333333</v>
          </cell>
          <cell r="DL77">
            <v>0</v>
          </cell>
          <cell r="DM77">
            <v>0</v>
          </cell>
          <cell r="DN77">
            <v>32.827222222149267</v>
          </cell>
          <cell r="DO77">
            <v>91.036388888815935</v>
          </cell>
          <cell r="DP77">
            <v>276.84194444424577</v>
          </cell>
          <cell r="DQ77">
            <v>11.904203611102567</v>
          </cell>
          <cell r="DR77">
            <v>4.2999999999999997E-2</v>
          </cell>
          <cell r="DS77">
            <v>288.74614805534833</v>
          </cell>
          <cell r="DT77">
            <v>16.51861111111111</v>
          </cell>
          <cell r="DU77">
            <v>4.5691666665768933</v>
          </cell>
          <cell r="DV77">
            <v>12.24</v>
          </cell>
          <cell r="DW77">
            <v>4.1701902490349683E-2</v>
          </cell>
          <cell r="DX77">
            <v>498.97584000000001</v>
          </cell>
          <cell r="DY77">
            <v>0</v>
          </cell>
          <cell r="DZ77">
            <v>0</v>
          </cell>
          <cell r="EA77">
            <v>0.3152817431571957</v>
          </cell>
          <cell r="EB77">
            <v>40.765999999999998</v>
          </cell>
          <cell r="EC77">
            <v>12270.001311624328</v>
          </cell>
          <cell r="ED77">
            <v>165.7251138888889</v>
          </cell>
          <cell r="EE77">
            <v>26</v>
          </cell>
          <cell r="EF77">
            <v>10.544230769023599</v>
          </cell>
          <cell r="EG77">
            <v>5.5758333333273828</v>
          </cell>
          <cell r="EH77">
            <v>17.755193543584934</v>
          </cell>
          <cell r="EI77">
            <v>15.321762703999475</v>
          </cell>
          <cell r="EJ77">
            <v>0</v>
          </cell>
          <cell r="EK77">
            <v>0</v>
          </cell>
          <cell r="EL77">
            <v>14.254105043190975</v>
          </cell>
          <cell r="EM77">
            <v>0</v>
          </cell>
          <cell r="EN77">
            <v>1045.3528872451172</v>
          </cell>
          <cell r="EO77">
            <v>0</v>
          </cell>
          <cell r="EP77">
            <v>304.6929388082678</v>
          </cell>
          <cell r="EQ77">
            <v>171.39434074378894</v>
          </cell>
          <cell r="ER77">
            <v>106.29918367152611</v>
          </cell>
          <cell r="ES77">
            <v>30.999124327205614</v>
          </cell>
          <cell r="ET77">
            <v>3.5990346528272044E-2</v>
          </cell>
          <cell r="EU77">
            <v>16.188275071964469</v>
          </cell>
          <cell r="EV77">
            <v>0</v>
          </cell>
          <cell r="EW77">
            <v>0</v>
          </cell>
        </row>
        <row r="78">
          <cell r="A78">
            <v>42206</v>
          </cell>
          <cell r="B78">
            <v>4</v>
          </cell>
          <cell r="C78" t="str">
            <v>Tue</v>
          </cell>
          <cell r="D78">
            <v>21760</v>
          </cell>
          <cell r="E78">
            <v>0</v>
          </cell>
          <cell r="F78">
            <v>0</v>
          </cell>
          <cell r="G78">
            <v>2994</v>
          </cell>
          <cell r="H78">
            <v>0</v>
          </cell>
          <cell r="I78">
            <v>301</v>
          </cell>
          <cell r="J78">
            <v>1264</v>
          </cell>
          <cell r="K78">
            <v>26319</v>
          </cell>
          <cell r="L78">
            <v>0</v>
          </cell>
          <cell r="M78">
            <v>26319</v>
          </cell>
          <cell r="N78">
            <v>411</v>
          </cell>
          <cell r="O78">
            <v>926</v>
          </cell>
          <cell r="P78">
            <v>28630</v>
          </cell>
          <cell r="Q78">
            <v>608</v>
          </cell>
          <cell r="R78">
            <v>0</v>
          </cell>
          <cell r="S78">
            <v>1</v>
          </cell>
          <cell r="T78">
            <v>0</v>
          </cell>
          <cell r="U78">
            <v>496</v>
          </cell>
          <cell r="V78">
            <v>9389</v>
          </cell>
          <cell r="W78">
            <v>608</v>
          </cell>
          <cell r="X78">
            <v>638</v>
          </cell>
          <cell r="Y78">
            <v>0</v>
          </cell>
          <cell r="Z78">
            <v>17</v>
          </cell>
          <cell r="AA78">
            <v>44</v>
          </cell>
          <cell r="AB78">
            <v>699</v>
          </cell>
          <cell r="AC78">
            <v>11</v>
          </cell>
          <cell r="AD78">
            <v>916</v>
          </cell>
          <cell r="AE78">
            <v>113</v>
          </cell>
          <cell r="AF78">
            <v>0</v>
          </cell>
          <cell r="AG78">
            <v>0</v>
          </cell>
          <cell r="AH78">
            <v>0.98647107932878719</v>
          </cell>
          <cell r="AI78">
            <v>1.0087173514003642</v>
          </cell>
          <cell r="AJ78">
            <v>0.98438390516356999</v>
          </cell>
          <cell r="AK78">
            <v>185.64572891112874</v>
          </cell>
          <cell r="AL78">
            <v>0</v>
          </cell>
          <cell r="AM78">
            <v>5.9462745545043508E-2</v>
          </cell>
          <cell r="AN78">
            <v>16.70014778453087</v>
          </cell>
          <cell r="AO78">
            <v>42.152114813355887</v>
          </cell>
          <cell r="AP78">
            <v>27.359163693733571</v>
          </cell>
          <cell r="AQ78">
            <v>24.517227474464303</v>
          </cell>
          <cell r="AR78">
            <v>43.287828947368418</v>
          </cell>
          <cell r="AS78">
            <v>16.690544412608066</v>
          </cell>
          <cell r="AT78">
            <v>75.100168274921145</v>
          </cell>
          <cell r="AU78">
            <v>219.11856191007453</v>
          </cell>
          <cell r="AV78">
            <v>0.34273759201533088</v>
          </cell>
          <cell r="AW78">
            <v>0.57886135323975152</v>
          </cell>
          <cell r="AX78">
            <v>41.680330811269322</v>
          </cell>
          <cell r="BF78">
            <v>16.228055555555557</v>
          </cell>
          <cell r="BG78">
            <v>86.663333333250549</v>
          </cell>
          <cell r="BH78">
            <v>266.76388888829126</v>
          </cell>
          <cell r="BI78">
            <v>0</v>
          </cell>
          <cell r="BJ78">
            <v>369.65527777709735</v>
          </cell>
          <cell r="BK78">
            <v>120.11305555574621</v>
          </cell>
          <cell r="BL78">
            <v>118.48805555555555</v>
          </cell>
          <cell r="BM78">
            <v>117.21250000002328</v>
          </cell>
          <cell r="BN78">
            <v>110.70305555555555</v>
          </cell>
          <cell r="BO78">
            <v>0</v>
          </cell>
          <cell r="BP78">
            <v>0</v>
          </cell>
          <cell r="BQ78">
            <v>0</v>
          </cell>
          <cell r="BR78">
            <v>0</v>
          </cell>
          <cell r="BS78">
            <v>2.900555555722935</v>
          </cell>
          <cell r="BT78">
            <v>7.7850000000000001</v>
          </cell>
          <cell r="BU78">
            <v>0</v>
          </cell>
          <cell r="BV78">
            <v>0</v>
          </cell>
          <cell r="BW78">
            <v>55.448611110959256</v>
          </cell>
          <cell r="BX78">
            <v>21.968055555461646</v>
          </cell>
          <cell r="BY78">
            <v>33.48055555549761</v>
          </cell>
          <cell r="BZ78">
            <v>41.890833333333333</v>
          </cell>
          <cell r="CA78">
            <v>24.798888888772474</v>
          </cell>
          <cell r="CB78">
            <v>0</v>
          </cell>
          <cell r="CC78">
            <v>0</v>
          </cell>
          <cell r="CD78">
            <v>41.879999999998454</v>
          </cell>
          <cell r="CE78">
            <v>34.126666666666665</v>
          </cell>
          <cell r="CF78">
            <v>38.525277777774676</v>
          </cell>
          <cell r="CG78">
            <v>32.390833333333333</v>
          </cell>
          <cell r="CH78">
            <v>0</v>
          </cell>
          <cell r="CI78">
            <v>0</v>
          </cell>
          <cell r="CJ78">
            <v>7.1388888888888891E-2</v>
          </cell>
          <cell r="CK78">
            <v>6.5000000000000002E-2</v>
          </cell>
          <cell r="CL78">
            <v>3.2833333333348858</v>
          </cell>
          <cell r="CM78">
            <v>1.6708333333333334</v>
          </cell>
          <cell r="CN78">
            <v>0</v>
          </cell>
          <cell r="CO78">
            <v>242.24055555547639</v>
          </cell>
          <cell r="CP78">
            <v>39.520833333333336</v>
          </cell>
          <cell r="CQ78">
            <v>0</v>
          </cell>
          <cell r="CR78">
            <v>9.1869444444444444</v>
          </cell>
          <cell r="CS78">
            <v>0</v>
          </cell>
          <cell r="CT78">
            <v>0</v>
          </cell>
          <cell r="CU78">
            <v>7.3075000000000001</v>
          </cell>
          <cell r="CV78">
            <v>0</v>
          </cell>
          <cell r="CW78">
            <v>0</v>
          </cell>
          <cell r="CX78">
            <v>13.595000000000001</v>
          </cell>
          <cell r="CY78">
            <v>4.4333333333333336</v>
          </cell>
          <cell r="CZ78">
            <v>3.9233333333333333</v>
          </cell>
          <cell r="DA78">
            <v>5.8333333333333336E-3</v>
          </cell>
          <cell r="DB78">
            <v>0</v>
          </cell>
          <cell r="DC78">
            <v>3.9019444444444447</v>
          </cell>
          <cell r="DD78">
            <v>0</v>
          </cell>
          <cell r="DE78">
            <v>0</v>
          </cell>
          <cell r="DF78">
            <v>0</v>
          </cell>
          <cell r="DG78">
            <v>0</v>
          </cell>
          <cell r="DH78">
            <v>0</v>
          </cell>
          <cell r="DI78">
            <v>9.9649999999999999</v>
          </cell>
          <cell r="DJ78">
            <v>0</v>
          </cell>
          <cell r="DK78">
            <v>3.9116666666666666</v>
          </cell>
          <cell r="DL78">
            <v>0</v>
          </cell>
          <cell r="DM78">
            <v>0</v>
          </cell>
          <cell r="DN78">
            <v>39.736111111111114</v>
          </cell>
          <cell r="DO78">
            <v>95.751388888888897</v>
          </cell>
          <cell r="DP78">
            <v>337.99194444436529</v>
          </cell>
          <cell r="DQ78">
            <v>14.533653611107706</v>
          </cell>
          <cell r="DR78">
            <v>4.2999999999999997E-2</v>
          </cell>
          <cell r="DS78">
            <v>352.52559805547298</v>
          </cell>
          <cell r="DT78">
            <v>19.203333333333333</v>
          </cell>
          <cell r="DU78">
            <v>12.459999999398775</v>
          </cell>
          <cell r="DV78">
            <v>9.68</v>
          </cell>
          <cell r="DW78">
            <v>2.6482719154521051E-2</v>
          </cell>
          <cell r="DX78">
            <v>393.05639999999994</v>
          </cell>
          <cell r="DY78">
            <v>0</v>
          </cell>
          <cell r="DZ78">
            <v>0</v>
          </cell>
          <cell r="EA78">
            <v>0.27161542145322898</v>
          </cell>
          <cell r="EB78">
            <v>40.604999999999997</v>
          </cell>
          <cell r="EC78">
            <v>14707.358309042478</v>
          </cell>
          <cell r="ED78">
            <v>0</v>
          </cell>
          <cell r="EE78">
            <v>27</v>
          </cell>
          <cell r="EF78">
            <v>27.688888887552835</v>
          </cell>
          <cell r="EG78">
            <v>5.9716666665502514</v>
          </cell>
          <cell r="EH78">
            <v>18.922690483204502</v>
          </cell>
          <cell r="EI78">
            <v>16.56055547944845</v>
          </cell>
          <cell r="EJ78">
            <v>0</v>
          </cell>
          <cell r="EK78">
            <v>238.13229571984436</v>
          </cell>
          <cell r="EL78">
            <v>13.401015228420059</v>
          </cell>
          <cell r="EM78">
            <v>0</v>
          </cell>
          <cell r="EN78">
            <v>1032.2160505054608</v>
          </cell>
          <cell r="EO78">
            <v>0</v>
          </cell>
          <cell r="EP78">
            <v>338.332202563544</v>
          </cell>
          <cell r="EQ78">
            <v>-274.6291738127569</v>
          </cell>
          <cell r="ER78">
            <v>-267.9699969518299</v>
          </cell>
          <cell r="ES78">
            <v>-121.93590393183146</v>
          </cell>
          <cell r="ET78">
            <v>-3.7694105468989103E-2</v>
          </cell>
          <cell r="EU78">
            <v>-23.801902300883199</v>
          </cell>
          <cell r="EV78">
            <v>0</v>
          </cell>
          <cell r="EW78">
            <v>0</v>
          </cell>
        </row>
        <row r="79">
          <cell r="A79">
            <v>42207</v>
          </cell>
          <cell r="B79">
            <v>4</v>
          </cell>
          <cell r="C79" t="str">
            <v>Wed</v>
          </cell>
          <cell r="D79">
            <v>21992</v>
          </cell>
          <cell r="E79">
            <v>0</v>
          </cell>
          <cell r="F79">
            <v>0</v>
          </cell>
          <cell r="G79">
            <v>4116</v>
          </cell>
          <cell r="H79">
            <v>0</v>
          </cell>
          <cell r="I79">
            <v>490</v>
          </cell>
          <cell r="J79">
            <v>538</v>
          </cell>
          <cell r="K79">
            <v>27136</v>
          </cell>
          <cell r="L79">
            <v>0</v>
          </cell>
          <cell r="M79">
            <v>27136</v>
          </cell>
          <cell r="N79">
            <v>352</v>
          </cell>
          <cell r="O79">
            <v>737</v>
          </cell>
          <cell r="P79">
            <v>22389</v>
          </cell>
          <cell r="Q79">
            <v>796</v>
          </cell>
          <cell r="R79">
            <v>0</v>
          </cell>
          <cell r="S79">
            <v>0</v>
          </cell>
          <cell r="T79">
            <v>0</v>
          </cell>
          <cell r="U79">
            <v>628</v>
          </cell>
          <cell r="V79">
            <v>13589</v>
          </cell>
          <cell r="W79">
            <v>796</v>
          </cell>
          <cell r="X79">
            <v>626</v>
          </cell>
          <cell r="Y79">
            <v>0</v>
          </cell>
          <cell r="Z79">
            <v>13</v>
          </cell>
          <cell r="AA79">
            <v>70</v>
          </cell>
          <cell r="AB79">
            <v>709</v>
          </cell>
          <cell r="AC79">
            <v>7</v>
          </cell>
          <cell r="AD79">
            <v>730</v>
          </cell>
          <cell r="AE79">
            <v>150</v>
          </cell>
          <cell r="AF79">
            <v>0</v>
          </cell>
          <cell r="AG79">
            <v>0</v>
          </cell>
          <cell r="AH79">
            <v>1.0560438872714655</v>
          </cell>
          <cell r="AI79">
            <v>0.98060790678687948</v>
          </cell>
          <cell r="AJ79">
            <v>0.98702830188679247</v>
          </cell>
          <cell r="AK79">
            <v>177.41803196072649</v>
          </cell>
          <cell r="AL79">
            <v>0</v>
          </cell>
          <cell r="AM79">
            <v>3.7883254716981132E-2</v>
          </cell>
          <cell r="AN79">
            <v>15.821958244556722</v>
          </cell>
          <cell r="AO79">
            <v>36.565600882028669</v>
          </cell>
          <cell r="AP79">
            <v>27.625064384679867</v>
          </cell>
          <cell r="AQ79">
            <v>21.051858273116295</v>
          </cell>
          <cell r="AR79">
            <v>34.090452261306531</v>
          </cell>
          <cell r="AS79">
            <v>15.991278851148413</v>
          </cell>
          <cell r="AT79">
            <v>75.681906922179394</v>
          </cell>
          <cell r="AU79">
            <v>210.8246343631489</v>
          </cell>
          <cell r="AV79">
            <v>0.3589803779373148</v>
          </cell>
          <cell r="AW79">
            <v>0.61623186115089323</v>
          </cell>
          <cell r="AX79">
            <v>44.714863238833438</v>
          </cell>
          <cell r="BF79">
            <v>13.139722222222222</v>
          </cell>
          <cell r="BG79">
            <v>88.394444444346661</v>
          </cell>
          <cell r="BH79">
            <v>275.9305555560432</v>
          </cell>
          <cell r="BI79">
            <v>0</v>
          </cell>
          <cell r="BJ79">
            <v>377.46472222261207</v>
          </cell>
          <cell r="BK79">
            <v>128.71361111082396</v>
          </cell>
          <cell r="BL79">
            <v>135.92722222222221</v>
          </cell>
          <cell r="BM79">
            <v>123.95583333304126</v>
          </cell>
          <cell r="BN79">
            <v>125.83111111111111</v>
          </cell>
          <cell r="BO79">
            <v>0</v>
          </cell>
          <cell r="BP79">
            <v>0</v>
          </cell>
          <cell r="BQ79">
            <v>0</v>
          </cell>
          <cell r="BR79">
            <v>0</v>
          </cell>
          <cell r="BS79">
            <v>4.7577777777826933</v>
          </cell>
          <cell r="BT79">
            <v>10.096111111111112</v>
          </cell>
          <cell r="BU79">
            <v>0</v>
          </cell>
          <cell r="BV79">
            <v>0</v>
          </cell>
          <cell r="BW79">
            <v>46.580833333544689</v>
          </cell>
          <cell r="BX79">
            <v>20.155555555555555</v>
          </cell>
          <cell r="BY79">
            <v>26.425277777989137</v>
          </cell>
          <cell r="BZ79">
            <v>33.253888888888888</v>
          </cell>
          <cell r="CA79">
            <v>37.811388888956671</v>
          </cell>
          <cell r="CB79">
            <v>0</v>
          </cell>
          <cell r="CC79">
            <v>0</v>
          </cell>
          <cell r="CD79">
            <v>44.336666666849048</v>
          </cell>
          <cell r="CE79">
            <v>36.135833333333331</v>
          </cell>
          <cell r="CF79">
            <v>40.660555555737936</v>
          </cell>
          <cell r="CG79">
            <v>33.131666666666668</v>
          </cell>
          <cell r="CH79">
            <v>0</v>
          </cell>
          <cell r="CI79">
            <v>0</v>
          </cell>
          <cell r="CJ79">
            <v>0.66083333333333338</v>
          </cell>
          <cell r="CK79">
            <v>0.59583333333333333</v>
          </cell>
          <cell r="CL79">
            <v>3.0152777777777779</v>
          </cell>
          <cell r="CM79">
            <v>2.4083333333333332</v>
          </cell>
          <cell r="CN79">
            <v>0</v>
          </cell>
          <cell r="CO79">
            <v>257.44250000017439</v>
          </cell>
          <cell r="CP79">
            <v>40.754444444444445</v>
          </cell>
          <cell r="CQ79">
            <v>0</v>
          </cell>
          <cell r="CR79">
            <v>5.8963888888888887</v>
          </cell>
          <cell r="CS79">
            <v>0</v>
          </cell>
          <cell r="CT79">
            <v>0</v>
          </cell>
          <cell r="CU79">
            <v>3.117777777777778</v>
          </cell>
          <cell r="CV79">
            <v>0</v>
          </cell>
          <cell r="CW79">
            <v>0</v>
          </cell>
          <cell r="CX79">
            <v>10.763888888888889</v>
          </cell>
          <cell r="CY79">
            <v>9.6666666666666661</v>
          </cell>
          <cell r="CZ79">
            <v>9.5183333332603794</v>
          </cell>
          <cell r="DA79">
            <v>4.4722222222222219E-2</v>
          </cell>
          <cell r="DB79">
            <v>0</v>
          </cell>
          <cell r="DC79">
            <v>5.5116666666666667</v>
          </cell>
          <cell r="DD79">
            <v>0</v>
          </cell>
          <cell r="DE79">
            <v>0</v>
          </cell>
          <cell r="DF79">
            <v>0</v>
          </cell>
          <cell r="DG79">
            <v>0</v>
          </cell>
          <cell r="DH79">
            <v>0</v>
          </cell>
          <cell r="DI79">
            <v>8.4252777777777776</v>
          </cell>
          <cell r="DJ79">
            <v>0</v>
          </cell>
          <cell r="DK79">
            <v>3.0525000000000002</v>
          </cell>
          <cell r="DL79">
            <v>0</v>
          </cell>
          <cell r="DM79">
            <v>0</v>
          </cell>
          <cell r="DN79">
            <v>46.983055555482608</v>
          </cell>
          <cell r="DO79">
            <v>96.751666666593707</v>
          </cell>
          <cell r="DP79">
            <v>354.19416666676807</v>
          </cell>
          <cell r="DQ79">
            <v>15.230349166671026</v>
          </cell>
          <cell r="DR79">
            <v>4.2999999999999997E-2</v>
          </cell>
          <cell r="DS79">
            <v>369.4245158334391</v>
          </cell>
          <cell r="DT79">
            <v>18.91138888888889</v>
          </cell>
          <cell r="DU79">
            <v>4.3591666669551161</v>
          </cell>
          <cell r="DV79">
            <v>18.989999999999998</v>
          </cell>
          <cell r="DW79">
            <v>5.0779321305480865E-2</v>
          </cell>
          <cell r="DX79">
            <v>808.10046</v>
          </cell>
          <cell r="DY79">
            <v>0</v>
          </cell>
          <cell r="DZ79">
            <v>0</v>
          </cell>
          <cell r="EA79">
            <v>0.26189833787375316</v>
          </cell>
          <cell r="EB79">
            <v>42.554000000000002</v>
          </cell>
          <cell r="EC79">
            <v>16528.591306776168</v>
          </cell>
          <cell r="ED79">
            <v>0</v>
          </cell>
          <cell r="EE79">
            <v>32</v>
          </cell>
          <cell r="EF79">
            <v>8.1734375005408424</v>
          </cell>
          <cell r="EG79">
            <v>8.1969444445122246</v>
          </cell>
          <cell r="EH79">
            <v>18.299501846742849</v>
          </cell>
          <cell r="EI79">
            <v>15.395756192801457</v>
          </cell>
          <cell r="EJ79">
            <v>0</v>
          </cell>
          <cell r="EK79">
            <v>19.672131147540981</v>
          </cell>
          <cell r="EL79">
            <v>23.215108245048363</v>
          </cell>
          <cell r="EM79">
            <v>0</v>
          </cell>
          <cell r="EN79">
            <v>865.10976179266061</v>
          </cell>
          <cell r="EO79">
            <v>0</v>
          </cell>
          <cell r="EP79">
            <v>592.08160780120841</v>
          </cell>
          <cell r="EQ79">
            <v>-124.96128957064273</v>
          </cell>
          <cell r="ER79">
            <v>-137.39610034695386</v>
          </cell>
          <cell r="ES79">
            <v>-49.625894449388383</v>
          </cell>
          <cell r="ET79">
            <v>-3.235975578473882E-4</v>
          </cell>
          <cell r="EU79">
            <v>-0.19638086071837926</v>
          </cell>
          <cell r="EV79">
            <v>0</v>
          </cell>
          <cell r="EW79">
            <v>0</v>
          </cell>
        </row>
        <row r="80">
          <cell r="A80">
            <v>42208</v>
          </cell>
          <cell r="B80">
            <v>4</v>
          </cell>
          <cell r="C80" t="str">
            <v>Thu</v>
          </cell>
          <cell r="D80">
            <v>23687</v>
          </cell>
          <cell r="E80">
            <v>0</v>
          </cell>
          <cell r="F80">
            <v>0</v>
          </cell>
          <cell r="G80">
            <v>6570</v>
          </cell>
          <cell r="H80">
            <v>0</v>
          </cell>
          <cell r="I80">
            <v>618</v>
          </cell>
          <cell r="J80">
            <v>1340</v>
          </cell>
          <cell r="K80">
            <v>32215</v>
          </cell>
          <cell r="L80">
            <v>0</v>
          </cell>
          <cell r="M80">
            <v>32215</v>
          </cell>
          <cell r="N80">
            <v>448</v>
          </cell>
          <cell r="O80">
            <v>1066</v>
          </cell>
          <cell r="P80">
            <v>32300</v>
          </cell>
          <cell r="Q80">
            <v>873</v>
          </cell>
          <cell r="R80">
            <v>0</v>
          </cell>
          <cell r="S80">
            <v>0</v>
          </cell>
          <cell r="T80">
            <v>0</v>
          </cell>
          <cell r="U80">
            <v>697</v>
          </cell>
          <cell r="V80">
            <v>13720</v>
          </cell>
          <cell r="W80">
            <v>873</v>
          </cell>
          <cell r="X80">
            <v>712</v>
          </cell>
          <cell r="Y80">
            <v>0</v>
          </cell>
          <cell r="Z80">
            <v>9</v>
          </cell>
          <cell r="AA80">
            <v>142</v>
          </cell>
          <cell r="AB80">
            <v>863</v>
          </cell>
          <cell r="AC80">
            <v>4</v>
          </cell>
          <cell r="AD80">
            <v>1065</v>
          </cell>
          <cell r="AE80">
            <v>185</v>
          </cell>
          <cell r="AF80">
            <v>0</v>
          </cell>
          <cell r="AG80">
            <v>0</v>
          </cell>
          <cell r="AH80">
            <v>1.0591640216676455</v>
          </cell>
          <cell r="AI80">
            <v>1.0005211108801495</v>
          </cell>
          <cell r="AJ80">
            <v>0.9860934347353717</v>
          </cell>
          <cell r="AK80">
            <v>182.59473071130546</v>
          </cell>
          <cell r="AL80">
            <v>0</v>
          </cell>
          <cell r="AM80">
            <v>6.0779140152103055E-2</v>
          </cell>
          <cell r="AN80">
            <v>16.502896263454879</v>
          </cell>
          <cell r="AO80">
            <v>56.327608982826945</v>
          </cell>
          <cell r="AP80">
            <v>23.319607568837164</v>
          </cell>
          <cell r="AQ80">
            <v>17.017359569439282</v>
          </cell>
          <cell r="AR80">
            <v>36.901489117983964</v>
          </cell>
          <cell r="AS80">
            <v>17.728019720668669</v>
          </cell>
          <cell r="AT80">
            <v>79.492995165616378</v>
          </cell>
          <cell r="AU80">
            <v>239.49348163253731</v>
          </cell>
          <cell r="AV80">
            <v>0.33192133090112691</v>
          </cell>
          <cell r="AW80">
            <v>0.57553276265999276</v>
          </cell>
          <cell r="AX80">
            <v>43.864643451375507</v>
          </cell>
          <cell r="BF80">
            <v>19.728055555555557</v>
          </cell>
          <cell r="BG80">
            <v>123.83361111116622</v>
          </cell>
          <cell r="BH80">
            <v>280.49638888877712</v>
          </cell>
          <cell r="BI80">
            <v>5.341388888888889</v>
          </cell>
          <cell r="BJ80">
            <v>429.39944444438777</v>
          </cell>
          <cell r="BK80">
            <v>134.51305555542646</v>
          </cell>
          <cell r="BL80">
            <v>142.4713888888889</v>
          </cell>
          <cell r="BM80">
            <v>129.72444444440589</v>
          </cell>
          <cell r="BN80">
            <v>130.25222222222223</v>
          </cell>
          <cell r="BO80">
            <v>0</v>
          </cell>
          <cell r="BP80">
            <v>0</v>
          </cell>
          <cell r="BQ80">
            <v>0</v>
          </cell>
          <cell r="BR80">
            <v>0</v>
          </cell>
          <cell r="BS80">
            <v>4.7886111110205656</v>
          </cell>
          <cell r="BT80">
            <v>12.219166666666666</v>
          </cell>
          <cell r="BU80">
            <v>0</v>
          </cell>
          <cell r="BV80">
            <v>0</v>
          </cell>
          <cell r="BW80">
            <v>64.594722222221193</v>
          </cell>
          <cell r="BX80">
            <v>18.925000000000001</v>
          </cell>
          <cell r="BY80">
            <v>45.669722222221189</v>
          </cell>
          <cell r="BZ80">
            <v>50.191944444444445</v>
          </cell>
          <cell r="CA80">
            <v>51.300555555503557</v>
          </cell>
          <cell r="CB80">
            <v>0</v>
          </cell>
          <cell r="CC80">
            <v>0</v>
          </cell>
          <cell r="CD80">
            <v>48.679999999878675</v>
          </cell>
          <cell r="CE80">
            <v>44.206944444444446</v>
          </cell>
          <cell r="CF80">
            <v>40.991944444258181</v>
          </cell>
          <cell r="CG80">
            <v>38.464444444444446</v>
          </cell>
          <cell r="CH80">
            <v>0</v>
          </cell>
          <cell r="CI80">
            <v>0</v>
          </cell>
          <cell r="CJ80">
            <v>2.2499999999999999E-2</v>
          </cell>
          <cell r="CK80">
            <v>2.361111111111111E-2</v>
          </cell>
          <cell r="CL80">
            <v>7.6655555556204895</v>
          </cell>
          <cell r="CM80">
            <v>5.7188888888888885</v>
          </cell>
          <cell r="CN80">
            <v>0</v>
          </cell>
          <cell r="CO80">
            <v>299.08833333302988</v>
          </cell>
          <cell r="CP80">
            <v>31.862222222222222</v>
          </cell>
          <cell r="CQ80">
            <v>0</v>
          </cell>
          <cell r="CR80">
            <v>9.0588888888888892</v>
          </cell>
          <cell r="CS80">
            <v>0</v>
          </cell>
          <cell r="CT80">
            <v>0</v>
          </cell>
          <cell r="CU80">
            <v>15.72027777782926</v>
          </cell>
          <cell r="CV80">
            <v>0</v>
          </cell>
          <cell r="CW80">
            <v>2.2658333333333331</v>
          </cell>
          <cell r="CX80">
            <v>13.085000000000001</v>
          </cell>
          <cell r="CY80">
            <v>4.2666666666666666</v>
          </cell>
          <cell r="CZ80">
            <v>2.0858333334632011</v>
          </cell>
          <cell r="DA80">
            <v>0.25027777777777777</v>
          </cell>
          <cell r="DB80">
            <v>0</v>
          </cell>
          <cell r="DC80">
            <v>6.9597222222222221</v>
          </cell>
          <cell r="DD80">
            <v>0</v>
          </cell>
          <cell r="DE80">
            <v>0</v>
          </cell>
          <cell r="DF80">
            <v>0</v>
          </cell>
          <cell r="DG80">
            <v>0</v>
          </cell>
          <cell r="DH80">
            <v>0</v>
          </cell>
          <cell r="DI80">
            <v>13.375833333333333</v>
          </cell>
          <cell r="DJ80">
            <v>0</v>
          </cell>
          <cell r="DK80">
            <v>3.5972222222222223</v>
          </cell>
          <cell r="DL80">
            <v>0</v>
          </cell>
          <cell r="DM80">
            <v>0</v>
          </cell>
          <cell r="DN80">
            <v>43.620555555685421</v>
          </cell>
          <cell r="DO80">
            <v>102.52777777795913</v>
          </cell>
          <cell r="DP80">
            <v>401.61611111098898</v>
          </cell>
          <cell r="DQ80">
            <v>17.269492777772523</v>
          </cell>
          <cell r="DR80">
            <v>4.2999999999999997E-2</v>
          </cell>
          <cell r="DS80">
            <v>418.88560388876152</v>
          </cell>
          <cell r="DT80">
            <v>24.14361111111111</v>
          </cell>
          <cell r="DU80">
            <v>3.6397222222876695</v>
          </cell>
          <cell r="DV80">
            <v>15.5</v>
          </cell>
          <cell r="DW80">
            <v>3.6670608356190675E-2</v>
          </cell>
          <cell r="DX80">
            <v>655.85149999999999</v>
          </cell>
          <cell r="DY80">
            <v>0</v>
          </cell>
          <cell r="DZ80">
            <v>0</v>
          </cell>
          <cell r="EA80">
            <v>0.24476319268586327</v>
          </cell>
          <cell r="EB80">
            <v>42.313000000000002</v>
          </cell>
          <cell r="EC80">
            <v>18380.158057345168</v>
          </cell>
          <cell r="ED80">
            <v>226.01018805555557</v>
          </cell>
          <cell r="EE80">
            <v>23</v>
          </cell>
          <cell r="EF80">
            <v>9.4949275364026153</v>
          </cell>
          <cell r="EG80">
            <v>7.1438888888834562</v>
          </cell>
          <cell r="EH80">
            <v>25.896259429213256</v>
          </cell>
          <cell r="EI80">
            <v>17.369266319342195</v>
          </cell>
          <cell r="EJ80">
            <v>0</v>
          </cell>
          <cell r="EK80">
            <v>400</v>
          </cell>
          <cell r="EL80">
            <v>18.524423829383593</v>
          </cell>
          <cell r="EM80">
            <v>0</v>
          </cell>
          <cell r="EN80">
            <v>1372.0053367624123</v>
          </cell>
          <cell r="EO80">
            <v>0</v>
          </cell>
          <cell r="EP80">
            <v>-112.82209248939522</v>
          </cell>
          <cell r="EQ80">
            <v>-299.25142198781811</v>
          </cell>
          <cell r="ER80">
            <v>283.43493000831586</v>
          </cell>
          <cell r="ES80">
            <v>-291.16512506789797</v>
          </cell>
          <cell r="ET80">
            <v>-4.1022696048747864E-2</v>
          </cell>
          <cell r="EU80">
            <v>-30.127821617320624</v>
          </cell>
          <cell r="EV80">
            <v>0</v>
          </cell>
          <cell r="EW80">
            <v>0</v>
          </cell>
        </row>
        <row r="81">
          <cell r="A81">
            <v>42209</v>
          </cell>
          <cell r="B81">
            <v>4</v>
          </cell>
          <cell r="C81" t="str">
            <v>Fri</v>
          </cell>
          <cell r="D81">
            <v>23660</v>
          </cell>
          <cell r="E81">
            <v>0</v>
          </cell>
          <cell r="F81">
            <v>0</v>
          </cell>
          <cell r="G81">
            <v>4512</v>
          </cell>
          <cell r="H81">
            <v>0</v>
          </cell>
          <cell r="I81">
            <v>575</v>
          </cell>
          <cell r="J81">
            <v>318</v>
          </cell>
          <cell r="K81">
            <v>29065</v>
          </cell>
          <cell r="L81">
            <v>0</v>
          </cell>
          <cell r="M81">
            <v>29065</v>
          </cell>
          <cell r="N81">
            <v>220</v>
          </cell>
          <cell r="O81">
            <v>948</v>
          </cell>
          <cell r="P81">
            <v>31274</v>
          </cell>
          <cell r="Q81">
            <v>731</v>
          </cell>
          <cell r="R81">
            <v>0</v>
          </cell>
          <cell r="S81">
            <v>0</v>
          </cell>
          <cell r="T81">
            <v>0</v>
          </cell>
          <cell r="U81">
            <v>578</v>
          </cell>
          <cell r="V81">
            <v>12048</v>
          </cell>
          <cell r="W81">
            <v>731</v>
          </cell>
          <cell r="X81">
            <v>687</v>
          </cell>
          <cell r="Y81">
            <v>0</v>
          </cell>
          <cell r="Z81">
            <v>0</v>
          </cell>
          <cell r="AA81">
            <v>51</v>
          </cell>
          <cell r="AB81">
            <v>738</v>
          </cell>
          <cell r="AC81">
            <v>13</v>
          </cell>
          <cell r="AD81">
            <v>944</v>
          </cell>
          <cell r="AE81">
            <v>134</v>
          </cell>
          <cell r="AF81">
            <v>0</v>
          </cell>
          <cell r="AG81">
            <v>0</v>
          </cell>
          <cell r="AH81">
            <v>1.0364292004576259</v>
          </cell>
          <cell r="AI81">
            <v>0.95747559994902043</v>
          </cell>
          <cell r="AJ81">
            <v>0.99243075864441765</v>
          </cell>
          <cell r="AK81">
            <v>197.64155540367099</v>
          </cell>
          <cell r="AL81">
            <v>0</v>
          </cell>
          <cell r="AM81">
            <v>3.0724238775159125E-2</v>
          </cell>
          <cell r="AN81">
            <v>14.291217902470727</v>
          </cell>
          <cell r="AO81">
            <v>34.974021582070279</v>
          </cell>
          <cell r="AP81">
            <v>24.064068883744504</v>
          </cell>
          <cell r="AQ81">
            <v>17.791539621402649</v>
          </cell>
          <cell r="AR81">
            <v>39.760601915184679</v>
          </cell>
          <cell r="AS81">
            <v>16.129286846168689</v>
          </cell>
          <cell r="AT81">
            <v>73.910614169997515</v>
          </cell>
          <cell r="AU81">
            <v>229.78857974832073</v>
          </cell>
          <cell r="AV81">
            <v>0.32164615948690395</v>
          </cell>
          <cell r="AW81">
            <v>0.62443084155307282</v>
          </cell>
          <cell r="AX81">
            <v>44.249345163831272</v>
          </cell>
          <cell r="BF81">
            <v>17.728055555555557</v>
          </cell>
          <cell r="BG81">
            <v>102.33777777778165</v>
          </cell>
          <cell r="BH81">
            <v>285.32638888879268</v>
          </cell>
          <cell r="BI81">
            <v>10.960833333333333</v>
          </cell>
          <cell r="BJ81">
            <v>416.35305555546319</v>
          </cell>
          <cell r="BK81">
            <v>126.48583333355323</v>
          </cell>
          <cell r="BL81">
            <v>131.0936111111111</v>
          </cell>
          <cell r="BM81">
            <v>119.71166666683973</v>
          </cell>
          <cell r="BN81">
            <v>122.04611111111112</v>
          </cell>
          <cell r="BO81">
            <v>0</v>
          </cell>
          <cell r="BP81">
            <v>0</v>
          </cell>
          <cell r="BQ81">
            <v>0</v>
          </cell>
          <cell r="BR81">
            <v>0</v>
          </cell>
          <cell r="BS81">
            <v>6.7741666667134917</v>
          </cell>
          <cell r="BT81">
            <v>9.0474999999999994</v>
          </cell>
          <cell r="BU81">
            <v>0</v>
          </cell>
          <cell r="BV81">
            <v>0</v>
          </cell>
          <cell r="BW81">
            <v>66.334444444801704</v>
          </cell>
          <cell r="BX81">
            <v>27.105833333333333</v>
          </cell>
          <cell r="BY81">
            <v>39.228611111468375</v>
          </cell>
          <cell r="BZ81">
            <v>43.850277777777777</v>
          </cell>
          <cell r="CA81">
            <v>41.086944444123915</v>
          </cell>
          <cell r="CB81">
            <v>0</v>
          </cell>
          <cell r="CC81">
            <v>0</v>
          </cell>
          <cell r="CD81">
            <v>45.755277777535632</v>
          </cell>
          <cell r="CE81">
            <v>37.519722222222228</v>
          </cell>
          <cell r="CF81">
            <v>42.304166666467466</v>
          </cell>
          <cell r="CG81">
            <v>35.723333333333336</v>
          </cell>
          <cell r="CH81">
            <v>0</v>
          </cell>
          <cell r="CI81">
            <v>0</v>
          </cell>
          <cell r="CJ81">
            <v>0</v>
          </cell>
          <cell r="CK81">
            <v>0</v>
          </cell>
          <cell r="CL81">
            <v>3.4511111110681667</v>
          </cell>
          <cell r="CM81">
            <v>1.7963888888888888</v>
          </cell>
          <cell r="CN81">
            <v>0</v>
          </cell>
          <cell r="CO81">
            <v>279.66250000001446</v>
          </cell>
          <cell r="CP81">
            <v>48.87027777777778</v>
          </cell>
          <cell r="CQ81">
            <v>0</v>
          </cell>
          <cell r="CR81">
            <v>9.0741666666666667</v>
          </cell>
          <cell r="CS81">
            <v>0</v>
          </cell>
          <cell r="CT81">
            <v>0</v>
          </cell>
          <cell r="CU81">
            <v>10.96</v>
          </cell>
          <cell r="CV81">
            <v>0</v>
          </cell>
          <cell r="CW81">
            <v>0</v>
          </cell>
          <cell r="CX81">
            <v>13.278055555555556</v>
          </cell>
          <cell r="CY81">
            <v>4.3</v>
          </cell>
          <cell r="CZ81">
            <v>4.3925000000000001</v>
          </cell>
          <cell r="DA81">
            <v>0.12138888888888889</v>
          </cell>
          <cell r="DB81">
            <v>0</v>
          </cell>
          <cell r="DC81">
            <v>5.51</v>
          </cell>
          <cell r="DD81">
            <v>0</v>
          </cell>
          <cell r="DE81">
            <v>0</v>
          </cell>
          <cell r="DF81">
            <v>0</v>
          </cell>
          <cell r="DG81">
            <v>0</v>
          </cell>
          <cell r="DH81">
            <v>0</v>
          </cell>
          <cell r="DI81">
            <v>8.4805555555555561</v>
          </cell>
          <cell r="DJ81">
            <v>0.61722222222222223</v>
          </cell>
          <cell r="DK81">
            <v>2.8616666666666668</v>
          </cell>
          <cell r="DL81">
            <v>0</v>
          </cell>
          <cell r="DM81">
            <v>0</v>
          </cell>
          <cell r="DN81">
            <v>39.561388888888885</v>
          </cell>
          <cell r="DO81">
            <v>108.46583333333332</v>
          </cell>
          <cell r="DP81">
            <v>388.12833333334777</v>
          </cell>
          <cell r="DQ81">
            <v>16.689518333333954</v>
          </cell>
          <cell r="DR81">
            <v>4.3000000000000003E-2</v>
          </cell>
          <cell r="DS81">
            <v>404.81785166668175</v>
          </cell>
          <cell r="DT81">
            <v>23.107777777777777</v>
          </cell>
          <cell r="DU81">
            <v>5.1169444443376007</v>
          </cell>
          <cell r="DV81">
            <v>15.97</v>
          </cell>
          <cell r="DW81">
            <v>3.8936516255341995E-2</v>
          </cell>
          <cell r="DX81">
            <v>680.17827</v>
          </cell>
          <cell r="DY81">
            <v>0</v>
          </cell>
          <cell r="DZ81">
            <v>0</v>
          </cell>
          <cell r="EA81">
            <v>0.26793737698761799</v>
          </cell>
          <cell r="EB81">
            <v>42.591000000000001</v>
          </cell>
          <cell r="EC81">
            <v>17921.775390335642</v>
          </cell>
          <cell r="ED81">
            <v>466.8328525</v>
          </cell>
          <cell r="EE81">
            <v>22</v>
          </cell>
          <cell r="EF81">
            <v>13.955303030011638</v>
          </cell>
          <cell r="EG81">
            <v>9.5969444442118732</v>
          </cell>
          <cell r="EH81">
            <v>13.962777504752394</v>
          </cell>
          <cell r="EI81">
            <v>16.239535112851016</v>
          </cell>
          <cell r="EJ81">
            <v>0</v>
          </cell>
          <cell r="EK81">
            <v>0</v>
          </cell>
          <cell r="EL81">
            <v>14.777849324073136</v>
          </cell>
          <cell r="EM81">
            <v>0</v>
          </cell>
          <cell r="EN81">
            <v>666.0597859469276</v>
          </cell>
          <cell r="EO81">
            <v>0</v>
          </cell>
          <cell r="EP81">
            <v>124.11862863141933</v>
          </cell>
          <cell r="EQ81">
            <v>124.91588578095907</v>
          </cell>
          <cell r="ER81">
            <v>156.70309118374198</v>
          </cell>
          <cell r="ES81">
            <v>-68.591013493077298</v>
          </cell>
          <cell r="ET81">
            <v>7.8753828443322016E-3</v>
          </cell>
          <cell r="EU81">
            <v>5.1729127634099568</v>
          </cell>
          <cell r="EV81">
            <v>0</v>
          </cell>
          <cell r="EW81">
            <v>0</v>
          </cell>
        </row>
        <row r="82">
          <cell r="A82">
            <v>42210</v>
          </cell>
          <cell r="B82">
            <v>4</v>
          </cell>
          <cell r="C82" t="str">
            <v>Sat</v>
          </cell>
          <cell r="D82">
            <v>22678</v>
          </cell>
          <cell r="E82">
            <v>0</v>
          </cell>
          <cell r="F82">
            <v>0</v>
          </cell>
          <cell r="G82">
            <v>3204</v>
          </cell>
          <cell r="H82">
            <v>0</v>
          </cell>
          <cell r="I82">
            <v>793</v>
          </cell>
          <cell r="J82">
            <v>266</v>
          </cell>
          <cell r="K82">
            <v>26941</v>
          </cell>
          <cell r="L82">
            <v>0</v>
          </cell>
          <cell r="M82">
            <v>26941</v>
          </cell>
          <cell r="N82">
            <v>293</v>
          </cell>
          <cell r="O82">
            <v>962</v>
          </cell>
          <cell r="P82">
            <v>34068</v>
          </cell>
          <cell r="Q82">
            <v>649</v>
          </cell>
          <cell r="R82">
            <v>0</v>
          </cell>
          <cell r="S82">
            <v>0</v>
          </cell>
          <cell r="T82">
            <v>0</v>
          </cell>
          <cell r="U82">
            <v>535</v>
          </cell>
          <cell r="V82">
            <v>11850</v>
          </cell>
          <cell r="W82">
            <v>649</v>
          </cell>
          <cell r="X82">
            <v>568</v>
          </cell>
          <cell r="Y82">
            <v>0</v>
          </cell>
          <cell r="Z82">
            <v>8</v>
          </cell>
          <cell r="AA82">
            <v>67</v>
          </cell>
          <cell r="AB82">
            <v>643</v>
          </cell>
          <cell r="AC82">
            <v>13</v>
          </cell>
          <cell r="AD82">
            <v>950</v>
          </cell>
          <cell r="AE82">
            <v>156</v>
          </cell>
          <cell r="AF82">
            <v>0</v>
          </cell>
          <cell r="AG82">
            <v>0</v>
          </cell>
          <cell r="AH82">
            <v>0.94022655668501265</v>
          </cell>
          <cell r="AI82">
            <v>0.90477722321366028</v>
          </cell>
          <cell r="AJ82">
            <v>0.98912438291080507</v>
          </cell>
          <cell r="AK82">
            <v>174.8118392963176</v>
          </cell>
          <cell r="AL82">
            <v>0</v>
          </cell>
          <cell r="AM82">
            <v>3.9308117738762478E-2</v>
          </cell>
          <cell r="AN82">
            <v>13.51650924985873</v>
          </cell>
          <cell r="AO82">
            <v>35.201561261206315</v>
          </cell>
          <cell r="AP82">
            <v>21.667785957742005</v>
          </cell>
          <cell r="AQ82">
            <v>15.491006013742822</v>
          </cell>
          <cell r="AR82">
            <v>41.511556240369799</v>
          </cell>
          <cell r="AS82">
            <v>15.440852755412573</v>
          </cell>
          <cell r="AT82">
            <v>67.924480731488956</v>
          </cell>
          <cell r="AU82">
            <v>197.77848017373245</v>
          </cell>
          <cell r="AV82">
            <v>0.34343716602444707</v>
          </cell>
          <cell r="AW82">
            <v>0.96524863612300371</v>
          </cell>
          <cell r="AX82">
            <v>62.860989823042161</v>
          </cell>
          <cell r="BF82">
            <v>6.1352777777777776</v>
          </cell>
          <cell r="BG82">
            <v>103.54166666658026</v>
          </cell>
          <cell r="BH82">
            <v>270.45083333344405</v>
          </cell>
          <cell r="BI82">
            <v>38.825555555555553</v>
          </cell>
          <cell r="BJ82">
            <v>418.95333333335759</v>
          </cell>
          <cell r="BK82">
            <v>136.21805555556148</v>
          </cell>
          <cell r="BL82">
            <v>128.07583333333332</v>
          </cell>
          <cell r="BM82">
            <v>129.72805555554675</v>
          </cell>
          <cell r="BN82">
            <v>120.6875</v>
          </cell>
          <cell r="BO82">
            <v>0</v>
          </cell>
          <cell r="BP82">
            <v>0</v>
          </cell>
          <cell r="BQ82">
            <v>0</v>
          </cell>
          <cell r="BR82">
            <v>0</v>
          </cell>
          <cell r="BS82">
            <v>6.4900000000147458</v>
          </cell>
          <cell r="BT82">
            <v>7.3883333333333336</v>
          </cell>
          <cell r="BU82">
            <v>0</v>
          </cell>
          <cell r="BV82">
            <v>0</v>
          </cell>
          <cell r="BW82">
            <v>71.172222222246802</v>
          </cell>
          <cell r="BX82">
            <v>27.328333333333333</v>
          </cell>
          <cell r="BY82">
            <v>43.843888888913469</v>
          </cell>
          <cell r="BZ82">
            <v>44.900833333333331</v>
          </cell>
          <cell r="CA82">
            <v>41.895277777585306</v>
          </cell>
          <cell r="CB82">
            <v>0</v>
          </cell>
          <cell r="CC82">
            <v>0</v>
          </cell>
          <cell r="CD82">
            <v>41.642777778228954</v>
          </cell>
          <cell r="CE82">
            <v>32.445555555555558</v>
          </cell>
          <cell r="CF82">
            <v>36.244722222673396</v>
          </cell>
          <cell r="CG82">
            <v>29.655000000000001</v>
          </cell>
          <cell r="CH82">
            <v>0</v>
          </cell>
          <cell r="CI82">
            <v>0</v>
          </cell>
          <cell r="CJ82">
            <v>0.25416666666666665</v>
          </cell>
          <cell r="CK82">
            <v>0.34111111111111109</v>
          </cell>
          <cell r="CL82">
            <v>5.1438888888888892</v>
          </cell>
          <cell r="CM82">
            <v>2.4494444444444445</v>
          </cell>
          <cell r="CN82">
            <v>0</v>
          </cell>
          <cell r="CO82">
            <v>290.92833333362256</v>
          </cell>
          <cell r="CP82">
            <v>39.06055555555556</v>
          </cell>
          <cell r="CQ82">
            <v>0</v>
          </cell>
          <cell r="CR82">
            <v>8.0683333333333334</v>
          </cell>
          <cell r="CS82">
            <v>0</v>
          </cell>
          <cell r="CT82">
            <v>0</v>
          </cell>
          <cell r="CU82">
            <v>12.239166666666666</v>
          </cell>
          <cell r="CV82">
            <v>0</v>
          </cell>
          <cell r="CW82">
            <v>3.6319444444444446</v>
          </cell>
          <cell r="CX82">
            <v>14.941388888888889</v>
          </cell>
          <cell r="CY82">
            <v>2.5</v>
          </cell>
          <cell r="CZ82">
            <v>2.1763888888888889</v>
          </cell>
          <cell r="DA82">
            <v>0.12861111111111112</v>
          </cell>
          <cell r="DB82">
            <v>0</v>
          </cell>
          <cell r="DC82">
            <v>6.9938888888888888</v>
          </cell>
          <cell r="DD82">
            <v>0</v>
          </cell>
          <cell r="DE82">
            <v>0</v>
          </cell>
          <cell r="DF82">
            <v>0.46</v>
          </cell>
          <cell r="DG82">
            <v>0</v>
          </cell>
          <cell r="DH82">
            <v>0</v>
          </cell>
          <cell r="DI82">
            <v>8.4844444444444438</v>
          </cell>
          <cell r="DJ82">
            <v>0</v>
          </cell>
          <cell r="DK82">
            <v>3.9525000000000001</v>
          </cell>
          <cell r="DL82">
            <v>0</v>
          </cell>
          <cell r="DM82">
            <v>0</v>
          </cell>
          <cell r="DN82">
            <v>39.637222222222221</v>
          </cell>
          <cell r="DO82">
            <v>102.63722222222222</v>
          </cell>
          <cell r="DP82">
            <v>393.56555555584475</v>
          </cell>
          <cell r="DQ82">
            <v>16.923318888901324</v>
          </cell>
          <cell r="DR82">
            <v>4.2999999999999997E-2</v>
          </cell>
          <cell r="DS82">
            <v>410.4888744447461</v>
          </cell>
          <cell r="DT82">
            <v>22.506388888888889</v>
          </cell>
          <cell r="DU82">
            <v>3.0661111108461987</v>
          </cell>
          <cell r="DV82">
            <v>21.11</v>
          </cell>
          <cell r="DW82">
            <v>5.1028939173739081E-2</v>
          </cell>
          <cell r="DX82">
            <v>1262.56799</v>
          </cell>
          <cell r="DY82">
            <v>0</v>
          </cell>
          <cell r="DZ82">
            <v>0</v>
          </cell>
          <cell r="EA82">
            <v>0.25003655059118468</v>
          </cell>
          <cell r="EB82">
            <v>59.808999999999997</v>
          </cell>
          <cell r="EC82">
            <v>25813.497081665817</v>
          </cell>
          <cell r="ED82">
            <v>2322.1176522222222</v>
          </cell>
          <cell r="EE82">
            <v>16</v>
          </cell>
          <cell r="EF82">
            <v>11.497916665673245</v>
          </cell>
          <cell r="EG82">
            <v>12.240555555441469</v>
          </cell>
          <cell r="EH82">
            <v>12.744519584378757</v>
          </cell>
          <cell r="EI82">
            <v>15.671247154563089</v>
          </cell>
          <cell r="EJ82">
            <v>0</v>
          </cell>
          <cell r="EK82">
            <v>31.475409836065577</v>
          </cell>
          <cell r="EL82">
            <v>13.025164704611729</v>
          </cell>
          <cell r="EM82">
            <v>0</v>
          </cell>
          <cell r="EN82">
            <v>493.68258859672113</v>
          </cell>
          <cell r="EO82">
            <v>0</v>
          </cell>
          <cell r="EP82">
            <v>1356.2574345349597</v>
          </cell>
          <cell r="EQ82">
            <v>422.60467198216674</v>
          </cell>
          <cell r="ER82">
            <v>538.17667893998077</v>
          </cell>
          <cell r="ES82">
            <v>26.831811859628914</v>
          </cell>
          <cell r="ET82">
            <v>0.34869317741426309</v>
          </cell>
          <cell r="EU82">
            <v>149.44312711528715</v>
          </cell>
          <cell r="EV82">
            <v>0</v>
          </cell>
          <cell r="EW82">
            <v>0</v>
          </cell>
        </row>
        <row r="83">
          <cell r="A83">
            <v>42211</v>
          </cell>
          <cell r="B83">
            <v>4</v>
          </cell>
          <cell r="C83" t="str">
            <v>Sun</v>
          </cell>
          <cell r="D83">
            <v>14466</v>
          </cell>
          <cell r="E83">
            <v>0</v>
          </cell>
          <cell r="F83">
            <v>0</v>
          </cell>
          <cell r="G83">
            <v>3102</v>
          </cell>
          <cell r="H83">
            <v>0</v>
          </cell>
          <cell r="I83">
            <v>170</v>
          </cell>
          <cell r="J83">
            <v>266</v>
          </cell>
          <cell r="K83">
            <v>18004</v>
          </cell>
          <cell r="L83">
            <v>0</v>
          </cell>
          <cell r="M83">
            <v>18004</v>
          </cell>
          <cell r="N83">
            <v>113</v>
          </cell>
          <cell r="O83">
            <v>573</v>
          </cell>
          <cell r="P83">
            <v>19631</v>
          </cell>
          <cell r="Q83">
            <v>410</v>
          </cell>
          <cell r="R83">
            <v>0</v>
          </cell>
          <cell r="S83">
            <v>1</v>
          </cell>
          <cell r="T83">
            <v>0</v>
          </cell>
          <cell r="U83">
            <v>329</v>
          </cell>
          <cell r="V83">
            <v>6844</v>
          </cell>
          <cell r="W83">
            <v>410</v>
          </cell>
          <cell r="X83">
            <v>378</v>
          </cell>
          <cell r="Y83">
            <v>0</v>
          </cell>
          <cell r="Z83">
            <v>7</v>
          </cell>
          <cell r="AA83">
            <v>29</v>
          </cell>
          <cell r="AB83">
            <v>414</v>
          </cell>
          <cell r="AC83">
            <v>3</v>
          </cell>
          <cell r="AD83">
            <v>563</v>
          </cell>
          <cell r="AE83">
            <v>125</v>
          </cell>
          <cell r="AF83">
            <v>0</v>
          </cell>
          <cell r="AG83">
            <v>0</v>
          </cell>
          <cell r="AH83">
            <v>0.94991395075208973</v>
          </cell>
          <cell r="AI83">
            <v>0.97909457082941642</v>
          </cell>
          <cell r="AJ83">
            <v>0.9937236169740058</v>
          </cell>
          <cell r="AK83">
            <v>181.17728917340443</v>
          </cell>
          <cell r="AL83">
            <v>0</v>
          </cell>
          <cell r="AM83">
            <v>2.4216840702066207E-2</v>
          </cell>
          <cell r="AN83">
            <v>14.47751661610015</v>
          </cell>
          <cell r="AO83">
            <v>37.673959893341127</v>
          </cell>
          <cell r="AP83">
            <v>23.102964812306382</v>
          </cell>
          <cell r="AQ83">
            <v>12.675294339945012</v>
          </cell>
          <cell r="AR83">
            <v>43.912195121951221</v>
          </cell>
          <cell r="AS83">
            <v>16.832879682723519</v>
          </cell>
          <cell r="AT83">
            <v>69.381655626537793</v>
          </cell>
          <cell r="AU83">
            <v>205.42284567830077</v>
          </cell>
          <cell r="AV83">
            <v>0.33775043568032276</v>
          </cell>
          <cell r="AW83">
            <v>1.3146160286578383</v>
          </cell>
          <cell r="AX83">
            <v>87.4498912573968</v>
          </cell>
          <cell r="BF83">
            <v>3.9</v>
          </cell>
          <cell r="BG83">
            <v>6.0302777777278465</v>
          </cell>
          <cell r="BH83">
            <v>258.88333333356718</v>
          </cell>
          <cell r="BI83">
            <v>0</v>
          </cell>
          <cell r="BJ83">
            <v>268.81361111129502</v>
          </cell>
          <cell r="BK83">
            <v>87.643611111272804</v>
          </cell>
          <cell r="BL83">
            <v>83.253888888888895</v>
          </cell>
          <cell r="BM83">
            <v>79.844444444439276</v>
          </cell>
          <cell r="BN83">
            <v>76.55361111111111</v>
          </cell>
          <cell r="BO83">
            <v>0</v>
          </cell>
          <cell r="BP83">
            <v>0</v>
          </cell>
          <cell r="BQ83">
            <v>0</v>
          </cell>
          <cell r="BR83">
            <v>0</v>
          </cell>
          <cell r="BS83">
            <v>7.7991666668335284</v>
          </cell>
          <cell r="BT83">
            <v>6.700277777777778</v>
          </cell>
          <cell r="BU83">
            <v>0</v>
          </cell>
          <cell r="BV83">
            <v>0</v>
          </cell>
          <cell r="BW83">
            <v>39.578611110884751</v>
          </cell>
          <cell r="BX83">
            <v>15.209444444444445</v>
          </cell>
          <cell r="BY83">
            <v>24.369166666440304</v>
          </cell>
          <cell r="BZ83">
            <v>27.198611111111113</v>
          </cell>
          <cell r="CA83">
            <v>32.346388888810502</v>
          </cell>
          <cell r="CB83">
            <v>0</v>
          </cell>
          <cell r="CC83">
            <v>0</v>
          </cell>
          <cell r="CD83">
            <v>24.594722222419868</v>
          </cell>
          <cell r="CE83">
            <v>20.741666666666667</v>
          </cell>
          <cell r="CF83">
            <v>22.700833333538224</v>
          </cell>
          <cell r="CG83">
            <v>19.554166666666667</v>
          </cell>
          <cell r="CH83">
            <v>0</v>
          </cell>
          <cell r="CI83">
            <v>0</v>
          </cell>
          <cell r="CJ83">
            <v>0.32</v>
          </cell>
          <cell r="CK83">
            <v>0.25861111111111112</v>
          </cell>
          <cell r="CL83">
            <v>1.5738888888816454</v>
          </cell>
          <cell r="CM83">
            <v>0.92888888888888888</v>
          </cell>
          <cell r="CN83">
            <v>0</v>
          </cell>
          <cell r="CO83">
            <v>184.16333333338792</v>
          </cell>
          <cell r="CP83">
            <v>29.234999999999999</v>
          </cell>
          <cell r="CQ83">
            <v>0</v>
          </cell>
          <cell r="CR83">
            <v>8.9738888888888884</v>
          </cell>
          <cell r="CS83">
            <v>0</v>
          </cell>
          <cell r="CT83">
            <v>0</v>
          </cell>
          <cell r="CU83">
            <v>4.1711111111111112</v>
          </cell>
          <cell r="CV83">
            <v>0</v>
          </cell>
          <cell r="CW83">
            <v>0</v>
          </cell>
          <cell r="CX83">
            <v>8.4288888888888884</v>
          </cell>
          <cell r="CY83">
            <v>1</v>
          </cell>
          <cell r="CZ83">
            <v>11.560555555578322</v>
          </cell>
          <cell r="DA83">
            <v>0</v>
          </cell>
          <cell r="DB83">
            <v>0</v>
          </cell>
          <cell r="DC83">
            <v>5.4641666666666664</v>
          </cell>
          <cell r="DD83">
            <v>0</v>
          </cell>
          <cell r="DE83">
            <v>0</v>
          </cell>
          <cell r="DF83">
            <v>0.15527777777777776</v>
          </cell>
          <cell r="DG83">
            <v>0</v>
          </cell>
          <cell r="DH83">
            <v>0</v>
          </cell>
          <cell r="DI83">
            <v>3.786111111111111</v>
          </cell>
          <cell r="DJ83">
            <v>0</v>
          </cell>
          <cell r="DK83">
            <v>0</v>
          </cell>
          <cell r="DL83">
            <v>0</v>
          </cell>
          <cell r="DM83">
            <v>0</v>
          </cell>
          <cell r="DN83">
            <v>30.395000000022765</v>
          </cell>
          <cell r="DO83">
            <v>72.775000000022757</v>
          </cell>
          <cell r="DP83">
            <v>256.9383333334107</v>
          </cell>
          <cell r="DQ83">
            <v>11.048348333336659</v>
          </cell>
          <cell r="DR83">
            <v>4.2999999999999997E-2</v>
          </cell>
          <cell r="DS83">
            <v>267.98668166674736</v>
          </cell>
          <cell r="DT83">
            <v>9.536944444444444</v>
          </cell>
          <cell r="DU83">
            <v>2.5538888889954685</v>
          </cell>
          <cell r="DV83">
            <v>18.149999999999999</v>
          </cell>
          <cell r="DW83">
            <v>6.7060683522424905E-2</v>
          </cell>
          <cell r="DX83">
            <v>1487.4650999999997</v>
          </cell>
          <cell r="DY83">
            <v>0</v>
          </cell>
          <cell r="DZ83">
            <v>0</v>
          </cell>
          <cell r="EA83">
            <v>0.2715620028107274</v>
          </cell>
          <cell r="EB83">
            <v>81.953999999999994</v>
          </cell>
          <cell r="EC83">
            <v>23450.045609316614</v>
          </cell>
          <cell r="ED83">
            <v>0</v>
          </cell>
          <cell r="EE83">
            <v>15</v>
          </cell>
          <cell r="EF83">
            <v>10.215555555981874</v>
          </cell>
          <cell r="EG83">
            <v>16.776111111086017</v>
          </cell>
          <cell r="EH83">
            <v>7.4510712984845036</v>
          </cell>
          <cell r="EI83">
            <v>16.651371094890273</v>
          </cell>
          <cell r="EJ83">
            <v>0</v>
          </cell>
          <cell r="EK83">
            <v>21.875</v>
          </cell>
          <cell r="EL83">
            <v>18.4256971409249</v>
          </cell>
          <cell r="EM83">
            <v>0</v>
          </cell>
          <cell r="EN83">
            <v>397.73480071806387</v>
          </cell>
          <cell r="EO83">
            <v>0</v>
          </cell>
          <cell r="EP83">
            <v>964.64620917926561</v>
          </cell>
          <cell r="EQ83">
            <v>104.09723851959863</v>
          </cell>
          <cell r="ER83">
            <v>987.13374906342131</v>
          </cell>
          <cell r="ES83">
            <v>-169.86636212833611</v>
          </cell>
          <cell r="ET83">
            <v>0.69806056994909771</v>
          </cell>
          <cell r="EU83">
            <v>143.71524447493837</v>
          </cell>
          <cell r="EV83">
            <v>0</v>
          </cell>
          <cell r="EW83">
            <v>0</v>
          </cell>
        </row>
        <row r="84">
          <cell r="A84">
            <v>42212</v>
          </cell>
          <cell r="B84">
            <v>5</v>
          </cell>
          <cell r="C84" t="str">
            <v>Mon</v>
          </cell>
          <cell r="D84">
            <v>19849</v>
          </cell>
          <cell r="E84">
            <v>0</v>
          </cell>
          <cell r="F84">
            <v>0</v>
          </cell>
          <cell r="G84">
            <v>2364</v>
          </cell>
          <cell r="H84">
            <v>0</v>
          </cell>
          <cell r="I84">
            <v>218</v>
          </cell>
          <cell r="J84">
            <v>924</v>
          </cell>
          <cell r="K84">
            <v>23355</v>
          </cell>
          <cell r="L84">
            <v>0</v>
          </cell>
          <cell r="M84">
            <v>23355</v>
          </cell>
          <cell r="N84">
            <v>40</v>
          </cell>
          <cell r="O84">
            <v>467</v>
          </cell>
          <cell r="P84">
            <v>14698</v>
          </cell>
          <cell r="Q84">
            <v>566</v>
          </cell>
          <cell r="R84">
            <v>0</v>
          </cell>
          <cell r="S84">
            <v>0</v>
          </cell>
          <cell r="T84">
            <v>0</v>
          </cell>
          <cell r="U84">
            <v>469</v>
          </cell>
          <cell r="V84">
            <v>9892</v>
          </cell>
          <cell r="W84">
            <v>566</v>
          </cell>
          <cell r="X84">
            <v>494</v>
          </cell>
          <cell r="Y84">
            <v>0</v>
          </cell>
          <cell r="Z84">
            <v>1</v>
          </cell>
          <cell r="AA84">
            <v>75</v>
          </cell>
          <cell r="AB84">
            <v>570</v>
          </cell>
          <cell r="AC84">
            <v>9</v>
          </cell>
          <cell r="AD84">
            <v>462</v>
          </cell>
          <cell r="AE84">
            <v>102</v>
          </cell>
          <cell r="AF84">
            <v>0</v>
          </cell>
          <cell r="AG84">
            <v>0</v>
          </cell>
          <cell r="AH84">
            <v>0.9894938429364345</v>
          </cell>
          <cell r="AI84">
            <v>0.96011973787168725</v>
          </cell>
          <cell r="AJ84">
            <v>0.99828730464568616</v>
          </cell>
          <cell r="AK84">
            <v>186.61067542059001</v>
          </cell>
          <cell r="AL84">
            <v>0</v>
          </cell>
          <cell r="AM84">
            <v>4.8897452365660461E-2</v>
          </cell>
          <cell r="AN84">
            <v>14.274676289507928</v>
          </cell>
          <cell r="AO84">
            <v>31.39144073493166</v>
          </cell>
          <cell r="AP84">
            <v>25.898877279219345</v>
          </cell>
          <cell r="AQ84">
            <v>25.248444896187038</v>
          </cell>
          <cell r="AR84">
            <v>41.263250883392224</v>
          </cell>
          <cell r="AS84">
            <v>16.932648985902386</v>
          </cell>
          <cell r="AT84">
            <v>80.918224260923651</v>
          </cell>
          <cell r="AU84">
            <v>214.402105312229</v>
          </cell>
          <cell r="AV84">
            <v>0.37741338473838326</v>
          </cell>
          <cell r="AW84">
            <v>0.61682008423260348</v>
          </cell>
          <cell r="AX84">
            <v>47.854253024521213</v>
          </cell>
          <cell r="BF84">
            <v>7.875</v>
          </cell>
          <cell r="BG84">
            <v>63.699444444305264</v>
          </cell>
          <cell r="BH84">
            <v>235.20944444427991</v>
          </cell>
          <cell r="BI84">
            <v>1.836111111111111</v>
          </cell>
          <cell r="BJ84">
            <v>308.61999999969629</v>
          </cell>
          <cell r="BK84">
            <v>108.93083333294994</v>
          </cell>
          <cell r="BL84">
            <v>107.78638888888889</v>
          </cell>
          <cell r="BM84">
            <v>106.36583333329453</v>
          </cell>
          <cell r="BN84">
            <v>101.51666666666667</v>
          </cell>
          <cell r="BO84">
            <v>0</v>
          </cell>
          <cell r="BP84">
            <v>0</v>
          </cell>
          <cell r="BQ84">
            <v>0</v>
          </cell>
          <cell r="BR84">
            <v>0</v>
          </cell>
          <cell r="BS84">
            <v>2.5649999996554107</v>
          </cell>
          <cell r="BT84">
            <v>6.2697222222222226</v>
          </cell>
          <cell r="BU84">
            <v>0</v>
          </cell>
          <cell r="BV84">
            <v>0</v>
          </cell>
          <cell r="BW84">
            <v>32.715277777840122</v>
          </cell>
          <cell r="BX84">
            <v>14.876666666666667</v>
          </cell>
          <cell r="BY84">
            <v>17.838611111173456</v>
          </cell>
          <cell r="BZ84">
            <v>21.523055555555555</v>
          </cell>
          <cell r="CA84">
            <v>22.417222222089251</v>
          </cell>
          <cell r="CB84">
            <v>0</v>
          </cell>
          <cell r="CC84">
            <v>0</v>
          </cell>
          <cell r="CD84">
            <v>33.662777777686458</v>
          </cell>
          <cell r="CE84">
            <v>27.924444444444447</v>
          </cell>
          <cell r="CF84">
            <v>29.513611111019788</v>
          </cell>
          <cell r="CG84">
            <v>24.904722222222222</v>
          </cell>
          <cell r="CH84">
            <v>0</v>
          </cell>
          <cell r="CI84">
            <v>0</v>
          </cell>
          <cell r="CJ84">
            <v>6.8611111111111109E-2</v>
          </cell>
          <cell r="CK84">
            <v>5.8333333333333334E-2</v>
          </cell>
          <cell r="CL84">
            <v>4.0805555555555557</v>
          </cell>
          <cell r="CM84">
            <v>2.9613888888888891</v>
          </cell>
          <cell r="CN84">
            <v>0</v>
          </cell>
          <cell r="CO84">
            <v>197.7261111105658</v>
          </cell>
          <cell r="CP84">
            <v>37.11</v>
          </cell>
          <cell r="CQ84">
            <v>0</v>
          </cell>
          <cell r="CR84">
            <v>9.0905555555555555</v>
          </cell>
          <cell r="CS84">
            <v>0</v>
          </cell>
          <cell r="CT84">
            <v>0</v>
          </cell>
          <cell r="CU84">
            <v>9.517777777777777</v>
          </cell>
          <cell r="CV84">
            <v>0</v>
          </cell>
          <cell r="CW84">
            <v>2.2675000000000001</v>
          </cell>
          <cell r="CX84">
            <v>10.796944444444444</v>
          </cell>
          <cell r="CY84">
            <v>2.0666666666666669</v>
          </cell>
          <cell r="CZ84">
            <v>2.4494444445013586</v>
          </cell>
          <cell r="DA84">
            <v>0</v>
          </cell>
          <cell r="DB84">
            <v>0</v>
          </cell>
          <cell r="DC84">
            <v>2.924722222222222</v>
          </cell>
          <cell r="DD84">
            <v>0</v>
          </cell>
          <cell r="DE84">
            <v>0</v>
          </cell>
          <cell r="DF84">
            <v>0</v>
          </cell>
          <cell r="DG84">
            <v>0</v>
          </cell>
          <cell r="DH84">
            <v>0</v>
          </cell>
          <cell r="DI84">
            <v>7.7897222222222222</v>
          </cell>
          <cell r="DJ84">
            <v>0</v>
          </cell>
          <cell r="DK84">
            <v>2.9591666666666665</v>
          </cell>
          <cell r="DL84">
            <v>0</v>
          </cell>
          <cell r="DM84">
            <v>0</v>
          </cell>
          <cell r="DN84">
            <v>28.986666666723579</v>
          </cell>
          <cell r="DO84">
            <v>86.972500000056911</v>
          </cell>
          <cell r="DP84">
            <v>284.69861111062272</v>
          </cell>
          <cell r="DQ84">
            <v>12.242040277756775</v>
          </cell>
          <cell r="DR84">
            <v>4.2999999999999997E-2</v>
          </cell>
          <cell r="DS84">
            <v>296.94065138837948</v>
          </cell>
          <cell r="DT84">
            <v>19.788611111111113</v>
          </cell>
          <cell r="DU84">
            <v>3.9261111112958194</v>
          </cell>
          <cell r="DV84">
            <v>19.95</v>
          </cell>
          <cell r="DW84">
            <v>6.6271234949224739E-2</v>
          </cell>
          <cell r="DX84">
            <v>895.35599999999999</v>
          </cell>
          <cell r="DY84">
            <v>0</v>
          </cell>
          <cell r="DZ84">
            <v>0</v>
          </cell>
          <cell r="EA84">
            <v>0.29289522870448081</v>
          </cell>
          <cell r="EB84">
            <v>44.88</v>
          </cell>
          <cell r="EC84">
            <v>14222.052434310472</v>
          </cell>
          <cell r="ED84">
            <v>82.404666666666671</v>
          </cell>
          <cell r="EE84">
            <v>24</v>
          </cell>
          <cell r="EF84">
            <v>9.8152777782395475</v>
          </cell>
          <cell r="EG84">
            <v>5.1999999998670274</v>
          </cell>
          <cell r="EH84">
            <v>19.615384615886214</v>
          </cell>
          <cell r="EI84">
            <v>16.738039887486028</v>
          </cell>
          <cell r="EJ84">
            <v>0</v>
          </cell>
          <cell r="EK84">
            <v>14.574898785425102</v>
          </cell>
          <cell r="EL84">
            <v>18.379850238257315</v>
          </cell>
          <cell r="EM84">
            <v>0</v>
          </cell>
          <cell r="EN84">
            <v>921.63742702440015</v>
          </cell>
          <cell r="EO84">
            <v>0</v>
          </cell>
          <cell r="EP84">
            <v>456.90545032654018</v>
          </cell>
          <cell r="EQ84">
            <v>68.360840965377164</v>
          </cell>
          <cell r="ER84">
            <v>-318.4048127922037</v>
          </cell>
          <cell r="ES84">
            <v>-137.52823837598837</v>
          </cell>
          <cell r="ET84">
            <v>-2.2768767394454326E-3</v>
          </cell>
          <cell r="EU84">
            <v>-1.1112169324323105</v>
          </cell>
          <cell r="EV84">
            <v>0</v>
          </cell>
          <cell r="EW84">
            <v>0</v>
          </cell>
        </row>
        <row r="85">
          <cell r="A85">
            <v>42213</v>
          </cell>
          <cell r="B85">
            <v>5</v>
          </cell>
          <cell r="C85" t="str">
            <v>Tue</v>
          </cell>
          <cell r="D85">
            <v>23913</v>
          </cell>
          <cell r="E85">
            <v>0</v>
          </cell>
          <cell r="F85">
            <v>0</v>
          </cell>
          <cell r="G85">
            <v>4374</v>
          </cell>
          <cell r="H85">
            <v>0</v>
          </cell>
          <cell r="I85">
            <v>964</v>
          </cell>
          <cell r="J85">
            <v>1128</v>
          </cell>
          <cell r="K85">
            <v>30379</v>
          </cell>
          <cell r="L85">
            <v>0</v>
          </cell>
          <cell r="M85">
            <v>30379</v>
          </cell>
          <cell r="N85">
            <v>543</v>
          </cell>
          <cell r="O85">
            <v>906</v>
          </cell>
          <cell r="P85">
            <v>30891</v>
          </cell>
          <cell r="Q85">
            <v>686</v>
          </cell>
          <cell r="R85">
            <v>0</v>
          </cell>
          <cell r="S85">
            <v>0</v>
          </cell>
          <cell r="T85">
            <v>0</v>
          </cell>
          <cell r="U85">
            <v>589</v>
          </cell>
          <cell r="V85">
            <v>12191</v>
          </cell>
          <cell r="W85">
            <v>686</v>
          </cell>
          <cell r="X85">
            <v>677</v>
          </cell>
          <cell r="Y85">
            <v>0</v>
          </cell>
          <cell r="Z85">
            <v>1</v>
          </cell>
          <cell r="AA85">
            <v>74</v>
          </cell>
          <cell r="AB85">
            <v>752</v>
          </cell>
          <cell r="AC85">
            <v>16</v>
          </cell>
          <cell r="AD85">
            <v>903</v>
          </cell>
          <cell r="AE85">
            <v>97</v>
          </cell>
          <cell r="AF85">
            <v>0</v>
          </cell>
          <cell r="AG85">
            <v>0</v>
          </cell>
          <cell r="AH85">
            <v>0.99284466060244092</v>
          </cell>
          <cell r="AI85">
            <v>0.94615561374260093</v>
          </cell>
          <cell r="AJ85">
            <v>0.98212581059284376</v>
          </cell>
          <cell r="AK85">
            <v>196.01265966898629</v>
          </cell>
          <cell r="AL85">
            <v>0</v>
          </cell>
          <cell r="AM85">
            <v>6.8863359557589127E-2</v>
          </cell>
          <cell r="AN85">
            <v>15.085752345003854</v>
          </cell>
          <cell r="AO85">
            <v>42.752654345261504</v>
          </cell>
          <cell r="AP85">
            <v>23.234272481658646</v>
          </cell>
          <cell r="AQ85">
            <v>24.034100862438695</v>
          </cell>
          <cell r="AR85">
            <v>44.284256559766767</v>
          </cell>
          <cell r="AS85">
            <v>16.012397305350287</v>
          </cell>
          <cell r="AT85">
            <v>82.333615396487616</v>
          </cell>
          <cell r="AU85">
            <v>241.00381897276509</v>
          </cell>
          <cell r="AV85">
            <v>0.34162784534875701</v>
          </cell>
          <cell r="AW85">
            <v>0.53043032093221842</v>
          </cell>
          <cell r="AX85">
            <v>41.871760343498337</v>
          </cell>
          <cell r="BF85">
            <v>18.728055555555557</v>
          </cell>
          <cell r="BG85">
            <v>105.19166666652464</v>
          </cell>
          <cell r="BH85">
            <v>262.36472222210216</v>
          </cell>
          <cell r="BI85">
            <v>0</v>
          </cell>
          <cell r="BJ85">
            <v>386.28444444418233</v>
          </cell>
          <cell r="BK85">
            <v>126.05194444422067</v>
          </cell>
          <cell r="BL85">
            <v>125.15</v>
          </cell>
          <cell r="BM85">
            <v>121.99722222219091</v>
          </cell>
          <cell r="BN85">
            <v>115.03638888888889</v>
          </cell>
          <cell r="BO85">
            <v>0</v>
          </cell>
          <cell r="BP85">
            <v>0</v>
          </cell>
          <cell r="BQ85">
            <v>0</v>
          </cell>
          <cell r="BR85">
            <v>0</v>
          </cell>
          <cell r="BS85">
            <v>4.0547222220297492</v>
          </cell>
          <cell r="BT85">
            <v>10.113611111111112</v>
          </cell>
          <cell r="BU85">
            <v>0</v>
          </cell>
          <cell r="BV85">
            <v>0</v>
          </cell>
          <cell r="BW85">
            <v>60.056666666681153</v>
          </cell>
          <cell r="BX85">
            <v>21.191666666666666</v>
          </cell>
          <cell r="BY85">
            <v>38.86500000001449</v>
          </cell>
          <cell r="BZ85">
            <v>42.209444444444443</v>
          </cell>
          <cell r="CA85">
            <v>28.542777777557884</v>
          </cell>
          <cell r="CB85">
            <v>0</v>
          </cell>
          <cell r="CC85">
            <v>0</v>
          </cell>
          <cell r="CD85">
            <v>46.963611110794204</v>
          </cell>
          <cell r="CE85">
            <v>38.997777777777777</v>
          </cell>
          <cell r="CF85">
            <v>42.762499999683094</v>
          </cell>
          <cell r="CG85">
            <v>36.266111111111108</v>
          </cell>
          <cell r="CH85">
            <v>0</v>
          </cell>
          <cell r="CI85">
            <v>0</v>
          </cell>
          <cell r="CJ85">
            <v>0.11277777777777778</v>
          </cell>
          <cell r="CK85">
            <v>7.722222222222222E-2</v>
          </cell>
          <cell r="CL85">
            <v>4.0883333333333329</v>
          </cell>
          <cell r="CM85">
            <v>2.6544444444444446</v>
          </cell>
          <cell r="CN85">
            <v>0</v>
          </cell>
          <cell r="CO85">
            <v>261.61499999925388</v>
          </cell>
          <cell r="CP85">
            <v>49.146944444479374</v>
          </cell>
          <cell r="CQ85">
            <v>0</v>
          </cell>
          <cell r="CR85">
            <v>9.3219444444444441</v>
          </cell>
          <cell r="CS85">
            <v>0</v>
          </cell>
          <cell r="CT85">
            <v>0</v>
          </cell>
          <cell r="CU85">
            <v>0</v>
          </cell>
          <cell r="CV85">
            <v>0</v>
          </cell>
          <cell r="CW85">
            <v>0</v>
          </cell>
          <cell r="CX85">
            <v>14.580833333333333</v>
          </cell>
          <cell r="CY85">
            <v>3.6666666666666665</v>
          </cell>
          <cell r="CZ85">
            <v>4.3219444446565793</v>
          </cell>
          <cell r="DA85">
            <v>2.3333333333333334E-2</v>
          </cell>
          <cell r="DB85">
            <v>0</v>
          </cell>
          <cell r="DC85">
            <v>8.669722222222223</v>
          </cell>
          <cell r="DD85">
            <v>0</v>
          </cell>
          <cell r="DE85">
            <v>0</v>
          </cell>
          <cell r="DF85">
            <v>0</v>
          </cell>
          <cell r="DG85">
            <v>0</v>
          </cell>
          <cell r="DH85">
            <v>0</v>
          </cell>
          <cell r="DI85">
            <v>8.4861111111111107</v>
          </cell>
          <cell r="DJ85">
            <v>0</v>
          </cell>
          <cell r="DK85">
            <v>0</v>
          </cell>
          <cell r="DL85">
            <v>0</v>
          </cell>
          <cell r="DM85">
            <v>0</v>
          </cell>
          <cell r="DN85">
            <v>39.748611111323243</v>
          </cell>
          <cell r="DO85">
            <v>98.217500000247057</v>
          </cell>
          <cell r="DP85">
            <v>359.83249999950095</v>
          </cell>
          <cell r="DQ85">
            <v>15.47279749997854</v>
          </cell>
          <cell r="DR85">
            <v>4.2999999999999997E-2</v>
          </cell>
          <cell r="DS85">
            <v>375.30529749947948</v>
          </cell>
          <cell r="DT85">
            <v>17.309999999999999</v>
          </cell>
          <cell r="DU85">
            <v>9.1419444446814087</v>
          </cell>
          <cell r="DV85">
            <v>6.75</v>
          </cell>
          <cell r="DW85">
            <v>1.753974103276644E-2</v>
          </cell>
          <cell r="DX85">
            <v>277.76249999999999</v>
          </cell>
          <cell r="DY85">
            <v>0</v>
          </cell>
          <cell r="DZ85">
            <v>0</v>
          </cell>
          <cell r="EA85">
            <v>0.26170027616085884</v>
          </cell>
          <cell r="EB85">
            <v>41.15</v>
          </cell>
          <cell r="EC85">
            <v>15721.57549210358</v>
          </cell>
          <cell r="ED85">
            <v>0</v>
          </cell>
          <cell r="EE85">
            <v>26</v>
          </cell>
          <cell r="EF85">
            <v>21.096794872341711</v>
          </cell>
          <cell r="EG85">
            <v>8.03999999981089</v>
          </cell>
          <cell r="EH85">
            <v>12.064676617199197</v>
          </cell>
          <cell r="EI85">
            <v>15.831628179012386</v>
          </cell>
          <cell r="EJ85">
            <v>0</v>
          </cell>
          <cell r="EK85">
            <v>8.8669950738916246</v>
          </cell>
          <cell r="EL85">
            <v>18.100285364859356</v>
          </cell>
          <cell r="EM85">
            <v>0</v>
          </cell>
          <cell r="EN85">
            <v>1078.7422073540772</v>
          </cell>
          <cell r="EO85">
            <v>0</v>
          </cell>
          <cell r="EP85">
            <v>-134.84364874063007</v>
          </cell>
          <cell r="EQ85">
            <v>-26.838958591823008</v>
          </cell>
          <cell r="ER85">
            <v>-280.1854745847678</v>
          </cell>
          <cell r="ES85">
            <v>-51.88585416708441</v>
          </cell>
          <cell r="ET85">
            <v>-8.8666640039830491E-2</v>
          </cell>
          <cell r="EU85">
            <v>-64.329845119307521</v>
          </cell>
          <cell r="EV85">
            <v>0</v>
          </cell>
          <cell r="EW85">
            <v>0</v>
          </cell>
        </row>
        <row r="86">
          <cell r="A86">
            <v>42214</v>
          </cell>
          <cell r="B86">
            <v>5</v>
          </cell>
          <cell r="C86" t="str">
            <v>Wed</v>
          </cell>
          <cell r="D86">
            <v>22949</v>
          </cell>
          <cell r="E86">
            <v>0</v>
          </cell>
          <cell r="F86">
            <v>0</v>
          </cell>
          <cell r="G86">
            <v>4710</v>
          </cell>
          <cell r="H86">
            <v>0</v>
          </cell>
          <cell r="I86">
            <v>602</v>
          </cell>
          <cell r="J86">
            <v>437</v>
          </cell>
          <cell r="K86">
            <v>28698</v>
          </cell>
          <cell r="L86">
            <v>0</v>
          </cell>
          <cell r="M86">
            <v>28698</v>
          </cell>
          <cell r="N86">
            <v>199</v>
          </cell>
          <cell r="O86">
            <v>765</v>
          </cell>
          <cell r="P86">
            <v>24442</v>
          </cell>
          <cell r="Q86">
            <v>720</v>
          </cell>
          <cell r="R86">
            <v>0</v>
          </cell>
          <cell r="S86">
            <v>0</v>
          </cell>
          <cell r="T86">
            <v>1</v>
          </cell>
          <cell r="U86">
            <v>593</v>
          </cell>
          <cell r="V86">
            <v>12455</v>
          </cell>
          <cell r="W86">
            <v>720</v>
          </cell>
          <cell r="X86">
            <v>613</v>
          </cell>
          <cell r="Y86">
            <v>0</v>
          </cell>
          <cell r="Z86">
            <v>21</v>
          </cell>
          <cell r="AA86">
            <v>70</v>
          </cell>
          <cell r="AB86">
            <v>704</v>
          </cell>
          <cell r="AC86">
            <v>18</v>
          </cell>
          <cell r="AD86">
            <v>780</v>
          </cell>
          <cell r="AE86">
            <v>127</v>
          </cell>
          <cell r="AF86">
            <v>0</v>
          </cell>
          <cell r="AG86">
            <v>0</v>
          </cell>
          <cell r="AH86">
            <v>1.0273363084739304</v>
          </cell>
          <cell r="AI86">
            <v>1.0206084083602334</v>
          </cell>
          <cell r="AJ86">
            <v>0.99306571886542616</v>
          </cell>
          <cell r="AK86">
            <v>188.02008183861346</v>
          </cell>
          <cell r="AL86">
            <v>0</v>
          </cell>
          <cell r="AM86">
            <v>3.6204613561920694E-2</v>
          </cell>
          <cell r="AN86">
            <v>15.85410082382645</v>
          </cell>
          <cell r="AO86">
            <v>40.23551068710097</v>
          </cell>
          <cell r="AP86">
            <v>26.676293439324837</v>
          </cell>
          <cell r="AQ86">
            <v>19.719724289146221</v>
          </cell>
          <cell r="AR86">
            <v>39.858333333333334</v>
          </cell>
          <cell r="AS86">
            <v>17.400020596630977</v>
          </cell>
          <cell r="AT86">
            <v>79.726017248971786</v>
          </cell>
          <cell r="AU86">
            <v>227.79404501518559</v>
          </cell>
          <cell r="AV86">
            <v>0.34999166568931572</v>
          </cell>
          <cell r="AW86">
            <v>0.6319013697579996</v>
          </cell>
          <cell r="AX86">
            <v>48.301993772747046</v>
          </cell>
          <cell r="BF86">
            <v>22.228055555555557</v>
          </cell>
          <cell r="BG86">
            <v>98.793333333129738</v>
          </cell>
          <cell r="BH86">
            <v>255.94916666671142</v>
          </cell>
          <cell r="BI86">
            <v>0</v>
          </cell>
          <cell r="BJ86">
            <v>376.97055555539669</v>
          </cell>
          <cell r="BK86">
            <v>125.98222222221342</v>
          </cell>
          <cell r="BL86">
            <v>129.42611111111111</v>
          </cell>
          <cell r="BM86">
            <v>122.0561111110366</v>
          </cell>
          <cell r="BN86">
            <v>119.19888888888889</v>
          </cell>
          <cell r="BO86">
            <v>0</v>
          </cell>
          <cell r="BP86">
            <v>0</v>
          </cell>
          <cell r="BQ86">
            <v>0</v>
          </cell>
          <cell r="BR86">
            <v>0</v>
          </cell>
          <cell r="BS86">
            <v>3.9261111111768212</v>
          </cell>
          <cell r="BT86">
            <v>10.227222222222222</v>
          </cell>
          <cell r="BU86">
            <v>0</v>
          </cell>
          <cell r="BV86">
            <v>0</v>
          </cell>
          <cell r="BW86">
            <v>48.252499999893672</v>
          </cell>
          <cell r="BX86">
            <v>19.013055555555557</v>
          </cell>
          <cell r="BY86">
            <v>29.239444444338119</v>
          </cell>
          <cell r="BZ86">
            <v>35.774999999999999</v>
          </cell>
          <cell r="CA86">
            <v>36.511666666470056</v>
          </cell>
          <cell r="CB86">
            <v>0</v>
          </cell>
          <cell r="CC86">
            <v>0</v>
          </cell>
          <cell r="CD86">
            <v>40.459722222185746</v>
          </cell>
          <cell r="CE86">
            <v>35.360555555555557</v>
          </cell>
          <cell r="CF86">
            <v>36.503888888852416</v>
          </cell>
          <cell r="CG86">
            <v>32.229444444444447</v>
          </cell>
          <cell r="CH86">
            <v>0</v>
          </cell>
          <cell r="CI86">
            <v>0</v>
          </cell>
          <cell r="CJ86">
            <v>0.50555555555555554</v>
          </cell>
          <cell r="CK86">
            <v>0.8469444444444445</v>
          </cell>
          <cell r="CL86">
            <v>3.450277777777778</v>
          </cell>
          <cell r="CM86">
            <v>2.2841666666666667</v>
          </cell>
          <cell r="CN86">
            <v>0</v>
          </cell>
          <cell r="CO86">
            <v>251.20611111076292</v>
          </cell>
          <cell r="CP86">
            <v>48.929444444444442</v>
          </cell>
          <cell r="CQ86">
            <v>0</v>
          </cell>
          <cell r="CR86">
            <v>8.1647222222222222</v>
          </cell>
          <cell r="CS86">
            <v>0</v>
          </cell>
          <cell r="CT86">
            <v>0</v>
          </cell>
          <cell r="CU86">
            <v>10.561111111111112</v>
          </cell>
          <cell r="CV86">
            <v>0</v>
          </cell>
          <cell r="CW86">
            <v>0</v>
          </cell>
          <cell r="CX86">
            <v>13.133055555555556</v>
          </cell>
          <cell r="CY86">
            <v>2.3666666666666667</v>
          </cell>
          <cell r="CZ86">
            <v>4.423611110992109</v>
          </cell>
          <cell r="DA86">
            <v>3.6111111111111109E-3</v>
          </cell>
          <cell r="DB86">
            <v>0</v>
          </cell>
          <cell r="DC86">
            <v>5.9222222222222225</v>
          </cell>
          <cell r="DD86">
            <v>0</v>
          </cell>
          <cell r="DE86">
            <v>0</v>
          </cell>
          <cell r="DF86">
            <v>0</v>
          </cell>
          <cell r="DG86">
            <v>0</v>
          </cell>
          <cell r="DH86">
            <v>0</v>
          </cell>
          <cell r="DI86">
            <v>8.4944444444444436</v>
          </cell>
          <cell r="DJ86">
            <v>0</v>
          </cell>
          <cell r="DK86">
            <v>2.9775</v>
          </cell>
          <cell r="DL86">
            <v>0</v>
          </cell>
          <cell r="DM86">
            <v>0</v>
          </cell>
          <cell r="DN86">
            <v>37.321111110992113</v>
          </cell>
          <cell r="DO86">
            <v>104.97638888876989</v>
          </cell>
          <cell r="DP86">
            <v>356.18249999953281</v>
          </cell>
          <cell r="DQ86">
            <v>15.31584749997991</v>
          </cell>
          <cell r="DR86">
            <v>4.2999999999999997E-2</v>
          </cell>
          <cell r="DS86">
            <v>371.4983474995127</v>
          </cell>
          <cell r="DT86">
            <v>17.012777777777778</v>
          </cell>
          <cell r="DU86">
            <v>3.7752777780861448</v>
          </cell>
          <cell r="DV86">
            <v>44.68</v>
          </cell>
          <cell r="DW86">
            <v>0.11900831165868288</v>
          </cell>
          <cell r="DX86">
            <v>1928.6122</v>
          </cell>
          <cell r="DY86">
            <v>0</v>
          </cell>
          <cell r="DZ86">
            <v>0</v>
          </cell>
          <cell r="EA86">
            <v>0.28257565503412524</v>
          </cell>
          <cell r="EB86">
            <v>43.164999999999999</v>
          </cell>
          <cell r="EC86">
            <v>17964.338369816465</v>
          </cell>
          <cell r="ED86">
            <v>0</v>
          </cell>
          <cell r="EE86">
            <v>24</v>
          </cell>
          <cell r="EF86">
            <v>9.4381944452153625</v>
          </cell>
          <cell r="EG86">
            <v>8.7824999998271878</v>
          </cell>
          <cell r="EH86">
            <v>14.460575007400964</v>
          </cell>
          <cell r="EI86">
            <v>16.792731368059759</v>
          </cell>
          <cell r="EJ86">
            <v>0</v>
          </cell>
          <cell r="EK86">
            <v>41.53846153846154</v>
          </cell>
          <cell r="EL86">
            <v>20.288221560260848</v>
          </cell>
          <cell r="EM86">
            <v>0</v>
          </cell>
          <cell r="EN86">
            <v>1199.6603933575925</v>
          </cell>
          <cell r="EO86">
            <v>0</v>
          </cell>
          <cell r="EP86">
            <v>186.59414180612359</v>
          </cell>
          <cell r="EQ86">
            <v>-144.84918420412441</v>
          </cell>
          <cell r="ER86">
            <v>-22.650312813369631</v>
          </cell>
          <cell r="ES86">
            <v>-225.39049417723052</v>
          </cell>
          <cell r="ET86">
            <v>1.2804408785950683E-2</v>
          </cell>
          <cell r="EU86">
            <v>7.6075725790545219</v>
          </cell>
          <cell r="EV86">
            <v>0</v>
          </cell>
          <cell r="EW86">
            <v>0</v>
          </cell>
        </row>
        <row r="87">
          <cell r="A87">
            <v>42215</v>
          </cell>
          <cell r="B87">
            <v>5</v>
          </cell>
          <cell r="C87" t="str">
            <v>Thu</v>
          </cell>
          <cell r="D87">
            <v>24486</v>
          </cell>
          <cell r="E87">
            <v>0</v>
          </cell>
          <cell r="F87">
            <v>0</v>
          </cell>
          <cell r="G87">
            <v>4466</v>
          </cell>
          <cell r="H87">
            <v>0</v>
          </cell>
          <cell r="I87">
            <v>1380</v>
          </cell>
          <cell r="J87">
            <v>1075</v>
          </cell>
          <cell r="K87">
            <v>31407</v>
          </cell>
          <cell r="L87">
            <v>0</v>
          </cell>
          <cell r="M87">
            <v>31407</v>
          </cell>
          <cell r="N87">
            <v>275</v>
          </cell>
          <cell r="O87">
            <v>992</v>
          </cell>
          <cell r="P87">
            <v>32948</v>
          </cell>
          <cell r="Q87">
            <v>811</v>
          </cell>
          <cell r="R87">
            <v>0</v>
          </cell>
          <cell r="S87">
            <v>0</v>
          </cell>
          <cell r="T87">
            <v>0</v>
          </cell>
          <cell r="U87">
            <v>667</v>
          </cell>
          <cell r="V87">
            <v>13975</v>
          </cell>
          <cell r="W87">
            <v>811</v>
          </cell>
          <cell r="X87">
            <v>680</v>
          </cell>
          <cell r="Y87">
            <v>0</v>
          </cell>
          <cell r="Z87">
            <v>23</v>
          </cell>
          <cell r="AA87">
            <v>105</v>
          </cell>
          <cell r="AB87">
            <v>808</v>
          </cell>
          <cell r="AC87">
            <v>14</v>
          </cell>
          <cell r="AD87">
            <v>988</v>
          </cell>
          <cell r="AE87">
            <v>156</v>
          </cell>
          <cell r="AF87">
            <v>0</v>
          </cell>
          <cell r="AG87">
            <v>0</v>
          </cell>
          <cell r="AH87">
            <v>0.97210242800527236</v>
          </cell>
          <cell r="AI87">
            <v>0.93390811477288671</v>
          </cell>
          <cell r="AJ87">
            <v>0.99124399019326903</v>
          </cell>
          <cell r="AK87">
            <v>181.32479810407418</v>
          </cell>
          <cell r="AL87">
            <v>0</v>
          </cell>
          <cell r="AM87">
            <v>7.8167287547362047E-2</v>
          </cell>
          <cell r="AN87">
            <v>16.813005221097402</v>
          </cell>
          <cell r="AO87">
            <v>54.574629032504546</v>
          </cell>
          <cell r="AP87">
            <v>24.200857317796807</v>
          </cell>
          <cell r="AQ87">
            <v>17.420359552975292</v>
          </cell>
          <cell r="AR87">
            <v>38.726263871763258</v>
          </cell>
          <cell r="AS87">
            <v>15.539623689821866</v>
          </cell>
          <cell r="AT87">
            <v>79.853098526434138</v>
          </cell>
          <cell r="AU87">
            <v>223.26193071424859</v>
          </cell>
          <cell r="AV87">
            <v>0.35766553783250027</v>
          </cell>
          <cell r="AW87">
            <v>0.58186544083373182</v>
          </cell>
          <cell r="AX87">
            <v>44.54818636243818</v>
          </cell>
          <cell r="BF87">
            <v>22.228055555555557</v>
          </cell>
          <cell r="BG87">
            <v>113.29111111095098</v>
          </cell>
          <cell r="BH87">
            <v>279.45694444435571</v>
          </cell>
          <cell r="BI87">
            <v>0</v>
          </cell>
          <cell r="BJ87">
            <v>414.97611111086223</v>
          </cell>
          <cell r="BK87">
            <v>140.67333333329273</v>
          </cell>
          <cell r="BL87">
            <v>136.74888888888887</v>
          </cell>
          <cell r="BM87">
            <v>135.03944444458105</v>
          </cell>
          <cell r="BN87">
            <v>126.57638888888889</v>
          </cell>
          <cell r="BO87">
            <v>0</v>
          </cell>
          <cell r="BP87">
            <v>0</v>
          </cell>
          <cell r="BQ87">
            <v>0</v>
          </cell>
          <cell r="BR87">
            <v>0</v>
          </cell>
          <cell r="BS87">
            <v>5.6338888887116791</v>
          </cell>
          <cell r="BT87">
            <v>10.172499999999999</v>
          </cell>
          <cell r="BU87">
            <v>0</v>
          </cell>
          <cell r="BV87">
            <v>0</v>
          </cell>
          <cell r="BW87">
            <v>59.001944444483506</v>
          </cell>
          <cell r="BX87">
            <v>18.176944444444445</v>
          </cell>
          <cell r="BY87">
            <v>40.825000000039061</v>
          </cell>
          <cell r="BZ87">
            <v>46.300833333333337</v>
          </cell>
          <cell r="CA87">
            <v>46.554722222222225</v>
          </cell>
          <cell r="CB87">
            <v>0</v>
          </cell>
          <cell r="CC87">
            <v>0</v>
          </cell>
          <cell r="CD87">
            <v>51.996111111057559</v>
          </cell>
          <cell r="CE87">
            <v>40.385555555555555</v>
          </cell>
          <cell r="CF87">
            <v>44.884722222189886</v>
          </cell>
          <cell r="CG87">
            <v>36.024444444444441</v>
          </cell>
          <cell r="CH87">
            <v>0</v>
          </cell>
          <cell r="CI87">
            <v>0</v>
          </cell>
          <cell r="CJ87">
            <v>0.15361111111111111</v>
          </cell>
          <cell r="CK87">
            <v>0.16722222222222222</v>
          </cell>
          <cell r="CL87">
            <v>6.9577777777565641</v>
          </cell>
          <cell r="CM87">
            <v>4.193888888888889</v>
          </cell>
          <cell r="CN87">
            <v>0</v>
          </cell>
          <cell r="CO87">
            <v>298.22611111105607</v>
          </cell>
          <cell r="CP87">
            <v>40</v>
          </cell>
          <cell r="CQ87">
            <v>0</v>
          </cell>
          <cell r="CR87">
            <v>9.1744444444444451</v>
          </cell>
          <cell r="CS87">
            <v>0</v>
          </cell>
          <cell r="CT87">
            <v>0</v>
          </cell>
          <cell r="CU87">
            <v>8.66</v>
          </cell>
          <cell r="CV87">
            <v>0</v>
          </cell>
          <cell r="CW87">
            <v>0</v>
          </cell>
          <cell r="CX87">
            <v>14.346388888888889</v>
          </cell>
          <cell r="CY87">
            <v>2.4666666666666668</v>
          </cell>
          <cell r="CZ87">
            <v>1.1369444444646231</v>
          </cell>
          <cell r="DA87">
            <v>0.51916666666666667</v>
          </cell>
          <cell r="DB87">
            <v>0</v>
          </cell>
          <cell r="DC87">
            <v>4.2591666666666663</v>
          </cell>
          <cell r="DD87">
            <v>0</v>
          </cell>
          <cell r="DE87">
            <v>0</v>
          </cell>
          <cell r="DF87">
            <v>0</v>
          </cell>
          <cell r="DG87">
            <v>0</v>
          </cell>
          <cell r="DH87">
            <v>0</v>
          </cell>
          <cell r="DI87">
            <v>8.4924999999999997</v>
          </cell>
          <cell r="DJ87">
            <v>0</v>
          </cell>
          <cell r="DK87">
            <v>2.9183333333333334</v>
          </cell>
          <cell r="DL87">
            <v>0</v>
          </cell>
          <cell r="DM87">
            <v>0</v>
          </cell>
          <cell r="DN87">
            <v>34.139166666686847</v>
          </cell>
          <cell r="DO87">
            <v>91.973611111131291</v>
          </cell>
          <cell r="DP87">
            <v>390.19972222218735</v>
          </cell>
          <cell r="DQ87">
            <v>16.778588055554053</v>
          </cell>
          <cell r="DR87">
            <v>4.2999999999999997E-2</v>
          </cell>
          <cell r="DS87">
            <v>406.9783102777414</v>
          </cell>
          <cell r="DT87">
            <v>21.510277777777777</v>
          </cell>
          <cell r="DU87">
            <v>3.1099999998401282</v>
          </cell>
          <cell r="DV87">
            <v>21.67</v>
          </cell>
          <cell r="DW87">
            <v>5.2825050514928709E-2</v>
          </cell>
          <cell r="DX87">
            <v>916.92271000000017</v>
          </cell>
          <cell r="DY87">
            <v>0</v>
          </cell>
          <cell r="DZ87">
            <v>0</v>
          </cell>
          <cell r="EA87">
            <v>0.22599143194723109</v>
          </cell>
          <cell r="EB87">
            <v>42.313000000000002</v>
          </cell>
          <cell r="EC87">
            <v>18137.395952782073</v>
          </cell>
          <cell r="ED87">
            <v>0</v>
          </cell>
          <cell r="EE87">
            <v>20</v>
          </cell>
          <cell r="EF87">
            <v>9.3299999995203855</v>
          </cell>
          <cell r="EG87">
            <v>6.1119444444444442</v>
          </cell>
          <cell r="EH87">
            <v>25.523792210153161</v>
          </cell>
          <cell r="EI87">
            <v>15.149921094171882</v>
          </cell>
          <cell r="EJ87">
            <v>0</v>
          </cell>
          <cell r="EK87">
            <v>149.72875226039784</v>
          </cell>
          <cell r="EL87">
            <v>15.091025231601424</v>
          </cell>
          <cell r="EM87">
            <v>0</v>
          </cell>
          <cell r="EN87">
            <v>792.70288928634795</v>
          </cell>
          <cell r="EO87">
            <v>0</v>
          </cell>
          <cell r="EP87">
            <v>313.01893727990648</v>
          </cell>
          <cell r="EQ87">
            <v>-332.20869702773462</v>
          </cell>
          <cell r="ER87">
            <v>218.29447307590686</v>
          </cell>
          <cell r="ES87">
            <v>9.0776204421317281</v>
          </cell>
          <cell r="ET87">
            <v>-3.7231520138317098E-2</v>
          </cell>
          <cell r="EU87">
            <v>-26.248663491496764</v>
          </cell>
          <cell r="EV87">
            <v>0</v>
          </cell>
          <cell r="EW87">
            <v>0</v>
          </cell>
        </row>
        <row r="88">
          <cell r="A88">
            <v>42216</v>
          </cell>
          <cell r="B88">
            <v>5</v>
          </cell>
          <cell r="C88" t="str">
            <v>Fri</v>
          </cell>
          <cell r="D88">
            <v>26841</v>
          </cell>
          <cell r="E88">
            <v>0</v>
          </cell>
          <cell r="F88">
            <v>0</v>
          </cell>
          <cell r="G88">
            <v>5460</v>
          </cell>
          <cell r="H88">
            <v>0</v>
          </cell>
          <cell r="I88">
            <v>837</v>
          </cell>
          <cell r="J88">
            <v>308</v>
          </cell>
          <cell r="K88">
            <v>33446</v>
          </cell>
          <cell r="L88">
            <v>0</v>
          </cell>
          <cell r="M88">
            <v>33446</v>
          </cell>
          <cell r="N88">
            <v>579</v>
          </cell>
          <cell r="O88">
            <v>972</v>
          </cell>
          <cell r="P88">
            <v>34713</v>
          </cell>
          <cell r="Q88">
            <v>792</v>
          </cell>
          <cell r="R88">
            <v>0</v>
          </cell>
          <cell r="S88">
            <v>0</v>
          </cell>
          <cell r="T88">
            <v>0</v>
          </cell>
          <cell r="U88">
            <v>651</v>
          </cell>
          <cell r="V88">
            <v>14331</v>
          </cell>
          <cell r="W88">
            <v>792</v>
          </cell>
          <cell r="X88">
            <v>702</v>
          </cell>
          <cell r="Y88">
            <v>0</v>
          </cell>
          <cell r="Z88">
            <v>3</v>
          </cell>
          <cell r="AA88">
            <v>70</v>
          </cell>
          <cell r="AB88">
            <v>775</v>
          </cell>
          <cell r="AC88">
            <v>10</v>
          </cell>
          <cell r="AD88">
            <v>970</v>
          </cell>
          <cell r="AE88">
            <v>160</v>
          </cell>
          <cell r="AF88">
            <v>0</v>
          </cell>
          <cell r="AG88">
            <v>0</v>
          </cell>
          <cell r="AH88">
            <v>0.97732357089813504</v>
          </cell>
          <cell r="AI88">
            <v>0.93047307967251802</v>
          </cell>
          <cell r="AJ88">
            <v>0.98268851282664593</v>
          </cell>
          <cell r="AK88">
            <v>192.87254087886078</v>
          </cell>
          <cell r="AL88">
            <v>0</v>
          </cell>
          <cell r="AM88">
            <v>3.4234288106201043E-2</v>
          </cell>
          <cell r="AN88">
            <v>17.701962331759784</v>
          </cell>
          <cell r="AO88">
            <v>59.992799218457556</v>
          </cell>
          <cell r="AP88">
            <v>25.059922782154999</v>
          </cell>
          <cell r="AQ88">
            <v>14.08152984523757</v>
          </cell>
          <cell r="AR88">
            <v>42.229797979797979</v>
          </cell>
          <cell r="AS88">
            <v>14.400148646724228</v>
          </cell>
          <cell r="AT88">
            <v>77.684941564851783</v>
          </cell>
          <cell r="AU88">
            <v>228.2726404077813</v>
          </cell>
          <cell r="AV88">
            <v>0.34031648044232143</v>
          </cell>
          <cell r="AW88">
            <v>0.59226633297571951</v>
          </cell>
          <cell r="AX88">
            <v>44.113303420947091</v>
          </cell>
          <cell r="BF88">
            <v>15.853055555555555</v>
          </cell>
          <cell r="BG88">
            <v>126.27694444446023</v>
          </cell>
          <cell r="BH88">
            <v>314.95694444414903</v>
          </cell>
          <cell r="BI88">
            <v>0</v>
          </cell>
          <cell r="BJ88">
            <v>457.08694444416483</v>
          </cell>
          <cell r="BK88">
            <v>146.51777777771699</v>
          </cell>
          <cell r="BL88">
            <v>143.19527777777779</v>
          </cell>
          <cell r="BM88">
            <v>139.16444444447006</v>
          </cell>
          <cell r="BN88">
            <v>131.92666666666668</v>
          </cell>
          <cell r="BO88">
            <v>0</v>
          </cell>
          <cell r="BP88">
            <v>0</v>
          </cell>
          <cell r="BQ88">
            <v>0</v>
          </cell>
          <cell r="BR88">
            <v>0</v>
          </cell>
          <cell r="BS88">
            <v>7.3533333332469271</v>
          </cell>
          <cell r="BT88">
            <v>11.268611111111111</v>
          </cell>
          <cell r="BU88">
            <v>0</v>
          </cell>
          <cell r="BV88">
            <v>0</v>
          </cell>
          <cell r="BW88">
            <v>54.90916666657327</v>
          </cell>
          <cell r="BX88">
            <v>16.201944444375112</v>
          </cell>
          <cell r="BY88">
            <v>38.707222222198162</v>
          </cell>
          <cell r="BZ88">
            <v>45.82</v>
          </cell>
          <cell r="CA88">
            <v>56.243888888809728</v>
          </cell>
          <cell r="CB88">
            <v>0</v>
          </cell>
          <cell r="CC88">
            <v>0</v>
          </cell>
          <cell r="CD88">
            <v>53.818888888782297</v>
          </cell>
          <cell r="CE88">
            <v>40.273055555555558</v>
          </cell>
          <cell r="CF88">
            <v>48.844166666697191</v>
          </cell>
          <cell r="CG88">
            <v>37.6</v>
          </cell>
          <cell r="CH88">
            <v>0</v>
          </cell>
          <cell r="CI88">
            <v>0</v>
          </cell>
          <cell r="CJ88">
            <v>3.4166666666666665E-2</v>
          </cell>
          <cell r="CK88">
            <v>7.0555555555555552E-2</v>
          </cell>
          <cell r="CL88">
            <v>4.9405555554184444</v>
          </cell>
          <cell r="CM88">
            <v>2.6025</v>
          </cell>
          <cell r="CN88">
            <v>0</v>
          </cell>
          <cell r="CO88">
            <v>311.48972222188229</v>
          </cell>
          <cell r="CP88">
            <v>50.619444444444447</v>
          </cell>
          <cell r="CQ88">
            <v>0</v>
          </cell>
          <cell r="CR88">
            <v>9.1091666666666669</v>
          </cell>
          <cell r="CS88">
            <v>0</v>
          </cell>
          <cell r="CT88">
            <v>0</v>
          </cell>
          <cell r="CU88">
            <v>9.8052777777777784</v>
          </cell>
          <cell r="CV88">
            <v>0</v>
          </cell>
          <cell r="CW88">
            <v>0</v>
          </cell>
          <cell r="CX88">
            <v>14.804444444444444</v>
          </cell>
          <cell r="CY88">
            <v>4.690833333333333</v>
          </cell>
          <cell r="CZ88">
            <v>0</v>
          </cell>
          <cell r="DA88">
            <v>0.87277777777777776</v>
          </cell>
          <cell r="DB88">
            <v>0</v>
          </cell>
          <cell r="DC88">
            <v>5.5644444444444447</v>
          </cell>
          <cell r="DD88">
            <v>0</v>
          </cell>
          <cell r="DE88">
            <v>0</v>
          </cell>
          <cell r="DF88">
            <v>0</v>
          </cell>
          <cell r="DG88">
            <v>0</v>
          </cell>
          <cell r="DH88">
            <v>0</v>
          </cell>
          <cell r="DI88">
            <v>8.5308333333333337</v>
          </cell>
          <cell r="DJ88">
            <v>0.21444444444444444</v>
          </cell>
          <cell r="DK88">
            <v>8.6627777777777784</v>
          </cell>
          <cell r="DL88">
            <v>0</v>
          </cell>
          <cell r="DM88">
            <v>0</v>
          </cell>
          <cell r="DN88">
            <v>43.340555555555554</v>
          </cell>
          <cell r="DO88">
            <v>112.87444444444445</v>
          </cell>
          <cell r="DP88">
            <v>424.36416666632675</v>
          </cell>
          <cell r="DQ88">
            <v>18.247659166652049</v>
          </cell>
          <cell r="DR88">
            <v>4.2999999999999997E-2</v>
          </cell>
          <cell r="DS88">
            <v>442.61182583297881</v>
          </cell>
          <cell r="DT88">
            <v>26.553055555555556</v>
          </cell>
          <cell r="DU88">
            <v>6.1697222222825037</v>
          </cell>
          <cell r="DV88">
            <v>16.05</v>
          </cell>
          <cell r="DW88">
            <v>3.5742373293585164E-2</v>
          </cell>
          <cell r="DX88">
            <v>683.58555000000001</v>
          </cell>
          <cell r="DY88">
            <v>0</v>
          </cell>
          <cell r="DZ88">
            <v>0</v>
          </cell>
          <cell r="EA88">
            <v>0.25501904345194343</v>
          </cell>
          <cell r="EB88">
            <v>42.591000000000001</v>
          </cell>
          <cell r="EC88">
            <v>19534.865824052402</v>
          </cell>
          <cell r="ED88">
            <v>0</v>
          </cell>
          <cell r="EE88">
            <v>20</v>
          </cell>
          <cell r="EF88">
            <v>18.509166666847509</v>
          </cell>
          <cell r="EG88">
            <v>11.293611111216144</v>
          </cell>
          <cell r="EH88">
            <v>14.167302063473524</v>
          </cell>
          <cell r="EI88">
            <v>14.372238240654353</v>
          </cell>
          <cell r="EJ88">
            <v>0</v>
          </cell>
          <cell r="EK88">
            <v>87.804878048780495</v>
          </cell>
          <cell r="EL88">
            <v>14.168447093612592</v>
          </cell>
          <cell r="EM88">
            <v>0</v>
          </cell>
          <cell r="EN88">
            <v>742.52039892078312</v>
          </cell>
          <cell r="EO88">
            <v>0</v>
          </cell>
          <cell r="EP88">
            <v>131.13620819924125</v>
          </cell>
          <cell r="EQ88">
            <v>-145.3280202557147</v>
          </cell>
          <cell r="ER88">
            <v>734.2169206565934</v>
          </cell>
          <cell r="ES88">
            <v>302.14048131490995</v>
          </cell>
          <cell r="ET88">
            <v>-3.378950527939939E-2</v>
          </cell>
          <cell r="EU88">
            <v>-25.618661626645615</v>
          </cell>
          <cell r="EV88">
            <v>0</v>
          </cell>
          <cell r="EW88">
            <v>0</v>
          </cell>
        </row>
        <row r="89">
          <cell r="A89">
            <v>42218</v>
          </cell>
          <cell r="B89">
            <v>5</v>
          </cell>
          <cell r="C89" t="str">
            <v>Sun</v>
          </cell>
          <cell r="D89">
            <v>19350</v>
          </cell>
          <cell r="E89">
            <v>0</v>
          </cell>
          <cell r="F89">
            <v>0</v>
          </cell>
          <cell r="G89">
            <v>3396</v>
          </cell>
          <cell r="H89">
            <v>0</v>
          </cell>
          <cell r="I89">
            <v>132</v>
          </cell>
          <cell r="J89">
            <v>98</v>
          </cell>
          <cell r="K89">
            <v>22976</v>
          </cell>
          <cell r="L89">
            <v>0</v>
          </cell>
          <cell r="M89">
            <v>22976</v>
          </cell>
          <cell r="N89">
            <v>141</v>
          </cell>
          <cell r="O89">
            <v>694</v>
          </cell>
          <cell r="P89">
            <v>24394</v>
          </cell>
          <cell r="Q89">
            <v>550</v>
          </cell>
          <cell r="R89">
            <v>0</v>
          </cell>
          <cell r="S89">
            <v>0</v>
          </cell>
          <cell r="T89">
            <v>0</v>
          </cell>
          <cell r="U89">
            <v>466</v>
          </cell>
          <cell r="V89">
            <v>9214</v>
          </cell>
          <cell r="W89">
            <v>550</v>
          </cell>
          <cell r="X89">
            <v>470</v>
          </cell>
          <cell r="Y89">
            <v>0</v>
          </cell>
          <cell r="Z89">
            <v>8</v>
          </cell>
          <cell r="AA89">
            <v>16</v>
          </cell>
          <cell r="AB89">
            <v>494</v>
          </cell>
          <cell r="AC89">
            <v>8</v>
          </cell>
          <cell r="AD89">
            <v>671</v>
          </cell>
          <cell r="AE89">
            <v>158</v>
          </cell>
          <cell r="AF89">
            <v>0</v>
          </cell>
          <cell r="AG89">
            <v>0</v>
          </cell>
          <cell r="AH89">
            <v>0.97328540521854034</v>
          </cell>
          <cell r="AI89">
            <v>0.9121320690375041</v>
          </cell>
          <cell r="AJ89">
            <v>0.99386316155988863</v>
          </cell>
          <cell r="AK89">
            <v>188.7324096298814</v>
          </cell>
          <cell r="AL89">
            <v>0</v>
          </cell>
          <cell r="AM89">
            <v>1.0010445682451253E-2</v>
          </cell>
          <cell r="AN89">
            <v>16.106655664206627</v>
          </cell>
          <cell r="AO89">
            <v>43.526132404181183</v>
          </cell>
          <cell r="AP89">
            <v>24.720618936652428</v>
          </cell>
          <cell r="AQ89">
            <v>15.170902515365562</v>
          </cell>
          <cell r="AR89">
            <v>41.774545454545454</v>
          </cell>
          <cell r="AS89">
            <v>14.225379151511955</v>
          </cell>
          <cell r="AT89">
            <v>76.383613560578226</v>
          </cell>
          <cell r="AU89">
            <v>213.28767441198872</v>
          </cell>
          <cell r="AV89">
            <v>0.35812483666090728</v>
          </cell>
          <cell r="AW89">
            <v>1.177453094644777</v>
          </cell>
          <cell r="AX89">
            <v>86.230222595449263</v>
          </cell>
          <cell r="BF89">
            <v>3.9</v>
          </cell>
          <cell r="BG89">
            <v>12.700833333333334</v>
          </cell>
          <cell r="BH89">
            <v>277.65361111126788</v>
          </cell>
          <cell r="BI89">
            <v>17.540555555555557</v>
          </cell>
          <cell r="BJ89">
            <v>311.79500000015679</v>
          </cell>
          <cell r="BK89">
            <v>107.72305555556538</v>
          </cell>
          <cell r="BL89">
            <v>104.84527777777778</v>
          </cell>
          <cell r="BM89">
            <v>102.526111111212</v>
          </cell>
          <cell r="BN89">
            <v>97.13333333333334</v>
          </cell>
          <cell r="BO89">
            <v>0</v>
          </cell>
          <cell r="BP89">
            <v>0</v>
          </cell>
          <cell r="BQ89">
            <v>0</v>
          </cell>
          <cell r="BR89">
            <v>0</v>
          </cell>
          <cell r="BS89">
            <v>5.1969444443533819</v>
          </cell>
          <cell r="BT89">
            <v>7.7119444444444447</v>
          </cell>
          <cell r="BU89">
            <v>0</v>
          </cell>
          <cell r="BV89">
            <v>0</v>
          </cell>
          <cell r="BW89">
            <v>43.087777777621262</v>
          </cell>
          <cell r="BX89">
            <v>15.944444444444445</v>
          </cell>
          <cell r="BY89">
            <v>27.14333333317682</v>
          </cell>
          <cell r="BZ89">
            <v>32.042499999999997</v>
          </cell>
          <cell r="CA89">
            <v>36.25361111133256</v>
          </cell>
          <cell r="CB89">
            <v>0</v>
          </cell>
          <cell r="CC89">
            <v>0</v>
          </cell>
          <cell r="CD89">
            <v>34.72666666656086</v>
          </cell>
          <cell r="CE89">
            <v>24.391111111111112</v>
          </cell>
          <cell r="CF89">
            <v>33.160277777671972</v>
          </cell>
          <cell r="CG89">
            <v>23.414999999999999</v>
          </cell>
          <cell r="CH89">
            <v>0</v>
          </cell>
          <cell r="CI89">
            <v>0</v>
          </cell>
          <cell r="CJ89">
            <v>0.30972222222222223</v>
          </cell>
          <cell r="CK89">
            <v>0.36777777777777776</v>
          </cell>
          <cell r="CL89">
            <v>1.2566666666666666</v>
          </cell>
          <cell r="CM89">
            <v>0.60833333333333328</v>
          </cell>
          <cell r="CN89">
            <v>0</v>
          </cell>
          <cell r="CO89">
            <v>221.79111111108006</v>
          </cell>
          <cell r="CP89">
            <v>30.361388888888886</v>
          </cell>
          <cell r="CQ89">
            <v>0</v>
          </cell>
          <cell r="CR89">
            <v>8.9733333333333327</v>
          </cell>
          <cell r="CS89">
            <v>0</v>
          </cell>
          <cell r="CT89">
            <v>0</v>
          </cell>
          <cell r="CU89">
            <v>4.8205555555555559</v>
          </cell>
          <cell r="CV89">
            <v>0</v>
          </cell>
          <cell r="CW89">
            <v>3.4608333333333334</v>
          </cell>
          <cell r="CX89">
            <v>11.182777777777778</v>
          </cell>
          <cell r="CY89">
            <v>0.16666666666666666</v>
          </cell>
          <cell r="CZ89">
            <v>0.29138888888888886</v>
          </cell>
          <cell r="DA89">
            <v>0.33500000000000002</v>
          </cell>
          <cell r="DB89">
            <v>0</v>
          </cell>
          <cell r="DC89">
            <v>3.3644444444444446</v>
          </cell>
          <cell r="DD89">
            <v>0</v>
          </cell>
          <cell r="DE89">
            <v>0</v>
          </cell>
          <cell r="DF89">
            <v>0.19500000000000001</v>
          </cell>
          <cell r="DG89">
            <v>0</v>
          </cell>
          <cell r="DH89">
            <v>0</v>
          </cell>
          <cell r="DI89">
            <v>13.128055555622042</v>
          </cell>
          <cell r="DJ89">
            <v>0.91388888895537501</v>
          </cell>
          <cell r="DK89">
            <v>0</v>
          </cell>
          <cell r="DL89">
            <v>0</v>
          </cell>
          <cell r="DM89">
            <v>0</v>
          </cell>
          <cell r="DN89">
            <v>29.577222222355193</v>
          </cell>
          <cell r="DO89">
            <v>77.193333333466299</v>
          </cell>
          <cell r="DP89">
            <v>298.98444444454634</v>
          </cell>
          <cell r="DQ89">
            <v>12.856331111115491</v>
          </cell>
          <cell r="DR89">
            <v>4.2999999999999997E-2</v>
          </cell>
          <cell r="DS89">
            <v>311.84077555566182</v>
          </cell>
          <cell r="DT89">
            <v>11.261388888888888</v>
          </cell>
          <cell r="DU89">
            <v>1.8130555556104002</v>
          </cell>
          <cell r="DV89">
            <v>16.37</v>
          </cell>
          <cell r="DW89">
            <v>5.2178326810762961E-2</v>
          </cell>
          <cell r="DX89">
            <v>1341.58698</v>
          </cell>
          <cell r="DY89">
            <v>0</v>
          </cell>
          <cell r="DZ89">
            <v>0</v>
          </cell>
          <cell r="EA89">
            <v>0.24754085861900932</v>
          </cell>
          <cell r="EB89">
            <v>81.953999999999994</v>
          </cell>
          <cell r="EC89">
            <v>26898.185899888707</v>
          </cell>
          <cell r="ED89">
            <v>1437.5186899999999</v>
          </cell>
          <cell r="EE89">
            <v>15</v>
          </cell>
          <cell r="EF89">
            <v>7.2522222224416009</v>
          </cell>
          <cell r="EG89">
            <v>12.223333333395162</v>
          </cell>
          <cell r="EH89">
            <v>12.926097627423026</v>
          </cell>
          <cell r="EI89">
            <v>14.173584526377768</v>
          </cell>
          <cell r="EJ89">
            <v>0</v>
          </cell>
          <cell r="EK89">
            <v>25.829596412556054</v>
          </cell>
          <cell r="EL89">
            <v>12.732095490716182</v>
          </cell>
          <cell r="EM89">
            <v>0</v>
          </cell>
          <cell r="EN89">
            <v>653.46090118200982</v>
          </cell>
          <cell r="EO89">
            <v>0</v>
          </cell>
          <cell r="EP89">
            <v>785.8689203640912</v>
          </cell>
          <cell r="EQ89">
            <v>132.00911913257582</v>
          </cell>
          <cell r="ER89">
            <v>754.82583464420463</v>
          </cell>
          <cell r="ES89">
            <v>412.80759288872713</v>
          </cell>
          <cell r="ET89">
            <v>0.55139725638965809</v>
          </cell>
          <cell r="EU89">
            <v>146.91952521385903</v>
          </cell>
          <cell r="EV89">
            <v>0</v>
          </cell>
          <cell r="EW89">
            <v>0</v>
          </cell>
        </row>
        <row r="90">
          <cell r="A90">
            <v>42219</v>
          </cell>
          <cell r="B90">
            <v>6</v>
          </cell>
          <cell r="C90" t="str">
            <v>Mon</v>
          </cell>
          <cell r="D90">
            <v>16004</v>
          </cell>
          <cell r="E90">
            <v>0</v>
          </cell>
          <cell r="F90">
            <v>0</v>
          </cell>
          <cell r="G90">
            <v>2910</v>
          </cell>
          <cell r="H90">
            <v>0</v>
          </cell>
          <cell r="I90">
            <v>291</v>
          </cell>
          <cell r="J90">
            <v>224</v>
          </cell>
          <cell r="K90">
            <v>19429</v>
          </cell>
          <cell r="L90">
            <v>0</v>
          </cell>
          <cell r="M90">
            <v>19429</v>
          </cell>
          <cell r="N90">
            <v>167</v>
          </cell>
          <cell r="O90">
            <v>517</v>
          </cell>
          <cell r="P90">
            <v>16712</v>
          </cell>
          <cell r="Q90">
            <v>494</v>
          </cell>
          <cell r="R90">
            <v>0</v>
          </cell>
          <cell r="S90">
            <v>0</v>
          </cell>
          <cell r="T90">
            <v>0</v>
          </cell>
          <cell r="U90">
            <v>421</v>
          </cell>
          <cell r="V90">
            <v>9438</v>
          </cell>
          <cell r="W90">
            <v>494</v>
          </cell>
          <cell r="X90">
            <v>469</v>
          </cell>
          <cell r="Y90">
            <v>0</v>
          </cell>
          <cell r="Z90">
            <v>0</v>
          </cell>
          <cell r="AA90">
            <v>34</v>
          </cell>
          <cell r="AB90">
            <v>503</v>
          </cell>
          <cell r="AC90">
            <v>12</v>
          </cell>
          <cell r="AD90">
            <v>514</v>
          </cell>
          <cell r="AE90">
            <v>97</v>
          </cell>
          <cell r="AF90">
            <v>0</v>
          </cell>
          <cell r="AG90">
            <v>0</v>
          </cell>
          <cell r="AH90">
            <v>1.0076996991692921</v>
          </cell>
          <cell r="AI90">
            <v>0.91522353565589099</v>
          </cell>
          <cell r="AJ90">
            <v>0.99140460136908748</v>
          </cell>
          <cell r="AK90">
            <v>190.28532361887716</v>
          </cell>
          <cell r="AL90">
            <v>0</v>
          </cell>
          <cell r="AM90">
            <v>2.6506768233053684E-2</v>
          </cell>
          <cell r="AN90">
            <v>13.939902333791119</v>
          </cell>
          <cell r="AO90">
            <v>31.993674150033563</v>
          </cell>
          <cell r="AP90">
            <v>24.560006370871058</v>
          </cell>
          <cell r="AQ90">
            <v>19.297921979406279</v>
          </cell>
          <cell r="AR90">
            <v>39.329959514170042</v>
          </cell>
          <cell r="AS90">
            <v>15.506743737931517</v>
          </cell>
          <cell r="AT90">
            <v>73.083634433474614</v>
          </cell>
          <cell r="AU90">
            <v>219.63737305808127</v>
          </cell>
          <cell r="AV90">
            <v>0.33274680631947035</v>
          </cell>
          <cell r="AW90">
            <v>0.64534777527046838</v>
          </cell>
          <cell r="AX90">
            <v>45.219904976340395</v>
          </cell>
          <cell r="BF90">
            <v>8.375</v>
          </cell>
          <cell r="BG90">
            <v>72.333611111043851</v>
          </cell>
          <cell r="BH90">
            <v>197.881944444439</v>
          </cell>
          <cell r="BI90">
            <v>0</v>
          </cell>
          <cell r="BJ90">
            <v>278.59055555548287</v>
          </cell>
          <cell r="BK90">
            <v>88.459444444649066</v>
          </cell>
          <cell r="BL90">
            <v>89.140555555555565</v>
          </cell>
          <cell r="BM90">
            <v>84.105277777777772</v>
          </cell>
          <cell r="BN90">
            <v>82.159722222222229</v>
          </cell>
          <cell r="BO90">
            <v>0</v>
          </cell>
          <cell r="BP90">
            <v>0</v>
          </cell>
          <cell r="BQ90">
            <v>0</v>
          </cell>
          <cell r="BR90">
            <v>0</v>
          </cell>
          <cell r="BS90">
            <v>4.3541666668712988</v>
          </cell>
          <cell r="BT90">
            <v>6.980833333333333</v>
          </cell>
          <cell r="BU90">
            <v>0</v>
          </cell>
          <cell r="BV90">
            <v>0</v>
          </cell>
          <cell r="BW90">
            <v>37.087777777808562</v>
          </cell>
          <cell r="BX90">
            <v>16.15944444440926</v>
          </cell>
          <cell r="BY90">
            <v>20.928333333399301</v>
          </cell>
          <cell r="BZ90">
            <v>23.725000000000001</v>
          </cell>
          <cell r="CA90">
            <v>25.59861111093571</v>
          </cell>
          <cell r="CB90">
            <v>0</v>
          </cell>
          <cell r="CC90">
            <v>0</v>
          </cell>
          <cell r="CD90">
            <v>32.437500000054584</v>
          </cell>
          <cell r="CE90">
            <v>25.116666666666667</v>
          </cell>
          <cell r="CF90">
            <v>30.453333333387921</v>
          </cell>
          <cell r="CG90">
            <v>23.868055555555557</v>
          </cell>
          <cell r="CH90">
            <v>0</v>
          </cell>
          <cell r="CI90">
            <v>0</v>
          </cell>
          <cell r="CJ90">
            <v>0</v>
          </cell>
          <cell r="CK90">
            <v>0</v>
          </cell>
          <cell r="CL90">
            <v>1.9841666666666666</v>
          </cell>
          <cell r="CM90">
            <v>1.2486111111111111</v>
          </cell>
          <cell r="CN90">
            <v>0</v>
          </cell>
          <cell r="CO90">
            <v>183.58333333344791</v>
          </cell>
          <cell r="CP90">
            <v>30.81</v>
          </cell>
          <cell r="CQ90">
            <v>0</v>
          </cell>
          <cell r="CR90">
            <v>9.343055555555555</v>
          </cell>
          <cell r="CS90">
            <v>0</v>
          </cell>
          <cell r="CT90">
            <v>0</v>
          </cell>
          <cell r="CU90">
            <v>11.126944444444444</v>
          </cell>
          <cell r="CV90">
            <v>0</v>
          </cell>
          <cell r="CW90">
            <v>0</v>
          </cell>
          <cell r="CX90">
            <v>6.2358333333333329</v>
          </cell>
          <cell r="CY90">
            <v>1.8</v>
          </cell>
          <cell r="CZ90">
            <v>0</v>
          </cell>
          <cell r="DA90">
            <v>3.6111111111111109E-3</v>
          </cell>
          <cell r="DB90">
            <v>0</v>
          </cell>
          <cell r="DC90">
            <v>2.3483333333333332</v>
          </cell>
          <cell r="DD90">
            <v>0</v>
          </cell>
          <cell r="DE90">
            <v>0</v>
          </cell>
          <cell r="DF90">
            <v>0</v>
          </cell>
          <cell r="DG90">
            <v>0</v>
          </cell>
          <cell r="DH90">
            <v>0</v>
          </cell>
          <cell r="DI90">
            <v>8.6638888888888896</v>
          </cell>
          <cell r="DJ90">
            <v>1.0141666666666667</v>
          </cell>
          <cell r="DK90">
            <v>6.3555555555555552</v>
          </cell>
          <cell r="DL90">
            <v>0</v>
          </cell>
          <cell r="DM90">
            <v>0</v>
          </cell>
          <cell r="DN90">
            <v>26.421388888888888</v>
          </cell>
          <cell r="DO90">
            <v>77.701388888888886</v>
          </cell>
          <cell r="DP90">
            <v>261.28472222233677</v>
          </cell>
          <cell r="DQ90">
            <v>11.235243055560479</v>
          </cell>
          <cell r="DR90">
            <v>4.2999999999999997E-2</v>
          </cell>
          <cell r="DS90">
            <v>272.51996527789726</v>
          </cell>
          <cell r="DT90">
            <v>12.744444444444444</v>
          </cell>
          <cell r="DU90">
            <v>4.5613888887015897</v>
          </cell>
          <cell r="DV90">
            <v>2.1</v>
          </cell>
          <cell r="DW90">
            <v>7.5736402927894693E-3</v>
          </cell>
          <cell r="DX90">
            <v>94.248000000000005</v>
          </cell>
          <cell r="DY90">
            <v>0</v>
          </cell>
          <cell r="DZ90">
            <v>0</v>
          </cell>
          <cell r="EA90">
            <v>0.28512182147702209</v>
          </cell>
          <cell r="EB90">
            <v>44.88</v>
          </cell>
          <cell r="EC90">
            <v>12324.94404167203</v>
          </cell>
          <cell r="ED90">
            <v>0</v>
          </cell>
          <cell r="EE90">
            <v>24</v>
          </cell>
          <cell r="EF90">
            <v>11.403472221753974</v>
          </cell>
          <cell r="EG90">
            <v>5.7788888887134897</v>
          </cell>
          <cell r="EH90">
            <v>16.785233609430822</v>
          </cell>
          <cell r="EI90">
            <v>15.400612959692184</v>
          </cell>
          <cell r="EJ90">
            <v>0</v>
          </cell>
          <cell r="EK90">
            <v>0</v>
          </cell>
          <cell r="EL90">
            <v>17.135657286854265</v>
          </cell>
          <cell r="EM90">
            <v>0</v>
          </cell>
          <cell r="EN90">
            <v>668.32535882026548</v>
          </cell>
          <cell r="EO90">
            <v>0</v>
          </cell>
          <cell r="EP90">
            <v>261.49986870511617</v>
          </cell>
          <cell r="EQ90">
            <v>277.18417774834859</v>
          </cell>
          <cell r="ER90">
            <v>40.635109047196536</v>
          </cell>
          <cell r="ES90">
            <v>88.29871596952691</v>
          </cell>
          <cell r="ET90">
            <v>3.4880509885103939E-2</v>
          </cell>
          <cell r="EU90">
            <v>14.986617661232634</v>
          </cell>
          <cell r="EV90">
            <v>0</v>
          </cell>
          <cell r="EW90">
            <v>0</v>
          </cell>
        </row>
        <row r="91">
          <cell r="A91">
            <v>42220</v>
          </cell>
          <cell r="B91">
            <v>6</v>
          </cell>
          <cell r="C91" t="str">
            <v>Tue</v>
          </cell>
          <cell r="D91">
            <v>20118</v>
          </cell>
          <cell r="E91">
            <v>0</v>
          </cell>
          <cell r="F91">
            <v>0</v>
          </cell>
          <cell r="G91">
            <v>3888</v>
          </cell>
          <cell r="H91">
            <v>0</v>
          </cell>
          <cell r="I91">
            <v>651</v>
          </cell>
          <cell r="J91">
            <v>1218</v>
          </cell>
          <cell r="K91">
            <v>25875</v>
          </cell>
          <cell r="L91">
            <v>0</v>
          </cell>
          <cell r="M91">
            <v>25875</v>
          </cell>
          <cell r="N91">
            <v>210</v>
          </cell>
          <cell r="O91">
            <v>841</v>
          </cell>
          <cell r="P91">
            <v>27478</v>
          </cell>
          <cell r="Q91">
            <v>641</v>
          </cell>
          <cell r="R91">
            <v>0</v>
          </cell>
          <cell r="S91">
            <v>0</v>
          </cell>
          <cell r="T91">
            <v>0</v>
          </cell>
          <cell r="U91">
            <v>526</v>
          </cell>
          <cell r="V91">
            <v>10974</v>
          </cell>
          <cell r="W91">
            <v>641</v>
          </cell>
          <cell r="X91">
            <v>558</v>
          </cell>
          <cell r="Y91">
            <v>0</v>
          </cell>
          <cell r="Z91">
            <v>0</v>
          </cell>
          <cell r="AA91">
            <v>66</v>
          </cell>
          <cell r="AB91">
            <v>624</v>
          </cell>
          <cell r="AC91">
            <v>10</v>
          </cell>
          <cell r="AD91">
            <v>834</v>
          </cell>
          <cell r="AE91">
            <v>138</v>
          </cell>
          <cell r="AF91">
            <v>0</v>
          </cell>
          <cell r="AG91">
            <v>0</v>
          </cell>
          <cell r="AH91">
            <v>1.0163580152770733</v>
          </cell>
          <cell r="AI91">
            <v>0.97049250406812282</v>
          </cell>
          <cell r="AJ91">
            <v>0.99188405797101453</v>
          </cell>
          <cell r="AK91">
            <v>193.80206312435817</v>
          </cell>
          <cell r="AL91">
            <v>0</v>
          </cell>
          <cell r="AM91">
            <v>7.2231884057971013E-2</v>
          </cell>
          <cell r="AN91">
            <v>16.015065036763247</v>
          </cell>
          <cell r="AO91">
            <v>47.416641869352084</v>
          </cell>
          <cell r="AP91">
            <v>23.981596856189174</v>
          </cell>
          <cell r="AQ91">
            <v>22.876516773798947</v>
          </cell>
          <cell r="AR91">
            <v>40.366614664586585</v>
          </cell>
          <cell r="AS91">
            <v>15.877638144732753</v>
          </cell>
          <cell r="AT91">
            <v>82.187284661006373</v>
          </cell>
          <cell r="AU91">
            <v>236.82765353803896</v>
          </cell>
          <cell r="AV91">
            <v>0.34703415514694341</v>
          </cell>
          <cell r="AW91">
            <v>0.56121030034467112</v>
          </cell>
          <cell r="AX91">
            <v>44.222771533189231</v>
          </cell>
          <cell r="BF91">
            <v>10.728055555555555</v>
          </cell>
          <cell r="BG91">
            <v>87.703333333323755</v>
          </cell>
          <cell r="BH91">
            <v>230.97333333305886</v>
          </cell>
          <cell r="BI91">
            <v>0</v>
          </cell>
          <cell r="BJ91">
            <v>329.40472222193819</v>
          </cell>
          <cell r="BK91">
            <v>109.2566666664372</v>
          </cell>
          <cell r="BL91">
            <v>111.04388888888889</v>
          </cell>
          <cell r="BM91">
            <v>103.80694444460458</v>
          </cell>
          <cell r="BN91">
            <v>102.38527777777777</v>
          </cell>
          <cell r="BO91">
            <v>0</v>
          </cell>
          <cell r="BP91">
            <v>0</v>
          </cell>
          <cell r="BQ91">
            <v>0</v>
          </cell>
          <cell r="BR91">
            <v>0</v>
          </cell>
          <cell r="BS91">
            <v>5.4497222218326193</v>
          </cell>
          <cell r="BT91">
            <v>8.6586111111111119</v>
          </cell>
          <cell r="BU91">
            <v>0</v>
          </cell>
          <cell r="BV91">
            <v>0</v>
          </cell>
          <cell r="BW91">
            <v>52.513055555469151</v>
          </cell>
          <cell r="BX91">
            <v>17.736388888888889</v>
          </cell>
          <cell r="BY91">
            <v>34.776666666580262</v>
          </cell>
          <cell r="BZ91">
            <v>39.447499999999998</v>
          </cell>
          <cell r="CA91">
            <v>28.019999999919285</v>
          </cell>
          <cell r="CB91">
            <v>0</v>
          </cell>
          <cell r="CC91">
            <v>0</v>
          </cell>
          <cell r="CD91">
            <v>39.300555555676631</v>
          </cell>
          <cell r="CE91">
            <v>32.443888888888893</v>
          </cell>
          <cell r="CF91">
            <v>35.531111111232185</v>
          </cell>
          <cell r="CG91">
            <v>29.76</v>
          </cell>
          <cell r="CH91">
            <v>0</v>
          </cell>
          <cell r="CI91">
            <v>0</v>
          </cell>
          <cell r="CJ91">
            <v>0</v>
          </cell>
          <cell r="CK91">
            <v>0</v>
          </cell>
          <cell r="CL91">
            <v>3.7694444444444444</v>
          </cell>
          <cell r="CM91">
            <v>2.6838888888888888</v>
          </cell>
          <cell r="CN91">
            <v>0</v>
          </cell>
          <cell r="CO91">
            <v>229.09027777750228</v>
          </cell>
          <cell r="CP91">
            <v>36.137499999999996</v>
          </cell>
          <cell r="CQ91">
            <v>0</v>
          </cell>
          <cell r="CR91">
            <v>9.2397222222222215</v>
          </cell>
          <cell r="CS91">
            <v>0</v>
          </cell>
          <cell r="CT91">
            <v>0</v>
          </cell>
          <cell r="CU91">
            <v>5.2069444444444448</v>
          </cell>
          <cell r="CV91">
            <v>0</v>
          </cell>
          <cell r="CW91">
            <v>0</v>
          </cell>
          <cell r="CX91">
            <v>9.8655555555555559</v>
          </cell>
          <cell r="CY91">
            <v>1.6666666666666667</v>
          </cell>
          <cell r="CZ91">
            <v>0.59972222222222227</v>
          </cell>
          <cell r="DA91">
            <v>3.0555555555555557E-3</v>
          </cell>
          <cell r="DB91">
            <v>0</v>
          </cell>
          <cell r="DC91">
            <v>3.8019444444444446</v>
          </cell>
          <cell r="DD91">
            <v>0</v>
          </cell>
          <cell r="DE91">
            <v>0</v>
          </cell>
          <cell r="DF91">
            <v>0</v>
          </cell>
          <cell r="DG91">
            <v>0</v>
          </cell>
          <cell r="DH91">
            <v>0</v>
          </cell>
          <cell r="DI91">
            <v>10.986666666666666</v>
          </cell>
          <cell r="DJ91">
            <v>0</v>
          </cell>
          <cell r="DK91">
            <v>3.2402777777777776</v>
          </cell>
          <cell r="DL91">
            <v>0</v>
          </cell>
          <cell r="DM91">
            <v>0</v>
          </cell>
          <cell r="DN91">
            <v>30.163888888888888</v>
          </cell>
          <cell r="DO91">
            <v>80.748055555555553</v>
          </cell>
          <cell r="DP91">
            <v>309.83833333305785</v>
          </cell>
          <cell r="DQ91">
            <v>13.323048333321486</v>
          </cell>
          <cell r="DR91">
            <v>4.2999999999999997E-2</v>
          </cell>
          <cell r="DS91">
            <v>323.16138166637933</v>
          </cell>
          <cell r="DT91">
            <v>14.574999999999999</v>
          </cell>
          <cell r="DU91">
            <v>4.9913888888803566</v>
          </cell>
          <cell r="DV91">
            <v>24.52</v>
          </cell>
          <cell r="DW91">
            <v>7.4672455241536678E-2</v>
          </cell>
          <cell r="DX91">
            <v>1008.9979999999999</v>
          </cell>
          <cell r="DY91">
            <v>0</v>
          </cell>
          <cell r="DZ91">
            <v>0</v>
          </cell>
          <cell r="EA91">
            <v>0.24986913702119601</v>
          </cell>
          <cell r="EB91">
            <v>41.15</v>
          </cell>
          <cell r="EC91">
            <v>14307.088855571508</v>
          </cell>
          <cell r="ED91">
            <v>0</v>
          </cell>
          <cell r="EE91">
            <v>26</v>
          </cell>
          <cell r="EF91">
            <v>11.518589743570054</v>
          </cell>
          <cell r="EG91">
            <v>8.3619444443637292</v>
          </cell>
          <cell r="EH91">
            <v>16.503338537846574</v>
          </cell>
          <cell r="EI91">
            <v>15.70454687592372</v>
          </cell>
          <cell r="EJ91">
            <v>0</v>
          </cell>
          <cell r="EK91">
            <v>0</v>
          </cell>
          <cell r="EL91">
            <v>17.509211495946943</v>
          </cell>
          <cell r="EM91">
            <v>0</v>
          </cell>
          <cell r="EN91">
            <v>713.43085789289148</v>
          </cell>
          <cell r="EO91">
            <v>0</v>
          </cell>
          <cell r="EP91">
            <v>-37.576810346256906</v>
          </cell>
          <cell r="EQ91">
            <v>95.24586076959622</v>
          </cell>
          <cell r="ER91">
            <v>-178.21776928232191</v>
          </cell>
          <cell r="ES91">
            <v>65.554675120032854</v>
          </cell>
          <cell r="ET91">
            <v>-4.9256965040693323E-2</v>
          </cell>
          <cell r="EU91">
            <v>-28.820535806341496</v>
          </cell>
          <cell r="EV91">
            <v>0</v>
          </cell>
          <cell r="EW91">
            <v>0</v>
          </cell>
        </row>
        <row r="92">
          <cell r="A92">
            <v>42221</v>
          </cell>
          <cell r="B92">
            <v>6</v>
          </cell>
          <cell r="C92" t="str">
            <v>Wed</v>
          </cell>
          <cell r="D92">
            <v>23762</v>
          </cell>
          <cell r="E92">
            <v>0</v>
          </cell>
          <cell r="F92">
            <v>0</v>
          </cell>
          <cell r="G92">
            <v>3966</v>
          </cell>
          <cell r="H92">
            <v>0</v>
          </cell>
          <cell r="I92">
            <v>1117</v>
          </cell>
          <cell r="J92">
            <v>1119</v>
          </cell>
          <cell r="K92">
            <v>29964</v>
          </cell>
          <cell r="L92">
            <v>0</v>
          </cell>
          <cell r="M92">
            <v>29964</v>
          </cell>
          <cell r="N92">
            <v>325</v>
          </cell>
          <cell r="O92">
            <v>800</v>
          </cell>
          <cell r="P92">
            <v>25998</v>
          </cell>
          <cell r="Q92">
            <v>719</v>
          </cell>
          <cell r="R92">
            <v>0</v>
          </cell>
          <cell r="S92">
            <v>0</v>
          </cell>
          <cell r="T92">
            <v>0</v>
          </cell>
          <cell r="U92">
            <v>575</v>
          </cell>
          <cell r="V92">
            <v>12070</v>
          </cell>
          <cell r="W92">
            <v>719</v>
          </cell>
          <cell r="X92">
            <v>613</v>
          </cell>
          <cell r="Y92">
            <v>0</v>
          </cell>
          <cell r="Z92">
            <v>0</v>
          </cell>
          <cell r="AA92">
            <v>97</v>
          </cell>
          <cell r="AB92">
            <v>710</v>
          </cell>
          <cell r="AC92">
            <v>23</v>
          </cell>
          <cell r="AD92">
            <v>778</v>
          </cell>
          <cell r="AE92">
            <v>179</v>
          </cell>
          <cell r="AF92">
            <v>0</v>
          </cell>
          <cell r="AG92">
            <v>0</v>
          </cell>
          <cell r="AH92">
            <v>0.99213177569126088</v>
          </cell>
          <cell r="AI92">
            <v>0.94978058254562781</v>
          </cell>
          <cell r="AJ92">
            <v>0.98915365104792419</v>
          </cell>
          <cell r="AK92">
            <v>197.80192337475793</v>
          </cell>
          <cell r="AL92">
            <v>0</v>
          </cell>
          <cell r="AM92">
            <v>7.4622880790281676E-2</v>
          </cell>
          <cell r="AN92">
            <v>14.354782435321717</v>
          </cell>
          <cell r="AO92">
            <v>38.560411311053983</v>
          </cell>
          <cell r="AP92">
            <v>22.238808340329875</v>
          </cell>
          <cell r="AQ92">
            <v>18.080090526223785</v>
          </cell>
          <cell r="AR92">
            <v>41.674547983310156</v>
          </cell>
          <cell r="AS92">
            <v>16.83361982101794</v>
          </cell>
          <cell r="AT92">
            <v>82.970593121802239</v>
          </cell>
          <cell r="AU92">
            <v>237.54506116441581</v>
          </cell>
          <cell r="AV92">
            <v>0.34928359577374879</v>
          </cell>
          <cell r="AW92">
            <v>0.55784182012734751</v>
          </cell>
          <cell r="AX92">
            <v>44.376286370193426</v>
          </cell>
          <cell r="BF92">
            <v>22.228055555555557</v>
          </cell>
          <cell r="BG92">
            <v>107.44833333330979</v>
          </cell>
          <cell r="BH92">
            <v>-9119628.9044444449</v>
          </cell>
          <cell r="BI92">
            <v>0</v>
          </cell>
          <cell r="BJ92">
            <v>-9119499.2280555554</v>
          </cell>
          <cell r="BK92">
            <v>126.14027777769938</v>
          </cell>
          <cell r="BL92">
            <v>125.14777777777778</v>
          </cell>
          <cell r="BM92">
            <v>120.1302777778365</v>
          </cell>
          <cell r="BN92">
            <v>116.32194444444444</v>
          </cell>
          <cell r="BO92">
            <v>0</v>
          </cell>
          <cell r="BP92">
            <v>0</v>
          </cell>
          <cell r="BQ92">
            <v>0</v>
          </cell>
          <cell r="BR92">
            <v>0</v>
          </cell>
          <cell r="BS92">
            <v>6.009999999862889</v>
          </cell>
          <cell r="BT92">
            <v>8.8258333333333336</v>
          </cell>
          <cell r="BU92">
            <v>0</v>
          </cell>
          <cell r="BV92">
            <v>0</v>
          </cell>
          <cell r="BW92">
            <v>55.730555555582725</v>
          </cell>
          <cell r="BX92">
            <v>20.746666666666666</v>
          </cell>
          <cell r="BY92">
            <v>34.983888888916056</v>
          </cell>
          <cell r="BZ92">
            <v>37.201388888888886</v>
          </cell>
          <cell r="CA92">
            <v>39.767499999911266</v>
          </cell>
          <cell r="CB92">
            <v>0</v>
          </cell>
          <cell r="CC92">
            <v>0</v>
          </cell>
          <cell r="CD92">
            <v>42.177499999941531</v>
          </cell>
          <cell r="CE92">
            <v>36.085000000000001</v>
          </cell>
          <cell r="CF92">
            <v>37.233055555454662</v>
          </cell>
          <cell r="CG92">
            <v>32.223611111111111</v>
          </cell>
          <cell r="CH92">
            <v>0</v>
          </cell>
          <cell r="CI92">
            <v>0</v>
          </cell>
          <cell r="CJ92">
            <v>0</v>
          </cell>
          <cell r="CK92">
            <v>0</v>
          </cell>
          <cell r="CL92">
            <v>4.9444444444868711</v>
          </cell>
          <cell r="CM92">
            <v>3.861388888888889</v>
          </cell>
          <cell r="CN92">
            <v>0</v>
          </cell>
          <cell r="CO92">
            <v>263.81583333313489</v>
          </cell>
          <cell r="CP92">
            <v>44.192777777777778</v>
          </cell>
          <cell r="CQ92">
            <v>0</v>
          </cell>
          <cell r="CR92">
            <v>7.5247222222222225</v>
          </cell>
          <cell r="CS92">
            <v>0</v>
          </cell>
          <cell r="CT92">
            <v>0</v>
          </cell>
          <cell r="CU92">
            <v>10.705</v>
          </cell>
          <cell r="CV92">
            <v>0</v>
          </cell>
          <cell r="CW92">
            <v>0</v>
          </cell>
          <cell r="CX92">
            <v>12.735555555555555</v>
          </cell>
          <cell r="CY92">
            <v>2.7833333333333332</v>
          </cell>
          <cell r="CZ92">
            <v>0.63194444444444442</v>
          </cell>
          <cell r="DA92">
            <v>0</v>
          </cell>
          <cell r="DB92">
            <v>0</v>
          </cell>
          <cell r="DC92">
            <v>1.45</v>
          </cell>
          <cell r="DD92">
            <v>0</v>
          </cell>
          <cell r="DE92">
            <v>0</v>
          </cell>
          <cell r="DF92">
            <v>0</v>
          </cell>
          <cell r="DG92">
            <v>0</v>
          </cell>
          <cell r="DH92">
            <v>0</v>
          </cell>
          <cell r="DI92">
            <v>9.1688888888888886</v>
          </cell>
          <cell r="DJ92">
            <v>0</v>
          </cell>
          <cell r="DK92">
            <v>3.173888888888889</v>
          </cell>
          <cell r="DL92">
            <v>0</v>
          </cell>
          <cell r="DM92">
            <v>0</v>
          </cell>
          <cell r="DN92">
            <v>29.94361111111111</v>
          </cell>
          <cell r="DO92">
            <v>92.36611111111111</v>
          </cell>
          <cell r="DP92">
            <v>356.18194444424603</v>
          </cell>
          <cell r="DQ92">
            <v>15.315823611102578</v>
          </cell>
          <cell r="DR92">
            <v>4.2999999999999997E-2</v>
          </cell>
          <cell r="DS92">
            <v>371.49776805534862</v>
          </cell>
          <cell r="DT92">
            <v>18.592777777777776</v>
          </cell>
          <cell r="DU92">
            <v>4.9580555556616206</v>
          </cell>
          <cell r="DV92">
            <v>10.57</v>
          </cell>
          <cell r="DW92">
            <v>2.8061771578673241E-2</v>
          </cell>
          <cell r="DX92">
            <v>456.25405000000001</v>
          </cell>
          <cell r="DY92">
            <v>0</v>
          </cell>
          <cell r="DZ92">
            <v>0</v>
          </cell>
          <cell r="EA92">
            <v>0.24863167171801068</v>
          </cell>
          <cell r="EB92">
            <v>43.164999999999999</v>
          </cell>
          <cell r="EC92">
            <v>16491.955208109124</v>
          </cell>
          <cell r="ED92">
            <v>0</v>
          </cell>
          <cell r="EE92">
            <v>27</v>
          </cell>
          <cell r="EF92">
            <v>11.017901234803601</v>
          </cell>
          <cell r="EG92">
            <v>11.251388888800154</v>
          </cell>
          <cell r="EH92">
            <v>15.909147019012027</v>
          </cell>
          <cell r="EI92">
            <v>16.463864994561135</v>
          </cell>
          <cell r="EJ92">
            <v>0</v>
          </cell>
          <cell r="EK92">
            <v>0</v>
          </cell>
          <cell r="EL92">
            <v>19.617977527921553</v>
          </cell>
          <cell r="EM92">
            <v>0</v>
          </cell>
          <cell r="EN92">
            <v>659.90016640440592</v>
          </cell>
          <cell r="EO92">
            <v>0</v>
          </cell>
          <cell r="EP92">
            <v>-60.622675612452873</v>
          </cell>
          <cell r="EQ92">
            <v>347.30496738626522</v>
          </cell>
          <cell r="ER92">
            <v>169.40647321427559</v>
          </cell>
          <cell r="ES92">
            <v>-37.844231492690675</v>
          </cell>
          <cell r="ET92">
            <v>-5.2625445258016934E-2</v>
          </cell>
          <cell r="EU92">
            <v>-35.534042406269656</v>
          </cell>
          <cell r="EV92">
            <v>0</v>
          </cell>
          <cell r="EW92">
            <v>0</v>
          </cell>
        </row>
        <row r="93">
          <cell r="A93">
            <v>42222</v>
          </cell>
          <cell r="B93">
            <v>6</v>
          </cell>
          <cell r="C93" t="str">
            <v>Thu</v>
          </cell>
          <cell r="D93">
            <v>24579</v>
          </cell>
          <cell r="E93">
            <v>0</v>
          </cell>
          <cell r="F93">
            <v>0</v>
          </cell>
          <cell r="G93">
            <v>6636</v>
          </cell>
          <cell r="H93">
            <v>0</v>
          </cell>
          <cell r="I93">
            <v>2277</v>
          </cell>
          <cell r="J93">
            <v>2060</v>
          </cell>
          <cell r="K93">
            <v>35552</v>
          </cell>
          <cell r="L93">
            <v>0</v>
          </cell>
          <cell r="M93">
            <v>35552</v>
          </cell>
          <cell r="N93">
            <v>351</v>
          </cell>
          <cell r="O93">
            <v>1056</v>
          </cell>
          <cell r="P93">
            <v>32779</v>
          </cell>
          <cell r="Q93">
            <v>909</v>
          </cell>
          <cell r="R93">
            <v>0</v>
          </cell>
          <cell r="S93">
            <v>0</v>
          </cell>
          <cell r="T93">
            <v>0</v>
          </cell>
          <cell r="U93">
            <v>714</v>
          </cell>
          <cell r="V93">
            <v>15837</v>
          </cell>
          <cell r="W93">
            <v>909</v>
          </cell>
          <cell r="X93">
            <v>740</v>
          </cell>
          <cell r="Y93">
            <v>0</v>
          </cell>
          <cell r="Z93">
            <v>22</v>
          </cell>
          <cell r="AA93">
            <v>164</v>
          </cell>
          <cell r="AB93">
            <v>926</v>
          </cell>
          <cell r="AC93">
            <v>11</v>
          </cell>
          <cell r="AD93">
            <v>1053</v>
          </cell>
          <cell r="AE93">
            <v>192</v>
          </cell>
          <cell r="AF93">
            <v>0</v>
          </cell>
          <cell r="AG93">
            <v>0</v>
          </cell>
          <cell r="AH93">
            <v>1.0019295679034907</v>
          </cell>
          <cell r="AI93">
            <v>0.98729821953874641</v>
          </cell>
          <cell r="AJ93">
            <v>0.99012713771377137</v>
          </cell>
          <cell r="AK93">
            <v>179.99853534691707</v>
          </cell>
          <cell r="AL93">
            <v>0</v>
          </cell>
          <cell r="AM93">
            <v>0.12199032403240324</v>
          </cell>
          <cell r="AN93">
            <v>17.819359616856264</v>
          </cell>
          <cell r="AO93">
            <v>53.359534002637233</v>
          </cell>
          <cell r="AP93">
            <v>26.677738993501553</v>
          </cell>
          <cell r="AQ93">
            <v>17.398886649892397</v>
          </cell>
          <cell r="AR93">
            <v>39.111111111111114</v>
          </cell>
          <cell r="AS93">
            <v>15.840116320463125</v>
          </cell>
          <cell r="AT93">
            <v>85.027769658062397</v>
          </cell>
          <cell r="AU93">
            <v>244.75717850905409</v>
          </cell>
          <cell r="AV93">
            <v>0.34739642847663016</v>
          </cell>
          <cell r="AW93">
            <v>0.51942858683608317</v>
          </cell>
          <cell r="AX93">
            <v>42.345018442292748</v>
          </cell>
          <cell r="BF93">
            <v>14.228055555555555</v>
          </cell>
          <cell r="BG93">
            <v>133.2094444445205</v>
          </cell>
          <cell r="BH93">
            <v>295.58305555517705</v>
          </cell>
          <cell r="BI93">
            <v>0</v>
          </cell>
          <cell r="BJ93">
            <v>443.02055555525311</v>
          </cell>
          <cell r="BK93">
            <v>145.25416666659629</v>
          </cell>
          <cell r="BL93">
            <v>145.53444444444446</v>
          </cell>
          <cell r="BM93">
            <v>136.55111111114371</v>
          </cell>
          <cell r="BN93">
            <v>132.33750000000001</v>
          </cell>
          <cell r="BO93">
            <v>0</v>
          </cell>
          <cell r="BP93">
            <v>0</v>
          </cell>
          <cell r="BQ93">
            <v>0</v>
          </cell>
          <cell r="BR93">
            <v>0</v>
          </cell>
          <cell r="BS93">
            <v>8.7030555554525932</v>
          </cell>
          <cell r="BT93">
            <v>13.196944444444444</v>
          </cell>
          <cell r="BU93">
            <v>0</v>
          </cell>
          <cell r="BV93">
            <v>0</v>
          </cell>
          <cell r="BW93">
            <v>59.261388888581294</v>
          </cell>
          <cell r="BX93">
            <v>19.790277777684647</v>
          </cell>
          <cell r="BY93">
            <v>39.471111110896651</v>
          </cell>
          <cell r="BZ93">
            <v>48.236944444444447</v>
          </cell>
          <cell r="CA93">
            <v>52.244722222247574</v>
          </cell>
          <cell r="CB93">
            <v>0</v>
          </cell>
          <cell r="CC93">
            <v>0</v>
          </cell>
          <cell r="CD93">
            <v>58.459166666834562</v>
          </cell>
          <cell r="CE93">
            <v>48.449444444444445</v>
          </cell>
          <cell r="CF93">
            <v>47.365833333522964</v>
          </cell>
          <cell r="CG93">
            <v>40.890555555555558</v>
          </cell>
          <cell r="CH93">
            <v>0</v>
          </cell>
          <cell r="CI93">
            <v>0</v>
          </cell>
          <cell r="CJ93">
            <v>0.90611111111111109</v>
          </cell>
          <cell r="CK93">
            <v>1.1877777777777778</v>
          </cell>
          <cell r="CL93">
            <v>10.187222222200491</v>
          </cell>
          <cell r="CM93">
            <v>6.3711111111111114</v>
          </cell>
          <cell r="CN93">
            <v>0</v>
          </cell>
          <cell r="CO93">
            <v>315.21944444425969</v>
          </cell>
          <cell r="CP93">
            <v>40.823333333213554</v>
          </cell>
          <cell r="CQ93">
            <v>0</v>
          </cell>
          <cell r="CR93">
            <v>9.0208333333333339</v>
          </cell>
          <cell r="CS93">
            <v>0</v>
          </cell>
          <cell r="CT93">
            <v>0</v>
          </cell>
          <cell r="CU93">
            <v>8.6688888888888886</v>
          </cell>
          <cell r="CV93">
            <v>0</v>
          </cell>
          <cell r="CW93">
            <v>0</v>
          </cell>
          <cell r="CX93">
            <v>16.085833333333333</v>
          </cell>
          <cell r="CY93">
            <v>2.9</v>
          </cell>
          <cell r="CZ93">
            <v>5.0833333333333335E-2</v>
          </cell>
          <cell r="DA93">
            <v>0</v>
          </cell>
          <cell r="DB93">
            <v>0</v>
          </cell>
          <cell r="DC93">
            <v>7.610555555555556</v>
          </cell>
          <cell r="DD93">
            <v>0</v>
          </cell>
          <cell r="DE93">
            <v>0</v>
          </cell>
          <cell r="DF93">
            <v>0</v>
          </cell>
          <cell r="DG93">
            <v>0</v>
          </cell>
          <cell r="DH93">
            <v>0</v>
          </cell>
          <cell r="DI93">
            <v>9.1158333333333328</v>
          </cell>
          <cell r="DJ93">
            <v>0</v>
          </cell>
          <cell r="DK93">
            <v>0</v>
          </cell>
          <cell r="DL93">
            <v>0</v>
          </cell>
          <cell r="DM93">
            <v>0</v>
          </cell>
          <cell r="DN93">
            <v>35.763055555555553</v>
          </cell>
          <cell r="DO93">
            <v>94.276111110991337</v>
          </cell>
          <cell r="DP93">
            <v>409.49555555525103</v>
          </cell>
          <cell r="DQ93">
            <v>17.608308888875793</v>
          </cell>
          <cell r="DR93">
            <v>4.2999999999999997E-2</v>
          </cell>
          <cell r="DS93">
            <v>427.10386444412683</v>
          </cell>
          <cell r="DT93">
            <v>25.016111111111112</v>
          </cell>
          <cell r="DU93">
            <v>8.6266666666384637</v>
          </cell>
          <cell r="DV93">
            <v>0.33</v>
          </cell>
          <cell r="DW93">
            <v>7.5670461306810613E-4</v>
          </cell>
          <cell r="DX93">
            <v>13.963290000000001</v>
          </cell>
          <cell r="DY93">
            <v>0</v>
          </cell>
          <cell r="DZ93">
            <v>0</v>
          </cell>
          <cell r="EA93">
            <v>0.22073345375530878</v>
          </cell>
          <cell r="EB93">
            <v>42.313000000000002</v>
          </cell>
          <cell r="EC93">
            <v>18086.009106224341</v>
          </cell>
          <cell r="ED93">
            <v>0</v>
          </cell>
          <cell r="EE93">
            <v>21</v>
          </cell>
          <cell r="EF93">
            <v>24.647619047538466</v>
          </cell>
          <cell r="EG93">
            <v>16.214444444408226</v>
          </cell>
          <cell r="EH93">
            <v>11.841293771012539</v>
          </cell>
          <cell r="EI93">
            <v>15.623075704999119</v>
          </cell>
          <cell r="EJ93">
            <v>0</v>
          </cell>
          <cell r="EK93">
            <v>24.279583077866342</v>
          </cell>
          <cell r="EL93">
            <v>16.098598462160098</v>
          </cell>
          <cell r="EM93">
            <v>0</v>
          </cell>
          <cell r="EN93">
            <v>762.49082379377069</v>
          </cell>
          <cell r="EO93">
            <v>0</v>
          </cell>
          <cell r="EP93">
            <v>-255.38025351456938</v>
          </cell>
          <cell r="EQ93">
            <v>-168.20051286427685</v>
          </cell>
          <cell r="ER93">
            <v>287.72263781132978</v>
          </cell>
          <cell r="ES93">
            <v>99.000728351624289</v>
          </cell>
          <cell r="ET93">
            <v>-9.1038678549281271E-2</v>
          </cell>
          <cell r="EU93">
            <v>-76.434187983525263</v>
          </cell>
          <cell r="EV93">
            <v>0</v>
          </cell>
          <cell r="EW93">
            <v>0</v>
          </cell>
        </row>
        <row r="94">
          <cell r="A94">
            <v>42223</v>
          </cell>
          <cell r="B94">
            <v>6</v>
          </cell>
          <cell r="C94" t="str">
            <v>Fri</v>
          </cell>
          <cell r="D94">
            <v>24343</v>
          </cell>
          <cell r="E94">
            <v>0</v>
          </cell>
          <cell r="F94">
            <v>0</v>
          </cell>
          <cell r="G94">
            <v>5496</v>
          </cell>
          <cell r="H94">
            <v>0</v>
          </cell>
          <cell r="I94">
            <v>893</v>
          </cell>
          <cell r="J94">
            <v>374</v>
          </cell>
          <cell r="K94">
            <v>31106</v>
          </cell>
          <cell r="L94">
            <v>0</v>
          </cell>
          <cell r="M94">
            <v>31106</v>
          </cell>
          <cell r="N94">
            <v>550</v>
          </cell>
          <cell r="O94">
            <v>914</v>
          </cell>
          <cell r="P94">
            <v>32345</v>
          </cell>
          <cell r="Q94">
            <v>729</v>
          </cell>
          <cell r="R94">
            <v>0</v>
          </cell>
          <cell r="S94">
            <v>0</v>
          </cell>
          <cell r="T94">
            <v>0</v>
          </cell>
          <cell r="U94">
            <v>580</v>
          </cell>
          <cell r="V94">
            <v>13791</v>
          </cell>
          <cell r="W94">
            <v>729</v>
          </cell>
          <cell r="X94">
            <v>715</v>
          </cell>
          <cell r="Y94">
            <v>0</v>
          </cell>
          <cell r="Z94">
            <v>6</v>
          </cell>
          <cell r="AA94">
            <v>51</v>
          </cell>
          <cell r="AB94">
            <v>772</v>
          </cell>
          <cell r="AC94">
            <v>14</v>
          </cell>
          <cell r="AD94">
            <v>906</v>
          </cell>
          <cell r="AE94">
            <v>166</v>
          </cell>
          <cell r="AF94">
            <v>0</v>
          </cell>
          <cell r="AG94">
            <v>0</v>
          </cell>
          <cell r="AH94">
            <v>1.0086031019803918</v>
          </cell>
          <cell r="AI94">
            <v>0.91345089871200003</v>
          </cell>
          <cell r="AJ94">
            <v>0.98231852375747442</v>
          </cell>
          <cell r="AK94">
            <v>194.34925506846076</v>
          </cell>
          <cell r="AL94">
            <v>0</v>
          </cell>
          <cell r="AM94">
            <v>4.0731691635054329E-2</v>
          </cell>
          <cell r="AN94">
            <v>15.383608396748601</v>
          </cell>
          <cell r="AO94">
            <v>52.013088632806941</v>
          </cell>
          <cell r="AP94">
            <v>21.653200910665507</v>
          </cell>
          <cell r="AQ94">
            <v>14.745228476858719</v>
          </cell>
          <cell r="AR94">
            <v>42.669410150891629</v>
          </cell>
          <cell r="AS94">
            <v>15.506332645147278</v>
          </cell>
          <cell r="AT94">
            <v>74.214653440017656</v>
          </cell>
          <cell r="AU94">
            <v>234.80115155320203</v>
          </cell>
          <cell r="AV94">
            <v>0.31607448664152676</v>
          </cell>
          <cell r="AW94">
            <v>0.59856660296747766</v>
          </cell>
          <cell r="AX94">
            <v>42.591000000000001</v>
          </cell>
          <cell r="BF94">
            <v>17.728055555555557</v>
          </cell>
          <cell r="BG94">
            <v>113.78805555577131</v>
          </cell>
          <cell r="BH94">
            <v>306.2180555560833</v>
          </cell>
          <cell r="BI94">
            <v>3.9972222222222222</v>
          </cell>
          <cell r="BJ94">
            <v>441.73138888963234</v>
          </cell>
          <cell r="BK94">
            <v>132.47805555566833</v>
          </cell>
          <cell r="BL94">
            <v>133.61777777777777</v>
          </cell>
          <cell r="BM94">
            <v>125.25388888897477</v>
          </cell>
          <cell r="BN94">
            <v>122.31722222222223</v>
          </cell>
          <cell r="BO94">
            <v>0</v>
          </cell>
          <cell r="BP94">
            <v>0</v>
          </cell>
          <cell r="BQ94">
            <v>0</v>
          </cell>
          <cell r="BR94">
            <v>0</v>
          </cell>
          <cell r="BS94">
            <v>7.2241666666935718</v>
          </cell>
          <cell r="BT94">
            <v>11.300555555555556</v>
          </cell>
          <cell r="BU94">
            <v>0</v>
          </cell>
          <cell r="BV94">
            <v>0</v>
          </cell>
          <cell r="BW94">
            <v>59.413888889239942</v>
          </cell>
          <cell r="BX94">
            <v>17.572500000000002</v>
          </cell>
          <cell r="BY94">
            <v>41.841388889239944</v>
          </cell>
          <cell r="BZ94">
            <v>43.50888888888889</v>
          </cell>
          <cell r="CA94">
            <v>49.439722222283535</v>
          </cell>
          <cell r="CB94">
            <v>0</v>
          </cell>
          <cell r="CC94">
            <v>0</v>
          </cell>
          <cell r="CD94">
            <v>49.786111111294787</v>
          </cell>
          <cell r="CE94">
            <v>40.188333333333333</v>
          </cell>
          <cell r="CF94">
            <v>46.125000000050186</v>
          </cell>
          <cell r="CG94">
            <v>37.779166666666669</v>
          </cell>
          <cell r="CH94">
            <v>0</v>
          </cell>
          <cell r="CI94">
            <v>0</v>
          </cell>
          <cell r="CJ94">
            <v>0.16833333333333333</v>
          </cell>
          <cell r="CK94">
            <v>0.19888888888888889</v>
          </cell>
          <cell r="CL94">
            <v>3.4927777779112672</v>
          </cell>
          <cell r="CM94">
            <v>2.2102777777777778</v>
          </cell>
          <cell r="CN94">
            <v>0</v>
          </cell>
          <cell r="CO94">
            <v>291.11777777848658</v>
          </cell>
          <cell r="CP94">
            <v>52.501666666666665</v>
          </cell>
          <cell r="CQ94">
            <v>0</v>
          </cell>
          <cell r="CR94">
            <v>9.0430555555555561</v>
          </cell>
          <cell r="CS94">
            <v>0</v>
          </cell>
          <cell r="CT94">
            <v>0</v>
          </cell>
          <cell r="CU94">
            <v>16.338055555555556</v>
          </cell>
          <cell r="CV94">
            <v>0</v>
          </cell>
          <cell r="CW94">
            <v>0</v>
          </cell>
          <cell r="CX94">
            <v>15.849722222222223</v>
          </cell>
          <cell r="CY94">
            <v>4.1500000000000004</v>
          </cell>
          <cell r="CZ94">
            <v>0.34250000000000003</v>
          </cell>
          <cell r="DA94">
            <v>0.52527777777777773</v>
          </cell>
          <cell r="DB94">
            <v>0</v>
          </cell>
          <cell r="DC94">
            <v>9.0194444444444439</v>
          </cell>
          <cell r="DD94">
            <v>0</v>
          </cell>
          <cell r="DE94">
            <v>0</v>
          </cell>
          <cell r="DF94">
            <v>0</v>
          </cell>
          <cell r="DG94">
            <v>0</v>
          </cell>
          <cell r="DH94">
            <v>0</v>
          </cell>
          <cell r="DI94">
            <v>11.962222222207993</v>
          </cell>
          <cell r="DJ94">
            <v>0</v>
          </cell>
          <cell r="DK94">
            <v>5.4730555555555558</v>
          </cell>
          <cell r="DL94">
            <v>0</v>
          </cell>
          <cell r="DM94">
            <v>0</v>
          </cell>
          <cell r="DN94">
            <v>47.322222222207991</v>
          </cell>
          <cell r="DO94">
            <v>125.20499999998577</v>
          </cell>
          <cell r="DP94">
            <v>416.32277777847236</v>
          </cell>
          <cell r="DQ94">
            <v>17.901879444474311</v>
          </cell>
          <cell r="DR94">
            <v>4.299999999999999E-2</v>
          </cell>
          <cell r="DS94">
            <v>434.22465722294669</v>
          </cell>
          <cell r="DT94">
            <v>22.595833333333335</v>
          </cell>
          <cell r="DU94">
            <v>2.8127777778266632</v>
          </cell>
          <cell r="DV94">
            <v>0</v>
          </cell>
          <cell r="DW94">
            <v>0</v>
          </cell>
          <cell r="DX94">
            <v>0</v>
          </cell>
          <cell r="DY94">
            <v>0</v>
          </cell>
          <cell r="DZ94">
            <v>0</v>
          </cell>
          <cell r="EA94">
            <v>0.28834152533097857</v>
          </cell>
          <cell r="EB94">
            <v>42.591000000000001</v>
          </cell>
          <cell r="EC94">
            <v>18494.062375782523</v>
          </cell>
          <cell r="ED94">
            <v>170.24569166666666</v>
          </cell>
          <cell r="EE94">
            <v>21</v>
          </cell>
          <cell r="EF94">
            <v>8.0365079366476078</v>
          </cell>
          <cell r="EG94">
            <v>13.999999999993273</v>
          </cell>
          <cell r="EH94">
            <v>11.857142857148554</v>
          </cell>
          <cell r="EI94">
            <v>15.501355013533269</v>
          </cell>
          <cell r="EJ94">
            <v>0</v>
          </cell>
          <cell r="EK94">
            <v>35.643564356435647</v>
          </cell>
          <cell r="EL94">
            <v>14.601558771511296</v>
          </cell>
          <cell r="EM94">
            <v>0</v>
          </cell>
          <cell r="EN94">
            <v>760.77979005368991</v>
          </cell>
          <cell r="EO94">
            <v>0</v>
          </cell>
          <cell r="EP94">
            <v>4.774370554448228</v>
          </cell>
          <cell r="EQ94">
            <v>199.46855844808547</v>
          </cell>
          <cell r="ER94">
            <v>553.24525916927792</v>
          </cell>
          <cell r="ES94">
            <v>127.69771288661076</v>
          </cell>
          <cell r="ET94">
            <v>-1.1900662417886787E-2</v>
          </cell>
          <cell r="EU94">
            <v>-8.6915546751845785</v>
          </cell>
          <cell r="EV94">
            <v>0</v>
          </cell>
          <cell r="EW94">
            <v>0</v>
          </cell>
        </row>
        <row r="95">
          <cell r="A95">
            <v>42224</v>
          </cell>
          <cell r="B95">
            <v>6</v>
          </cell>
          <cell r="C95" t="str">
            <v>Sat</v>
          </cell>
          <cell r="D95">
            <v>22631</v>
          </cell>
          <cell r="E95">
            <v>0</v>
          </cell>
          <cell r="F95">
            <v>0</v>
          </cell>
          <cell r="G95">
            <v>5166</v>
          </cell>
          <cell r="H95">
            <v>0</v>
          </cell>
          <cell r="I95">
            <v>1488</v>
          </cell>
          <cell r="J95">
            <v>356</v>
          </cell>
          <cell r="K95">
            <v>29641</v>
          </cell>
          <cell r="L95">
            <v>0</v>
          </cell>
          <cell r="M95">
            <v>29641</v>
          </cell>
          <cell r="N95">
            <v>254</v>
          </cell>
          <cell r="O95">
            <v>849</v>
          </cell>
          <cell r="P95">
            <v>30769</v>
          </cell>
          <cell r="Q95">
            <v>658</v>
          </cell>
          <cell r="R95">
            <v>0</v>
          </cell>
          <cell r="S95">
            <v>0</v>
          </cell>
          <cell r="T95">
            <v>0</v>
          </cell>
          <cell r="U95">
            <v>541</v>
          </cell>
          <cell r="V95">
            <v>12035</v>
          </cell>
          <cell r="W95">
            <v>658</v>
          </cell>
          <cell r="X95">
            <v>677</v>
          </cell>
          <cell r="Y95">
            <v>0</v>
          </cell>
          <cell r="Z95">
            <v>14</v>
          </cell>
          <cell r="AA95">
            <v>54</v>
          </cell>
          <cell r="AB95">
            <v>745</v>
          </cell>
          <cell r="AC95">
            <v>12</v>
          </cell>
          <cell r="AD95">
            <v>848</v>
          </cell>
          <cell r="AE95">
            <v>181</v>
          </cell>
          <cell r="AF95">
            <v>0</v>
          </cell>
          <cell r="AG95">
            <v>0</v>
          </cell>
          <cell r="AH95">
            <v>0.94273955190850389</v>
          </cell>
          <cell r="AI95">
            <v>0.90545421077874555</v>
          </cell>
          <cell r="AJ95">
            <v>0.99143078843493804</v>
          </cell>
          <cell r="AK95">
            <v>187.3250544351055</v>
          </cell>
          <cell r="AL95">
            <v>0</v>
          </cell>
          <cell r="AM95">
            <v>6.2211126480213215E-2</v>
          </cell>
          <cell r="AN95">
            <v>13.516119046545427</v>
          </cell>
          <cell r="AO95">
            <v>35.138708453653464</v>
          </cell>
          <cell r="AP95">
            <v>21.939072504925537</v>
          </cell>
          <cell r="AQ95">
            <v>15.914435053671376</v>
          </cell>
          <cell r="AR95">
            <v>45.047112462006076</v>
          </cell>
          <cell r="AS95">
            <v>15.243226653484671</v>
          </cell>
          <cell r="AT95">
            <v>76.679903247880191</v>
          </cell>
          <cell r="AU95">
            <v>232.24466876422849</v>
          </cell>
          <cell r="AV95">
            <v>0.330168626284914</v>
          </cell>
          <cell r="AW95">
            <v>0.81358251708099405</v>
          </cell>
          <cell r="AX95">
            <v>59.813450329757877</v>
          </cell>
          <cell r="BF95">
            <v>6.1352777777777776</v>
          </cell>
          <cell r="BG95">
            <v>111.5158333332102</v>
          </cell>
          <cell r="BH95">
            <v>272.77277777810531</v>
          </cell>
          <cell r="BI95">
            <v>15.383611111111112</v>
          </cell>
          <cell r="BJ95">
            <v>405.80750000020441</v>
          </cell>
          <cell r="BK95">
            <v>127.6283333336324</v>
          </cell>
          <cell r="BL95">
            <v>120.32027777777778</v>
          </cell>
          <cell r="BM95">
            <v>120.81138888893261</v>
          </cell>
          <cell r="BN95">
            <v>109.73388888888888</v>
          </cell>
          <cell r="BO95">
            <v>0</v>
          </cell>
          <cell r="BP95">
            <v>0</v>
          </cell>
          <cell r="BQ95">
            <v>0</v>
          </cell>
          <cell r="BR95">
            <v>0</v>
          </cell>
          <cell r="BS95">
            <v>6.8169444446997822</v>
          </cell>
          <cell r="BT95">
            <v>10.586388888888889</v>
          </cell>
          <cell r="BU95">
            <v>0</v>
          </cell>
          <cell r="BV95">
            <v>0</v>
          </cell>
          <cell r="BW95">
            <v>62.813888888985126</v>
          </cell>
          <cell r="BX95">
            <v>24.161388888831716</v>
          </cell>
          <cell r="BY95">
            <v>38.65250000015341</v>
          </cell>
          <cell r="BZ95">
            <v>40.954444444444448</v>
          </cell>
          <cell r="CA95">
            <v>41.346111111132586</v>
          </cell>
          <cell r="CB95">
            <v>0</v>
          </cell>
          <cell r="CC95">
            <v>0</v>
          </cell>
          <cell r="CD95">
            <v>48.874166666654503</v>
          </cell>
          <cell r="CE95">
            <v>38.296944444444442</v>
          </cell>
          <cell r="CF95">
            <v>44.645277777803649</v>
          </cell>
          <cell r="CG95">
            <v>35.644166666666663</v>
          </cell>
          <cell r="CH95">
            <v>0</v>
          </cell>
          <cell r="CI95">
            <v>0</v>
          </cell>
          <cell r="CJ95">
            <v>0.71944444444444444</v>
          </cell>
          <cell r="CK95">
            <v>0.30055555555555558</v>
          </cell>
          <cell r="CL95">
            <v>3.5094444444064155</v>
          </cell>
          <cell r="CM95">
            <v>2.3522222222222222</v>
          </cell>
          <cell r="CN95">
            <v>0</v>
          </cell>
          <cell r="CO95">
            <v>280.66250000040463</v>
          </cell>
          <cell r="CP95">
            <v>28.998888888888889</v>
          </cell>
          <cell r="CQ95">
            <v>0</v>
          </cell>
          <cell r="CR95">
            <v>9.0833333333333339</v>
          </cell>
          <cell r="CS95">
            <v>0</v>
          </cell>
          <cell r="CT95">
            <v>0</v>
          </cell>
          <cell r="CU95">
            <v>18.953611111111112</v>
          </cell>
          <cell r="CV95">
            <v>0</v>
          </cell>
          <cell r="CW95">
            <v>2.8630555555555555</v>
          </cell>
          <cell r="CX95">
            <v>14.849166666666667</v>
          </cell>
          <cell r="CY95">
            <v>4.1833333333333336</v>
          </cell>
          <cell r="CZ95">
            <v>5.0147222222222219</v>
          </cell>
          <cell r="DA95">
            <v>0.16416666666666666</v>
          </cell>
          <cell r="DB95">
            <v>0</v>
          </cell>
          <cell r="DC95">
            <v>7.6444444444444448</v>
          </cell>
          <cell r="DD95">
            <v>0</v>
          </cell>
          <cell r="DE95">
            <v>0</v>
          </cell>
          <cell r="DF95">
            <v>0</v>
          </cell>
          <cell r="DG95">
            <v>0</v>
          </cell>
          <cell r="DH95">
            <v>0</v>
          </cell>
          <cell r="DI95">
            <v>7.5075000000000003</v>
          </cell>
          <cell r="DJ95">
            <v>0</v>
          </cell>
          <cell r="DK95">
            <v>4.1188888888888888</v>
          </cell>
          <cell r="DL95">
            <v>0</v>
          </cell>
          <cell r="DM95">
            <v>0</v>
          </cell>
          <cell r="DN95">
            <v>43.482222222222219</v>
          </cell>
          <cell r="DO95">
            <v>103.3811111111111</v>
          </cell>
          <cell r="DP95">
            <v>384.0436111115157</v>
          </cell>
          <cell r="DQ95">
            <v>16.513875277795172</v>
          </cell>
          <cell r="DR95">
            <v>4.2999999999999997E-2</v>
          </cell>
          <cell r="DS95">
            <v>400.5574863893109</v>
          </cell>
          <cell r="DT95">
            <v>19.345277777777778</v>
          </cell>
          <cell r="DU95">
            <v>2.5113888886886615</v>
          </cell>
          <cell r="DV95">
            <v>0.03</v>
          </cell>
          <cell r="DW95">
            <v>7.4409031381262767E-5</v>
          </cell>
          <cell r="DX95">
            <v>1.7942699999999998</v>
          </cell>
          <cell r="DY95">
            <v>0</v>
          </cell>
          <cell r="DZ95">
            <v>0</v>
          </cell>
          <cell r="EA95">
            <v>0.25809306934444026</v>
          </cell>
          <cell r="EB95">
            <v>59.808999999999997</v>
          </cell>
          <cell r="EC95">
            <v>23958.736973458294</v>
          </cell>
          <cell r="ED95">
            <v>920.07839694444442</v>
          </cell>
          <cell r="EE95">
            <v>19</v>
          </cell>
          <cell r="EF95">
            <v>7.9307017537536675</v>
          </cell>
          <cell r="EG95">
            <v>15.085000000016299</v>
          </cell>
          <cell r="EH95">
            <v>11.998674179635694</v>
          </cell>
          <cell r="EI95">
            <v>15.1639777754185</v>
          </cell>
          <cell r="EJ95">
            <v>0</v>
          </cell>
          <cell r="EK95">
            <v>19.45945945945946</v>
          </cell>
          <cell r="EL95">
            <v>15.387050815427145</v>
          </cell>
          <cell r="EM95">
            <v>0</v>
          </cell>
          <cell r="EN95">
            <v>757.81752981962438</v>
          </cell>
          <cell r="EO95">
            <v>0</v>
          </cell>
          <cell r="EP95">
            <v>89.505950034393436</v>
          </cell>
          <cell r="EQ95">
            <v>716.29989433985622</v>
          </cell>
          <cell r="ER95">
            <v>505.19104742534518</v>
          </cell>
          <cell r="ES95">
            <v>222.66463149578567</v>
          </cell>
          <cell r="ET95">
            <v>0.20311525169562961</v>
          </cell>
          <cell r="EU95">
            <v>100.65527305845572</v>
          </cell>
          <cell r="EV95">
            <v>0</v>
          </cell>
          <cell r="EW95">
            <v>0</v>
          </cell>
        </row>
        <row r="96">
          <cell r="A96">
            <v>42225</v>
          </cell>
          <cell r="B96">
            <v>6</v>
          </cell>
          <cell r="C96" t="str">
            <v>Sun</v>
          </cell>
          <cell r="D96">
            <v>17863</v>
          </cell>
          <cell r="E96">
            <v>0</v>
          </cell>
          <cell r="F96">
            <v>0</v>
          </cell>
          <cell r="G96">
            <v>4074</v>
          </cell>
          <cell r="H96">
            <v>0</v>
          </cell>
          <cell r="I96">
            <v>56</v>
          </cell>
          <cell r="J96">
            <v>182</v>
          </cell>
          <cell r="K96">
            <v>22175</v>
          </cell>
          <cell r="L96">
            <v>0</v>
          </cell>
          <cell r="M96">
            <v>22175</v>
          </cell>
          <cell r="N96">
            <v>204</v>
          </cell>
          <cell r="O96">
            <v>670</v>
          </cell>
          <cell r="P96">
            <v>22100</v>
          </cell>
          <cell r="Q96">
            <v>478</v>
          </cell>
          <cell r="R96">
            <v>0</v>
          </cell>
          <cell r="S96">
            <v>0</v>
          </cell>
          <cell r="T96">
            <v>0</v>
          </cell>
          <cell r="U96">
            <v>407</v>
          </cell>
          <cell r="V96">
            <v>8636</v>
          </cell>
          <cell r="W96">
            <v>478</v>
          </cell>
          <cell r="X96">
            <v>458</v>
          </cell>
          <cell r="Y96">
            <v>1</v>
          </cell>
          <cell r="Z96">
            <v>4</v>
          </cell>
          <cell r="AA96">
            <v>21</v>
          </cell>
          <cell r="AB96">
            <v>484</v>
          </cell>
          <cell r="AC96">
            <v>13</v>
          </cell>
          <cell r="AD96">
            <v>644</v>
          </cell>
          <cell r="AE96">
            <v>196</v>
          </cell>
          <cell r="AF96">
            <v>0</v>
          </cell>
          <cell r="AG96">
            <v>0</v>
          </cell>
          <cell r="AH96">
            <v>1.0254360037568151</v>
          </cell>
          <cell r="AI96">
            <v>0.99717420466773765</v>
          </cell>
          <cell r="AJ96">
            <v>0.99080045095828639</v>
          </cell>
          <cell r="AK96">
            <v>195.63086564331431</v>
          </cell>
          <cell r="AL96">
            <v>0</v>
          </cell>
          <cell r="AM96">
            <v>1.0732807215332582E-2</v>
          </cell>
          <cell r="AN96">
            <v>17.043647849386648</v>
          </cell>
          <cell r="AO96">
            <v>46.862249853985567</v>
          </cell>
          <cell r="AP96">
            <v>25.745982742778221</v>
          </cell>
          <cell r="AQ96">
            <v>12.489294682980436</v>
          </cell>
          <cell r="AR96">
            <v>46.39121338912134</v>
          </cell>
          <cell r="AS96">
            <v>16.437425708815592</v>
          </cell>
          <cell r="AT96">
            <v>81.332122979450091</v>
          </cell>
          <cell r="AU96">
            <v>223.65416672560761</v>
          </cell>
          <cell r="AV96">
            <v>0.3636512754051805</v>
          </cell>
          <cell r="AW96">
            <v>1.1214535189719668</v>
          </cell>
          <cell r="AX96">
            <v>87.44985188951587</v>
          </cell>
          <cell r="BF96">
            <v>3.9</v>
          </cell>
          <cell r="BG96">
            <v>0</v>
          </cell>
          <cell r="BH96">
            <v>277.93083333294425</v>
          </cell>
          <cell r="BI96">
            <v>0</v>
          </cell>
          <cell r="BJ96">
            <v>281.83083333294422</v>
          </cell>
          <cell r="BK96">
            <v>99.148611110856805</v>
          </cell>
          <cell r="BL96">
            <v>101.67055555555555</v>
          </cell>
          <cell r="BM96">
            <v>91.309722222304487</v>
          </cell>
          <cell r="BN96">
            <v>92.817499999999995</v>
          </cell>
          <cell r="BO96">
            <v>0</v>
          </cell>
          <cell r="BP96">
            <v>0</v>
          </cell>
          <cell r="BQ96">
            <v>0</v>
          </cell>
          <cell r="BR96">
            <v>0</v>
          </cell>
          <cell r="BS96">
            <v>7.8388888885523196</v>
          </cell>
          <cell r="BT96">
            <v>8.8530555555555548</v>
          </cell>
          <cell r="BU96">
            <v>0</v>
          </cell>
          <cell r="BV96">
            <v>0</v>
          </cell>
          <cell r="BW96">
            <v>39.310833333376536</v>
          </cell>
          <cell r="BX96">
            <v>14.297222222313286</v>
          </cell>
          <cell r="BY96">
            <v>25.013611111063252</v>
          </cell>
          <cell r="BZ96">
            <v>29.77</v>
          </cell>
          <cell r="CA96">
            <v>38.272777777546239</v>
          </cell>
          <cell r="CB96">
            <v>0</v>
          </cell>
          <cell r="CC96">
            <v>0</v>
          </cell>
          <cell r="CD96">
            <v>29.445000000238778</v>
          </cell>
          <cell r="CE96">
            <v>24.534722222222225</v>
          </cell>
          <cell r="CF96">
            <v>27.934722222461001</v>
          </cell>
          <cell r="CG96">
            <v>23.554444444444446</v>
          </cell>
          <cell r="CH96">
            <v>5.5833333333333332E-2</v>
          </cell>
          <cell r="CI96">
            <v>4.1388888888888892E-2</v>
          </cell>
          <cell r="CJ96">
            <v>0.32750000000000001</v>
          </cell>
          <cell r="CK96">
            <v>0.245</v>
          </cell>
          <cell r="CL96">
            <v>1.1269444444444445</v>
          </cell>
          <cell r="CM96">
            <v>0.69388888888888889</v>
          </cell>
          <cell r="CN96">
            <v>0</v>
          </cell>
          <cell r="CO96">
            <v>206.17722222201837</v>
          </cell>
          <cell r="CP96">
            <v>25.983888888888888</v>
          </cell>
          <cell r="CQ96">
            <v>0</v>
          </cell>
          <cell r="CR96">
            <v>8.1819444444444436</v>
          </cell>
          <cell r="CS96">
            <v>0</v>
          </cell>
          <cell r="CT96">
            <v>0</v>
          </cell>
          <cell r="CU96">
            <v>4.9636111111111108</v>
          </cell>
          <cell r="CV96">
            <v>0</v>
          </cell>
          <cell r="CW96">
            <v>0</v>
          </cell>
          <cell r="CX96">
            <v>9.9102777777777771</v>
          </cell>
          <cell r="CY96">
            <v>0</v>
          </cell>
          <cell r="CZ96">
            <v>0</v>
          </cell>
          <cell r="DA96">
            <v>0</v>
          </cell>
          <cell r="DB96">
            <v>0</v>
          </cell>
          <cell r="DC96">
            <v>3.8011111111111111</v>
          </cell>
          <cell r="DD96">
            <v>0</v>
          </cell>
          <cell r="DE96">
            <v>0</v>
          </cell>
          <cell r="DF96">
            <v>0</v>
          </cell>
          <cell r="DG96">
            <v>0</v>
          </cell>
          <cell r="DH96">
            <v>0</v>
          </cell>
          <cell r="DI96">
            <v>8.9855555555555551</v>
          </cell>
          <cell r="DJ96">
            <v>0</v>
          </cell>
          <cell r="DK96">
            <v>0</v>
          </cell>
          <cell r="DL96">
            <v>0</v>
          </cell>
          <cell r="DM96">
            <v>0</v>
          </cell>
          <cell r="DN96">
            <v>22.696944444444441</v>
          </cell>
          <cell r="DO96">
            <v>61.826388888888886</v>
          </cell>
          <cell r="DP96">
            <v>268.00361111090729</v>
          </cell>
          <cell r="DQ96">
            <v>11.524155277769012</v>
          </cell>
          <cell r="DR96">
            <v>4.2999999999999997E-2</v>
          </cell>
          <cell r="DS96">
            <v>279.5277663886763</v>
          </cell>
          <cell r="DT96">
            <v>9.8383333333333329</v>
          </cell>
          <cell r="DU96">
            <v>4.6438888886056056</v>
          </cell>
          <cell r="DV96">
            <v>19.07</v>
          </cell>
          <cell r="DW96">
            <v>6.7060203156842607E-2</v>
          </cell>
          <cell r="DX96">
            <v>1562.8627799999999</v>
          </cell>
          <cell r="DY96">
            <v>0</v>
          </cell>
          <cell r="DZ96">
            <v>0</v>
          </cell>
          <cell r="EA96">
            <v>0.22118156520780427</v>
          </cell>
          <cell r="EB96">
            <v>81.953999999999994</v>
          </cell>
          <cell r="EC96">
            <v>24471.281346617576</v>
          </cell>
          <cell r="ED96">
            <v>0</v>
          </cell>
          <cell r="EE96">
            <v>12</v>
          </cell>
          <cell r="EF96">
            <v>23.219444443028028</v>
          </cell>
          <cell r="EG96">
            <v>13.062222222025351</v>
          </cell>
          <cell r="EH96">
            <v>15.005103777020983</v>
          </cell>
          <cell r="EI96">
            <v>16.395366180936772</v>
          </cell>
          <cell r="EJ96">
            <v>17.910447761194032</v>
          </cell>
          <cell r="EK96">
            <v>12.213740458015266</v>
          </cell>
          <cell r="EL96">
            <v>18.634458959822528</v>
          </cell>
          <cell r="EM96">
            <v>0</v>
          </cell>
          <cell r="EN96">
            <v>519.71651313358302</v>
          </cell>
          <cell r="EO96">
            <v>0</v>
          </cell>
          <cell r="EP96">
            <v>418.61448158919131</v>
          </cell>
          <cell r="EQ96">
            <v>-70.740559077846228</v>
          </cell>
          <cell r="ER96">
            <v>1256.8972878873437</v>
          </cell>
          <cell r="ES96">
            <v>9.7652334818771571</v>
          </cell>
          <cell r="ET96">
            <v>0.51098625358660232</v>
          </cell>
          <cell r="EU96">
            <v>129.57277717975603</v>
          </cell>
          <cell r="EV96">
            <v>0</v>
          </cell>
          <cell r="EW96">
            <v>0</v>
          </cell>
        </row>
        <row r="97">
          <cell r="A97">
            <v>42226</v>
          </cell>
          <cell r="B97">
            <v>7</v>
          </cell>
          <cell r="C97" t="str">
            <v>Mon</v>
          </cell>
          <cell r="D97">
            <v>16483</v>
          </cell>
          <cell r="E97">
            <v>0</v>
          </cell>
          <cell r="F97">
            <v>0</v>
          </cell>
          <cell r="G97">
            <v>4230</v>
          </cell>
          <cell r="H97">
            <v>0</v>
          </cell>
          <cell r="I97">
            <v>162</v>
          </cell>
          <cell r="J97">
            <v>150</v>
          </cell>
          <cell r="K97">
            <v>21025</v>
          </cell>
          <cell r="L97">
            <v>0</v>
          </cell>
          <cell r="M97">
            <v>21025</v>
          </cell>
          <cell r="N97">
            <v>245</v>
          </cell>
          <cell r="O97">
            <v>610</v>
          </cell>
          <cell r="P97">
            <v>20884</v>
          </cell>
          <cell r="Q97">
            <v>553</v>
          </cell>
          <cell r="R97">
            <v>0</v>
          </cell>
          <cell r="S97">
            <v>0</v>
          </cell>
          <cell r="T97">
            <v>0</v>
          </cell>
          <cell r="U97">
            <v>472</v>
          </cell>
          <cell r="V97">
            <v>9886</v>
          </cell>
          <cell r="W97">
            <v>553</v>
          </cell>
          <cell r="X97">
            <v>467</v>
          </cell>
          <cell r="Y97">
            <v>0</v>
          </cell>
          <cell r="Z97">
            <v>1</v>
          </cell>
          <cell r="AA97">
            <v>21</v>
          </cell>
          <cell r="AB97">
            <v>489</v>
          </cell>
          <cell r="AC97">
            <v>6</v>
          </cell>
          <cell r="AD97">
            <v>603</v>
          </cell>
          <cell r="AE97">
            <v>127</v>
          </cell>
          <cell r="AF97">
            <v>0</v>
          </cell>
          <cell r="AG97">
            <v>0</v>
          </cell>
          <cell r="AH97">
            <v>0.9643158909915881</v>
          </cell>
          <cell r="AI97">
            <v>0.93608545903515084</v>
          </cell>
          <cell r="AJ97">
            <v>0.98834720570749113</v>
          </cell>
          <cell r="AK97">
            <v>174.67898334434781</v>
          </cell>
          <cell r="AL97">
            <v>0</v>
          </cell>
          <cell r="AM97">
            <v>1.4839476813317478E-2</v>
          </cell>
          <cell r="AN97">
            <v>14.895709682870127</v>
          </cell>
          <cell r="AO97">
            <v>33.348012938300101</v>
          </cell>
          <cell r="AP97">
            <v>26.611420305426602</v>
          </cell>
          <cell r="AQ97">
            <v>20.839526850156787</v>
          </cell>
          <cell r="AR97">
            <v>38.019891500904158</v>
          </cell>
          <cell r="AS97">
            <v>14.164903161306505</v>
          </cell>
          <cell r="AT97">
            <v>70.784029686225509</v>
          </cell>
          <cell r="AU97">
            <v>215.33366903614402</v>
          </cell>
          <cell r="AV97">
            <v>0.32871789164723852</v>
          </cell>
          <cell r="AW97">
            <v>0.68292861726419063</v>
          </cell>
          <cell r="AX97">
            <v>46.347497140940945</v>
          </cell>
          <cell r="BF97">
            <v>8.375</v>
          </cell>
          <cell r="BG97">
            <v>56.624444444504725</v>
          </cell>
          <cell r="BH97">
            <v>243.77916666759489</v>
          </cell>
          <cell r="BI97">
            <v>4.8983333333333334</v>
          </cell>
          <cell r="BJ97">
            <v>313.67694444543292</v>
          </cell>
          <cell r="BK97">
            <v>97.639166666829652</v>
          </cell>
          <cell r="BL97">
            <v>94.155000000000001</v>
          </cell>
          <cell r="BM97">
            <v>94.361666666600442</v>
          </cell>
          <cell r="BN97">
            <v>85.152500000000003</v>
          </cell>
          <cell r="BO97">
            <v>0</v>
          </cell>
          <cell r="BP97">
            <v>0</v>
          </cell>
          <cell r="BQ97">
            <v>0</v>
          </cell>
          <cell r="BR97">
            <v>0</v>
          </cell>
          <cell r="BS97">
            <v>3.277500000229209</v>
          </cell>
          <cell r="BT97">
            <v>9.0024999999999995</v>
          </cell>
          <cell r="BU97">
            <v>0</v>
          </cell>
          <cell r="BV97">
            <v>0</v>
          </cell>
          <cell r="BW97">
            <v>40.951388888942439</v>
          </cell>
          <cell r="BX97">
            <v>18.291944444444443</v>
          </cell>
          <cell r="BY97">
            <v>22.659444444497996</v>
          </cell>
          <cell r="BZ97">
            <v>28.108611111111109</v>
          </cell>
          <cell r="CA97">
            <v>26.536111111171387</v>
          </cell>
          <cell r="CB97">
            <v>0</v>
          </cell>
          <cell r="CC97">
            <v>0</v>
          </cell>
          <cell r="CD97">
            <v>34.521944444757992</v>
          </cell>
          <cell r="CE97">
            <v>25.418055555555554</v>
          </cell>
          <cell r="CF97">
            <v>33.203333333646881</v>
          </cell>
          <cell r="CG97">
            <v>24.644722222222221</v>
          </cell>
          <cell r="CH97">
            <v>0</v>
          </cell>
          <cell r="CI97">
            <v>0</v>
          </cell>
          <cell r="CJ97">
            <v>3.2500000000000001E-2</v>
          </cell>
          <cell r="CK97">
            <v>3.5555555555555556E-2</v>
          </cell>
          <cell r="CL97">
            <v>1.2861111111111112</v>
          </cell>
          <cell r="CM97">
            <v>0.73777777777777775</v>
          </cell>
          <cell r="CN97">
            <v>0</v>
          </cell>
          <cell r="CO97">
            <v>199.64861111170146</v>
          </cell>
          <cell r="CP97">
            <v>42.656944444444441</v>
          </cell>
          <cell r="CQ97">
            <v>0</v>
          </cell>
          <cell r="CR97">
            <v>9.0188888888888883</v>
          </cell>
          <cell r="CS97">
            <v>0</v>
          </cell>
          <cell r="CT97">
            <v>0</v>
          </cell>
          <cell r="CU97">
            <v>13.373333333333333</v>
          </cell>
          <cell r="CV97">
            <v>0</v>
          </cell>
          <cell r="CW97">
            <v>0</v>
          </cell>
          <cell r="CX97">
            <v>9.3280555555555562</v>
          </cell>
          <cell r="CY97">
            <v>2.9333333333333331</v>
          </cell>
          <cell r="CZ97">
            <v>1.4786111111659557</v>
          </cell>
          <cell r="DA97">
            <v>0.34499999999999997</v>
          </cell>
          <cell r="DB97">
            <v>0</v>
          </cell>
          <cell r="DC97">
            <v>2.783611111111111</v>
          </cell>
          <cell r="DD97">
            <v>0</v>
          </cell>
          <cell r="DE97">
            <v>0</v>
          </cell>
          <cell r="DF97">
            <v>0</v>
          </cell>
          <cell r="DG97">
            <v>0</v>
          </cell>
          <cell r="DH97">
            <v>0</v>
          </cell>
          <cell r="DI97">
            <v>9.0969444444444445</v>
          </cell>
          <cell r="DJ97">
            <v>0</v>
          </cell>
          <cell r="DK97">
            <v>2.9841666666666669</v>
          </cell>
          <cell r="DL97">
            <v>0</v>
          </cell>
          <cell r="DM97">
            <v>0</v>
          </cell>
          <cell r="DN97">
            <v>28.949722222277067</v>
          </cell>
          <cell r="DO97">
            <v>93.998888888943725</v>
          </cell>
          <cell r="DP97">
            <v>293.64750000064521</v>
          </cell>
          <cell r="DQ97">
            <v>12.626842500027744</v>
          </cell>
          <cell r="DR97">
            <v>4.2999999999999997E-2</v>
          </cell>
          <cell r="DS97">
            <v>306.27434250067296</v>
          </cell>
          <cell r="DT97">
            <v>16.646666666666668</v>
          </cell>
          <cell r="DU97">
            <v>3.3827777781210715</v>
          </cell>
          <cell r="DV97">
            <v>10.130000000000001</v>
          </cell>
          <cell r="DW97">
            <v>3.2698242890840785E-2</v>
          </cell>
          <cell r="DX97">
            <v>454.63440000000008</v>
          </cell>
          <cell r="DY97">
            <v>0</v>
          </cell>
          <cell r="DZ97">
            <v>0</v>
          </cell>
          <cell r="EA97">
            <v>0.30691075237142068</v>
          </cell>
          <cell r="EB97">
            <v>44.88</v>
          </cell>
          <cell r="EC97">
            <v>14200.226891430204</v>
          </cell>
          <cell r="ED97">
            <v>219.83720000000002</v>
          </cell>
          <cell r="EE97">
            <v>26</v>
          </cell>
          <cell r="EF97">
            <v>7.8064102572024732</v>
          </cell>
          <cell r="EG97">
            <v>6.5194444445047219</v>
          </cell>
          <cell r="EH97">
            <v>19.480187473190149</v>
          </cell>
          <cell r="EI97">
            <v>14.064852926280192</v>
          </cell>
          <cell r="EJ97">
            <v>0</v>
          </cell>
          <cell r="EK97">
            <v>30.769230769230766</v>
          </cell>
          <cell r="EL97">
            <v>16.328293736501077</v>
          </cell>
          <cell r="EM97">
            <v>0</v>
          </cell>
          <cell r="EN97">
            <v>1290.6178488799935</v>
          </cell>
          <cell r="EO97">
            <v>0</v>
          </cell>
          <cell r="EP97">
            <v>378.70917926119779</v>
          </cell>
          <cell r="EQ97">
            <v>205.06184914997752</v>
          </cell>
          <cell r="ER97">
            <v>-51.625962090309969</v>
          </cell>
          <cell r="ES97">
            <v>226.43444254889332</v>
          </cell>
          <cell r="ET97">
            <v>6.7662746881529623E-2</v>
          </cell>
          <cell r="EU97">
            <v>30.694413742732657</v>
          </cell>
          <cell r="EV97">
            <v>0</v>
          </cell>
          <cell r="EW97">
            <v>0</v>
          </cell>
        </row>
        <row r="98">
          <cell r="A98">
            <v>42227</v>
          </cell>
          <cell r="B98">
            <v>7</v>
          </cell>
          <cell r="C98" t="str">
            <v>Tue</v>
          </cell>
          <cell r="D98">
            <v>20552</v>
          </cell>
          <cell r="E98">
            <v>0</v>
          </cell>
          <cell r="F98">
            <v>0</v>
          </cell>
          <cell r="G98">
            <v>3654</v>
          </cell>
          <cell r="H98">
            <v>0</v>
          </cell>
          <cell r="I98">
            <v>1292</v>
          </cell>
          <cell r="J98">
            <v>1248</v>
          </cell>
          <cell r="K98">
            <v>26746</v>
          </cell>
          <cell r="L98">
            <v>0</v>
          </cell>
          <cell r="M98">
            <v>26746</v>
          </cell>
          <cell r="N98">
            <v>477</v>
          </cell>
          <cell r="O98">
            <v>829</v>
          </cell>
          <cell r="P98">
            <v>27793</v>
          </cell>
          <cell r="Q98">
            <v>619</v>
          </cell>
          <cell r="R98">
            <v>0</v>
          </cell>
          <cell r="S98">
            <v>0</v>
          </cell>
          <cell r="T98">
            <v>0</v>
          </cell>
          <cell r="U98">
            <v>495</v>
          </cell>
          <cell r="V98">
            <v>10792</v>
          </cell>
          <cell r="W98">
            <v>619</v>
          </cell>
          <cell r="X98">
            <v>579</v>
          </cell>
          <cell r="Y98">
            <v>0</v>
          </cell>
          <cell r="Z98">
            <v>0</v>
          </cell>
          <cell r="AA98">
            <v>66</v>
          </cell>
          <cell r="AB98">
            <v>645</v>
          </cell>
          <cell r="AC98">
            <v>14</v>
          </cell>
          <cell r="AD98">
            <v>824</v>
          </cell>
          <cell r="AE98">
            <v>110</v>
          </cell>
          <cell r="AF98">
            <v>0</v>
          </cell>
          <cell r="AG98">
            <v>0</v>
          </cell>
          <cell r="AH98">
            <v>1.0050365639630654</v>
          </cell>
          <cell r="AI98">
            <v>0.95667504810006843</v>
          </cell>
          <cell r="AJ98">
            <v>0.98216555746653711</v>
          </cell>
          <cell r="AK98">
            <v>176.55514723421916</v>
          </cell>
          <cell r="AL98">
            <v>0</v>
          </cell>
          <cell r="AM98">
            <v>9.496747177147985E-2</v>
          </cell>
          <cell r="AN98">
            <v>15.244730954416013</v>
          </cell>
          <cell r="AO98">
            <v>36.69991023016307</v>
          </cell>
          <cell r="AP98">
            <v>25.919421217096744</v>
          </cell>
          <cell r="AQ98">
            <v>23.650025471454793</v>
          </cell>
          <cell r="AR98">
            <v>43.208400646203557</v>
          </cell>
          <cell r="AS98">
            <v>14.847496643112818</v>
          </cell>
          <cell r="AT98">
            <v>77.817109716828554</v>
          </cell>
          <cell r="AU98">
            <v>224.09823627124635</v>
          </cell>
          <cell r="AV98">
            <v>0.34724552505018147</v>
          </cell>
          <cell r="AW98">
            <v>0.56531258991293798</v>
          </cell>
          <cell r="AX98">
            <v>42.177365132847171</v>
          </cell>
          <cell r="BF98">
            <v>7.875</v>
          </cell>
          <cell r="BG98">
            <v>83.963055555544685</v>
          </cell>
          <cell r="BH98">
            <v>271.47361111061184</v>
          </cell>
          <cell r="BI98">
            <v>0</v>
          </cell>
          <cell r="BJ98">
            <v>363.3116666661565</v>
          </cell>
          <cell r="BK98">
            <v>119.34944444465373</v>
          </cell>
          <cell r="BL98">
            <v>119.95055555555555</v>
          </cell>
          <cell r="BM98">
            <v>116.40555555559979</v>
          </cell>
          <cell r="BN98">
            <v>112.44861111111111</v>
          </cell>
          <cell r="BO98">
            <v>0</v>
          </cell>
          <cell r="BP98">
            <v>0</v>
          </cell>
          <cell r="BQ98">
            <v>0</v>
          </cell>
          <cell r="BR98">
            <v>0</v>
          </cell>
          <cell r="BS98">
            <v>2.9438888890539401</v>
          </cell>
          <cell r="BT98">
            <v>7.5019444444444447</v>
          </cell>
          <cell r="BU98">
            <v>0</v>
          </cell>
          <cell r="BV98">
            <v>0</v>
          </cell>
          <cell r="BW98">
            <v>54.379444444039834</v>
          </cell>
          <cell r="BX98">
            <v>22.588611111060924</v>
          </cell>
          <cell r="BY98">
            <v>31.790833332978913</v>
          </cell>
          <cell r="BZ98">
            <v>39.032222222222224</v>
          </cell>
          <cell r="CA98">
            <v>26.173333333070751</v>
          </cell>
          <cell r="CB98">
            <v>0</v>
          </cell>
          <cell r="CC98">
            <v>0</v>
          </cell>
          <cell r="CD98">
            <v>43.441666666359588</v>
          </cell>
          <cell r="CE98">
            <v>32.94083333333333</v>
          </cell>
          <cell r="CF98">
            <v>39.951666666432281</v>
          </cell>
          <cell r="CG98">
            <v>30.376944444444444</v>
          </cell>
          <cell r="CH98">
            <v>0</v>
          </cell>
          <cell r="CI98">
            <v>0</v>
          </cell>
          <cell r="CJ98">
            <v>0</v>
          </cell>
          <cell r="CK98">
            <v>0</v>
          </cell>
          <cell r="CL98">
            <v>3.489999999927305</v>
          </cell>
          <cell r="CM98">
            <v>2.5638888888888891</v>
          </cell>
          <cell r="CN98">
            <v>0</v>
          </cell>
          <cell r="CO98">
            <v>243.34388888812393</v>
          </cell>
          <cell r="CP98">
            <v>40.792499999999997</v>
          </cell>
          <cell r="CQ98">
            <v>0</v>
          </cell>
          <cell r="CR98">
            <v>9.2330555555555556</v>
          </cell>
          <cell r="CS98">
            <v>0</v>
          </cell>
          <cell r="CT98">
            <v>0</v>
          </cell>
          <cell r="CU98">
            <v>10.355555555555556</v>
          </cell>
          <cell r="CV98">
            <v>0</v>
          </cell>
          <cell r="CW98">
            <v>0</v>
          </cell>
          <cell r="CX98">
            <v>11.022777777777778</v>
          </cell>
          <cell r="CY98">
            <v>2.1</v>
          </cell>
          <cell r="CZ98">
            <v>0.52527777777777773</v>
          </cell>
          <cell r="DA98">
            <v>0</v>
          </cell>
          <cell r="DB98">
            <v>0</v>
          </cell>
          <cell r="DC98">
            <v>1.7005555555555556</v>
          </cell>
          <cell r="DD98">
            <v>0</v>
          </cell>
          <cell r="DE98">
            <v>0</v>
          </cell>
          <cell r="DF98">
            <v>0</v>
          </cell>
          <cell r="DG98">
            <v>0</v>
          </cell>
          <cell r="DH98">
            <v>0</v>
          </cell>
          <cell r="DI98">
            <v>8.6272222222222226</v>
          </cell>
          <cell r="DJ98">
            <v>0</v>
          </cell>
          <cell r="DK98">
            <v>0</v>
          </cell>
          <cell r="DL98">
            <v>0</v>
          </cell>
          <cell r="DM98">
            <v>0</v>
          </cell>
          <cell r="DN98">
            <v>23.975833333333334</v>
          </cell>
          <cell r="DO98">
            <v>84.356944444444451</v>
          </cell>
          <cell r="DP98">
            <v>327.70083333256838</v>
          </cell>
          <cell r="DQ98">
            <v>14.09113583330044</v>
          </cell>
          <cell r="DR98">
            <v>4.2999999999999997E-2</v>
          </cell>
          <cell r="DS98">
            <v>341.79196916586881</v>
          </cell>
          <cell r="DT98">
            <v>19.608333333333334</v>
          </cell>
          <cell r="DU98">
            <v>16.002500000254809</v>
          </cell>
          <cell r="DV98">
            <v>8.9499999999999993</v>
          </cell>
          <cell r="DW98">
            <v>2.4966345877209532E-2</v>
          </cell>
          <cell r="DX98">
            <v>368.29249999999996</v>
          </cell>
          <cell r="DY98">
            <v>0</v>
          </cell>
          <cell r="DZ98">
            <v>0</v>
          </cell>
          <cell r="EA98">
            <v>0.24680785991056076</v>
          </cell>
          <cell r="EB98">
            <v>41.15</v>
          </cell>
          <cell r="EC98">
            <v>14433.0320311755</v>
          </cell>
          <cell r="ED98">
            <v>0</v>
          </cell>
          <cell r="EE98">
            <v>30</v>
          </cell>
          <cell r="EF98">
            <v>32.005000000509618</v>
          </cell>
          <cell r="EG98">
            <v>5.8769444442985375</v>
          </cell>
          <cell r="EH98">
            <v>18.717209434694499</v>
          </cell>
          <cell r="EI98">
            <v>14.492511785158655</v>
          </cell>
          <cell r="EJ98">
            <v>0</v>
          </cell>
          <cell r="EK98">
            <v>0</v>
          </cell>
          <cell r="EL98">
            <v>18.911174785494197</v>
          </cell>
          <cell r="EM98">
            <v>0</v>
          </cell>
          <cell r="EN98">
            <v>1241.2153235763813</v>
          </cell>
          <cell r="EO98">
            <v>0</v>
          </cell>
          <cell r="EP98">
            <v>233.52251017810588</v>
          </cell>
          <cell r="EQ98">
            <v>199.86697175439355</v>
          </cell>
          <cell r="ER98">
            <v>-201.467214128975</v>
          </cell>
          <cell r="ES98">
            <v>183.50349086427636</v>
          </cell>
          <cell r="ET98">
            <v>-4.9953280469723027E-2</v>
          </cell>
          <cell r="EU98">
            <v>-31.676953627497081</v>
          </cell>
          <cell r="EV98">
            <v>0</v>
          </cell>
          <cell r="EW98">
            <v>0</v>
          </cell>
        </row>
        <row r="99">
          <cell r="A99">
            <v>42228</v>
          </cell>
          <cell r="B99">
            <v>7</v>
          </cell>
          <cell r="C99" t="str">
            <v>Wed</v>
          </cell>
          <cell r="D99">
            <v>24339</v>
          </cell>
          <cell r="E99">
            <v>0</v>
          </cell>
          <cell r="F99">
            <v>0</v>
          </cell>
          <cell r="G99">
            <v>3636</v>
          </cell>
          <cell r="H99">
            <v>0</v>
          </cell>
          <cell r="I99">
            <v>743</v>
          </cell>
          <cell r="J99">
            <v>252</v>
          </cell>
          <cell r="K99">
            <v>28970</v>
          </cell>
          <cell r="L99">
            <v>0</v>
          </cell>
          <cell r="M99">
            <v>28970</v>
          </cell>
          <cell r="N99">
            <v>888</v>
          </cell>
          <cell r="O99">
            <v>758</v>
          </cell>
          <cell r="P99">
            <v>24383</v>
          </cell>
          <cell r="Q99">
            <v>752</v>
          </cell>
          <cell r="R99">
            <v>0</v>
          </cell>
          <cell r="S99">
            <v>0</v>
          </cell>
          <cell r="T99">
            <v>0</v>
          </cell>
          <cell r="U99">
            <v>618</v>
          </cell>
          <cell r="V99">
            <v>13319</v>
          </cell>
          <cell r="W99">
            <v>752</v>
          </cell>
          <cell r="X99">
            <v>702</v>
          </cell>
          <cell r="Y99">
            <v>0</v>
          </cell>
          <cell r="Z99">
            <v>2</v>
          </cell>
          <cell r="AA99">
            <v>80</v>
          </cell>
          <cell r="AB99">
            <v>784</v>
          </cell>
          <cell r="AC99">
            <v>18</v>
          </cell>
          <cell r="AD99">
            <v>746</v>
          </cell>
          <cell r="AE99">
            <v>128</v>
          </cell>
          <cell r="AF99">
            <v>0</v>
          </cell>
          <cell r="AG99">
            <v>0</v>
          </cell>
          <cell r="AH99">
            <v>1.059009610172239</v>
          </cell>
          <cell r="AI99">
            <v>1.0180929415517974</v>
          </cell>
          <cell r="AJ99">
            <v>0.96934760096651706</v>
          </cell>
          <cell r="AK99">
            <v>178.30805516492953</v>
          </cell>
          <cell r="AL99">
            <v>0</v>
          </cell>
          <cell r="AM99">
            <v>3.4345875043148087E-2</v>
          </cell>
          <cell r="AN99">
            <v>15.940462768740872</v>
          </cell>
          <cell r="AO99">
            <v>38.098429319371732</v>
          </cell>
          <cell r="AP99">
            <v>26.974146762692726</v>
          </cell>
          <cell r="AQ99">
            <v>21.31804616071528</v>
          </cell>
          <cell r="AR99">
            <v>38.523936170212764</v>
          </cell>
          <cell r="AS99">
            <v>17.635370715089358</v>
          </cell>
          <cell r="AT99">
            <v>79.064735711651764</v>
          </cell>
          <cell r="AU99">
            <v>208.67456476138707</v>
          </cell>
          <cell r="AV99">
            <v>0.3788901431377602</v>
          </cell>
          <cell r="AW99">
            <v>0.59251551224254539</v>
          </cell>
          <cell r="AX99">
            <v>44.91570698035553</v>
          </cell>
          <cell r="BF99">
            <v>7.375</v>
          </cell>
          <cell r="BG99">
            <v>114.45666666668788</v>
          </cell>
          <cell r="BH99">
            <v>267.56111111129894</v>
          </cell>
          <cell r="BI99">
            <v>0</v>
          </cell>
          <cell r="BJ99">
            <v>389.39277777798679</v>
          </cell>
          <cell r="BK99">
            <v>138.82861111092433</v>
          </cell>
          <cell r="BL99">
            <v>147.02083333333334</v>
          </cell>
          <cell r="BM99">
            <v>136.49972222223593</v>
          </cell>
          <cell r="BN99">
            <v>139.56944444444446</v>
          </cell>
          <cell r="BO99">
            <v>0</v>
          </cell>
          <cell r="BP99">
            <v>0</v>
          </cell>
          <cell r="BQ99">
            <v>0</v>
          </cell>
          <cell r="BR99">
            <v>0</v>
          </cell>
          <cell r="BS99">
            <v>2.3288888886883958</v>
          </cell>
          <cell r="BT99">
            <v>7.4513888888888893</v>
          </cell>
          <cell r="BU99">
            <v>0</v>
          </cell>
          <cell r="BV99">
            <v>0</v>
          </cell>
          <cell r="BW99">
            <v>47.551944444576122</v>
          </cell>
          <cell r="BX99">
            <v>19.895833333333332</v>
          </cell>
          <cell r="BY99">
            <v>27.65611111124279</v>
          </cell>
          <cell r="BZ99">
            <v>34.19777777777778</v>
          </cell>
          <cell r="CA99">
            <v>35.275277777837793</v>
          </cell>
          <cell r="CB99">
            <v>0</v>
          </cell>
          <cell r="CC99">
            <v>0</v>
          </cell>
          <cell r="CD99">
            <v>44.456111111357913</v>
          </cell>
          <cell r="CE99">
            <v>39.219166666666673</v>
          </cell>
          <cell r="CF99">
            <v>40.594444444720736</v>
          </cell>
          <cell r="CG99">
            <v>35.971111111111114</v>
          </cell>
          <cell r="CH99">
            <v>0</v>
          </cell>
          <cell r="CI99">
            <v>0</v>
          </cell>
          <cell r="CJ99">
            <v>0.2852777777777778</v>
          </cell>
          <cell r="CK99">
            <v>0.10055555555555555</v>
          </cell>
          <cell r="CL99">
            <v>3.5763888888593969</v>
          </cell>
          <cell r="CM99">
            <v>3.1475</v>
          </cell>
          <cell r="CN99">
            <v>0</v>
          </cell>
          <cell r="CO99">
            <v>266.11194444469618</v>
          </cell>
          <cell r="CP99">
            <v>39.13666666666667</v>
          </cell>
          <cell r="CQ99">
            <v>0</v>
          </cell>
          <cell r="CR99">
            <v>7.7249999999999996</v>
          </cell>
          <cell r="CS99">
            <v>0</v>
          </cell>
          <cell r="CT99">
            <v>0</v>
          </cell>
          <cell r="CU99">
            <v>5.4211111111111112</v>
          </cell>
          <cell r="CV99">
            <v>0</v>
          </cell>
          <cell r="CW99">
            <v>0</v>
          </cell>
          <cell r="CX99">
            <v>14.578888888888889</v>
          </cell>
          <cell r="CY99">
            <v>13.933333333333334</v>
          </cell>
          <cell r="CZ99">
            <v>4.7547222222222221</v>
          </cell>
          <cell r="DA99">
            <v>0</v>
          </cell>
          <cell r="DB99">
            <v>0</v>
          </cell>
          <cell r="DC99">
            <v>2.3902777778090805</v>
          </cell>
          <cell r="DD99">
            <v>0</v>
          </cell>
          <cell r="DE99">
            <v>0</v>
          </cell>
          <cell r="DF99">
            <v>3.3333333333333335E-3</v>
          </cell>
          <cell r="DG99">
            <v>0</v>
          </cell>
          <cell r="DH99">
            <v>0</v>
          </cell>
          <cell r="DI99">
            <v>7.9802777777777774</v>
          </cell>
          <cell r="DJ99">
            <v>0</v>
          </cell>
          <cell r="DK99">
            <v>0</v>
          </cell>
          <cell r="DL99">
            <v>0</v>
          </cell>
          <cell r="DM99">
            <v>0</v>
          </cell>
          <cell r="DN99">
            <v>43.640833333364633</v>
          </cell>
          <cell r="DO99">
            <v>95.923611111142407</v>
          </cell>
          <cell r="DP99">
            <v>362.03555555583858</v>
          </cell>
          <cell r="DQ99">
            <v>15.567528888901057</v>
          </cell>
          <cell r="DR99">
            <v>4.2999999999999997E-2</v>
          </cell>
          <cell r="DS99">
            <v>377.60308444473964</v>
          </cell>
          <cell r="DT99">
            <v>22.919722222222223</v>
          </cell>
          <cell r="DU99">
            <v>4.3730555556091026</v>
          </cell>
          <cell r="DV99">
            <v>15.5</v>
          </cell>
          <cell r="DW99">
            <v>4.0558484428484469E-2</v>
          </cell>
          <cell r="DX99">
            <v>669.0575</v>
          </cell>
          <cell r="DY99">
            <v>0</v>
          </cell>
          <cell r="DZ99">
            <v>0</v>
          </cell>
          <cell r="EA99">
            <v>0.25403291197209582</v>
          </cell>
          <cell r="EB99">
            <v>43.164999999999999</v>
          </cell>
          <cell r="EC99">
            <v>16968.294640057185</v>
          </cell>
          <cell r="ED99">
            <v>0</v>
          </cell>
          <cell r="EE99">
            <v>25</v>
          </cell>
          <cell r="EF99">
            <v>10.495333333461845</v>
          </cell>
          <cell r="EG99">
            <v>7.8275000000600183</v>
          </cell>
          <cell r="EH99">
            <v>16.352603002110321</v>
          </cell>
          <cell r="EI99">
            <v>17.293006705780755</v>
          </cell>
          <cell r="EJ99">
            <v>0</v>
          </cell>
          <cell r="EK99">
            <v>7.0107108081791623</v>
          </cell>
          <cell r="EL99">
            <v>22.368932039019413</v>
          </cell>
          <cell r="EM99">
            <v>0</v>
          </cell>
          <cell r="EN99">
            <v>1561.2595421191411</v>
          </cell>
          <cell r="EO99">
            <v>0</v>
          </cell>
          <cell r="EP99">
            <v>698.52976514417878</v>
          </cell>
          <cell r="EQ99">
            <v>97.140227503187702</v>
          </cell>
          <cell r="ER99">
            <v>-104.41654214135872</v>
          </cell>
          <cell r="ES99">
            <v>-137.39896241786192</v>
          </cell>
          <cell r="ET99">
            <v>-2.2750358140115612E-2</v>
          </cell>
          <cell r="EU99">
            <v>-14.673661389932159</v>
          </cell>
          <cell r="EV99">
            <v>0</v>
          </cell>
          <cell r="EW99">
            <v>0</v>
          </cell>
        </row>
        <row r="100">
          <cell r="A100">
            <v>42229</v>
          </cell>
          <cell r="B100">
            <v>7</v>
          </cell>
          <cell r="C100" t="str">
            <v>Thu</v>
          </cell>
          <cell r="D100">
            <v>25516</v>
          </cell>
          <cell r="E100">
            <v>0</v>
          </cell>
          <cell r="F100">
            <v>0</v>
          </cell>
          <cell r="G100">
            <v>4752</v>
          </cell>
          <cell r="H100">
            <v>0</v>
          </cell>
          <cell r="I100">
            <v>2336</v>
          </cell>
          <cell r="J100">
            <v>192</v>
          </cell>
          <cell r="K100">
            <v>32796</v>
          </cell>
          <cell r="L100">
            <v>0</v>
          </cell>
          <cell r="M100">
            <v>32796</v>
          </cell>
          <cell r="N100">
            <v>490</v>
          </cell>
          <cell r="O100">
            <v>889</v>
          </cell>
          <cell r="P100">
            <v>31167</v>
          </cell>
          <cell r="Q100">
            <v>810</v>
          </cell>
          <cell r="R100">
            <v>0</v>
          </cell>
          <cell r="S100">
            <v>0</v>
          </cell>
          <cell r="T100">
            <v>0</v>
          </cell>
          <cell r="U100">
            <v>643</v>
          </cell>
          <cell r="V100">
            <v>12755</v>
          </cell>
          <cell r="W100">
            <v>810</v>
          </cell>
          <cell r="X100">
            <v>662</v>
          </cell>
          <cell r="Y100">
            <v>0</v>
          </cell>
          <cell r="Z100">
            <v>24</v>
          </cell>
          <cell r="AA100">
            <v>117</v>
          </cell>
          <cell r="AB100">
            <v>803</v>
          </cell>
          <cell r="AC100">
            <v>11</v>
          </cell>
          <cell r="AD100">
            <v>878</v>
          </cell>
          <cell r="AE100">
            <v>143</v>
          </cell>
          <cell r="AF100">
            <v>0</v>
          </cell>
          <cell r="AG100">
            <v>0</v>
          </cell>
          <cell r="AH100">
            <v>1.029100545140315</v>
          </cell>
          <cell r="AI100">
            <v>1.0747325281929487</v>
          </cell>
          <cell r="AJ100">
            <v>0.9850591535553116</v>
          </cell>
          <cell r="AK100">
            <v>191.4054897675037</v>
          </cell>
          <cell r="AL100">
            <v>0</v>
          </cell>
          <cell r="AM100">
            <v>7.7082571045249418E-2</v>
          </cell>
          <cell r="AN100">
            <v>18.285805703204971</v>
          </cell>
          <cell r="AO100">
            <v>54.913265043496168</v>
          </cell>
          <cell r="AP100">
            <v>27.075552509605355</v>
          </cell>
          <cell r="AQ100">
            <v>23.244691027465631</v>
          </cell>
          <cell r="AR100">
            <v>40.488888888888887</v>
          </cell>
          <cell r="AS100">
            <v>18.18227561479511</v>
          </cell>
          <cell r="AT100">
            <v>90.37539297176609</v>
          </cell>
          <cell r="AU100">
            <v>238.64508734963249</v>
          </cell>
          <cell r="AV100">
            <v>0.37870208842539271</v>
          </cell>
          <cell r="AW100">
            <v>0.52070755516913636</v>
          </cell>
          <cell r="AX100">
            <v>45.119031564504574</v>
          </cell>
          <cell r="BF100">
            <v>17.728055555555557</v>
          </cell>
          <cell r="BG100">
            <v>126.40138888912819</v>
          </cell>
          <cell r="BH100">
            <v>238.38611111147199</v>
          </cell>
          <cell r="BI100">
            <v>2.8463888889696034</v>
          </cell>
          <cell r="BJ100">
            <v>385.36194444512535</v>
          </cell>
          <cell r="BK100">
            <v>137.4258333336293</v>
          </cell>
          <cell r="BL100">
            <v>141.42499999999998</v>
          </cell>
          <cell r="BM100">
            <v>133.30861111138327</v>
          </cell>
          <cell r="BN100">
            <v>131.32083333333333</v>
          </cell>
          <cell r="BO100">
            <v>0</v>
          </cell>
          <cell r="BP100">
            <v>0</v>
          </cell>
          <cell r="BQ100">
            <v>0</v>
          </cell>
          <cell r="BR100">
            <v>0</v>
          </cell>
          <cell r="BS100">
            <v>4.1172222222460224</v>
          </cell>
          <cell r="BT100">
            <v>10.104166666666666</v>
          </cell>
          <cell r="BU100">
            <v>0</v>
          </cell>
          <cell r="BV100">
            <v>0</v>
          </cell>
          <cell r="BW100">
            <v>48.616944444738586</v>
          </cell>
          <cell r="BX100">
            <v>16.189166666666665</v>
          </cell>
          <cell r="BY100">
            <v>32.427777778071921</v>
          </cell>
          <cell r="BZ100">
            <v>41.59</v>
          </cell>
          <cell r="CA100">
            <v>34.846666666505236</v>
          </cell>
          <cell r="CB100">
            <v>0</v>
          </cell>
          <cell r="CC100">
            <v>0</v>
          </cell>
          <cell r="CD100">
            <v>44.163888888945806</v>
          </cell>
          <cell r="CE100">
            <v>40.725555555555559</v>
          </cell>
          <cell r="CF100">
            <v>36.539722222219638</v>
          </cell>
          <cell r="CG100">
            <v>34.562222222222225</v>
          </cell>
          <cell r="CH100">
            <v>0</v>
          </cell>
          <cell r="CI100">
            <v>0</v>
          </cell>
          <cell r="CJ100">
            <v>0.76361111111111113</v>
          </cell>
          <cell r="CK100">
            <v>1.0644444444444445</v>
          </cell>
          <cell r="CL100">
            <v>6.8605555556150568</v>
          </cell>
          <cell r="CM100">
            <v>5.0988888888888892</v>
          </cell>
          <cell r="CN100">
            <v>0</v>
          </cell>
          <cell r="CO100">
            <v>265.0533333338189</v>
          </cell>
          <cell r="CP100">
            <v>42.876944444444447</v>
          </cell>
          <cell r="CQ100">
            <v>0</v>
          </cell>
          <cell r="CR100">
            <v>9.0536111111111115</v>
          </cell>
          <cell r="CS100">
            <v>0</v>
          </cell>
          <cell r="CT100">
            <v>0</v>
          </cell>
          <cell r="CU100">
            <v>5.6847222222222218</v>
          </cell>
          <cell r="CV100">
            <v>0</v>
          </cell>
          <cell r="CW100">
            <v>0</v>
          </cell>
          <cell r="CX100">
            <v>14.481944444444444</v>
          </cell>
          <cell r="CY100">
            <v>1.9333333333333333</v>
          </cell>
          <cell r="CZ100">
            <v>2.6388888889028586</v>
          </cell>
          <cell r="DA100">
            <v>0</v>
          </cell>
          <cell r="DB100">
            <v>0</v>
          </cell>
          <cell r="DC100">
            <v>8.9708333333333332</v>
          </cell>
          <cell r="DD100">
            <v>0</v>
          </cell>
          <cell r="DE100">
            <v>0</v>
          </cell>
          <cell r="DF100">
            <v>0</v>
          </cell>
          <cell r="DG100">
            <v>0</v>
          </cell>
          <cell r="DH100">
            <v>0</v>
          </cell>
          <cell r="DI100">
            <v>8.6213888888888892</v>
          </cell>
          <cell r="DJ100">
            <v>0</v>
          </cell>
          <cell r="DK100">
            <v>0</v>
          </cell>
          <cell r="DL100">
            <v>0</v>
          </cell>
          <cell r="DM100">
            <v>0</v>
          </cell>
          <cell r="DN100">
            <v>36.646388888902855</v>
          </cell>
          <cell r="DO100">
            <v>94.26166666668064</v>
          </cell>
          <cell r="DP100">
            <v>359.31500000049954</v>
          </cell>
          <cell r="DQ100">
            <v>15.45054500002148</v>
          </cell>
          <cell r="DR100">
            <v>4.2999999999999997E-2</v>
          </cell>
          <cell r="DS100">
            <v>374.765545000521</v>
          </cell>
          <cell r="DT100">
            <v>22.475555555555555</v>
          </cell>
          <cell r="DU100">
            <v>3.5713888890702319</v>
          </cell>
          <cell r="DV100">
            <v>25.1</v>
          </cell>
          <cell r="DW100">
            <v>6.6316062782231608E-2</v>
          </cell>
          <cell r="DX100">
            <v>1062.0563000000002</v>
          </cell>
          <cell r="DY100">
            <v>0</v>
          </cell>
          <cell r="DZ100">
            <v>0</v>
          </cell>
          <cell r="EA100">
            <v>0.2515216991640723</v>
          </cell>
          <cell r="EB100">
            <v>42.313000000000002</v>
          </cell>
          <cell r="EC100">
            <v>16919.510805607046</v>
          </cell>
          <cell r="ED100">
            <v>120.43925305897083</v>
          </cell>
          <cell r="EE100">
            <v>19</v>
          </cell>
          <cell r="EF100">
            <v>11.278070176011258</v>
          </cell>
          <cell r="EG100">
            <v>7.4763888887274597</v>
          </cell>
          <cell r="EH100">
            <v>19.126880921832267</v>
          </cell>
          <cell r="EI100">
            <v>18.1172696380664</v>
          </cell>
          <cell r="EJ100">
            <v>0</v>
          </cell>
          <cell r="EK100">
            <v>31.429610767551836</v>
          </cell>
          <cell r="EL100">
            <v>17.054012470497486</v>
          </cell>
          <cell r="EM100">
            <v>0</v>
          </cell>
          <cell r="EN100">
            <v>1154.1762245244306</v>
          </cell>
          <cell r="EO100">
            <v>0</v>
          </cell>
          <cell r="EP100">
            <v>-96.176335656494189</v>
          </cell>
          <cell r="EQ100">
            <v>-208.29600177325813</v>
          </cell>
          <cell r="ER100">
            <v>-255.07292511861613</v>
          </cell>
          <cell r="ES100">
            <v>-203.16097268093716</v>
          </cell>
          <cell r="ET100">
            <v>-9.4558315213524646E-2</v>
          </cell>
          <cell r="EU100">
            <v>-68.732293185619625</v>
          </cell>
          <cell r="EV100">
            <v>0</v>
          </cell>
          <cell r="EW100">
            <v>0</v>
          </cell>
        </row>
        <row r="101">
          <cell r="A101">
            <v>42230</v>
          </cell>
          <cell r="B101">
            <v>7</v>
          </cell>
          <cell r="C101" t="str">
            <v>Fri</v>
          </cell>
          <cell r="D101">
            <v>25822</v>
          </cell>
          <cell r="E101">
            <v>0</v>
          </cell>
          <cell r="F101">
            <v>0</v>
          </cell>
          <cell r="G101">
            <v>4932</v>
          </cell>
          <cell r="H101">
            <v>0</v>
          </cell>
          <cell r="I101">
            <v>1755</v>
          </cell>
          <cell r="J101">
            <v>2414</v>
          </cell>
          <cell r="K101">
            <v>34923</v>
          </cell>
          <cell r="L101">
            <v>0</v>
          </cell>
          <cell r="M101">
            <v>34923</v>
          </cell>
          <cell r="N101">
            <v>506</v>
          </cell>
          <cell r="O101">
            <v>1056</v>
          </cell>
          <cell r="P101">
            <v>35814</v>
          </cell>
          <cell r="Q101">
            <v>841</v>
          </cell>
          <cell r="R101">
            <v>0</v>
          </cell>
          <cell r="S101">
            <v>0</v>
          </cell>
          <cell r="T101">
            <v>0</v>
          </cell>
          <cell r="U101">
            <v>646</v>
          </cell>
          <cell r="V101">
            <v>13136</v>
          </cell>
          <cell r="W101">
            <v>841</v>
          </cell>
          <cell r="X101">
            <v>657</v>
          </cell>
          <cell r="Y101">
            <v>0</v>
          </cell>
          <cell r="Z101">
            <v>2</v>
          </cell>
          <cell r="AA101">
            <v>119</v>
          </cell>
          <cell r="AB101">
            <v>778</v>
          </cell>
          <cell r="AC101">
            <v>7</v>
          </cell>
          <cell r="AD101">
            <v>1046</v>
          </cell>
          <cell r="AE101">
            <v>144</v>
          </cell>
          <cell r="AF101">
            <v>0</v>
          </cell>
          <cell r="AG101">
            <v>0</v>
          </cell>
          <cell r="AH101">
            <v>0.98101233500530061</v>
          </cell>
          <cell r="AI101">
            <v>0.96198886021027108</v>
          </cell>
          <cell r="AJ101">
            <v>0.98551098130172088</v>
          </cell>
          <cell r="AK101">
            <v>190.06796378501133</v>
          </cell>
          <cell r="AL101">
            <v>0</v>
          </cell>
          <cell r="AM101">
            <v>0.11937691492712539</v>
          </cell>
          <cell r="AN101">
            <v>18.335101765185833</v>
          </cell>
          <cell r="AO101">
            <v>65.180714628626291</v>
          </cell>
          <cell r="AP101">
            <v>25.269769689101988</v>
          </cell>
          <cell r="AQ101">
            <v>18.399382554638269</v>
          </cell>
          <cell r="AR101">
            <v>41.525564803804997</v>
          </cell>
          <cell r="AS101">
            <v>15.369672225666335</v>
          </cell>
          <cell r="AT101">
            <v>86.602113755205764</v>
          </cell>
          <cell r="AU101">
            <v>246.94138906244314</v>
          </cell>
          <cell r="AV101">
            <v>0.35069906298011072</v>
          </cell>
          <cell r="AW101">
            <v>0.53368103798368249</v>
          </cell>
          <cell r="AX101">
            <v>44.312469760747042</v>
          </cell>
          <cell r="BF101">
            <v>15.728055555555555</v>
          </cell>
          <cell r="BG101">
            <v>114.13250000021343</v>
          </cell>
          <cell r="BH101">
            <v>295.83666666731574</v>
          </cell>
          <cell r="BI101">
            <v>0.73388888888888892</v>
          </cell>
          <cell r="BJ101">
            <v>426.43111111197362</v>
          </cell>
          <cell r="BK101">
            <v>141.42222222281723</v>
          </cell>
          <cell r="BL101">
            <v>138.73694444444445</v>
          </cell>
          <cell r="BM101">
            <v>135.85666666691733</v>
          </cell>
          <cell r="BN101">
            <v>128.58416666666668</v>
          </cell>
          <cell r="BO101">
            <v>0</v>
          </cell>
          <cell r="BP101">
            <v>0</v>
          </cell>
          <cell r="BQ101">
            <v>0</v>
          </cell>
          <cell r="BR101">
            <v>0</v>
          </cell>
          <cell r="BS101">
            <v>5.5655555558998859</v>
          </cell>
          <cell r="BT101">
            <v>10.152777777777779</v>
          </cell>
          <cell r="BU101">
            <v>0</v>
          </cell>
          <cell r="BV101">
            <v>0</v>
          </cell>
          <cell r="BW101">
            <v>57.59444444454094</v>
          </cell>
          <cell r="BX101">
            <v>16.201111111111111</v>
          </cell>
          <cell r="BY101">
            <v>41.39333333342983</v>
          </cell>
          <cell r="BZ101">
            <v>48.71</v>
          </cell>
          <cell r="CA101">
            <v>45.708055555809601</v>
          </cell>
          <cell r="CB101">
            <v>0</v>
          </cell>
          <cell r="CC101">
            <v>0</v>
          </cell>
          <cell r="CD101">
            <v>50.619166666468757</v>
          </cell>
          <cell r="CE101">
            <v>39.805</v>
          </cell>
          <cell r="CF101">
            <v>41.938055555193891</v>
          </cell>
          <cell r="CG101">
            <v>34.955833333333331</v>
          </cell>
          <cell r="CH101">
            <v>0</v>
          </cell>
          <cell r="CI101">
            <v>0</v>
          </cell>
          <cell r="CJ101">
            <v>0</v>
          </cell>
          <cell r="CK101">
            <v>0</v>
          </cell>
          <cell r="CL101">
            <v>8.681111111274868</v>
          </cell>
          <cell r="CM101">
            <v>4.8491666666666671</v>
          </cell>
          <cell r="CN101">
            <v>0</v>
          </cell>
          <cell r="CO101">
            <v>295.3438888896365</v>
          </cell>
          <cell r="CP101">
            <v>49.904722222222226</v>
          </cell>
          <cell r="CQ101">
            <v>0</v>
          </cell>
          <cell r="CR101">
            <v>9.1033333333333335</v>
          </cell>
          <cell r="CS101">
            <v>0</v>
          </cell>
          <cell r="CT101">
            <v>0</v>
          </cell>
          <cell r="CU101">
            <v>8.1133333333333333</v>
          </cell>
          <cell r="CV101">
            <v>0</v>
          </cell>
          <cell r="CW101">
            <v>0</v>
          </cell>
          <cell r="CX101">
            <v>16.241666666666667</v>
          </cell>
          <cell r="CY101">
            <v>3.7833333333333332</v>
          </cell>
          <cell r="CZ101">
            <v>0.25416666666666665</v>
          </cell>
          <cell r="DA101">
            <v>0</v>
          </cell>
          <cell r="DB101">
            <v>0</v>
          </cell>
          <cell r="DC101">
            <v>6.777222222222222</v>
          </cell>
          <cell r="DD101">
            <v>0</v>
          </cell>
          <cell r="DE101">
            <v>0</v>
          </cell>
          <cell r="DF101">
            <v>0</v>
          </cell>
          <cell r="DG101">
            <v>0</v>
          </cell>
          <cell r="DH101">
            <v>0</v>
          </cell>
          <cell r="DI101">
            <v>9.7566666666666659</v>
          </cell>
          <cell r="DJ101">
            <v>0</v>
          </cell>
          <cell r="DK101">
            <v>0</v>
          </cell>
          <cell r="DL101">
            <v>0</v>
          </cell>
          <cell r="DM101">
            <v>0</v>
          </cell>
          <cell r="DN101">
            <v>36.81305555555555</v>
          </cell>
          <cell r="DO101">
            <v>103.93444444444444</v>
          </cell>
          <cell r="DP101">
            <v>399.27833333408091</v>
          </cell>
          <cell r="DQ101">
            <v>17.168968333365477</v>
          </cell>
          <cell r="DR101">
            <v>4.3000000000000003E-2</v>
          </cell>
          <cell r="DS101">
            <v>416.44730166744637</v>
          </cell>
          <cell r="DT101">
            <v>23.173055555555557</v>
          </cell>
          <cell r="DU101">
            <v>3.9797222223370783</v>
          </cell>
          <cell r="DV101">
            <v>17</v>
          </cell>
          <cell r="DW101">
            <v>4.0418627427086559E-2</v>
          </cell>
          <cell r="DX101">
            <v>724.04700000000003</v>
          </cell>
          <cell r="DY101">
            <v>0</v>
          </cell>
          <cell r="DZ101">
            <v>0</v>
          </cell>
          <cell r="EA101">
            <v>0.24957406141975966</v>
          </cell>
          <cell r="EB101">
            <v>42.591000000000001</v>
          </cell>
          <cell r="EC101">
            <v>18460.954025318206</v>
          </cell>
          <cell r="ED101">
            <v>31.257061666666669</v>
          </cell>
          <cell r="EE101">
            <v>22</v>
          </cell>
          <cell r="EF101">
            <v>10.853787879101123</v>
          </cell>
          <cell r="EG101">
            <v>11.185000000121072</v>
          </cell>
          <cell r="EH101">
            <v>12.874385337366229</v>
          </cell>
          <cell r="EI101">
            <v>15.665962365263564</v>
          </cell>
          <cell r="EJ101">
            <v>0</v>
          </cell>
          <cell r="EK101">
            <v>0</v>
          </cell>
          <cell r="EL101">
            <v>13.70792269268907</v>
          </cell>
          <cell r="EM101">
            <v>0</v>
          </cell>
          <cell r="EN101">
            <v>886.16490311946097</v>
          </cell>
          <cell r="EO101">
            <v>0</v>
          </cell>
          <cell r="EP101">
            <v>-318.44218810299293</v>
          </cell>
          <cell r="EQ101">
            <v>-249.88193817316892</v>
          </cell>
          <cell r="ER101">
            <v>162.09747619994579</v>
          </cell>
          <cell r="ES101">
            <v>153.66020289719046</v>
          </cell>
          <cell r="ET101">
            <v>-8.1584832398978513E-2</v>
          </cell>
          <cell r="EU101">
            <v>-64.297637149383149</v>
          </cell>
          <cell r="EV101">
            <v>0</v>
          </cell>
          <cell r="EW101">
            <v>0</v>
          </cell>
        </row>
        <row r="102">
          <cell r="A102">
            <v>42231</v>
          </cell>
          <cell r="B102">
            <v>7</v>
          </cell>
          <cell r="C102" t="str">
            <v>Sat</v>
          </cell>
          <cell r="D102">
            <v>23584</v>
          </cell>
          <cell r="E102">
            <v>0</v>
          </cell>
          <cell r="F102">
            <v>0</v>
          </cell>
          <cell r="G102">
            <v>5766</v>
          </cell>
          <cell r="H102">
            <v>0</v>
          </cell>
          <cell r="I102">
            <v>1249</v>
          </cell>
          <cell r="J102">
            <v>308</v>
          </cell>
          <cell r="K102">
            <v>30907</v>
          </cell>
          <cell r="L102">
            <v>0</v>
          </cell>
          <cell r="M102">
            <v>30907</v>
          </cell>
          <cell r="N102">
            <v>671</v>
          </cell>
          <cell r="O102">
            <v>937</v>
          </cell>
          <cell r="P102">
            <v>33745</v>
          </cell>
          <cell r="Q102">
            <v>758</v>
          </cell>
          <cell r="R102">
            <v>0</v>
          </cell>
          <cell r="S102">
            <v>0</v>
          </cell>
          <cell r="T102">
            <v>0</v>
          </cell>
          <cell r="U102">
            <v>607</v>
          </cell>
          <cell r="V102">
            <v>12918</v>
          </cell>
          <cell r="W102">
            <v>758</v>
          </cell>
          <cell r="X102">
            <v>745</v>
          </cell>
          <cell r="Y102">
            <v>0</v>
          </cell>
          <cell r="Z102">
            <v>12</v>
          </cell>
          <cell r="AA102">
            <v>73</v>
          </cell>
          <cell r="AB102">
            <v>830</v>
          </cell>
          <cell r="AC102">
            <v>18</v>
          </cell>
          <cell r="AD102">
            <v>834</v>
          </cell>
          <cell r="AE102">
            <v>260</v>
          </cell>
          <cell r="AF102">
            <v>0</v>
          </cell>
          <cell r="AG102">
            <v>0</v>
          </cell>
          <cell r="AH102">
            <v>1.0519967459300841</v>
          </cell>
          <cell r="AI102">
            <v>0.98124852273668928</v>
          </cell>
          <cell r="AJ102">
            <v>0.97828970783317692</v>
          </cell>
          <cell r="AK102">
            <v>192.42340110614882</v>
          </cell>
          <cell r="AL102">
            <v>0</v>
          </cell>
          <cell r="AM102">
            <v>5.0376937263403115E-2</v>
          </cell>
          <cell r="AN102">
            <v>14.721837916660599</v>
          </cell>
          <cell r="AO102">
            <v>33.942784692943178</v>
          </cell>
          <cell r="AP102">
            <v>23.139884393142644</v>
          </cell>
          <cell r="AQ102">
            <v>16.401502629617962</v>
          </cell>
          <cell r="AR102">
            <v>40.774406332453829</v>
          </cell>
          <cell r="AS102">
            <v>17.087369757566048</v>
          </cell>
          <cell r="AT102">
            <v>84.797842885316456</v>
          </cell>
          <cell r="AU102">
            <v>237.57507948271626</v>
          </cell>
          <cell r="AV102">
            <v>0.35693071457642317</v>
          </cell>
          <cell r="AW102">
            <v>0.78208427235691358</v>
          </cell>
          <cell r="AX102">
            <v>63.584908197889355</v>
          </cell>
          <cell r="BF102">
            <v>4.2530555555555551</v>
          </cell>
          <cell r="BG102">
            <v>119.41138888889381</v>
          </cell>
          <cell r="BH102">
            <v>259.73166666599661</v>
          </cell>
          <cell r="BI102">
            <v>0</v>
          </cell>
          <cell r="BJ102">
            <v>383.39611111044599</v>
          </cell>
          <cell r="BK102">
            <v>130.09361111146552</v>
          </cell>
          <cell r="BL102">
            <v>136.85805555555555</v>
          </cell>
          <cell r="BM102">
            <v>122.56305555575372</v>
          </cell>
          <cell r="BN102">
            <v>125.77111111111111</v>
          </cell>
          <cell r="BO102">
            <v>0</v>
          </cell>
          <cell r="BP102">
            <v>0</v>
          </cell>
          <cell r="BQ102">
            <v>0</v>
          </cell>
          <cell r="BR102">
            <v>0</v>
          </cell>
          <cell r="BS102">
            <v>7.5305555557118105</v>
          </cell>
          <cell r="BT102">
            <v>11.086944444444445</v>
          </cell>
          <cell r="BU102">
            <v>0</v>
          </cell>
          <cell r="BV102">
            <v>0</v>
          </cell>
          <cell r="BW102">
            <v>63.646944444321306</v>
          </cell>
          <cell r="BX102">
            <v>27.605277777777779</v>
          </cell>
          <cell r="BY102">
            <v>36.041666666543527</v>
          </cell>
          <cell r="BZ102">
            <v>40.300555555555555</v>
          </cell>
          <cell r="CA102">
            <v>46.215277777732247</v>
          </cell>
          <cell r="CB102">
            <v>0</v>
          </cell>
          <cell r="CC102">
            <v>0</v>
          </cell>
          <cell r="CD102">
            <v>48.573888888457375</v>
          </cell>
          <cell r="CE102">
            <v>42.728333333333332</v>
          </cell>
          <cell r="CF102">
            <v>43.886944444012933</v>
          </cell>
          <cell r="CG102">
            <v>39.680277777777775</v>
          </cell>
          <cell r="CH102">
            <v>0</v>
          </cell>
          <cell r="CI102">
            <v>0</v>
          </cell>
          <cell r="CJ102">
            <v>0.39861111111111114</v>
          </cell>
          <cell r="CK102">
            <v>0.25</v>
          </cell>
          <cell r="CL102">
            <v>4.2883333333333331</v>
          </cell>
          <cell r="CM102">
            <v>2.7980555555555555</v>
          </cell>
          <cell r="CN102">
            <v>0</v>
          </cell>
          <cell r="CO102">
            <v>288.52972222197644</v>
          </cell>
          <cell r="CP102">
            <v>28.871388888888887</v>
          </cell>
          <cell r="CQ102">
            <v>0</v>
          </cell>
          <cell r="CR102">
            <v>8.9333333333333336</v>
          </cell>
          <cell r="CS102">
            <v>0</v>
          </cell>
          <cell r="CT102">
            <v>0</v>
          </cell>
          <cell r="CU102">
            <v>0</v>
          </cell>
          <cell r="CV102">
            <v>0</v>
          </cell>
          <cell r="CW102">
            <v>3.2966666666666669</v>
          </cell>
          <cell r="CX102">
            <v>13.573333333333334</v>
          </cell>
          <cell r="CY102">
            <v>1.85</v>
          </cell>
          <cell r="CZ102">
            <v>0</v>
          </cell>
          <cell r="DA102">
            <v>0</v>
          </cell>
          <cell r="DB102">
            <v>0</v>
          </cell>
          <cell r="DC102">
            <v>5.5422222221052895</v>
          </cell>
          <cell r="DD102">
            <v>0</v>
          </cell>
          <cell r="DE102">
            <v>0</v>
          </cell>
          <cell r="DF102">
            <v>4.1666666666666666E-3</v>
          </cell>
          <cell r="DG102">
            <v>0</v>
          </cell>
          <cell r="DH102">
            <v>0</v>
          </cell>
          <cell r="DI102">
            <v>11.373055555555556</v>
          </cell>
          <cell r="DJ102">
            <v>0</v>
          </cell>
          <cell r="DK102">
            <v>0</v>
          </cell>
          <cell r="DL102">
            <v>0</v>
          </cell>
          <cell r="DM102">
            <v>0</v>
          </cell>
          <cell r="DN102">
            <v>32.342777777660842</v>
          </cell>
          <cell r="DO102">
            <v>73.444166666549734</v>
          </cell>
          <cell r="DP102">
            <v>361.97388888852618</v>
          </cell>
          <cell r="DQ102">
            <v>15.564877222206624</v>
          </cell>
          <cell r="DR102">
            <v>4.2999999999999997E-2</v>
          </cell>
          <cell r="DS102">
            <v>377.53876611073281</v>
          </cell>
          <cell r="DT102">
            <v>18.774722222222223</v>
          </cell>
          <cell r="DU102">
            <v>2.504722221896782</v>
          </cell>
          <cell r="DV102">
            <v>24</v>
          </cell>
          <cell r="DW102">
            <v>6.3132775968321717E-2</v>
          </cell>
          <cell r="DX102">
            <v>1435.4159999999999</v>
          </cell>
          <cell r="DY102">
            <v>0</v>
          </cell>
          <cell r="DZ102">
            <v>0</v>
          </cell>
          <cell r="EA102">
            <v>0.19453410684986036</v>
          </cell>
          <cell r="EB102">
            <v>59.808999999999997</v>
          </cell>
          <cell r="EC102">
            <v>24015.632062316818</v>
          </cell>
          <cell r="ED102">
            <v>0</v>
          </cell>
          <cell r="EE102">
            <v>18</v>
          </cell>
          <cell r="EF102">
            <v>8.3490740729892732</v>
          </cell>
          <cell r="EG102">
            <v>17.752777777728106</v>
          </cell>
          <cell r="EH102">
            <v>14.645595368527912</v>
          </cell>
          <cell r="EI102">
            <v>16.975435620732377</v>
          </cell>
          <cell r="EJ102">
            <v>0</v>
          </cell>
          <cell r="EK102">
            <v>30.104529616724736</v>
          </cell>
          <cell r="EL102">
            <v>17.022930431403033</v>
          </cell>
          <cell r="EM102">
            <v>0</v>
          </cell>
          <cell r="EN102">
            <v>765.68056066282884</v>
          </cell>
          <cell r="EO102">
            <v>0</v>
          </cell>
          <cell r="EP102">
            <v>-90.642691716466643</v>
          </cell>
          <cell r="EQ102">
            <v>479.37679732747642</v>
          </cell>
          <cell r="ER102">
            <v>528.72617413705439</v>
          </cell>
          <cell r="ES102">
            <v>-109.94729810678824</v>
          </cell>
          <cell r="ET102">
            <v>0.16681840197425257</v>
          </cell>
          <cell r="EU102">
            <v>81.086164876925437</v>
          </cell>
          <cell r="EV102">
            <v>0</v>
          </cell>
          <cell r="EW102">
            <v>0</v>
          </cell>
        </row>
        <row r="103">
          <cell r="A103">
            <v>42232</v>
          </cell>
          <cell r="B103">
            <v>7</v>
          </cell>
          <cell r="C103" t="str">
            <v>Sun</v>
          </cell>
          <cell r="D103">
            <v>20225</v>
          </cell>
          <cell r="E103">
            <v>0</v>
          </cell>
          <cell r="F103">
            <v>0</v>
          </cell>
          <cell r="G103">
            <v>2640</v>
          </cell>
          <cell r="H103">
            <v>0</v>
          </cell>
          <cell r="I103">
            <v>191</v>
          </cell>
          <cell r="J103">
            <v>374</v>
          </cell>
          <cell r="K103">
            <v>23430</v>
          </cell>
          <cell r="L103">
            <v>0</v>
          </cell>
          <cell r="M103">
            <v>23430</v>
          </cell>
          <cell r="N103">
            <v>997</v>
          </cell>
          <cell r="O103">
            <v>773</v>
          </cell>
          <cell r="P103">
            <v>26446</v>
          </cell>
          <cell r="Q103">
            <v>540</v>
          </cell>
          <cell r="R103">
            <v>2</v>
          </cell>
          <cell r="S103">
            <v>0</v>
          </cell>
          <cell r="T103">
            <v>0</v>
          </cell>
          <cell r="U103">
            <v>455</v>
          </cell>
          <cell r="V103">
            <v>9342</v>
          </cell>
          <cell r="W103">
            <v>542</v>
          </cell>
          <cell r="X103">
            <v>534</v>
          </cell>
          <cell r="Y103">
            <v>0</v>
          </cell>
          <cell r="Z103">
            <v>6</v>
          </cell>
          <cell r="AA103">
            <v>51</v>
          </cell>
          <cell r="AB103">
            <v>591</v>
          </cell>
          <cell r="AC103">
            <v>7</v>
          </cell>
          <cell r="AD103">
            <v>733</v>
          </cell>
          <cell r="AE103">
            <v>124</v>
          </cell>
          <cell r="AF103">
            <v>0</v>
          </cell>
          <cell r="AG103">
            <v>0</v>
          </cell>
          <cell r="AH103">
            <v>0.97264673184158723</v>
          </cell>
          <cell r="AI103">
            <v>0.98446575294265137</v>
          </cell>
          <cell r="AJ103">
            <v>0.95744771660264616</v>
          </cell>
          <cell r="AK103">
            <v>177.62218996622221</v>
          </cell>
          <cell r="AL103">
            <v>0</v>
          </cell>
          <cell r="AM103">
            <v>2.4114383269312846E-2</v>
          </cell>
          <cell r="AN103">
            <v>16.955576000893135</v>
          </cell>
          <cell r="AO103">
            <v>42.50236735169743</v>
          </cell>
          <cell r="AP103">
            <v>26.749384180284363</v>
          </cell>
          <cell r="AQ103">
            <v>19.453057236493528</v>
          </cell>
          <cell r="AR103">
            <v>43.228782287822881</v>
          </cell>
          <cell r="AS103">
            <v>16.721288284342915</v>
          </cell>
          <cell r="AT103">
            <v>79.197992163524304</v>
          </cell>
          <cell r="AU103">
            <v>193.34563500684433</v>
          </cell>
          <cell r="AV103">
            <v>0.40961872328134397</v>
          </cell>
          <cell r="AW103">
            <v>1.178983280417518</v>
          </cell>
          <cell r="AX103">
            <v>89.523594058900059</v>
          </cell>
          <cell r="BF103">
            <v>3.9</v>
          </cell>
          <cell r="BG103">
            <v>48.183888888893549</v>
          </cell>
          <cell r="BH103">
            <v>257.27583333353277</v>
          </cell>
          <cell r="BI103">
            <v>0</v>
          </cell>
          <cell r="BJ103">
            <v>309.35972222242634</v>
          </cell>
          <cell r="BK103">
            <v>121.18194444457249</v>
          </cell>
          <cell r="BL103">
            <v>117.86722222222222</v>
          </cell>
          <cell r="BM103">
            <v>113.86527777777157</v>
          </cell>
          <cell r="BN103">
            <v>111.70111111111112</v>
          </cell>
          <cell r="BO103">
            <v>0</v>
          </cell>
          <cell r="BP103">
            <v>0</v>
          </cell>
          <cell r="BQ103">
            <v>0</v>
          </cell>
          <cell r="BR103">
            <v>0</v>
          </cell>
          <cell r="BS103">
            <v>7.3166666668009324</v>
          </cell>
          <cell r="BT103">
            <v>6.1661111111111113</v>
          </cell>
          <cell r="BU103">
            <v>0</v>
          </cell>
          <cell r="BV103">
            <v>0</v>
          </cell>
          <cell r="BW103">
            <v>45.589722222310954</v>
          </cell>
          <cell r="BX103">
            <v>18.18722222232001</v>
          </cell>
          <cell r="BY103">
            <v>27.402499999990944</v>
          </cell>
          <cell r="BZ103">
            <v>33.339722222222221</v>
          </cell>
          <cell r="CA103">
            <v>27.861944444558532</v>
          </cell>
          <cell r="CB103">
            <v>0</v>
          </cell>
          <cell r="CC103">
            <v>0</v>
          </cell>
          <cell r="CD103">
            <v>35.344166666475488</v>
          </cell>
          <cell r="CE103">
            <v>28.432222222222222</v>
          </cell>
          <cell r="CF103">
            <v>32.167777777586601</v>
          </cell>
          <cell r="CG103">
            <v>26.449166666666667</v>
          </cell>
          <cell r="CH103">
            <v>0</v>
          </cell>
          <cell r="CI103">
            <v>0</v>
          </cell>
          <cell r="CJ103">
            <v>0.34361111111111109</v>
          </cell>
          <cell r="CK103">
            <v>0.29555555555555557</v>
          </cell>
          <cell r="CL103">
            <v>2.8327777777777778</v>
          </cell>
          <cell r="CM103">
            <v>1.6875</v>
          </cell>
          <cell r="CN103">
            <v>0</v>
          </cell>
          <cell r="CO103">
            <v>229.97777777791748</v>
          </cell>
          <cell r="CP103">
            <v>29.838055555622557</v>
          </cell>
          <cell r="CQ103">
            <v>0</v>
          </cell>
          <cell r="CR103">
            <v>8.9813888888888886</v>
          </cell>
          <cell r="CS103">
            <v>0</v>
          </cell>
          <cell r="CT103">
            <v>0</v>
          </cell>
          <cell r="CU103">
            <v>0</v>
          </cell>
          <cell r="CV103">
            <v>0</v>
          </cell>
          <cell r="CW103">
            <v>0</v>
          </cell>
          <cell r="CX103">
            <v>12.668611111111112</v>
          </cell>
          <cell r="CY103">
            <v>0.16666666666666666</v>
          </cell>
          <cell r="CZ103">
            <v>0</v>
          </cell>
          <cell r="DA103">
            <v>0</v>
          </cell>
          <cell r="DB103">
            <v>0</v>
          </cell>
          <cell r="DC103">
            <v>2.7283333333333335</v>
          </cell>
          <cell r="DD103">
            <v>0</v>
          </cell>
          <cell r="DE103">
            <v>0</v>
          </cell>
          <cell r="DF103">
            <v>0</v>
          </cell>
          <cell r="DG103">
            <v>0</v>
          </cell>
          <cell r="DH103">
            <v>0</v>
          </cell>
          <cell r="DI103">
            <v>6.7258333333333331</v>
          </cell>
          <cell r="DJ103">
            <v>0</v>
          </cell>
          <cell r="DK103">
            <v>0</v>
          </cell>
          <cell r="DL103">
            <v>0</v>
          </cell>
          <cell r="DM103">
            <v>0</v>
          </cell>
          <cell r="DN103">
            <v>22.289444444444445</v>
          </cell>
          <cell r="DO103">
            <v>61.108888888955889</v>
          </cell>
          <cell r="DP103">
            <v>291.08666666687338</v>
          </cell>
          <cell r="DQ103">
            <v>12.516726666675554</v>
          </cell>
          <cell r="DR103">
            <v>4.2999999999999997E-2</v>
          </cell>
          <cell r="DS103">
            <v>303.60339333354892</v>
          </cell>
          <cell r="DT103">
            <v>13.518888888888888</v>
          </cell>
          <cell r="DU103">
            <v>4.7541666666640801</v>
          </cell>
          <cell r="DV103">
            <v>28.5</v>
          </cell>
          <cell r="DW103">
            <v>9.2363936585158402E-2</v>
          </cell>
          <cell r="DX103">
            <v>2335.6889999999999</v>
          </cell>
          <cell r="DY103">
            <v>0</v>
          </cell>
          <cell r="DZ103">
            <v>0</v>
          </cell>
          <cell r="EA103">
            <v>0.20127867550485382</v>
          </cell>
          <cell r="EB103">
            <v>81.953999999999994</v>
          </cell>
          <cell r="EC103">
            <v>27217.201497257665</v>
          </cell>
          <cell r="ED103">
            <v>0</v>
          </cell>
          <cell r="EE103">
            <v>17</v>
          </cell>
          <cell r="EF103">
            <v>16.779411764696754</v>
          </cell>
          <cell r="EG103">
            <v>9.4800000000729536</v>
          </cell>
          <cell r="EH103">
            <v>13.08016877627065</v>
          </cell>
          <cell r="EI103">
            <v>16.600462851122803</v>
          </cell>
          <cell r="EJ103">
            <v>0</v>
          </cell>
          <cell r="EK103">
            <v>17.461600646725952</v>
          </cell>
          <cell r="EL103">
            <v>18.003530103941948</v>
          </cell>
          <cell r="EM103">
            <v>0</v>
          </cell>
          <cell r="EN103">
            <v>360.82004555146528</v>
          </cell>
          <cell r="EO103">
            <v>0</v>
          </cell>
          <cell r="EP103">
            <v>1922.9503983197108</v>
          </cell>
          <cell r="EQ103">
            <v>-62.460873645337173</v>
          </cell>
          <cell r="ER103">
            <v>77.164364555982075</v>
          </cell>
          <cell r="ES103">
            <v>-42.435540019125632</v>
          </cell>
          <cell r="ET103">
            <v>0.56371741003485698</v>
          </cell>
          <cell r="EU103">
            <v>147.53539618200378</v>
          </cell>
          <cell r="EV103">
            <v>0</v>
          </cell>
          <cell r="EW103">
            <v>0</v>
          </cell>
        </row>
        <row r="104">
          <cell r="A104">
            <v>42233</v>
          </cell>
          <cell r="B104">
            <v>8</v>
          </cell>
          <cell r="C104" t="str">
            <v>Mon</v>
          </cell>
          <cell r="D104">
            <v>18005</v>
          </cell>
          <cell r="E104">
            <v>0</v>
          </cell>
          <cell r="F104">
            <v>0</v>
          </cell>
          <cell r="G104">
            <v>2958</v>
          </cell>
          <cell r="H104">
            <v>0</v>
          </cell>
          <cell r="I104">
            <v>139</v>
          </cell>
          <cell r="J104">
            <v>140</v>
          </cell>
          <cell r="K104">
            <v>21242</v>
          </cell>
          <cell r="L104">
            <v>0</v>
          </cell>
          <cell r="M104">
            <v>21242</v>
          </cell>
          <cell r="N104">
            <v>242</v>
          </cell>
          <cell r="O104">
            <v>547</v>
          </cell>
          <cell r="P104">
            <v>18167</v>
          </cell>
          <cell r="Q104">
            <v>536</v>
          </cell>
          <cell r="R104">
            <v>0</v>
          </cell>
          <cell r="S104">
            <v>0</v>
          </cell>
          <cell r="T104">
            <v>0</v>
          </cell>
          <cell r="U104">
            <v>448</v>
          </cell>
          <cell r="V104">
            <v>9211</v>
          </cell>
          <cell r="W104">
            <v>536</v>
          </cell>
          <cell r="X104">
            <v>400</v>
          </cell>
          <cell r="Y104">
            <v>0</v>
          </cell>
          <cell r="Z104">
            <v>1</v>
          </cell>
          <cell r="AA104">
            <v>45</v>
          </cell>
          <cell r="AB104">
            <v>446</v>
          </cell>
          <cell r="AC104">
            <v>3</v>
          </cell>
          <cell r="AD104">
            <v>546</v>
          </cell>
          <cell r="AE104">
            <v>128</v>
          </cell>
          <cell r="AF104">
            <v>0</v>
          </cell>
          <cell r="AG104">
            <v>0</v>
          </cell>
          <cell r="AH104">
            <v>1.0314922867830663</v>
          </cell>
          <cell r="AI104">
            <v>0.99380092100452555</v>
          </cell>
          <cell r="AJ104">
            <v>0.98860747575557861</v>
          </cell>
          <cell r="AK104">
            <v>191.24077253982435</v>
          </cell>
          <cell r="AL104">
            <v>0</v>
          </cell>
          <cell r="AM104">
            <v>1.3134356463609829E-2</v>
          </cell>
          <cell r="AN104">
            <v>14.439490819414623</v>
          </cell>
          <cell r="AO104">
            <v>34.322765063392808</v>
          </cell>
          <cell r="AP104">
            <v>24.880067845438624</v>
          </cell>
          <cell r="AQ104">
            <v>17.747201706976313</v>
          </cell>
          <cell r="AR104">
            <v>39.630597014925371</v>
          </cell>
          <cell r="AS104">
            <v>16.720993928539741</v>
          </cell>
          <cell r="AT104">
            <v>77.472767943812173</v>
          </cell>
          <cell r="AU104">
            <v>218.29704145969231</v>
          </cell>
          <cell r="AV104">
            <v>0.35489609673943845</v>
          </cell>
          <cell r="AW104">
            <v>0.6042102437071728</v>
          </cell>
          <cell r="AX104">
            <v>44.88</v>
          </cell>
          <cell r="BF104">
            <v>14.5</v>
          </cell>
          <cell r="BG104">
            <v>61.811666666754107</v>
          </cell>
          <cell r="BH104">
            <v>211.06000000050577</v>
          </cell>
          <cell r="BI104">
            <v>0.50916666666666666</v>
          </cell>
          <cell r="BJ104">
            <v>287.88083333392655</v>
          </cell>
          <cell r="BK104">
            <v>97.307777778208006</v>
          </cell>
          <cell r="BL104">
            <v>100.37222222222222</v>
          </cell>
          <cell r="BM104">
            <v>94.14833333331471</v>
          </cell>
          <cell r="BN104">
            <v>93.939444444444447</v>
          </cell>
          <cell r="BO104">
            <v>0</v>
          </cell>
          <cell r="BP104">
            <v>0</v>
          </cell>
          <cell r="BQ104">
            <v>0</v>
          </cell>
          <cell r="BR104">
            <v>0</v>
          </cell>
          <cell r="BS104">
            <v>3.1594444448932903</v>
          </cell>
          <cell r="BT104">
            <v>6.4327777777777779</v>
          </cell>
          <cell r="BU104">
            <v>0</v>
          </cell>
          <cell r="BV104">
            <v>0</v>
          </cell>
          <cell r="BW104">
            <v>37.882222222443673</v>
          </cell>
          <cell r="BX104">
            <v>15.936944444589834</v>
          </cell>
          <cell r="BY104">
            <v>21.945277777853835</v>
          </cell>
          <cell r="BZ104">
            <v>25.443888888888889</v>
          </cell>
          <cell r="CA104">
            <v>30.201944444531886</v>
          </cell>
          <cell r="CB104">
            <v>0</v>
          </cell>
          <cell r="CC104">
            <v>0</v>
          </cell>
          <cell r="CD104">
            <v>26.673055555552708</v>
          </cell>
          <cell r="CE104">
            <v>22.873055555555553</v>
          </cell>
          <cell r="CF104">
            <v>24.486388888958995</v>
          </cell>
          <cell r="CG104">
            <v>21.205277777777777</v>
          </cell>
          <cell r="CH104">
            <v>0</v>
          </cell>
          <cell r="CI104">
            <v>0</v>
          </cell>
          <cell r="CJ104">
            <v>2.388888888888889E-2</v>
          </cell>
          <cell r="CK104">
            <v>2.0833333333333332E-2</v>
          </cell>
          <cell r="CL104">
            <v>2.1627777777048243</v>
          </cell>
          <cell r="CM104">
            <v>1.6469444444444445</v>
          </cell>
          <cell r="CN104">
            <v>0</v>
          </cell>
          <cell r="CO104">
            <v>192.06500000073626</v>
          </cell>
          <cell r="CP104">
            <v>37.169444444444444</v>
          </cell>
          <cell r="CQ104">
            <v>0</v>
          </cell>
          <cell r="CR104">
            <v>9.2986111111111107</v>
          </cell>
          <cell r="CS104">
            <v>0</v>
          </cell>
          <cell r="CT104">
            <v>0</v>
          </cell>
          <cell r="CU104">
            <v>8.163333333333334</v>
          </cell>
          <cell r="CV104">
            <v>0</v>
          </cell>
          <cell r="CW104">
            <v>0</v>
          </cell>
          <cell r="CX104">
            <v>7.056111111111111</v>
          </cell>
          <cell r="CY104">
            <v>6.166666666666667</v>
          </cell>
          <cell r="CZ104">
            <v>0</v>
          </cell>
          <cell r="DA104">
            <v>0</v>
          </cell>
          <cell r="DB104">
            <v>0</v>
          </cell>
          <cell r="DC104">
            <v>2.0777777777777779</v>
          </cell>
          <cell r="DD104">
            <v>0</v>
          </cell>
          <cell r="DE104">
            <v>0</v>
          </cell>
          <cell r="DF104">
            <v>0</v>
          </cell>
          <cell r="DG104">
            <v>0</v>
          </cell>
          <cell r="DH104">
            <v>0</v>
          </cell>
          <cell r="DI104">
            <v>8.1583333333333332</v>
          </cell>
          <cell r="DJ104">
            <v>0</v>
          </cell>
          <cell r="DK104">
            <v>0</v>
          </cell>
          <cell r="DL104">
            <v>0</v>
          </cell>
          <cell r="DM104">
            <v>0</v>
          </cell>
          <cell r="DN104">
            <v>23.45888888888889</v>
          </cell>
          <cell r="DO104">
            <v>78.090277777777771</v>
          </cell>
          <cell r="DP104">
            <v>270.15527777851401</v>
          </cell>
          <cell r="DQ104">
            <v>11.616676944476101</v>
          </cell>
          <cell r="DR104">
            <v>4.2999999999999997E-2</v>
          </cell>
          <cell r="DS104">
            <v>281.77195472299013</v>
          </cell>
          <cell r="DT104">
            <v>13.816944444444445</v>
          </cell>
          <cell r="DU104">
            <v>4.0313888887458207</v>
          </cell>
          <cell r="DV104">
            <v>0</v>
          </cell>
          <cell r="DW104">
            <v>0</v>
          </cell>
          <cell r="DX104">
            <v>0</v>
          </cell>
          <cell r="DY104">
            <v>0</v>
          </cell>
          <cell r="DZ104">
            <v>0</v>
          </cell>
          <cell r="EA104">
            <v>0.27713999377456955</v>
          </cell>
          <cell r="EB104">
            <v>44.88</v>
          </cell>
          <cell r="EC104">
            <v>12645.925327967798</v>
          </cell>
          <cell r="ED104">
            <v>22.851400000000002</v>
          </cell>
          <cell r="EE104">
            <v>26</v>
          </cell>
          <cell r="EF104">
            <v>9.3032051278749712</v>
          </cell>
          <cell r="EG104">
            <v>9.1563888889763305</v>
          </cell>
          <cell r="EH104">
            <v>13.97931013547309</v>
          </cell>
          <cell r="EI104">
            <v>16.335605948836395</v>
          </cell>
          <cell r="EJ104">
            <v>0</v>
          </cell>
          <cell r="EK104">
            <v>41.860465116279066</v>
          </cell>
          <cell r="EL104">
            <v>20.806575906173194</v>
          </cell>
          <cell r="EM104">
            <v>0</v>
          </cell>
          <cell r="EN104">
            <v>936.24054848665207</v>
          </cell>
          <cell r="EO104">
            <v>0</v>
          </cell>
          <cell r="EP104">
            <v>310.40302413278386</v>
          </cell>
          <cell r="EQ104">
            <v>230.13257645704454</v>
          </cell>
          <cell r="ER104">
            <v>152.67926667059103</v>
          </cell>
          <cell r="ES104">
            <v>-16.033266666794525</v>
          </cell>
          <cell r="ET104">
            <v>-1.6569194687129696E-2</v>
          </cell>
          <cell r="EU104">
            <v>-7.8423091253121431</v>
          </cell>
          <cell r="EV104">
            <v>0</v>
          </cell>
          <cell r="EW104">
            <v>0</v>
          </cell>
        </row>
        <row r="105">
          <cell r="A105">
            <v>42217</v>
          </cell>
          <cell r="B105">
            <v>5</v>
          </cell>
          <cell r="C105" t="str">
            <v>Sat</v>
          </cell>
          <cell r="D105">
            <v>24584</v>
          </cell>
          <cell r="E105">
            <v>0</v>
          </cell>
          <cell r="F105">
            <v>0</v>
          </cell>
          <cell r="G105">
            <v>4458</v>
          </cell>
          <cell r="H105">
            <v>0</v>
          </cell>
          <cell r="I105">
            <v>770</v>
          </cell>
          <cell r="J105">
            <v>248</v>
          </cell>
          <cell r="K105">
            <v>30060</v>
          </cell>
          <cell r="L105">
            <v>0</v>
          </cell>
          <cell r="M105">
            <v>30060</v>
          </cell>
          <cell r="N105">
            <v>215</v>
          </cell>
          <cell r="O105">
            <v>819</v>
          </cell>
          <cell r="P105">
            <v>29389</v>
          </cell>
          <cell r="Q105">
            <v>708</v>
          </cell>
          <cell r="R105">
            <v>0</v>
          </cell>
          <cell r="S105">
            <v>0</v>
          </cell>
          <cell r="T105">
            <v>0</v>
          </cell>
          <cell r="U105">
            <v>568</v>
          </cell>
          <cell r="V105">
            <v>13882</v>
          </cell>
          <cell r="W105">
            <v>708</v>
          </cell>
          <cell r="X105">
            <v>729</v>
          </cell>
          <cell r="Y105">
            <v>0</v>
          </cell>
          <cell r="Z105">
            <v>13</v>
          </cell>
          <cell r="AA105">
            <v>62</v>
          </cell>
          <cell r="AB105">
            <v>804</v>
          </cell>
          <cell r="AC105">
            <v>13</v>
          </cell>
          <cell r="AD105">
            <v>817</v>
          </cell>
          <cell r="AE105">
            <v>142</v>
          </cell>
          <cell r="AF105">
            <v>0</v>
          </cell>
          <cell r="AG105">
            <v>0</v>
          </cell>
          <cell r="AH105">
            <v>0.98109839986923431</v>
          </cell>
          <cell r="AI105">
            <v>0.86354097734689816</v>
          </cell>
          <cell r="AJ105">
            <v>0.99284763805721887</v>
          </cell>
          <cell r="AK105">
            <v>193.54982624708535</v>
          </cell>
          <cell r="AL105">
            <v>0</v>
          </cell>
          <cell r="AM105">
            <v>3.3865602129075183E-2</v>
          </cell>
          <cell r="AN105">
            <v>14.515700233293801</v>
          </cell>
          <cell r="AO105">
            <v>48.169386854874283</v>
          </cell>
          <cell r="AP105">
            <v>20.72595818433118</v>
          </cell>
          <cell r="AQ105">
            <v>19.976487185560579</v>
          </cell>
          <cell r="AR105">
            <v>42.457627118644069</v>
          </cell>
          <cell r="AS105">
            <v>14.952807525927401</v>
          </cell>
          <cell r="AT105">
            <v>77.797715587000283</v>
          </cell>
          <cell r="AU105">
            <v>223.54705568802757</v>
          </cell>
          <cell r="AV105">
            <v>0.34801494185444054</v>
          </cell>
          <cell r="AW105">
            <v>0.82069506563604466</v>
          </cell>
          <cell r="AX105">
            <v>61.215916874407995</v>
          </cell>
          <cell r="BF105">
            <v>8.375</v>
          </cell>
          <cell r="BG105">
            <v>119.27500000004166</v>
          </cell>
          <cell r="BH105">
            <v>259.88083333403182</v>
          </cell>
          <cell r="BI105">
            <v>19.412777777777777</v>
          </cell>
          <cell r="BJ105">
            <v>406.94361111185123</v>
          </cell>
          <cell r="BK105">
            <v>134.46833333358867</v>
          </cell>
          <cell r="BL105">
            <v>131.92666666666668</v>
          </cell>
          <cell r="BM105">
            <v>127.01638888900945</v>
          </cell>
          <cell r="BN105">
            <v>121.85694444444445</v>
          </cell>
          <cell r="BO105">
            <v>0</v>
          </cell>
          <cell r="BP105">
            <v>0</v>
          </cell>
          <cell r="BQ105">
            <v>0</v>
          </cell>
          <cell r="BR105">
            <v>0</v>
          </cell>
          <cell r="BS105">
            <v>7.4519444445792278</v>
          </cell>
          <cell r="BT105">
            <v>10.069722222222222</v>
          </cell>
          <cell r="BU105">
            <v>0</v>
          </cell>
          <cell r="BV105">
            <v>0</v>
          </cell>
          <cell r="BW105">
            <v>56.421666666931316</v>
          </cell>
          <cell r="BX105">
            <v>17.002500000000001</v>
          </cell>
          <cell r="BY105">
            <v>39.419166666931318</v>
          </cell>
          <cell r="BZ105">
            <v>39.372500000000002</v>
          </cell>
          <cell r="CA105">
            <v>35.441666666587764</v>
          </cell>
          <cell r="CB105">
            <v>0</v>
          </cell>
          <cell r="CC105">
            <v>0</v>
          </cell>
          <cell r="CD105">
            <v>53.769166666922267</v>
          </cell>
          <cell r="CE105">
            <v>41.099444444444451</v>
          </cell>
          <cell r="CF105">
            <v>48.583333333588932</v>
          </cell>
          <cell r="CG105">
            <v>38.092500000000001</v>
          </cell>
          <cell r="CH105">
            <v>0</v>
          </cell>
          <cell r="CI105">
            <v>0</v>
          </cell>
          <cell r="CJ105">
            <v>0.7416666666666667</v>
          </cell>
          <cell r="CK105">
            <v>0.64055555555555554</v>
          </cell>
          <cell r="CL105">
            <v>4.4441666666666668</v>
          </cell>
          <cell r="CM105">
            <v>2.3663888888888889</v>
          </cell>
          <cell r="CN105">
            <v>0</v>
          </cell>
          <cell r="CO105">
            <v>280.10083333403003</v>
          </cell>
          <cell r="CP105">
            <v>36.010555555555555</v>
          </cell>
          <cell r="CQ105">
            <v>0</v>
          </cell>
          <cell r="CR105">
            <v>9.0294444444444437</v>
          </cell>
          <cell r="CS105">
            <v>0</v>
          </cell>
          <cell r="CT105">
            <v>0</v>
          </cell>
          <cell r="CU105">
            <v>7.6163888888888893</v>
          </cell>
          <cell r="CV105">
            <v>0</v>
          </cell>
          <cell r="CW105">
            <v>3.8094444444444444</v>
          </cell>
          <cell r="CX105">
            <v>13.520277777777778</v>
          </cell>
          <cell r="CY105">
            <v>4.416666666666667</v>
          </cell>
          <cell r="CZ105">
            <v>0</v>
          </cell>
          <cell r="DA105">
            <v>0.18055555555555555</v>
          </cell>
          <cell r="DB105">
            <v>0</v>
          </cell>
          <cell r="DC105">
            <v>9.5788888888888888</v>
          </cell>
          <cell r="DD105">
            <v>0</v>
          </cell>
          <cell r="DE105">
            <v>0</v>
          </cell>
          <cell r="DF105">
            <v>0</v>
          </cell>
          <cell r="DG105">
            <v>0</v>
          </cell>
          <cell r="DH105">
            <v>0</v>
          </cell>
          <cell r="DI105">
            <v>9.6663888888888891</v>
          </cell>
          <cell r="DJ105">
            <v>0</v>
          </cell>
          <cell r="DK105">
            <v>5.0191666667101282</v>
          </cell>
          <cell r="DL105">
            <v>0</v>
          </cell>
          <cell r="DM105">
            <v>0</v>
          </cell>
          <cell r="DN105">
            <v>42.381944444487907</v>
          </cell>
          <cell r="DO105">
            <v>98.84777777782125</v>
          </cell>
          <cell r="DP105">
            <v>378.94861111185128</v>
          </cell>
          <cell r="DQ105">
            <v>16.294790277809604</v>
          </cell>
          <cell r="DR105">
            <v>4.2999999999999997E-2</v>
          </cell>
          <cell r="DS105">
            <v>395.2434013896609</v>
          </cell>
          <cell r="DT105">
            <v>20.556944444444444</v>
          </cell>
          <cell r="DU105">
            <v>7.4380555555555556</v>
          </cell>
          <cell r="DV105">
            <v>9.48</v>
          </cell>
          <cell r="DW105">
            <v>2.3523497707836571E-2</v>
          </cell>
          <cell r="DX105">
            <v>566.98932000000002</v>
          </cell>
          <cell r="DY105">
            <v>0</v>
          </cell>
          <cell r="DZ105">
            <v>0</v>
          </cell>
          <cell r="EA105">
            <v>0.25009342959370401</v>
          </cell>
          <cell r="EB105">
            <v>59.808999999999997</v>
          </cell>
          <cell r="EC105">
            <v>24206.101913714228</v>
          </cell>
          <cell r="ED105">
            <v>1161.0588261111111</v>
          </cell>
          <cell r="EE105">
            <v>18</v>
          </cell>
          <cell r="EF105">
            <v>24.793518518518518</v>
          </cell>
          <cell r="EG105">
            <v>7.493611111032207</v>
          </cell>
          <cell r="EH105">
            <v>18.949475479311364</v>
          </cell>
          <cell r="EI105">
            <v>15.005145797519685</v>
          </cell>
          <cell r="EJ105">
            <v>0</v>
          </cell>
          <cell r="EK105">
            <v>17.528089887640448</v>
          </cell>
          <cell r="EL105">
            <v>13.950871929495593</v>
          </cell>
          <cell r="EM105">
            <v>0</v>
          </cell>
          <cell r="EN105">
            <v>598.2331233350626</v>
          </cell>
          <cell r="EO105">
            <v>0</v>
          </cell>
          <cell r="EP105">
            <v>333.96085101960318</v>
          </cell>
          <cell r="EQ105">
            <v>451.75819311697762</v>
          </cell>
          <cell r="ER105">
            <v>2.5506631982703341</v>
          </cell>
          <cell r="ES105">
            <v>308.64416029916771</v>
          </cell>
          <cell r="ET105">
            <v>0.19463922738092576</v>
          </cell>
          <cell r="EU105">
            <v>95.577351019251736</v>
          </cell>
          <cell r="EV105">
            <v>0</v>
          </cell>
          <cell r="EW105">
            <v>0</v>
          </cell>
        </row>
        <row r="106">
          <cell r="A106">
            <v>42234</v>
          </cell>
          <cell r="B106">
            <v>8</v>
          </cell>
          <cell r="C106" t="str">
            <v>Tue</v>
          </cell>
          <cell r="D106">
            <v>23535</v>
          </cell>
          <cell r="E106">
            <v>0</v>
          </cell>
          <cell r="F106">
            <v>0</v>
          </cell>
          <cell r="G106">
            <v>3480</v>
          </cell>
          <cell r="H106">
            <v>0</v>
          </cell>
          <cell r="I106">
            <v>663</v>
          </cell>
          <cell r="J106">
            <v>1086</v>
          </cell>
          <cell r="K106">
            <v>28764</v>
          </cell>
          <cell r="L106">
            <v>0</v>
          </cell>
          <cell r="M106">
            <v>28764</v>
          </cell>
          <cell r="N106">
            <v>768</v>
          </cell>
          <cell r="O106">
            <v>839</v>
          </cell>
          <cell r="P106">
            <v>28450</v>
          </cell>
          <cell r="Q106">
            <v>619</v>
          </cell>
          <cell r="R106">
            <v>0</v>
          </cell>
          <cell r="S106">
            <v>0</v>
          </cell>
          <cell r="T106">
            <v>0</v>
          </cell>
          <cell r="U106">
            <v>517</v>
          </cell>
          <cell r="V106">
            <v>10282</v>
          </cell>
          <cell r="W106">
            <v>619</v>
          </cell>
          <cell r="X106">
            <v>644</v>
          </cell>
          <cell r="Y106">
            <v>1</v>
          </cell>
          <cell r="Z106">
            <v>0</v>
          </cell>
          <cell r="AA106">
            <v>47</v>
          </cell>
          <cell r="AB106">
            <v>692</v>
          </cell>
          <cell r="AC106">
            <v>5</v>
          </cell>
          <cell r="AD106">
            <v>830</v>
          </cell>
          <cell r="AE106">
            <v>101</v>
          </cell>
          <cell r="AF106">
            <v>0</v>
          </cell>
          <cell r="AG106">
            <v>0</v>
          </cell>
          <cell r="AH106">
            <v>1.0247755656918023</v>
          </cell>
          <cell r="AI106">
            <v>0.93834552883895528</v>
          </cell>
          <cell r="AJ106">
            <v>0.97329995828118476</v>
          </cell>
          <cell r="AK106">
            <v>186.61621278733256</v>
          </cell>
          <cell r="AL106">
            <v>0</v>
          </cell>
          <cell r="AM106">
            <v>6.0805173133083021E-2</v>
          </cell>
          <cell r="AN106">
            <v>14.5200369202659</v>
          </cell>
          <cell r="AO106">
            <v>40.263947210727849</v>
          </cell>
          <cell r="AP106">
            <v>22.465996496283623</v>
          </cell>
          <cell r="AQ106">
            <v>21.566483106919119</v>
          </cell>
          <cell r="AR106">
            <v>46.468497576736674</v>
          </cell>
          <cell r="AS106">
            <v>16.220862091429861</v>
          </cell>
          <cell r="AT106">
            <v>81.71997187364569</v>
          </cell>
          <cell r="AU106">
            <v>223.08867282702477</v>
          </cell>
          <cell r="AV106">
            <v>0.36631161429253078</v>
          </cell>
          <cell r="AW106">
            <v>0.53468640695372216</v>
          </cell>
          <cell r="AX106">
            <v>41.893152576681537</v>
          </cell>
          <cell r="BF106">
            <v>16.853055555555557</v>
          </cell>
          <cell r="BG106">
            <v>90.786111110903889</v>
          </cell>
          <cell r="BH106">
            <v>246.38194444446205</v>
          </cell>
          <cell r="BI106">
            <v>17.700277777777778</v>
          </cell>
          <cell r="BJ106">
            <v>371.72138888869927</v>
          </cell>
          <cell r="BK106">
            <v>128.93527777765127</v>
          </cell>
          <cell r="BL106">
            <v>132.12972222222223</v>
          </cell>
          <cell r="BM106">
            <v>126.11444444444082</v>
          </cell>
          <cell r="BN106">
            <v>125.07305555555556</v>
          </cell>
          <cell r="BO106">
            <v>0</v>
          </cell>
          <cell r="BP106">
            <v>0</v>
          </cell>
          <cell r="BQ106">
            <v>0</v>
          </cell>
          <cell r="BR106">
            <v>0</v>
          </cell>
          <cell r="BS106">
            <v>2.8208333332104507</v>
          </cell>
          <cell r="BT106">
            <v>7.0566666666666666</v>
          </cell>
          <cell r="BU106">
            <v>0</v>
          </cell>
          <cell r="BV106">
            <v>0</v>
          </cell>
          <cell r="BW106">
            <v>57.782222222106839</v>
          </cell>
          <cell r="BX106">
            <v>20.83749999991204</v>
          </cell>
          <cell r="BY106">
            <v>36.944722222194798</v>
          </cell>
          <cell r="BZ106">
            <v>39.205833333333331</v>
          </cell>
          <cell r="CA106">
            <v>28.701944444590868</v>
          </cell>
          <cell r="CB106">
            <v>0</v>
          </cell>
          <cell r="CC106">
            <v>0</v>
          </cell>
          <cell r="CD106">
            <v>42.661111111080324</v>
          </cell>
          <cell r="CE106">
            <v>35.491944444444442</v>
          </cell>
          <cell r="CF106">
            <v>39.421666666635879</v>
          </cell>
          <cell r="CG106">
            <v>33.55833333333333</v>
          </cell>
          <cell r="CH106">
            <v>6.7777777777777784E-2</v>
          </cell>
          <cell r="CI106">
            <v>6.1388888888888889E-2</v>
          </cell>
          <cell r="CJ106">
            <v>0</v>
          </cell>
          <cell r="CK106">
            <v>0</v>
          </cell>
          <cell r="CL106">
            <v>3.1716666666666669</v>
          </cell>
          <cell r="CM106">
            <v>1.8722222222222222</v>
          </cell>
          <cell r="CN106">
            <v>0</v>
          </cell>
          <cell r="CO106">
            <v>258.08055555542933</v>
          </cell>
          <cell r="CP106">
            <v>41.9241666667034</v>
          </cell>
          <cell r="CQ106">
            <v>0</v>
          </cell>
          <cell r="CR106">
            <v>8.1166666666666671</v>
          </cell>
          <cell r="CS106">
            <v>0</v>
          </cell>
          <cell r="CT106">
            <v>0</v>
          </cell>
          <cell r="CU106">
            <v>2.891111111111111</v>
          </cell>
          <cell r="CV106">
            <v>0</v>
          </cell>
          <cell r="CW106">
            <v>0</v>
          </cell>
          <cell r="CX106">
            <v>13.627777777777778</v>
          </cell>
          <cell r="CY106">
            <v>6.4333333333333336</v>
          </cell>
          <cell r="CZ106">
            <v>0</v>
          </cell>
          <cell r="DA106">
            <v>3.3333333333333335E-3</v>
          </cell>
          <cell r="DB106">
            <v>1.3875</v>
          </cell>
          <cell r="DC106">
            <v>9.8313888888073979</v>
          </cell>
          <cell r="DD106">
            <v>0</v>
          </cell>
          <cell r="DE106">
            <v>0</v>
          </cell>
          <cell r="DF106">
            <v>0</v>
          </cell>
          <cell r="DG106">
            <v>0</v>
          </cell>
          <cell r="DH106">
            <v>0</v>
          </cell>
          <cell r="DI106">
            <v>4.8802777777777777</v>
          </cell>
          <cell r="DJ106">
            <v>0</v>
          </cell>
          <cell r="DK106">
            <v>0</v>
          </cell>
          <cell r="DL106">
            <v>0</v>
          </cell>
          <cell r="DM106">
            <v>0</v>
          </cell>
          <cell r="DN106">
            <v>36.163611111029617</v>
          </cell>
          <cell r="DO106">
            <v>89.095555555510799</v>
          </cell>
          <cell r="DP106">
            <v>347.17611111094016</v>
          </cell>
          <cell r="DQ106">
            <v>14.928572777770425</v>
          </cell>
          <cell r="DR106">
            <v>4.2999999999999997E-2</v>
          </cell>
          <cell r="DS106">
            <v>362.10468388871055</v>
          </cell>
          <cell r="DT106">
            <v>19.738888888888887</v>
          </cell>
          <cell r="DU106">
            <v>4.8063888888702531</v>
          </cell>
          <cell r="DV106">
            <v>6.63</v>
          </cell>
          <cell r="DW106">
            <v>1.8059600891410382E-2</v>
          </cell>
          <cell r="DX106">
            <v>272.8245</v>
          </cell>
          <cell r="DY106">
            <v>0</v>
          </cell>
          <cell r="DZ106">
            <v>0</v>
          </cell>
          <cell r="EA106">
            <v>0.2460491662209304</v>
          </cell>
          <cell r="EB106">
            <v>41.15</v>
          </cell>
          <cell r="EC106">
            <v>15173.432242020439</v>
          </cell>
          <cell r="ED106">
            <v>728.36643055555555</v>
          </cell>
          <cell r="EE106">
            <v>30</v>
          </cell>
          <cell r="EF106">
            <v>9.6127777777405061</v>
          </cell>
          <cell r="EG106">
            <v>7.7736111111455184</v>
          </cell>
          <cell r="EH106">
            <v>12.992674647074885</v>
          </cell>
          <cell r="EI106">
            <v>16.336194140290946</v>
          </cell>
          <cell r="EJ106">
            <v>14.754098360655737</v>
          </cell>
          <cell r="EK106">
            <v>0</v>
          </cell>
          <cell r="EL106">
            <v>14.818707304256437</v>
          </cell>
          <cell r="EM106">
            <v>0</v>
          </cell>
          <cell r="EN106">
            <v>1233.6779911911128</v>
          </cell>
          <cell r="EO106">
            <v>0</v>
          </cell>
          <cell r="EP106">
            <v>273.78338907014046</v>
          </cell>
          <cell r="EQ106">
            <v>315.9875348940443</v>
          </cell>
          <cell r="ER106">
            <v>-94.17813438361128</v>
          </cell>
          <cell r="ES106">
            <v>30.235007590668829</v>
          </cell>
          <cell r="ET106">
            <v>-8.6093031440580337E-2</v>
          </cell>
          <cell r="EU106">
            <v>-59.111807158080751</v>
          </cell>
          <cell r="EV106">
            <v>0</v>
          </cell>
          <cell r="EW106">
            <v>0</v>
          </cell>
        </row>
        <row r="107">
          <cell r="A107">
            <v>42235</v>
          </cell>
          <cell r="B107">
            <v>8</v>
          </cell>
          <cell r="C107" t="str">
            <v>Wed</v>
          </cell>
          <cell r="D107">
            <v>20369</v>
          </cell>
          <cell r="E107">
            <v>0</v>
          </cell>
          <cell r="F107">
            <v>0</v>
          </cell>
          <cell r="G107">
            <v>3876</v>
          </cell>
          <cell r="H107">
            <v>0</v>
          </cell>
          <cell r="I107">
            <v>1205</v>
          </cell>
          <cell r="J107">
            <v>698</v>
          </cell>
          <cell r="K107">
            <v>26148</v>
          </cell>
          <cell r="L107">
            <v>0</v>
          </cell>
          <cell r="M107">
            <v>26148</v>
          </cell>
          <cell r="N107">
            <v>751</v>
          </cell>
          <cell r="O107">
            <v>762</v>
          </cell>
          <cell r="P107">
            <v>24363</v>
          </cell>
          <cell r="Q107">
            <v>700</v>
          </cell>
          <cell r="R107">
            <v>0</v>
          </cell>
          <cell r="S107">
            <v>0</v>
          </cell>
          <cell r="T107">
            <v>0</v>
          </cell>
          <cell r="U107">
            <v>567</v>
          </cell>
          <cell r="V107">
            <v>11260</v>
          </cell>
          <cell r="W107">
            <v>700</v>
          </cell>
          <cell r="X107">
            <v>555</v>
          </cell>
          <cell r="Y107">
            <v>0</v>
          </cell>
          <cell r="Z107">
            <v>1</v>
          </cell>
          <cell r="AA107">
            <v>95</v>
          </cell>
          <cell r="AB107">
            <v>651</v>
          </cell>
          <cell r="AC107">
            <v>12</v>
          </cell>
          <cell r="AD107">
            <v>776</v>
          </cell>
          <cell r="AE107">
            <v>118</v>
          </cell>
          <cell r="AF107">
            <v>0</v>
          </cell>
          <cell r="AG107">
            <v>0</v>
          </cell>
          <cell r="AH107">
            <v>1.0547771054083406</v>
          </cell>
          <cell r="AI107">
            <v>0.97960695748465854</v>
          </cell>
          <cell r="AJ107">
            <v>0.97127887410126967</v>
          </cell>
          <cell r="AK107">
            <v>193.33018711226998</v>
          </cell>
          <cell r="AL107">
            <v>0</v>
          </cell>
          <cell r="AM107">
            <v>7.2778032736729392E-2</v>
          </cell>
          <cell r="AN107">
            <v>15.510836438465311</v>
          </cell>
          <cell r="AO107">
            <v>53.666171061476021</v>
          </cell>
          <cell r="AP107">
            <v>22.217097048739763</v>
          </cell>
          <cell r="AQ107">
            <v>22.343396728255311</v>
          </cell>
          <cell r="AR107">
            <v>37.354285714285716</v>
          </cell>
          <cell r="AS107">
            <v>18.504686179811149</v>
          </cell>
          <cell r="AT107">
            <v>79.366570240147738</v>
          </cell>
          <cell r="AU107">
            <v>237.44346602125566</v>
          </cell>
          <cell r="AV107">
            <v>0.33425459782095224</v>
          </cell>
          <cell r="AW107">
            <v>0.61658090979874347</v>
          </cell>
          <cell r="AX107">
            <v>46.91842002519288</v>
          </cell>
          <cell r="BF107">
            <v>22.228055555555557</v>
          </cell>
          <cell r="BG107">
            <v>86.394444444369682</v>
          </cell>
          <cell r="BH107">
            <v>235.96750000026955</v>
          </cell>
          <cell r="BI107">
            <v>0</v>
          </cell>
          <cell r="BJ107">
            <v>344.59000000019478</v>
          </cell>
          <cell r="BK107">
            <v>110.12305555571389</v>
          </cell>
          <cell r="BL107">
            <v>116.15527777777777</v>
          </cell>
          <cell r="BM107">
            <v>105.35861111111112</v>
          </cell>
          <cell r="BN107">
            <v>108.12111111111111</v>
          </cell>
          <cell r="BO107">
            <v>0</v>
          </cell>
          <cell r="BP107">
            <v>0</v>
          </cell>
          <cell r="BQ107">
            <v>0</v>
          </cell>
          <cell r="BR107">
            <v>0</v>
          </cell>
          <cell r="BS107">
            <v>4.7644444446027689</v>
          </cell>
          <cell r="BT107">
            <v>8.0341666666666658</v>
          </cell>
          <cell r="BU107">
            <v>0</v>
          </cell>
          <cell r="BV107">
            <v>0</v>
          </cell>
          <cell r="BW107">
            <v>49.126944444486355</v>
          </cell>
          <cell r="BX107">
            <v>14.198888889000647</v>
          </cell>
          <cell r="BY107">
            <v>34.928055555485706</v>
          </cell>
          <cell r="BZ107">
            <v>35.89</v>
          </cell>
          <cell r="CA107">
            <v>31.329166666712975</v>
          </cell>
          <cell r="CB107">
            <v>0</v>
          </cell>
          <cell r="CC107">
            <v>0</v>
          </cell>
          <cell r="CD107">
            <v>35.180277777974389</v>
          </cell>
          <cell r="CE107">
            <v>32.788611111111109</v>
          </cell>
          <cell r="CF107">
            <v>30.308333333529944</v>
          </cell>
          <cell r="CG107">
            <v>29.333333333333332</v>
          </cell>
          <cell r="CH107">
            <v>0</v>
          </cell>
          <cell r="CI107">
            <v>0</v>
          </cell>
          <cell r="CJ107">
            <v>4.4722222222222219E-2</v>
          </cell>
          <cell r="CK107">
            <v>2.2222222222222223E-2</v>
          </cell>
          <cell r="CL107">
            <v>4.8272222222222219</v>
          </cell>
          <cell r="CM107">
            <v>3.4330555555555557</v>
          </cell>
          <cell r="CN107">
            <v>0</v>
          </cell>
          <cell r="CO107">
            <v>225.75944444488763</v>
          </cell>
          <cell r="CP107">
            <v>50.97</v>
          </cell>
          <cell r="CQ107">
            <v>0</v>
          </cell>
          <cell r="CR107">
            <v>7.7277777777777779</v>
          </cell>
          <cell r="CS107">
            <v>0</v>
          </cell>
          <cell r="CT107">
            <v>0</v>
          </cell>
          <cell r="CU107">
            <v>0</v>
          </cell>
          <cell r="CV107">
            <v>0</v>
          </cell>
          <cell r="CW107">
            <v>0</v>
          </cell>
          <cell r="CX107">
            <v>12.460277777777778</v>
          </cell>
          <cell r="CY107">
            <v>5.7833333333333332</v>
          </cell>
          <cell r="CZ107">
            <v>1.0024999999999999</v>
          </cell>
          <cell r="DA107">
            <v>0</v>
          </cell>
          <cell r="DB107">
            <v>12.505833333333333</v>
          </cell>
          <cell r="DC107">
            <v>4.2033333333333331</v>
          </cell>
          <cell r="DD107">
            <v>0.60388888888888892</v>
          </cell>
          <cell r="DE107">
            <v>0</v>
          </cell>
          <cell r="DF107">
            <v>0</v>
          </cell>
          <cell r="DG107">
            <v>0</v>
          </cell>
          <cell r="DH107">
            <v>0</v>
          </cell>
          <cell r="DI107">
            <v>5.5297222222222224</v>
          </cell>
          <cell r="DJ107">
            <v>0</v>
          </cell>
          <cell r="DK107">
            <v>0</v>
          </cell>
          <cell r="DL107">
            <v>0</v>
          </cell>
          <cell r="DM107">
            <v>0</v>
          </cell>
          <cell r="DN107">
            <v>42.088888888888889</v>
          </cell>
          <cell r="DO107">
            <v>100.78666666666666</v>
          </cell>
          <cell r="DP107">
            <v>326.5461111115543</v>
          </cell>
          <cell r="DQ107">
            <v>14.041482777796833</v>
          </cell>
          <cell r="DR107">
            <v>4.2999999999999997E-2</v>
          </cell>
          <cell r="DS107">
            <v>340.58759388935113</v>
          </cell>
          <cell r="DT107">
            <v>14.977777777777778</v>
          </cell>
          <cell r="DU107">
            <v>2.9124999999156493</v>
          </cell>
          <cell r="DV107">
            <v>29.880000000000003</v>
          </cell>
          <cell r="DW107">
            <v>8.6955172598004879E-2</v>
          </cell>
          <cell r="DX107">
            <v>1289.7702000000002</v>
          </cell>
          <cell r="DY107">
            <v>0</v>
          </cell>
          <cell r="DZ107">
            <v>0</v>
          </cell>
          <cell r="EA107">
            <v>0.29591995855083869</v>
          </cell>
          <cell r="EB107">
            <v>43.164999999999999</v>
          </cell>
          <cell r="EC107">
            <v>15991.233690233841</v>
          </cell>
          <cell r="ED107">
            <v>0</v>
          </cell>
          <cell r="EE107">
            <v>27</v>
          </cell>
          <cell r="EF107">
            <v>6.4722222220347758</v>
          </cell>
          <cell r="EG107">
            <v>6.5005555554719949</v>
          </cell>
          <cell r="EH107">
            <v>18.152294675902084</v>
          </cell>
          <cell r="EI107">
            <v>18.311795435679947</v>
          </cell>
          <cell r="EJ107">
            <v>0</v>
          </cell>
          <cell r="EK107">
            <v>22.36024844720497</v>
          </cell>
          <cell r="EL107">
            <v>19.68005524226033</v>
          </cell>
          <cell r="EM107">
            <v>0</v>
          </cell>
          <cell r="EN107">
            <v>813.52611937595123</v>
          </cell>
          <cell r="EO107">
            <v>0</v>
          </cell>
          <cell r="EP107">
            <v>-53.722977399550402</v>
          </cell>
          <cell r="EQ107">
            <v>164.13010746198555</v>
          </cell>
          <cell r="ER107">
            <v>-172.22970017363946</v>
          </cell>
          <cell r="ES107">
            <v>-200.54188614946645</v>
          </cell>
          <cell r="ET107">
            <v>-4.1985285955590257E-3</v>
          </cell>
          <cell r="EU107">
            <v>-2.3398726056361077</v>
          </cell>
          <cell r="EV107">
            <v>0</v>
          </cell>
          <cell r="EW107">
            <v>0</v>
          </cell>
        </row>
        <row r="108">
          <cell r="A108">
            <v>42236</v>
          </cell>
          <cell r="B108">
            <v>8</v>
          </cell>
          <cell r="C108" t="str">
            <v>Thu</v>
          </cell>
          <cell r="D108">
            <v>25797</v>
          </cell>
          <cell r="E108">
            <v>0</v>
          </cell>
          <cell r="F108">
            <v>0</v>
          </cell>
          <cell r="G108">
            <v>6444</v>
          </cell>
          <cell r="H108">
            <v>0</v>
          </cell>
          <cell r="I108">
            <v>5436</v>
          </cell>
          <cell r="J108">
            <v>238</v>
          </cell>
          <cell r="K108">
            <v>37915</v>
          </cell>
          <cell r="L108">
            <v>0</v>
          </cell>
          <cell r="M108">
            <v>37915</v>
          </cell>
          <cell r="N108">
            <v>457</v>
          </cell>
          <cell r="O108">
            <v>1009</v>
          </cell>
          <cell r="P108">
            <v>35009</v>
          </cell>
          <cell r="Q108">
            <v>891</v>
          </cell>
          <cell r="R108">
            <v>0</v>
          </cell>
          <cell r="S108">
            <v>0</v>
          </cell>
          <cell r="T108">
            <v>0</v>
          </cell>
          <cell r="U108">
            <v>745</v>
          </cell>
          <cell r="V108">
            <v>15437</v>
          </cell>
          <cell r="W108">
            <v>891</v>
          </cell>
          <cell r="X108">
            <v>725</v>
          </cell>
          <cell r="Y108">
            <v>0</v>
          </cell>
          <cell r="Z108">
            <v>35</v>
          </cell>
          <cell r="AA108">
            <v>164</v>
          </cell>
          <cell r="AB108">
            <v>924</v>
          </cell>
          <cell r="AC108">
            <v>25</v>
          </cell>
          <cell r="AD108">
            <v>1000</v>
          </cell>
          <cell r="AE108">
            <v>188</v>
          </cell>
          <cell r="AF108">
            <v>0</v>
          </cell>
          <cell r="AG108">
            <v>0</v>
          </cell>
          <cell r="AH108">
            <v>1.0415858325373368</v>
          </cell>
          <cell r="AI108">
            <v>1.0117324353817223</v>
          </cell>
          <cell r="AJ108">
            <v>0.98794672293287622</v>
          </cell>
          <cell r="AK108">
            <v>207.92294672377767</v>
          </cell>
          <cell r="AL108">
            <v>0</v>
          </cell>
          <cell r="AM108">
            <v>0.14965053408941054</v>
          </cell>
          <cell r="AN108">
            <v>18.60546116700959</v>
          </cell>
          <cell r="AO108">
            <v>77.849932489284939</v>
          </cell>
          <cell r="AP108">
            <v>24.230349859457245</v>
          </cell>
          <cell r="AQ108">
            <v>19.707787021271308</v>
          </cell>
          <cell r="AR108">
            <v>42.553310886644219</v>
          </cell>
          <cell r="AS108">
            <v>17.564870259603008</v>
          </cell>
          <cell r="AT108">
            <v>98.620765894589326</v>
          </cell>
          <cell r="AU108">
            <v>290.67065886138573</v>
          </cell>
          <cell r="AV108">
            <v>0.33928696580833545</v>
          </cell>
          <cell r="AW108">
            <v>0.46166976905334051</v>
          </cell>
          <cell r="AX108">
            <v>43.653141145176036</v>
          </cell>
          <cell r="BF108">
            <v>20.353055555555557</v>
          </cell>
          <cell r="BG108">
            <v>113.46027777760627</v>
          </cell>
          <cell r="BH108">
            <v>-4054458.5125000002</v>
          </cell>
          <cell r="BI108">
            <v>8.9788888888888891</v>
          </cell>
          <cell r="BJ108">
            <v>-4054315.7202777783</v>
          </cell>
          <cell r="BK108">
            <v>130.43972222212082</v>
          </cell>
          <cell r="BL108">
            <v>135.86416666666668</v>
          </cell>
          <cell r="BM108">
            <v>124.06999999990816</v>
          </cell>
          <cell r="BN108">
            <v>123.68083333333334</v>
          </cell>
          <cell r="BO108">
            <v>0</v>
          </cell>
          <cell r="BP108">
            <v>0</v>
          </cell>
          <cell r="BQ108">
            <v>0</v>
          </cell>
          <cell r="BR108">
            <v>0</v>
          </cell>
          <cell r="BS108">
            <v>6.3697222222126504</v>
          </cell>
          <cell r="BT108">
            <v>12.183333333333334</v>
          </cell>
          <cell r="BU108">
            <v>0</v>
          </cell>
          <cell r="BV108">
            <v>0</v>
          </cell>
          <cell r="BW108">
            <v>54.231388888608457</v>
          </cell>
          <cell r="BX108">
            <v>12.960833333270728</v>
          </cell>
          <cell r="BY108">
            <v>41.270555555337729</v>
          </cell>
          <cell r="BZ108">
            <v>46.144166666666663</v>
          </cell>
          <cell r="CA108">
            <v>45.210555555441729</v>
          </cell>
          <cell r="CB108">
            <v>0</v>
          </cell>
          <cell r="CC108">
            <v>0</v>
          </cell>
          <cell r="CD108">
            <v>52.604999999634714</v>
          </cell>
          <cell r="CE108">
            <v>48.832777777777778</v>
          </cell>
          <cell r="CF108">
            <v>41.643055555088601</v>
          </cell>
          <cell r="CG108">
            <v>39.535833333333336</v>
          </cell>
          <cell r="CH108">
            <v>0</v>
          </cell>
          <cell r="CI108">
            <v>0</v>
          </cell>
          <cell r="CJ108">
            <v>1.5511111111111111</v>
          </cell>
          <cell r="CK108">
            <v>1.8058333333333334</v>
          </cell>
          <cell r="CL108">
            <v>9.4108333334350025</v>
          </cell>
          <cell r="CM108">
            <v>7.4911111111111115</v>
          </cell>
          <cell r="CN108">
            <v>0</v>
          </cell>
          <cell r="CO108">
            <v>282.48666666580573</v>
          </cell>
          <cell r="CP108">
            <v>49.645555555555561</v>
          </cell>
          <cell r="CQ108">
            <v>0</v>
          </cell>
          <cell r="CR108">
            <v>7.1136111111111111</v>
          </cell>
          <cell r="CS108">
            <v>0</v>
          </cell>
          <cell r="CT108">
            <v>0</v>
          </cell>
          <cell r="CU108">
            <v>4.0397222222222222</v>
          </cell>
          <cell r="CV108">
            <v>0</v>
          </cell>
          <cell r="CW108">
            <v>3.5102777777777776</v>
          </cell>
          <cell r="CX108">
            <v>12.702777777777778</v>
          </cell>
          <cell r="CY108">
            <v>4.6500000000000004</v>
          </cell>
          <cell r="CZ108">
            <v>0.53583333338145167</v>
          </cell>
          <cell r="DA108">
            <v>0</v>
          </cell>
          <cell r="DB108">
            <v>0</v>
          </cell>
          <cell r="DC108">
            <v>13.358611111259863</v>
          </cell>
          <cell r="DD108">
            <v>0</v>
          </cell>
          <cell r="DE108">
            <v>0</v>
          </cell>
          <cell r="DF108">
            <v>0</v>
          </cell>
          <cell r="DG108">
            <v>0</v>
          </cell>
          <cell r="DH108">
            <v>0</v>
          </cell>
          <cell r="DI108">
            <v>0</v>
          </cell>
          <cell r="DJ108">
            <v>0</v>
          </cell>
          <cell r="DK108">
            <v>3.6619444444444444</v>
          </cell>
          <cell r="DL108">
            <v>0</v>
          </cell>
          <cell r="DM108">
            <v>0</v>
          </cell>
          <cell r="DN108">
            <v>34.909166666863534</v>
          </cell>
          <cell r="DO108">
            <v>99.218333333530211</v>
          </cell>
          <cell r="DP108">
            <v>381.70499999933594</v>
          </cell>
          <cell r="DQ108">
            <v>16.413314999971444</v>
          </cell>
          <cell r="DR108">
            <v>4.3000000000000003E-2</v>
          </cell>
          <cell r="DS108">
            <v>398.11831499930736</v>
          </cell>
          <cell r="DT108">
            <v>24.70611111111111</v>
          </cell>
          <cell r="DU108">
            <v>2.7474999997555236</v>
          </cell>
          <cell r="DV108">
            <v>12.7</v>
          </cell>
          <cell r="DW108">
            <v>3.1672090023776106E-2</v>
          </cell>
          <cell r="DX108">
            <v>537.37509999999997</v>
          </cell>
          <cell r="DY108">
            <v>0</v>
          </cell>
          <cell r="DZ108">
            <v>0</v>
          </cell>
          <cell r="EA108">
            <v>0.24921820874707265</v>
          </cell>
          <cell r="EB108">
            <v>42.313000000000002</v>
          </cell>
          <cell r="EC108">
            <v>17382.955362565695</v>
          </cell>
          <cell r="ED108">
            <v>379.92372555555556</v>
          </cell>
          <cell r="EE108">
            <v>24</v>
          </cell>
          <cell r="EF108">
            <v>6.8687499993888093</v>
          </cell>
          <cell r="EG108">
            <v>13.124999999868063</v>
          </cell>
          <cell r="EH108">
            <v>14.323809523953512</v>
          </cell>
          <cell r="EI108">
            <v>17.409865590696505</v>
          </cell>
          <cell r="EJ108">
            <v>0</v>
          </cell>
          <cell r="EK108">
            <v>22.564469914040114</v>
          </cell>
          <cell r="EL108">
            <v>17.426724519425651</v>
          </cell>
          <cell r="EM108">
            <v>0</v>
          </cell>
          <cell r="EN108">
            <v>1011.661070168543</v>
          </cell>
          <cell r="EO108">
            <v>0</v>
          </cell>
          <cell r="EP108">
            <v>-1348.9127630676487</v>
          </cell>
          <cell r="EQ108">
            <v>-270.11571889051328</v>
          </cell>
          <cell r="ER108">
            <v>28.835324895928089</v>
          </cell>
          <cell r="ES108">
            <v>-148.20241420381853</v>
          </cell>
          <cell r="ET108">
            <v>-0.15910966934096199</v>
          </cell>
          <cell r="EU108">
            <v>-138.19493751892861</v>
          </cell>
          <cell r="EV108">
            <v>0</v>
          </cell>
          <cell r="EW108">
            <v>0</v>
          </cell>
        </row>
        <row r="109">
          <cell r="A109">
            <v>42237</v>
          </cell>
          <cell r="B109">
            <v>8</v>
          </cell>
          <cell r="C109" t="str">
            <v>Fri</v>
          </cell>
          <cell r="D109">
            <v>26021</v>
          </cell>
          <cell r="E109">
            <v>0</v>
          </cell>
          <cell r="F109">
            <v>0</v>
          </cell>
          <cell r="G109">
            <v>4998</v>
          </cell>
          <cell r="H109">
            <v>0</v>
          </cell>
          <cell r="I109">
            <v>1353</v>
          </cell>
          <cell r="J109">
            <v>2024</v>
          </cell>
          <cell r="K109">
            <v>34396</v>
          </cell>
          <cell r="L109">
            <v>0</v>
          </cell>
          <cell r="M109">
            <v>34396</v>
          </cell>
          <cell r="N109">
            <v>496</v>
          </cell>
          <cell r="O109">
            <v>937</v>
          </cell>
          <cell r="P109">
            <v>33633</v>
          </cell>
          <cell r="Q109">
            <v>805</v>
          </cell>
          <cell r="R109">
            <v>0</v>
          </cell>
          <cell r="S109">
            <v>0</v>
          </cell>
          <cell r="T109">
            <v>0</v>
          </cell>
          <cell r="U109">
            <v>620</v>
          </cell>
          <cell r="V109">
            <v>14339</v>
          </cell>
          <cell r="W109">
            <v>805</v>
          </cell>
          <cell r="X109">
            <v>700</v>
          </cell>
          <cell r="Y109">
            <v>0</v>
          </cell>
          <cell r="Z109">
            <v>13</v>
          </cell>
          <cell r="AA109">
            <v>88</v>
          </cell>
          <cell r="AB109">
            <v>801</v>
          </cell>
          <cell r="AC109">
            <v>11</v>
          </cell>
          <cell r="AD109">
            <v>936</v>
          </cell>
          <cell r="AE109">
            <v>158</v>
          </cell>
          <cell r="AF109">
            <v>0</v>
          </cell>
          <cell r="AG109">
            <v>0</v>
          </cell>
          <cell r="AH109">
            <v>0.99809010821801258</v>
          </cell>
          <cell r="AI109">
            <v>0.96540540200677438</v>
          </cell>
          <cell r="AJ109">
            <v>0.98557971857192694</v>
          </cell>
          <cell r="AK109">
            <v>191.09903425962753</v>
          </cell>
          <cell r="AL109">
            <v>0</v>
          </cell>
          <cell r="AM109">
            <v>9.818002093266659E-2</v>
          </cell>
          <cell r="AN109">
            <v>16.154785565518591</v>
          </cell>
          <cell r="AO109">
            <v>58.497502774694787</v>
          </cell>
          <cell r="AP109">
            <v>22.294413825574736</v>
          </cell>
          <cell r="AQ109">
            <v>19.139071972854289</v>
          </cell>
          <cell r="AR109">
            <v>42.727950310559009</v>
          </cell>
          <cell r="AS109">
            <v>17.29388692645583</v>
          </cell>
          <cell r="AT109">
            <v>84.70570851798611</v>
          </cell>
          <cell r="AU109">
            <v>244.31146230958007</v>
          </cell>
          <cell r="AV109">
            <v>0.34671197052003644</v>
          </cell>
          <cell r="AW109">
            <v>0.54378625785817358</v>
          </cell>
          <cell r="AX109">
            <v>44.162799860230955</v>
          </cell>
          <cell r="BF109">
            <v>17.728055555555557</v>
          </cell>
          <cell r="BG109">
            <v>133.42361111131135</v>
          </cell>
          <cell r="BH109">
            <v>272.83249999988772</v>
          </cell>
          <cell r="BI109">
            <v>5.3291666666666666</v>
          </cell>
          <cell r="BJ109">
            <v>429.31333333342127</v>
          </cell>
          <cell r="BK109">
            <v>140.78750000036837</v>
          </cell>
          <cell r="BL109">
            <v>140.51861111111111</v>
          </cell>
          <cell r="BM109">
            <v>136.16500000019789</v>
          </cell>
          <cell r="BN109">
            <v>129.48249999999999</v>
          </cell>
          <cell r="BO109">
            <v>0</v>
          </cell>
          <cell r="BP109">
            <v>0</v>
          </cell>
          <cell r="BQ109">
            <v>0</v>
          </cell>
          <cell r="BR109">
            <v>0</v>
          </cell>
          <cell r="BS109">
            <v>4.6225000001704837</v>
          </cell>
          <cell r="BT109">
            <v>11.036111111111111</v>
          </cell>
          <cell r="BU109">
            <v>0</v>
          </cell>
          <cell r="BV109">
            <v>0</v>
          </cell>
          <cell r="BW109">
            <v>58.001388888749446</v>
          </cell>
          <cell r="BX109">
            <v>16.017777777777777</v>
          </cell>
          <cell r="BY109">
            <v>41.983611110971673</v>
          </cell>
          <cell r="BZ109">
            <v>43.885833333333331</v>
          </cell>
          <cell r="CA109">
            <v>42.060555555763813</v>
          </cell>
          <cell r="CB109">
            <v>0</v>
          </cell>
          <cell r="CC109">
            <v>0</v>
          </cell>
          <cell r="CD109">
            <v>46.316944444377441</v>
          </cell>
          <cell r="CE109">
            <v>41.36</v>
          </cell>
          <cell r="CF109">
            <v>41.265277777940497</v>
          </cell>
          <cell r="CG109">
            <v>37.323055555555555</v>
          </cell>
          <cell r="CH109">
            <v>0</v>
          </cell>
          <cell r="CI109">
            <v>0</v>
          </cell>
          <cell r="CJ109">
            <v>0.14749999999999999</v>
          </cell>
          <cell r="CK109">
            <v>0.28805555555555556</v>
          </cell>
          <cell r="CL109">
            <v>4.9041666664369403</v>
          </cell>
          <cell r="CM109">
            <v>3.7488888888888887</v>
          </cell>
          <cell r="CN109">
            <v>0</v>
          </cell>
          <cell r="CO109">
            <v>287.16638888925905</v>
          </cell>
          <cell r="CP109">
            <v>54.459722222222226</v>
          </cell>
          <cell r="CQ109">
            <v>0</v>
          </cell>
          <cell r="CR109">
            <v>9.1277777777777782</v>
          </cell>
          <cell r="CS109">
            <v>0</v>
          </cell>
          <cell r="CT109">
            <v>0</v>
          </cell>
          <cell r="CU109">
            <v>9.9033333333333342</v>
          </cell>
          <cell r="CV109">
            <v>0</v>
          </cell>
          <cell r="CW109">
            <v>0</v>
          </cell>
          <cell r="CX109">
            <v>13.925555555555556</v>
          </cell>
          <cell r="CY109">
            <v>2.9333333333333331</v>
          </cell>
          <cell r="CZ109">
            <v>2.0027777777777778</v>
          </cell>
          <cell r="DA109">
            <v>0.46916666666666668</v>
          </cell>
          <cell r="DB109">
            <v>0</v>
          </cell>
          <cell r="DC109">
            <v>7.4622222222222225</v>
          </cell>
          <cell r="DD109">
            <v>0</v>
          </cell>
          <cell r="DE109">
            <v>0</v>
          </cell>
          <cell r="DF109">
            <v>0</v>
          </cell>
          <cell r="DG109">
            <v>0</v>
          </cell>
          <cell r="DH109">
            <v>0</v>
          </cell>
          <cell r="DI109">
            <v>8.6055555555555561</v>
          </cell>
          <cell r="DJ109">
            <v>0</v>
          </cell>
          <cell r="DK109">
            <v>5.3083333333333336</v>
          </cell>
          <cell r="DL109">
            <v>0</v>
          </cell>
          <cell r="DM109">
            <v>0</v>
          </cell>
          <cell r="DN109">
            <v>40.706944444444446</v>
          </cell>
          <cell r="DO109">
            <v>114.19777777777779</v>
          </cell>
          <cell r="DP109">
            <v>401.36416666703684</v>
          </cell>
          <cell r="DQ109">
            <v>17.258659166682584</v>
          </cell>
          <cell r="DR109">
            <v>4.3000000000000003E-2</v>
          </cell>
          <cell r="DS109">
            <v>418.62282583371945</v>
          </cell>
          <cell r="DT109">
            <v>23.24861111111111</v>
          </cell>
          <cell r="DU109">
            <v>4.7005555552733069</v>
          </cell>
          <cell r="DV109">
            <v>15.629999999999999</v>
          </cell>
          <cell r="DW109">
            <v>3.6904507060903841E-2</v>
          </cell>
          <cell r="DX109">
            <v>665.69732999999997</v>
          </cell>
          <cell r="DY109">
            <v>0</v>
          </cell>
          <cell r="DZ109">
            <v>0</v>
          </cell>
          <cell r="EA109">
            <v>0.27279395850033777</v>
          </cell>
          <cell r="EB109">
            <v>42.591000000000001</v>
          </cell>
          <cell r="EC109">
            <v>18495.262105083944</v>
          </cell>
          <cell r="ED109">
            <v>226.9745375</v>
          </cell>
          <cell r="EE109">
            <v>28</v>
          </cell>
          <cell r="EF109">
            <v>10.07261904701423</v>
          </cell>
          <cell r="EG109">
            <v>12.017222222430476</v>
          </cell>
          <cell r="EH109">
            <v>13.147797142761382</v>
          </cell>
          <cell r="EI109">
            <v>16.963414223621307</v>
          </cell>
          <cell r="EJ109">
            <v>0</v>
          </cell>
          <cell r="EK109">
            <v>88.13559322033899</v>
          </cell>
          <cell r="EL109">
            <v>17.943925234485409</v>
          </cell>
          <cell r="EM109">
            <v>0</v>
          </cell>
          <cell r="EN109">
            <v>1081.2330989325403</v>
          </cell>
          <cell r="EO109">
            <v>0</v>
          </cell>
          <cell r="EP109">
            <v>-246.36029973595157</v>
          </cell>
          <cell r="EQ109">
            <v>83.62687467594769</v>
          </cell>
          <cell r="ER109">
            <v>79.95920264502648</v>
          </cell>
          <cell r="ES109">
            <v>-98.417245580371272</v>
          </cell>
          <cell r="ET109">
            <v>-7.6993180536128913E-2</v>
          </cell>
          <cell r="EU109">
            <v>-59.965795785186906</v>
          </cell>
          <cell r="EV109">
            <v>0</v>
          </cell>
          <cell r="EW109">
            <v>0</v>
          </cell>
        </row>
        <row r="110">
          <cell r="A110">
            <v>42238</v>
          </cell>
          <cell r="B110">
            <v>8</v>
          </cell>
          <cell r="C110" t="str">
            <v>Sat</v>
          </cell>
          <cell r="D110">
            <v>23553</v>
          </cell>
          <cell r="E110">
            <v>0</v>
          </cell>
          <cell r="F110">
            <v>0</v>
          </cell>
          <cell r="G110">
            <v>4968</v>
          </cell>
          <cell r="H110">
            <v>0</v>
          </cell>
          <cell r="I110">
            <v>2346</v>
          </cell>
          <cell r="J110">
            <v>276</v>
          </cell>
          <cell r="K110">
            <v>31143</v>
          </cell>
          <cell r="L110">
            <v>0</v>
          </cell>
          <cell r="M110">
            <v>31143</v>
          </cell>
          <cell r="N110">
            <v>270</v>
          </cell>
          <cell r="O110">
            <v>909</v>
          </cell>
          <cell r="P110">
            <v>33697</v>
          </cell>
          <cell r="Q110">
            <v>760</v>
          </cell>
          <cell r="R110">
            <v>0</v>
          </cell>
          <cell r="S110">
            <v>0</v>
          </cell>
          <cell r="T110">
            <v>0</v>
          </cell>
          <cell r="U110">
            <v>603</v>
          </cell>
          <cell r="V110">
            <v>13711</v>
          </cell>
          <cell r="W110">
            <v>760</v>
          </cell>
          <cell r="X110">
            <v>628</v>
          </cell>
          <cell r="Y110">
            <v>0</v>
          </cell>
          <cell r="Z110">
            <v>6</v>
          </cell>
          <cell r="AA110">
            <v>107</v>
          </cell>
          <cell r="AB110">
            <v>741</v>
          </cell>
          <cell r="AC110">
            <v>28</v>
          </cell>
          <cell r="AD110">
            <v>853</v>
          </cell>
          <cell r="AE110">
            <v>276</v>
          </cell>
          <cell r="AF110">
            <v>0</v>
          </cell>
          <cell r="AG110">
            <v>0</v>
          </cell>
          <cell r="AH110">
            <v>0.9862280148336291</v>
          </cell>
          <cell r="AI110">
            <v>0.93120037210283857</v>
          </cell>
          <cell r="AJ110">
            <v>0.99133031499855506</v>
          </cell>
          <cell r="AK110">
            <v>197.40781009530605</v>
          </cell>
          <cell r="AL110">
            <v>0</v>
          </cell>
          <cell r="AM110">
            <v>8.4192274347365384E-2</v>
          </cell>
          <cell r="AN110">
            <v>14.586072716343125</v>
          </cell>
          <cell r="AO110">
            <v>38.263391134548598</v>
          </cell>
          <cell r="AP110">
            <v>22.119457169851803</v>
          </cell>
          <cell r="AQ110">
            <v>17.54520969606282</v>
          </cell>
          <cell r="AR110">
            <v>40.977631578947367</v>
          </cell>
          <cell r="AS110">
            <v>16.450216450242145</v>
          </cell>
          <cell r="AT110">
            <v>84.737605076618379</v>
          </cell>
          <cell r="AU110">
            <v>246.45544493511414</v>
          </cell>
          <cell r="AV110">
            <v>0.34382525043797579</v>
          </cell>
          <cell r="AW110">
            <v>0.75584890242454117</v>
          </cell>
          <cell r="AX110">
            <v>61.40827017377395</v>
          </cell>
          <cell r="BF110">
            <v>6.1352777777777776</v>
          </cell>
          <cell r="BG110">
            <v>100.03416666673004</v>
          </cell>
          <cell r="BH110">
            <v>267.22555555556227</v>
          </cell>
          <cell r="BI110">
            <v>13.610833333320915</v>
          </cell>
          <cell r="BJ110">
            <v>387.00583333339097</v>
          </cell>
          <cell r="BK110">
            <v>126.36361111112481</v>
          </cell>
          <cell r="BL110">
            <v>124.62333333333333</v>
          </cell>
          <cell r="BM110">
            <v>119.31138888896494</v>
          </cell>
          <cell r="BN110">
            <v>114.73222222222222</v>
          </cell>
          <cell r="BO110">
            <v>0</v>
          </cell>
          <cell r="BP110">
            <v>0</v>
          </cell>
          <cell r="BQ110">
            <v>0</v>
          </cell>
          <cell r="BR110">
            <v>0</v>
          </cell>
          <cell r="BS110">
            <v>7.0522222221598749</v>
          </cell>
          <cell r="BT110">
            <v>9.8911111111111119</v>
          </cell>
          <cell r="BU110">
            <v>0</v>
          </cell>
          <cell r="BV110">
            <v>0</v>
          </cell>
          <cell r="BW110">
            <v>62.319722222521278</v>
          </cell>
          <cell r="BX110">
            <v>23.756388888888889</v>
          </cell>
          <cell r="BY110">
            <v>38.563333333632393</v>
          </cell>
          <cell r="BZ110">
            <v>39.642499999999998</v>
          </cell>
          <cell r="CA110">
            <v>43.316666666602771</v>
          </cell>
          <cell r="CB110">
            <v>0</v>
          </cell>
          <cell r="CC110">
            <v>0</v>
          </cell>
          <cell r="CD110">
            <v>45.044999999929637</v>
          </cell>
          <cell r="CE110">
            <v>38.213611111111113</v>
          </cell>
          <cell r="CF110">
            <v>36.609722222072179</v>
          </cell>
          <cell r="CG110">
            <v>33.337499999999999</v>
          </cell>
          <cell r="CH110">
            <v>0</v>
          </cell>
          <cell r="CI110">
            <v>0</v>
          </cell>
          <cell r="CJ110">
            <v>0.14055555555555554</v>
          </cell>
          <cell r="CK110">
            <v>0.18138888888888888</v>
          </cell>
          <cell r="CL110">
            <v>8.2947222223019015</v>
          </cell>
          <cell r="CM110">
            <v>4.6947222222222225</v>
          </cell>
          <cell r="CN110">
            <v>0</v>
          </cell>
          <cell r="CO110">
            <v>277.0450000001785</v>
          </cell>
          <cell r="CP110">
            <v>33.492777777777782</v>
          </cell>
          <cell r="CQ110">
            <v>0</v>
          </cell>
          <cell r="CR110">
            <v>9.0022222222222226</v>
          </cell>
          <cell r="CS110">
            <v>0</v>
          </cell>
          <cell r="CT110">
            <v>0</v>
          </cell>
          <cell r="CU110">
            <v>12.012222222222222</v>
          </cell>
          <cell r="CV110">
            <v>0</v>
          </cell>
          <cell r="CW110">
            <v>0</v>
          </cell>
          <cell r="CX110">
            <v>11.414999999999999</v>
          </cell>
          <cell r="CY110">
            <v>2.2333333333333334</v>
          </cell>
          <cell r="CZ110">
            <v>6.9722222222222227E-2</v>
          </cell>
          <cell r="DA110">
            <v>0.14499999999999999</v>
          </cell>
          <cell r="DB110">
            <v>0</v>
          </cell>
          <cell r="DC110">
            <v>1.6863888888888889</v>
          </cell>
          <cell r="DD110">
            <v>0</v>
          </cell>
          <cell r="DE110">
            <v>0</v>
          </cell>
          <cell r="DF110">
            <v>0</v>
          </cell>
          <cell r="DG110">
            <v>0</v>
          </cell>
          <cell r="DH110">
            <v>0</v>
          </cell>
          <cell r="DI110">
            <v>10.244166666666667</v>
          </cell>
          <cell r="DJ110">
            <v>1.6516666666666666</v>
          </cell>
          <cell r="DK110">
            <v>5.7511111111111113</v>
          </cell>
          <cell r="DL110">
            <v>0</v>
          </cell>
          <cell r="DM110">
            <v>0</v>
          </cell>
          <cell r="DN110">
            <v>33.19638888888889</v>
          </cell>
          <cell r="DO110">
            <v>87.703611111111115</v>
          </cell>
          <cell r="DP110">
            <v>364.74861111128962</v>
          </cell>
          <cell r="DQ110">
            <v>15.684190277785452</v>
          </cell>
          <cell r="DR110">
            <v>4.2999999999999997E-2</v>
          </cell>
          <cell r="DS110">
            <v>380.43280138907505</v>
          </cell>
          <cell r="DT110">
            <v>19.843055555555555</v>
          </cell>
          <cell r="DU110">
            <v>2.7741666665458626</v>
          </cell>
          <cell r="DV110">
            <v>10.25</v>
          </cell>
          <cell r="DW110">
            <v>2.6739624032736824E-2</v>
          </cell>
          <cell r="DX110">
            <v>613.04224999999997</v>
          </cell>
          <cell r="DY110">
            <v>0</v>
          </cell>
          <cell r="DZ110">
            <v>0</v>
          </cell>
          <cell r="EA110">
            <v>0.23053640693147054</v>
          </cell>
          <cell r="EB110">
            <v>59.808999999999997</v>
          </cell>
          <cell r="EC110">
            <v>23366.347668279188</v>
          </cell>
          <cell r="ED110">
            <v>814.05033083259059</v>
          </cell>
          <cell r="EE110">
            <v>18</v>
          </cell>
          <cell r="EF110">
            <v>9.2472222218195412</v>
          </cell>
          <cell r="EG110">
            <v>20.403888888944767</v>
          </cell>
          <cell r="EH110">
            <v>13.526833120010876</v>
          </cell>
          <cell r="EI110">
            <v>17.153913274473734</v>
          </cell>
          <cell r="EJ110">
            <v>0</v>
          </cell>
          <cell r="EK110">
            <v>42.687747035573125</v>
          </cell>
          <cell r="EL110">
            <v>12.899768929248845</v>
          </cell>
          <cell r="EM110">
            <v>0</v>
          </cell>
          <cell r="EN110">
            <v>704.45879943903083</v>
          </cell>
          <cell r="EO110">
            <v>0</v>
          </cell>
          <cell r="EP110">
            <v>-378.26224161324649</v>
          </cell>
          <cell r="EQ110">
            <v>484.42432814000989</v>
          </cell>
          <cell r="ER110">
            <v>326.48730308664108</v>
          </cell>
          <cell r="ES110">
            <v>8.3459421692967268</v>
          </cell>
          <cell r="ET110">
            <v>0.13506946403023867</v>
          </cell>
          <cell r="EU110">
            <v>68.500029497496058</v>
          </cell>
          <cell r="EV110">
            <v>0</v>
          </cell>
          <cell r="EW110">
            <v>0</v>
          </cell>
        </row>
        <row r="111">
          <cell r="A111">
            <v>42239</v>
          </cell>
          <cell r="B111">
            <v>8</v>
          </cell>
          <cell r="C111" t="str">
            <v>Sun</v>
          </cell>
          <cell r="D111">
            <v>19837</v>
          </cell>
          <cell r="E111">
            <v>0</v>
          </cell>
          <cell r="F111">
            <v>0</v>
          </cell>
          <cell r="G111">
            <v>3642</v>
          </cell>
          <cell r="H111">
            <v>0</v>
          </cell>
          <cell r="I111">
            <v>1102</v>
          </cell>
          <cell r="J111">
            <v>266</v>
          </cell>
          <cell r="K111">
            <v>24847</v>
          </cell>
          <cell r="L111">
            <v>0</v>
          </cell>
          <cell r="M111">
            <v>24847</v>
          </cell>
          <cell r="N111">
            <v>294</v>
          </cell>
          <cell r="O111">
            <v>772</v>
          </cell>
          <cell r="P111">
            <v>27352</v>
          </cell>
          <cell r="Q111">
            <v>595</v>
          </cell>
          <cell r="R111">
            <v>0</v>
          </cell>
          <cell r="S111">
            <v>0</v>
          </cell>
          <cell r="T111">
            <v>0</v>
          </cell>
          <cell r="U111">
            <v>472</v>
          </cell>
          <cell r="V111">
            <v>9581</v>
          </cell>
          <cell r="W111">
            <v>595</v>
          </cell>
          <cell r="X111">
            <v>534</v>
          </cell>
          <cell r="Y111">
            <v>0</v>
          </cell>
          <cell r="Z111">
            <v>3</v>
          </cell>
          <cell r="AA111">
            <v>56</v>
          </cell>
          <cell r="AB111">
            <v>593</v>
          </cell>
          <cell r="AC111">
            <v>7</v>
          </cell>
          <cell r="AD111">
            <v>771</v>
          </cell>
          <cell r="AE111">
            <v>73</v>
          </cell>
          <cell r="AF111">
            <v>0</v>
          </cell>
          <cell r="AG111">
            <v>0</v>
          </cell>
          <cell r="AH111">
            <v>0.95886461139290335</v>
          </cell>
          <cell r="AI111">
            <v>0.87820192808807696</v>
          </cell>
          <cell r="AJ111">
            <v>0.98816758562401896</v>
          </cell>
          <cell r="AK111">
            <v>190.47481876244166</v>
          </cell>
          <cell r="AL111">
            <v>0</v>
          </cell>
          <cell r="AM111">
            <v>5.505694852497283E-2</v>
          </cell>
          <cell r="AN111">
            <v>15.429113902988563</v>
          </cell>
          <cell r="AO111">
            <v>47.688664676207146</v>
          </cell>
          <cell r="AP111">
            <v>22.779013369049775</v>
          </cell>
          <cell r="AQ111">
            <v>21.112392442024728</v>
          </cell>
          <cell r="AR111">
            <v>41.759663865546216</v>
          </cell>
          <cell r="AS111">
            <v>14.368597466489359</v>
          </cell>
          <cell r="AT111">
            <v>79.462087050931288</v>
          </cell>
          <cell r="AU111">
            <v>223.10984735088519</v>
          </cell>
          <cell r="AV111">
            <v>0.35615679000470624</v>
          </cell>
          <cell r="AW111">
            <v>1.1526256682588503</v>
          </cell>
          <cell r="AX111">
            <v>87.814037572696634</v>
          </cell>
          <cell r="BF111">
            <v>3.9</v>
          </cell>
          <cell r="BG111">
            <v>4.0186111110518681</v>
          </cell>
          <cell r="BH111">
            <v>317.37361111172783</v>
          </cell>
          <cell r="BI111">
            <v>0</v>
          </cell>
          <cell r="BJ111">
            <v>325.29222222277969</v>
          </cell>
          <cell r="BK111">
            <v>111.36666666677014</v>
          </cell>
          <cell r="BL111">
            <v>106.78555555555556</v>
          </cell>
          <cell r="BM111">
            <v>104.14499999992394</v>
          </cell>
          <cell r="BN111">
            <v>99.600555555555559</v>
          </cell>
          <cell r="BO111">
            <v>0</v>
          </cell>
          <cell r="BP111">
            <v>0</v>
          </cell>
          <cell r="BQ111">
            <v>0</v>
          </cell>
          <cell r="BR111">
            <v>0</v>
          </cell>
          <cell r="BS111">
            <v>7.2216666668462048</v>
          </cell>
          <cell r="BT111">
            <v>7.1849999999999996</v>
          </cell>
          <cell r="BU111">
            <v>0</v>
          </cell>
          <cell r="BV111">
            <v>0</v>
          </cell>
          <cell r="BW111">
            <v>50.035277777712587</v>
          </cell>
          <cell r="BX111">
            <v>16.188333333333333</v>
          </cell>
          <cell r="BY111">
            <v>33.846944444379254</v>
          </cell>
          <cell r="BZ111">
            <v>35.960277777777776</v>
          </cell>
          <cell r="CA111">
            <v>28.182500000124953</v>
          </cell>
          <cell r="CB111">
            <v>0</v>
          </cell>
          <cell r="CC111">
            <v>0</v>
          </cell>
          <cell r="CD111">
            <v>41.270555555822533</v>
          </cell>
          <cell r="CE111">
            <v>30.008055555555554</v>
          </cell>
          <cell r="CF111">
            <v>37.636666666836632</v>
          </cell>
          <cell r="CG111">
            <v>27.734444444444446</v>
          </cell>
          <cell r="CH111">
            <v>0</v>
          </cell>
          <cell r="CI111">
            <v>0</v>
          </cell>
          <cell r="CJ111">
            <v>0.17166666666666666</v>
          </cell>
          <cell r="CK111">
            <v>0.18611111111111112</v>
          </cell>
          <cell r="CL111">
            <v>3.4622222223192352</v>
          </cell>
          <cell r="CM111">
            <v>2.0874999999999999</v>
          </cell>
          <cell r="CN111">
            <v>0</v>
          </cell>
          <cell r="CO111">
            <v>230.85500000043021</v>
          </cell>
          <cell r="CP111">
            <v>25.164444444444442</v>
          </cell>
          <cell r="CQ111">
            <v>0</v>
          </cell>
          <cell r="CR111">
            <v>8.7705555555555552</v>
          </cell>
          <cell r="CS111">
            <v>0</v>
          </cell>
          <cell r="CT111">
            <v>0</v>
          </cell>
          <cell r="CU111">
            <v>5.2130555556028977</v>
          </cell>
          <cell r="CV111">
            <v>0</v>
          </cell>
          <cell r="CW111">
            <v>0</v>
          </cell>
          <cell r="CX111">
            <v>13.891388888888889</v>
          </cell>
          <cell r="CY111">
            <v>0</v>
          </cell>
          <cell r="CZ111">
            <v>0.98972222238416885</v>
          </cell>
          <cell r="DA111">
            <v>0</v>
          </cell>
          <cell r="DB111">
            <v>0</v>
          </cell>
          <cell r="DC111">
            <v>4.1611111111111114</v>
          </cell>
          <cell r="DD111">
            <v>0</v>
          </cell>
          <cell r="DE111">
            <v>0</v>
          </cell>
          <cell r="DF111">
            <v>0</v>
          </cell>
          <cell r="DG111">
            <v>0</v>
          </cell>
          <cell r="DH111">
            <v>0</v>
          </cell>
          <cell r="DI111">
            <v>12.985277777777778</v>
          </cell>
          <cell r="DJ111">
            <v>0</v>
          </cell>
          <cell r="DK111">
            <v>0</v>
          </cell>
          <cell r="DL111">
            <v>0</v>
          </cell>
          <cell r="DM111">
            <v>0</v>
          </cell>
          <cell r="DN111">
            <v>32.02750000016195</v>
          </cell>
          <cell r="DO111">
            <v>71.175555555764845</v>
          </cell>
          <cell r="DP111">
            <v>302.03055555619505</v>
          </cell>
          <cell r="DQ111">
            <v>12.987313888916386</v>
          </cell>
          <cell r="DR111">
            <v>4.2999999999999997E-2</v>
          </cell>
          <cell r="DS111">
            <v>315.01786944511144</v>
          </cell>
          <cell r="DT111">
            <v>12.692222222222222</v>
          </cell>
          <cell r="DU111">
            <v>10.659444444362432</v>
          </cell>
          <cell r="DV111">
            <v>23.32</v>
          </cell>
          <cell r="DW111">
            <v>7.1503984829253492E-2</v>
          </cell>
          <cell r="DX111">
            <v>1911.1672799999999</v>
          </cell>
          <cell r="DY111">
            <v>0</v>
          </cell>
          <cell r="DZ111">
            <v>0</v>
          </cell>
          <cell r="EA111">
            <v>0.22594132733211961</v>
          </cell>
          <cell r="EB111">
            <v>81.953999999999994</v>
          </cell>
          <cell r="EC111">
            <v>27728.141752504664</v>
          </cell>
          <cell r="ED111">
            <v>0</v>
          </cell>
          <cell r="EE111">
            <v>14</v>
          </cell>
          <cell r="EF111">
            <v>45.683333332981846</v>
          </cell>
          <cell r="EG111">
            <v>5.1180555555922913</v>
          </cell>
          <cell r="EH111">
            <v>14.263229307903051</v>
          </cell>
          <cell r="EI111">
            <v>14.188291559585204</v>
          </cell>
          <cell r="EJ111">
            <v>0</v>
          </cell>
          <cell r="EK111">
            <v>17.475728155339805</v>
          </cell>
          <cell r="EL111">
            <v>16.174582798006345</v>
          </cell>
          <cell r="EM111">
            <v>0</v>
          </cell>
          <cell r="EN111">
            <v>504.31571658104633</v>
          </cell>
          <cell r="EO111">
            <v>0</v>
          </cell>
          <cell r="EP111">
            <v>494.81030392048768</v>
          </cell>
          <cell r="EQ111">
            <v>334.37239709632956</v>
          </cell>
          <cell r="ER111">
            <v>-137.64850388422931</v>
          </cell>
          <cell r="ES111">
            <v>468.15082649117875</v>
          </cell>
          <cell r="ET111">
            <v>0.53184622986454777</v>
          </cell>
          <cell r="EU111">
            <v>150.48600017399943</v>
          </cell>
          <cell r="EV111">
            <v>0</v>
          </cell>
          <cell r="EW111">
            <v>0</v>
          </cell>
        </row>
        <row r="112">
          <cell r="A112">
            <v>42240</v>
          </cell>
          <cell r="B112">
            <v>9</v>
          </cell>
          <cell r="C112" t="str">
            <v>Mon</v>
          </cell>
          <cell r="D112">
            <v>14432</v>
          </cell>
          <cell r="E112">
            <v>0</v>
          </cell>
          <cell r="F112">
            <v>0</v>
          </cell>
          <cell r="G112">
            <v>3960</v>
          </cell>
          <cell r="H112">
            <v>0</v>
          </cell>
          <cell r="I112">
            <v>786</v>
          </cell>
          <cell r="J112">
            <v>230</v>
          </cell>
          <cell r="K112">
            <v>19408</v>
          </cell>
          <cell r="L112">
            <v>0</v>
          </cell>
          <cell r="M112">
            <v>19408</v>
          </cell>
          <cell r="N112">
            <v>105</v>
          </cell>
          <cell r="O112">
            <v>558</v>
          </cell>
          <cell r="P112">
            <v>18228</v>
          </cell>
          <cell r="Q112">
            <v>495</v>
          </cell>
          <cell r="R112">
            <v>0</v>
          </cell>
          <cell r="S112">
            <v>0</v>
          </cell>
          <cell r="T112">
            <v>0</v>
          </cell>
          <cell r="U112">
            <v>401</v>
          </cell>
          <cell r="V112">
            <v>8393</v>
          </cell>
          <cell r="W112">
            <v>495</v>
          </cell>
          <cell r="X112">
            <v>464</v>
          </cell>
          <cell r="Y112">
            <v>0</v>
          </cell>
          <cell r="Z112">
            <v>14</v>
          </cell>
          <cell r="AA112">
            <v>64</v>
          </cell>
          <cell r="AB112">
            <v>542</v>
          </cell>
          <cell r="AC112">
            <v>13</v>
          </cell>
          <cell r="AD112">
            <v>557</v>
          </cell>
          <cell r="AE112">
            <v>115</v>
          </cell>
          <cell r="AF112">
            <v>0</v>
          </cell>
          <cell r="AG112">
            <v>0</v>
          </cell>
          <cell r="AH112">
            <v>1.0128524645622317</v>
          </cell>
          <cell r="AI112">
            <v>1.0287146639989262</v>
          </cell>
          <cell r="AJ112">
            <v>0.99458985985160764</v>
          </cell>
          <cell r="AK112">
            <v>193.07095158279253</v>
          </cell>
          <cell r="AL112">
            <v>0</v>
          </cell>
          <cell r="AM112">
            <v>5.2349546578730421E-2</v>
          </cell>
          <cell r="AN112">
            <v>16.199085535458195</v>
          </cell>
          <cell r="AO112">
            <v>33.928420625939495</v>
          </cell>
          <cell r="AP112">
            <v>30.944444444313692</v>
          </cell>
          <cell r="AQ112">
            <v>21.021587825993809</v>
          </cell>
          <cell r="AR112">
            <v>39.208080808080808</v>
          </cell>
          <cell r="AS112">
            <v>16.38108350897916</v>
          </cell>
          <cell r="AT112">
            <v>76.212582982312782</v>
          </cell>
          <cell r="AU112">
            <v>246.29354803414105</v>
          </cell>
          <cell r="AV112">
            <v>0.30943800026685331</v>
          </cell>
          <cell r="AW112">
            <v>0.70935819332893857</v>
          </cell>
          <cell r="AX112">
            <v>51.833192879448902</v>
          </cell>
          <cell r="BF112">
            <v>13.875</v>
          </cell>
          <cell r="BG112">
            <v>33.828333333365151</v>
          </cell>
          <cell r="BH112">
            <v>216.59972222207736</v>
          </cell>
          <cell r="BI112">
            <v>3.8536111111111113</v>
          </cell>
          <cell r="BJ112">
            <v>268.15666666655358</v>
          </cell>
          <cell r="BK112">
            <v>78.800277777920826</v>
          </cell>
          <cell r="BL112">
            <v>79.813055555555565</v>
          </cell>
          <cell r="BM112">
            <v>74.749722222254036</v>
          </cell>
          <cell r="BN112">
            <v>71.571666666666673</v>
          </cell>
          <cell r="BO112">
            <v>0</v>
          </cell>
          <cell r="BP112">
            <v>0</v>
          </cell>
          <cell r="BQ112">
            <v>0</v>
          </cell>
          <cell r="BR112">
            <v>0</v>
          </cell>
          <cell r="BS112">
            <v>4.0505555556667971</v>
          </cell>
          <cell r="BT112">
            <v>8.2413888888888884</v>
          </cell>
          <cell r="BU112">
            <v>0</v>
          </cell>
          <cell r="BV112">
            <v>0</v>
          </cell>
          <cell r="BW112">
            <v>34.446388888964947</v>
          </cell>
          <cell r="BX112">
            <v>16.44638888888889</v>
          </cell>
          <cell r="BY112">
            <v>18.000000000076056</v>
          </cell>
          <cell r="BZ112">
            <v>25.162222222222223</v>
          </cell>
          <cell r="CA112">
            <v>23.547222222096753</v>
          </cell>
          <cell r="CB112">
            <v>0</v>
          </cell>
          <cell r="CC112">
            <v>0</v>
          </cell>
          <cell r="CD112">
            <v>33.086944444359069</v>
          </cell>
          <cell r="CE112">
            <v>27.391666666666666</v>
          </cell>
          <cell r="CF112">
            <v>29.589722222136849</v>
          </cell>
          <cell r="CG112">
            <v>24.981666666666666</v>
          </cell>
          <cell r="CH112">
            <v>0</v>
          </cell>
          <cell r="CI112">
            <v>0</v>
          </cell>
          <cell r="CJ112">
            <v>0</v>
          </cell>
          <cell r="CK112">
            <v>0</v>
          </cell>
          <cell r="CL112">
            <v>3.4972222222222222</v>
          </cell>
          <cell r="CM112">
            <v>2.41</v>
          </cell>
          <cell r="CN112">
            <v>0</v>
          </cell>
          <cell r="CO112">
            <v>169.8808333333416</v>
          </cell>
          <cell r="CP112">
            <v>37.259444444444441</v>
          </cell>
          <cell r="CQ112">
            <v>0</v>
          </cell>
          <cell r="CR112">
            <v>9.3608333333333338</v>
          </cell>
          <cell r="CS112">
            <v>0</v>
          </cell>
          <cell r="CT112">
            <v>0</v>
          </cell>
          <cell r="CU112">
            <v>6.0505555555555555</v>
          </cell>
          <cell r="CV112">
            <v>0</v>
          </cell>
          <cell r="CW112">
            <v>0</v>
          </cell>
          <cell r="CX112">
            <v>8.0500000000000007</v>
          </cell>
          <cell r="CY112">
            <v>3.0863888888888891</v>
          </cell>
          <cell r="CZ112">
            <v>1.5411111111111111</v>
          </cell>
          <cell r="DA112">
            <v>0.20277777777777778</v>
          </cell>
          <cell r="DB112">
            <v>0.71444444444444444</v>
          </cell>
          <cell r="DC112">
            <v>0.54972222222222222</v>
          </cell>
          <cell r="DD112">
            <v>0</v>
          </cell>
          <cell r="DE112">
            <v>0</v>
          </cell>
          <cell r="DF112">
            <v>0</v>
          </cell>
          <cell r="DG112">
            <v>0</v>
          </cell>
          <cell r="DH112">
            <v>0</v>
          </cell>
          <cell r="DI112">
            <v>10.440833333333334</v>
          </cell>
          <cell r="DJ112">
            <v>0</v>
          </cell>
          <cell r="DK112">
            <v>3.1600000000302679</v>
          </cell>
          <cell r="DL112">
            <v>0</v>
          </cell>
          <cell r="DM112">
            <v>0</v>
          </cell>
          <cell r="DN112">
            <v>27.745277777808045</v>
          </cell>
          <cell r="DO112">
            <v>80.416111111141376</v>
          </cell>
          <cell r="DP112">
            <v>250.29694444448296</v>
          </cell>
          <cell r="DQ112">
            <v>10.762768611112767</v>
          </cell>
          <cell r="DR112">
            <v>4.2999999999999997E-2</v>
          </cell>
          <cell r="DS112">
            <v>261.05971305559575</v>
          </cell>
          <cell r="DT112">
            <v>13.500555555555556</v>
          </cell>
          <cell r="DU112">
            <v>4.3591666665150637</v>
          </cell>
          <cell r="DV112">
            <v>41.150000000000006</v>
          </cell>
          <cell r="DW112">
            <v>0.15492854009467247</v>
          </cell>
          <cell r="DX112">
            <v>1846.8120000000004</v>
          </cell>
          <cell r="DY112">
            <v>0</v>
          </cell>
          <cell r="DZ112">
            <v>0</v>
          </cell>
          <cell r="EA112">
            <v>0.30803723090745838</v>
          </cell>
          <cell r="EB112">
            <v>44.88</v>
          </cell>
          <cell r="EC112">
            <v>13563.171921935138</v>
          </cell>
          <cell r="ED112">
            <v>172.95006666666669</v>
          </cell>
          <cell r="EE112">
            <v>22</v>
          </cell>
          <cell r="EF112">
            <v>11.888636363222901</v>
          </cell>
          <cell r="EG112">
            <v>6.2644444443189746</v>
          </cell>
          <cell r="EH112">
            <v>18.357573608029973</v>
          </cell>
          <cell r="EI112">
            <v>15.681120509231054</v>
          </cell>
          <cell r="EJ112">
            <v>0</v>
          </cell>
          <cell r="EK112">
            <v>0</v>
          </cell>
          <cell r="EL112">
            <v>18.300238284352663</v>
          </cell>
          <cell r="EM112">
            <v>0</v>
          </cell>
          <cell r="EN112">
            <v>977.64367025157617</v>
          </cell>
          <cell r="EO112">
            <v>0</v>
          </cell>
          <cell r="EP112">
            <v>-142.33087442970316</v>
          </cell>
          <cell r="EQ112">
            <v>53.554844627585737</v>
          </cell>
          <cell r="ER112">
            <v>-62.343812553173947</v>
          </cell>
          <cell r="ES112">
            <v>12.360122226903787</v>
          </cell>
          <cell r="ET112">
            <v>0.10159003655598708</v>
          </cell>
          <cell r="EU112">
            <v>38.038548658659444</v>
          </cell>
          <cell r="EV112">
            <v>0</v>
          </cell>
          <cell r="EW112">
            <v>0</v>
          </cell>
        </row>
        <row r="113">
          <cell r="A113">
            <v>42241</v>
          </cell>
          <cell r="B113">
            <v>9</v>
          </cell>
          <cell r="C113" t="str">
            <v>Tue</v>
          </cell>
          <cell r="D113">
            <v>27619</v>
          </cell>
          <cell r="E113">
            <v>0</v>
          </cell>
          <cell r="F113">
            <v>0</v>
          </cell>
          <cell r="G113">
            <v>3216</v>
          </cell>
          <cell r="H113">
            <v>0</v>
          </cell>
          <cell r="I113">
            <v>943</v>
          </cell>
          <cell r="J113">
            <v>1152</v>
          </cell>
          <cell r="K113">
            <v>32930</v>
          </cell>
          <cell r="L113">
            <v>0</v>
          </cell>
          <cell r="M113">
            <v>32930</v>
          </cell>
          <cell r="N113">
            <v>351</v>
          </cell>
          <cell r="O113">
            <v>873</v>
          </cell>
          <cell r="P113">
            <v>31922</v>
          </cell>
          <cell r="Q113">
            <v>718</v>
          </cell>
          <cell r="R113">
            <v>0</v>
          </cell>
          <cell r="S113">
            <v>0</v>
          </cell>
          <cell r="T113">
            <v>0</v>
          </cell>
          <cell r="U113">
            <v>614</v>
          </cell>
          <cell r="V113">
            <v>10997</v>
          </cell>
          <cell r="W113">
            <v>718</v>
          </cell>
          <cell r="X113">
            <v>636</v>
          </cell>
          <cell r="Y113">
            <v>0</v>
          </cell>
          <cell r="Z113">
            <v>2</v>
          </cell>
          <cell r="AA113">
            <v>57</v>
          </cell>
          <cell r="AB113">
            <v>695</v>
          </cell>
          <cell r="AC113">
            <v>13</v>
          </cell>
          <cell r="AD113">
            <v>870</v>
          </cell>
          <cell r="AE113">
            <v>168</v>
          </cell>
          <cell r="AF113">
            <v>0</v>
          </cell>
          <cell r="AG113">
            <v>0</v>
          </cell>
          <cell r="AH113">
            <v>1.0108005145957337</v>
          </cell>
          <cell r="AI113">
            <v>0.95314762667568775</v>
          </cell>
          <cell r="AJ113">
            <v>0.98934102641967814</v>
          </cell>
          <cell r="AK113">
            <v>202.25920433513119</v>
          </cell>
          <cell r="AL113">
            <v>0</v>
          </cell>
          <cell r="AM113">
            <v>6.3619799574855751E-2</v>
          </cell>
          <cell r="AN113">
            <v>14.074150369662693</v>
          </cell>
          <cell r="AO113">
            <v>35.834986659369228</v>
          </cell>
          <cell r="AP113">
            <v>23.097174799557006</v>
          </cell>
          <cell r="AQ113">
            <v>21.855077365309164</v>
          </cell>
          <cell r="AR113">
            <v>45.863509749303624</v>
          </cell>
          <cell r="AS113">
            <v>16.571731355211185</v>
          </cell>
          <cell r="AT113">
            <v>84.741607008212739</v>
          </cell>
          <cell r="AU113">
            <v>236.45049016199346</v>
          </cell>
          <cell r="AV113">
            <v>0.35839048990829253</v>
          </cell>
          <cell r="AW113">
            <v>0.52078249979529578</v>
          </cell>
          <cell r="AX113">
            <v>42.312508086680339</v>
          </cell>
          <cell r="BF113">
            <v>16.228055555555557</v>
          </cell>
          <cell r="BG113">
            <v>89.703888888878538</v>
          </cell>
          <cell r="BH113">
            <v>298.68527777767639</v>
          </cell>
          <cell r="BI113">
            <v>3.2238888888888888</v>
          </cell>
          <cell r="BJ113">
            <v>407.84111111099941</v>
          </cell>
          <cell r="BK113">
            <v>139.26805555547585</v>
          </cell>
          <cell r="BL113">
            <v>140.77222222222221</v>
          </cell>
          <cell r="BM113">
            <v>136.55250000013348</v>
          </cell>
          <cell r="BN113">
            <v>133.05777777777777</v>
          </cell>
          <cell r="BO113">
            <v>0</v>
          </cell>
          <cell r="BP113">
            <v>0</v>
          </cell>
          <cell r="BQ113">
            <v>0</v>
          </cell>
          <cell r="BR113">
            <v>0</v>
          </cell>
          <cell r="BS113">
            <v>2.715555555342386</v>
          </cell>
          <cell r="BT113">
            <v>7.7144444444444442</v>
          </cell>
          <cell r="BU113">
            <v>0</v>
          </cell>
          <cell r="BV113">
            <v>0</v>
          </cell>
          <cell r="BW113">
            <v>62.028611111174499</v>
          </cell>
          <cell r="BX113">
            <v>24.361666666666668</v>
          </cell>
          <cell r="BY113">
            <v>37.666944444507827</v>
          </cell>
          <cell r="BZ113">
            <v>40.530555555555559</v>
          </cell>
          <cell r="CA113">
            <v>32.852777777839869</v>
          </cell>
          <cell r="CB113">
            <v>0</v>
          </cell>
          <cell r="CC113">
            <v>0</v>
          </cell>
          <cell r="CD113">
            <v>41.938888888724875</v>
          </cell>
          <cell r="CE113">
            <v>35.345555555555556</v>
          </cell>
          <cell r="CF113">
            <v>38.027499999897813</v>
          </cell>
          <cell r="CG113">
            <v>33.047499999999999</v>
          </cell>
          <cell r="CH113">
            <v>0</v>
          </cell>
          <cell r="CI113">
            <v>0</v>
          </cell>
          <cell r="CJ113">
            <v>0.1238888888888889</v>
          </cell>
          <cell r="CK113">
            <v>8.5555555555555551E-2</v>
          </cell>
          <cell r="CL113">
            <v>3.7874999999381704</v>
          </cell>
          <cell r="CM113">
            <v>2.2124999999999999</v>
          </cell>
          <cell r="CN113">
            <v>0</v>
          </cell>
          <cell r="CO113">
            <v>276.08833333321513</v>
          </cell>
          <cell r="CP113">
            <v>47.170277777747515</v>
          </cell>
          <cell r="CQ113">
            <v>0</v>
          </cell>
          <cell r="CR113">
            <v>9.8555555555555561</v>
          </cell>
          <cell r="CS113">
            <v>0</v>
          </cell>
          <cell r="CT113">
            <v>0</v>
          </cell>
          <cell r="CU113">
            <v>20.266388888888891</v>
          </cell>
          <cell r="CV113">
            <v>0</v>
          </cell>
          <cell r="CW113">
            <v>0</v>
          </cell>
          <cell r="CX113">
            <v>10.985277777777778</v>
          </cell>
          <cell r="CY113">
            <v>4.4000000000000004</v>
          </cell>
          <cell r="CZ113">
            <v>3.8652777778101153</v>
          </cell>
          <cell r="DA113">
            <v>0</v>
          </cell>
          <cell r="DB113">
            <v>0</v>
          </cell>
          <cell r="DC113">
            <v>1.2502777777777778</v>
          </cell>
          <cell r="DD113">
            <v>0</v>
          </cell>
          <cell r="DE113">
            <v>0</v>
          </cell>
          <cell r="DF113">
            <v>0</v>
          </cell>
          <cell r="DG113">
            <v>0</v>
          </cell>
          <cell r="DH113">
            <v>0</v>
          </cell>
          <cell r="DI113">
            <v>7.3591666666666669</v>
          </cell>
          <cell r="DJ113">
            <v>0</v>
          </cell>
          <cell r="DK113">
            <v>3.7663888888888888</v>
          </cell>
          <cell r="DL113">
            <v>0</v>
          </cell>
          <cell r="DM113">
            <v>0</v>
          </cell>
          <cell r="DN113">
            <v>31.626388888921227</v>
          </cell>
          <cell r="DO113">
            <v>108.91861111111318</v>
          </cell>
          <cell r="DP113">
            <v>385.00694444432833</v>
          </cell>
          <cell r="DQ113">
            <v>16.555298611106117</v>
          </cell>
          <cell r="DR113">
            <v>4.2999999999999997E-2</v>
          </cell>
          <cell r="DS113">
            <v>401.56224305543446</v>
          </cell>
          <cell r="DT113">
            <v>19.745833333333334</v>
          </cell>
          <cell r="DU113">
            <v>3.5861111111155068</v>
          </cell>
          <cell r="DV113">
            <v>11.45</v>
          </cell>
          <cell r="DW113">
            <v>2.8250500283847863E-2</v>
          </cell>
          <cell r="DX113">
            <v>471.16749999999996</v>
          </cell>
          <cell r="DY113">
            <v>0</v>
          </cell>
          <cell r="DZ113">
            <v>0</v>
          </cell>
          <cell r="EA113">
            <v>0.27123718176879813</v>
          </cell>
          <cell r="EB113">
            <v>41.15</v>
          </cell>
          <cell r="EC113">
            <v>16995.453801731128</v>
          </cell>
          <cell r="ED113">
            <v>132.66302777777776</v>
          </cell>
          <cell r="EE113">
            <v>30</v>
          </cell>
          <cell r="EF113">
            <v>7.1722222222310137</v>
          </cell>
          <cell r="EG113">
            <v>9.7472222222843108</v>
          </cell>
          <cell r="EH113">
            <v>17.235679680710959</v>
          </cell>
          <cell r="EI113">
            <v>16.724738676003131</v>
          </cell>
          <cell r="EJ113">
            <v>0</v>
          </cell>
          <cell r="EK113">
            <v>16.143497757847534</v>
          </cell>
          <cell r="EL113">
            <v>15.049504950740728</v>
          </cell>
          <cell r="EM113">
            <v>0</v>
          </cell>
          <cell r="EN113">
            <v>1184.2880524661248</v>
          </cell>
          <cell r="EO113">
            <v>0</v>
          </cell>
          <cell r="EP113">
            <v>38.365217267052223</v>
          </cell>
          <cell r="EQ113">
            <v>412.68074639251375</v>
          </cell>
          <cell r="ER113">
            <v>-128.93561491706254</v>
          </cell>
          <cell r="ES113">
            <v>-7.7145532490064328</v>
          </cell>
          <cell r="ET113">
            <v>-8.6985656977655701E-2</v>
          </cell>
          <cell r="EU113">
            <v>-67.697184917665183</v>
          </cell>
          <cell r="EV113">
            <v>0</v>
          </cell>
          <cell r="EW113">
            <v>0</v>
          </cell>
        </row>
        <row r="114">
          <cell r="A114">
            <v>42242</v>
          </cell>
          <cell r="B114">
            <v>9</v>
          </cell>
          <cell r="C114" t="str">
            <v>Wed</v>
          </cell>
          <cell r="D114">
            <v>24018</v>
          </cell>
          <cell r="E114">
            <v>0</v>
          </cell>
          <cell r="F114">
            <v>0</v>
          </cell>
          <cell r="G114">
            <v>3612</v>
          </cell>
          <cell r="H114">
            <v>0</v>
          </cell>
          <cell r="I114">
            <v>1316</v>
          </cell>
          <cell r="J114">
            <v>2127</v>
          </cell>
          <cell r="K114">
            <v>31073</v>
          </cell>
          <cell r="L114">
            <v>0</v>
          </cell>
          <cell r="M114">
            <v>31073</v>
          </cell>
          <cell r="N114">
            <v>673</v>
          </cell>
          <cell r="O114">
            <v>961</v>
          </cell>
          <cell r="P114">
            <v>29158</v>
          </cell>
          <cell r="Q114">
            <v>827</v>
          </cell>
          <cell r="R114">
            <v>0</v>
          </cell>
          <cell r="S114">
            <v>0</v>
          </cell>
          <cell r="T114">
            <v>0</v>
          </cell>
          <cell r="U114">
            <v>647</v>
          </cell>
          <cell r="V114">
            <v>11746</v>
          </cell>
          <cell r="W114">
            <v>827</v>
          </cell>
          <cell r="X114">
            <v>678</v>
          </cell>
          <cell r="Y114">
            <v>0</v>
          </cell>
          <cell r="Z114">
            <v>1</v>
          </cell>
          <cell r="AA114">
            <v>130</v>
          </cell>
          <cell r="AB114">
            <v>809</v>
          </cell>
          <cell r="AC114">
            <v>32</v>
          </cell>
          <cell r="AD114">
            <v>884</v>
          </cell>
          <cell r="AE114">
            <v>237</v>
          </cell>
          <cell r="AF114">
            <v>0</v>
          </cell>
          <cell r="AG114">
            <v>0</v>
          </cell>
          <cell r="AH114">
            <v>1.0715366523895637</v>
          </cell>
          <cell r="AI114">
            <v>0.89100687127622924</v>
          </cell>
          <cell r="AJ114">
            <v>0.97834132526630835</v>
          </cell>
          <cell r="AK114">
            <v>187.66424593353648</v>
          </cell>
          <cell r="AL114">
            <v>0</v>
          </cell>
          <cell r="AM114">
            <v>0.11080359154249671</v>
          </cell>
          <cell r="AN114">
            <v>17.563026063341127</v>
          </cell>
          <cell r="AO114">
            <v>52.109472669488333</v>
          </cell>
          <cell r="AP114">
            <v>24.36921380502924</v>
          </cell>
          <cell r="AQ114">
            <v>18.103982973553521</v>
          </cell>
          <cell r="AR114">
            <v>37.57315598548972</v>
          </cell>
          <cell r="AS114">
            <v>15.050229443203396</v>
          </cell>
          <cell r="AT114">
            <v>80.453393076100483</v>
          </cell>
          <cell r="AU114">
            <v>235.74282631357875</v>
          </cell>
          <cell r="AV114">
            <v>0.34127610300677208</v>
          </cell>
          <cell r="AW114">
            <v>0.58087399630161862</v>
          </cell>
          <cell r="AX114">
            <v>44.806600145867172</v>
          </cell>
          <cell r="BF114">
            <v>15.375</v>
          </cell>
          <cell r="BG114">
            <v>110.33972222258673</v>
          </cell>
          <cell r="BH114">
            <v>277.48027777760007</v>
          </cell>
          <cell r="BI114">
            <v>0</v>
          </cell>
          <cell r="BJ114">
            <v>403.19500000018678</v>
          </cell>
          <cell r="BK114">
            <v>131.80888888923192</v>
          </cell>
          <cell r="BL114">
            <v>141.23805555555555</v>
          </cell>
          <cell r="BM114">
            <v>127.98388888902289</v>
          </cell>
          <cell r="BN114">
            <v>133.27472222222221</v>
          </cell>
          <cell r="BO114">
            <v>0</v>
          </cell>
          <cell r="BP114">
            <v>0</v>
          </cell>
          <cell r="BQ114">
            <v>0</v>
          </cell>
          <cell r="BR114">
            <v>0</v>
          </cell>
          <cell r="BS114">
            <v>3.8250000002090303</v>
          </cell>
          <cell r="BT114">
            <v>7.9633333333333329</v>
          </cell>
          <cell r="BU114">
            <v>0</v>
          </cell>
          <cell r="BV114">
            <v>0</v>
          </cell>
          <cell r="BW114">
            <v>54.717222222078902</v>
          </cell>
          <cell r="BX114">
            <v>18.441944444444445</v>
          </cell>
          <cell r="BY114">
            <v>36.275277777634457</v>
          </cell>
          <cell r="BZ114">
            <v>39.304722222222225</v>
          </cell>
          <cell r="CA114">
            <v>45.680555555542107</v>
          </cell>
          <cell r="CB114">
            <v>0</v>
          </cell>
          <cell r="CC114">
            <v>0</v>
          </cell>
          <cell r="CD114">
            <v>53.753333333090154</v>
          </cell>
          <cell r="CE114">
            <v>40.911388888888887</v>
          </cell>
          <cell r="CF114">
            <v>44.479722221979046</v>
          </cell>
          <cell r="CG114">
            <v>35.750833333333333</v>
          </cell>
          <cell r="CH114">
            <v>0</v>
          </cell>
          <cell r="CI114">
            <v>0</v>
          </cell>
          <cell r="CJ114">
            <v>0.39861111111111114</v>
          </cell>
          <cell r="CK114">
            <v>5.9444444444444446E-2</v>
          </cell>
          <cell r="CL114">
            <v>8.875</v>
          </cell>
          <cell r="CM114">
            <v>5.1011111111111109</v>
          </cell>
          <cell r="CN114">
            <v>0</v>
          </cell>
          <cell r="CO114">
            <v>285.95999999994308</v>
          </cell>
          <cell r="CP114">
            <v>38.80638888888889</v>
          </cell>
          <cell r="CQ114">
            <v>0</v>
          </cell>
          <cell r="CR114">
            <v>9.1738888888888894</v>
          </cell>
          <cell r="CS114">
            <v>0</v>
          </cell>
          <cell r="CT114">
            <v>0</v>
          </cell>
          <cell r="CU114">
            <v>9.7861111111111114</v>
          </cell>
          <cell r="CV114">
            <v>0</v>
          </cell>
          <cell r="CW114">
            <v>0</v>
          </cell>
          <cell r="CX114">
            <v>15.538333333333334</v>
          </cell>
          <cell r="CY114">
            <v>3.8</v>
          </cell>
          <cell r="CZ114">
            <v>4.2738888888632776</v>
          </cell>
          <cell r="DA114">
            <v>0</v>
          </cell>
          <cell r="DB114">
            <v>2.0280555555555555</v>
          </cell>
          <cell r="DC114">
            <v>9.0080555555555559</v>
          </cell>
          <cell r="DD114">
            <v>0</v>
          </cell>
          <cell r="DE114">
            <v>0</v>
          </cell>
          <cell r="DF114">
            <v>0</v>
          </cell>
          <cell r="DG114">
            <v>0</v>
          </cell>
          <cell r="DH114">
            <v>0</v>
          </cell>
          <cell r="DI114">
            <v>4.8152777777635496</v>
          </cell>
          <cell r="DJ114">
            <v>0</v>
          </cell>
          <cell r="DK114">
            <v>0</v>
          </cell>
          <cell r="DL114">
            <v>0</v>
          </cell>
          <cell r="DM114">
            <v>0</v>
          </cell>
          <cell r="DN114">
            <v>39.463611111071273</v>
          </cell>
          <cell r="DO114">
            <v>97.229999999960171</v>
          </cell>
          <cell r="DP114">
            <v>383.18999999990325</v>
          </cell>
          <cell r="DQ114">
            <v>16.477169999995837</v>
          </cell>
          <cell r="DR114">
            <v>4.2999999999999997E-2</v>
          </cell>
          <cell r="DS114">
            <v>399.6671699998991</v>
          </cell>
          <cell r="DT114">
            <v>20.301666666666666</v>
          </cell>
          <cell r="DU114">
            <v>3.0336111112924584</v>
          </cell>
          <cell r="DV114">
            <v>15.32</v>
          </cell>
          <cell r="DW114">
            <v>3.8030815379756291E-2</v>
          </cell>
          <cell r="DX114">
            <v>661.28779999999995</v>
          </cell>
          <cell r="DY114">
            <v>0</v>
          </cell>
          <cell r="DZ114">
            <v>0</v>
          </cell>
          <cell r="EA114">
            <v>0.24327742506342143</v>
          </cell>
          <cell r="EB114">
            <v>43.164999999999999</v>
          </cell>
          <cell r="EC114">
            <v>17912.921193045644</v>
          </cell>
          <cell r="ED114">
            <v>0</v>
          </cell>
          <cell r="EE114">
            <v>28</v>
          </cell>
          <cell r="EF114">
            <v>6.5005952384838395</v>
          </cell>
          <cell r="EG114">
            <v>15.772777777764325</v>
          </cell>
          <cell r="EH114">
            <v>15.025888485800564</v>
          </cell>
          <cell r="EI114">
            <v>15.242900947456357</v>
          </cell>
          <cell r="EJ114">
            <v>0</v>
          </cell>
          <cell r="EK114">
            <v>2.508710801393728</v>
          </cell>
          <cell r="EL114">
            <v>14.647887323943662</v>
          </cell>
          <cell r="EM114">
            <v>0</v>
          </cell>
          <cell r="EN114">
            <v>944.31372543859084</v>
          </cell>
          <cell r="EO114">
            <v>0</v>
          </cell>
          <cell r="EP114">
            <v>56.011178733661268</v>
          </cell>
          <cell r="EQ114">
            <v>-126.69908365175634</v>
          </cell>
          <cell r="ER114">
            <v>194.03747118663878</v>
          </cell>
          <cell r="ES114">
            <v>211.62293025379657</v>
          </cell>
          <cell r="ET114">
            <v>-2.6894160471332862E-2</v>
          </cell>
          <cell r="EU114">
            <v>-18.650873880302807</v>
          </cell>
          <cell r="EV114">
            <v>0</v>
          </cell>
          <cell r="EW114">
            <v>0</v>
          </cell>
        </row>
        <row r="115">
          <cell r="A115">
            <v>42243</v>
          </cell>
          <cell r="B115">
            <v>9</v>
          </cell>
          <cell r="C115" t="str">
            <v>Thu</v>
          </cell>
          <cell r="D115">
            <v>25818</v>
          </cell>
          <cell r="E115">
            <v>0</v>
          </cell>
          <cell r="F115">
            <v>0</v>
          </cell>
          <cell r="G115">
            <v>5892</v>
          </cell>
          <cell r="H115">
            <v>0</v>
          </cell>
          <cell r="I115">
            <v>5186</v>
          </cell>
          <cell r="J115">
            <v>2883</v>
          </cell>
          <cell r="K115">
            <v>39779</v>
          </cell>
          <cell r="L115">
            <v>0</v>
          </cell>
          <cell r="M115">
            <v>39779</v>
          </cell>
          <cell r="N115">
            <v>770</v>
          </cell>
          <cell r="O115">
            <v>1113</v>
          </cell>
          <cell r="P115">
            <v>33735</v>
          </cell>
          <cell r="Q115">
            <v>1044</v>
          </cell>
          <cell r="R115">
            <v>0</v>
          </cell>
          <cell r="S115">
            <v>0</v>
          </cell>
          <cell r="T115">
            <v>0</v>
          </cell>
          <cell r="U115">
            <v>831</v>
          </cell>
          <cell r="V115">
            <v>16022</v>
          </cell>
          <cell r="W115">
            <v>1044</v>
          </cell>
          <cell r="X115">
            <v>773</v>
          </cell>
          <cell r="Y115">
            <v>0</v>
          </cell>
          <cell r="Z115">
            <v>3</v>
          </cell>
          <cell r="AA115">
            <v>210</v>
          </cell>
          <cell r="AB115">
            <v>986</v>
          </cell>
          <cell r="AC115">
            <v>12</v>
          </cell>
          <cell r="AD115">
            <v>1109</v>
          </cell>
          <cell r="AE115">
            <v>169</v>
          </cell>
          <cell r="AF115">
            <v>0</v>
          </cell>
          <cell r="AG115">
            <v>0</v>
          </cell>
          <cell r="AH115">
            <v>1.029158529335644</v>
          </cell>
          <cell r="AI115">
            <v>0.98146913248806633</v>
          </cell>
          <cell r="AJ115">
            <v>0.98064305286709064</v>
          </cell>
          <cell r="AK115">
            <v>182.28473704007311</v>
          </cell>
          <cell r="AL115">
            <v>0</v>
          </cell>
          <cell r="AM115">
            <v>0.20284572261746148</v>
          </cell>
          <cell r="AN115">
            <v>16.006647464598331</v>
          </cell>
          <cell r="AO115">
            <v>52.659385719354965</v>
          </cell>
          <cell r="AP115">
            <v>22.914275219130559</v>
          </cell>
          <cell r="AQ115">
            <v>21.840369584834615</v>
          </cell>
          <cell r="AR115">
            <v>38.10249042145594</v>
          </cell>
          <cell r="AS115">
            <v>17.557761652517456</v>
          </cell>
          <cell r="AT115">
            <v>94.799493976804357</v>
          </cell>
          <cell r="AU115">
            <v>270.21482550702996</v>
          </cell>
          <cell r="AV115">
            <v>0.35083009897374423</v>
          </cell>
          <cell r="AW115">
            <v>0.46556666392129215</v>
          </cell>
          <cell r="AX115">
            <v>42.315900433564167</v>
          </cell>
          <cell r="BF115">
            <v>17.375</v>
          </cell>
          <cell r="BG115">
            <v>127.40583333333929</v>
          </cell>
          <cell r="BH115">
            <v>296.10222222267754</v>
          </cell>
          <cell r="BI115">
            <v>0</v>
          </cell>
          <cell r="BJ115">
            <v>440.88305555601681</v>
          </cell>
          <cell r="BK115">
            <v>147.21250000017153</v>
          </cell>
          <cell r="BL115">
            <v>151.50500000000002</v>
          </cell>
          <cell r="BM115">
            <v>141.63555555572501</v>
          </cell>
          <cell r="BN115">
            <v>139.98833333333334</v>
          </cell>
          <cell r="BO115">
            <v>0</v>
          </cell>
          <cell r="BP115">
            <v>0</v>
          </cell>
          <cell r="BQ115">
            <v>0</v>
          </cell>
          <cell r="BR115">
            <v>0</v>
          </cell>
          <cell r="BS115">
            <v>5.5769444444465144</v>
          </cell>
          <cell r="BT115">
            <v>11.516666666666667</v>
          </cell>
          <cell r="BU115">
            <v>0</v>
          </cell>
          <cell r="BV115">
            <v>0</v>
          </cell>
          <cell r="BW115">
            <v>69.533611111358951</v>
          </cell>
          <cell r="BX115">
            <v>21.135833333333334</v>
          </cell>
          <cell r="BY115">
            <v>48.397777778025613</v>
          </cell>
          <cell r="BZ115">
            <v>51.467777777777776</v>
          </cell>
          <cell r="CA115">
            <v>47.801388888809207</v>
          </cell>
          <cell r="CB115">
            <v>0</v>
          </cell>
          <cell r="CC115">
            <v>0</v>
          </cell>
          <cell r="CD115">
            <v>56.157499999928859</v>
          </cell>
          <cell r="CE115">
            <v>51.15</v>
          </cell>
          <cell r="CF115">
            <v>44.353055555527355</v>
          </cell>
          <cell r="CG115">
            <v>42.140833333333333</v>
          </cell>
          <cell r="CH115">
            <v>0</v>
          </cell>
          <cell r="CI115">
            <v>0</v>
          </cell>
          <cell r="CJ115">
            <v>0</v>
          </cell>
          <cell r="CK115">
            <v>0</v>
          </cell>
          <cell r="CL115">
            <v>11.804444444401501</v>
          </cell>
          <cell r="CM115">
            <v>9.0091666666666672</v>
          </cell>
          <cell r="CN115">
            <v>0</v>
          </cell>
          <cell r="CO115">
            <v>320.70500000026851</v>
          </cell>
          <cell r="CP115">
            <v>45.279166666666669</v>
          </cell>
          <cell r="CQ115">
            <v>0</v>
          </cell>
          <cell r="CR115">
            <v>9.0863888888888891</v>
          </cell>
          <cell r="CS115">
            <v>0</v>
          </cell>
          <cell r="CT115">
            <v>0</v>
          </cell>
          <cell r="CU115">
            <v>10.849444444444444</v>
          </cell>
          <cell r="CV115">
            <v>0</v>
          </cell>
          <cell r="CW115">
            <v>7.009722222222222</v>
          </cell>
          <cell r="CX115">
            <v>13.63111111111111</v>
          </cell>
          <cell r="CY115">
            <v>6.0333333333333332</v>
          </cell>
          <cell r="CZ115">
            <v>1.4102777778049413</v>
          </cell>
          <cell r="DA115">
            <v>0</v>
          </cell>
          <cell r="DB115">
            <v>0.41722222222222222</v>
          </cell>
          <cell r="DC115">
            <v>1.8386111111111112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H115">
            <v>0</v>
          </cell>
          <cell r="DI115">
            <v>0</v>
          </cell>
          <cell r="DJ115">
            <v>0</v>
          </cell>
          <cell r="DK115">
            <v>0</v>
          </cell>
          <cell r="DL115">
            <v>0</v>
          </cell>
          <cell r="DM115">
            <v>0</v>
          </cell>
          <cell r="DN115">
            <v>23.330555555582716</v>
          </cell>
          <cell r="DO115">
            <v>95.555277777804946</v>
          </cell>
          <cell r="DP115">
            <v>416.26027777807349</v>
          </cell>
          <cell r="DQ115">
            <v>17.899191944457158</v>
          </cell>
          <cell r="DR115">
            <v>4.2999999999999997E-2</v>
          </cell>
          <cell r="DS115">
            <v>434.15946972253062</v>
          </cell>
          <cell r="DT115">
            <v>21.061666666666667</v>
          </cell>
          <cell r="DU115">
            <v>3.351666666832235</v>
          </cell>
          <cell r="DV115">
            <v>0.03</v>
          </cell>
          <cell r="DW115">
            <v>6.8547102880136884E-5</v>
          </cell>
          <cell r="DX115">
            <v>1.26939</v>
          </cell>
          <cell r="DY115">
            <v>0</v>
          </cell>
          <cell r="DZ115">
            <v>0</v>
          </cell>
          <cell r="EA115">
            <v>0.22009257989667691</v>
          </cell>
          <cell r="EB115">
            <v>42.313000000000002</v>
          </cell>
          <cell r="EC115">
            <v>18371.859032369441</v>
          </cell>
          <cell r="ED115">
            <v>0</v>
          </cell>
          <cell r="EE115">
            <v>23</v>
          </cell>
          <cell r="EF115">
            <v>8.7434782613014832</v>
          </cell>
          <cell r="EG115">
            <v>11.247222222142542</v>
          </cell>
          <cell r="EH115">
            <v>15.025932329076568</v>
          </cell>
          <cell r="EI115">
            <v>17.428337018004331</v>
          </cell>
          <cell r="EJ115">
            <v>0</v>
          </cell>
          <cell r="EK115">
            <v>0</v>
          </cell>
          <cell r="EL115">
            <v>17.789909638618937</v>
          </cell>
          <cell r="EM115">
            <v>0</v>
          </cell>
          <cell r="EN115">
            <v>1056.4925038597464</v>
          </cell>
          <cell r="EO115">
            <v>0</v>
          </cell>
          <cell r="EP115">
            <v>-843.19321055427793</v>
          </cell>
          <cell r="EQ115">
            <v>122.16196442132726</v>
          </cell>
          <cell r="ER115">
            <v>-186.13118982711876</v>
          </cell>
          <cell r="ES115">
            <v>-152.34044731387425</v>
          </cell>
          <cell r="ET115">
            <v>-0.14220149285165934</v>
          </cell>
          <cell r="EU115">
            <v>-133.67630432506223</v>
          </cell>
          <cell r="EV115">
            <v>0</v>
          </cell>
          <cell r="EW115">
            <v>0</v>
          </cell>
        </row>
        <row r="116">
          <cell r="A116">
            <v>42244</v>
          </cell>
          <cell r="B116">
            <v>9</v>
          </cell>
          <cell r="C116" t="str">
            <v>Fri</v>
          </cell>
          <cell r="D116">
            <v>26231</v>
          </cell>
          <cell r="E116">
            <v>0</v>
          </cell>
          <cell r="F116">
            <v>0</v>
          </cell>
          <cell r="G116">
            <v>6654</v>
          </cell>
          <cell r="H116">
            <v>0</v>
          </cell>
          <cell r="I116">
            <v>1144</v>
          </cell>
          <cell r="J116">
            <v>445</v>
          </cell>
          <cell r="K116">
            <v>34474</v>
          </cell>
          <cell r="L116">
            <v>0</v>
          </cell>
          <cell r="M116">
            <v>34474</v>
          </cell>
          <cell r="N116">
            <v>378</v>
          </cell>
          <cell r="O116">
            <v>986</v>
          </cell>
          <cell r="P116">
            <v>35960</v>
          </cell>
          <cell r="Q116">
            <v>846</v>
          </cell>
          <cell r="R116">
            <v>0</v>
          </cell>
          <cell r="S116">
            <v>0</v>
          </cell>
          <cell r="T116">
            <v>0</v>
          </cell>
          <cell r="U116">
            <v>670</v>
          </cell>
          <cell r="V116">
            <v>13637</v>
          </cell>
          <cell r="W116">
            <v>846</v>
          </cell>
          <cell r="X116">
            <v>769</v>
          </cell>
          <cell r="Y116">
            <v>0</v>
          </cell>
          <cell r="Z116">
            <v>6</v>
          </cell>
          <cell r="AA116">
            <v>82</v>
          </cell>
          <cell r="AB116">
            <v>857</v>
          </cell>
          <cell r="AC116">
            <v>10</v>
          </cell>
          <cell r="AD116">
            <v>980</v>
          </cell>
          <cell r="AE116">
            <v>188</v>
          </cell>
          <cell r="AF116">
            <v>0</v>
          </cell>
          <cell r="AG116">
            <v>0</v>
          </cell>
          <cell r="AH116">
            <v>1.0154648688153574</v>
          </cell>
          <cell r="AI116">
            <v>1.0092055072251762</v>
          </cell>
          <cell r="AJ116">
            <v>0.9890352149445959</v>
          </cell>
          <cell r="AK116">
            <v>192.4445938924149</v>
          </cell>
          <cell r="AL116">
            <v>0</v>
          </cell>
          <cell r="AM116">
            <v>4.6092707547717118E-2</v>
          </cell>
          <cell r="AN116">
            <v>17.884007879835544</v>
          </cell>
          <cell r="AO116">
            <v>59.626077169877874</v>
          </cell>
          <cell r="AP116">
            <v>25.390793678025393</v>
          </cell>
          <cell r="AQ116">
            <v>19.977173442544959</v>
          </cell>
          <cell r="AR116">
            <v>40.749408983451538</v>
          </cell>
          <cell r="AS116">
            <v>16.71705842186978</v>
          </cell>
          <cell r="AT116">
            <v>90.779183161155885</v>
          </cell>
          <cell r="AU116">
            <v>243.6573815943666</v>
          </cell>
          <cell r="AV116">
            <v>0.37256898423164664</v>
          </cell>
          <cell r="AW116">
            <v>0.50917482845531004</v>
          </cell>
          <cell r="AX116">
            <v>44.316850444290232</v>
          </cell>
          <cell r="BF116">
            <v>14.228055555555555</v>
          </cell>
          <cell r="BG116">
            <v>105.47972222204423</v>
          </cell>
          <cell r="BH116">
            <v>279.590000000141</v>
          </cell>
          <cell r="BI116">
            <v>2.0236111111111112</v>
          </cell>
          <cell r="BJ116">
            <v>401.32138888885191</v>
          </cell>
          <cell r="BK116">
            <v>141.48555555518226</v>
          </cell>
          <cell r="BL116">
            <v>143.67361111111111</v>
          </cell>
          <cell r="BM116">
            <v>136.30416666661105</v>
          </cell>
          <cell r="BN116">
            <v>130.58027777777778</v>
          </cell>
          <cell r="BO116">
            <v>0</v>
          </cell>
          <cell r="BP116">
            <v>0</v>
          </cell>
          <cell r="BQ116">
            <v>0</v>
          </cell>
          <cell r="BR116">
            <v>0</v>
          </cell>
          <cell r="BS116">
            <v>5.1813888885712043</v>
          </cell>
          <cell r="BT116">
            <v>13.093333333333334</v>
          </cell>
          <cell r="BU116">
            <v>0</v>
          </cell>
          <cell r="BV116">
            <v>0</v>
          </cell>
          <cell r="BW116">
            <v>55.133055555837018</v>
          </cell>
          <cell r="BX116">
            <v>16.53638888888889</v>
          </cell>
          <cell r="BY116">
            <v>38.596666666948131</v>
          </cell>
          <cell r="BZ116">
            <v>45.466944444444444</v>
          </cell>
          <cell r="CA116">
            <v>42.348333333197772</v>
          </cell>
          <cell r="CB116">
            <v>0</v>
          </cell>
          <cell r="CC116">
            <v>0</v>
          </cell>
          <cell r="CD116">
            <v>51.265000000170225</v>
          </cell>
          <cell r="CE116">
            <v>45.221944444444446</v>
          </cell>
          <cell r="CF116">
            <v>45.578333333398525</v>
          </cell>
          <cell r="CG116">
            <v>41.593611111111109</v>
          </cell>
          <cell r="CH116">
            <v>0</v>
          </cell>
          <cell r="CI116">
            <v>0</v>
          </cell>
          <cell r="CJ116">
            <v>3.3333333333333333E-2</v>
          </cell>
          <cell r="CK116">
            <v>0.32750000000000001</v>
          </cell>
          <cell r="CL116">
            <v>5.6533333334383657</v>
          </cell>
          <cell r="CM116">
            <v>3.3008333333333333</v>
          </cell>
          <cell r="CN116">
            <v>0</v>
          </cell>
          <cell r="CO116">
            <v>290.2319444443873</v>
          </cell>
          <cell r="CP116">
            <v>41.076944444444443</v>
          </cell>
          <cell r="CQ116">
            <v>0</v>
          </cell>
          <cell r="CR116">
            <v>9.0891666666666673</v>
          </cell>
          <cell r="CS116">
            <v>0</v>
          </cell>
          <cell r="CT116">
            <v>0</v>
          </cell>
          <cell r="CU116">
            <v>0</v>
          </cell>
          <cell r="CV116">
            <v>0</v>
          </cell>
          <cell r="CW116">
            <v>5.9288888888888893</v>
          </cell>
          <cell r="CX116">
            <v>12.980555555555556</v>
          </cell>
          <cell r="CY116">
            <v>4.6500000000000004</v>
          </cell>
          <cell r="CZ116">
            <v>2.3975000000928737</v>
          </cell>
          <cell r="DA116">
            <v>0</v>
          </cell>
          <cell r="DB116">
            <v>0</v>
          </cell>
          <cell r="DC116">
            <v>7.2230555555555558</v>
          </cell>
          <cell r="DD116">
            <v>0</v>
          </cell>
          <cell r="DE116">
            <v>0</v>
          </cell>
          <cell r="DF116">
            <v>0</v>
          </cell>
          <cell r="DG116">
            <v>0</v>
          </cell>
          <cell r="DH116">
            <v>0</v>
          </cell>
          <cell r="DI116">
            <v>0</v>
          </cell>
          <cell r="DJ116">
            <v>0</v>
          </cell>
          <cell r="DK116">
            <v>3.5088888888888889</v>
          </cell>
          <cell r="DL116">
            <v>0</v>
          </cell>
          <cell r="DM116">
            <v>0</v>
          </cell>
          <cell r="DN116">
            <v>30.760000000092873</v>
          </cell>
          <cell r="DO116">
            <v>86.855000000092872</v>
          </cell>
          <cell r="DP116">
            <v>377.0869444444802</v>
          </cell>
          <cell r="DQ116">
            <v>16.214738611112647</v>
          </cell>
          <cell r="DR116">
            <v>4.3000000000000003E-2</v>
          </cell>
          <cell r="DS116">
            <v>393.30168305559283</v>
          </cell>
          <cell r="DT116">
            <v>21.564722222222223</v>
          </cell>
          <cell r="DU116">
            <v>2.6697222221495291</v>
          </cell>
          <cell r="DV116">
            <v>16.05</v>
          </cell>
          <cell r="DW116">
            <v>4.052148210397119E-2</v>
          </cell>
          <cell r="DX116">
            <v>683.58555000000001</v>
          </cell>
          <cell r="DY116">
            <v>0</v>
          </cell>
          <cell r="DZ116">
            <v>0</v>
          </cell>
          <cell r="EA116">
            <v>0.22083556654349734</v>
          </cell>
          <cell r="EB116">
            <v>42.591000000000001</v>
          </cell>
          <cell r="EC116">
            <v>17434.697533020753</v>
          </cell>
          <cell r="ED116">
            <v>86.187620833333341</v>
          </cell>
          <cell r="EE116">
            <v>22</v>
          </cell>
          <cell r="EF116">
            <v>7.2810606058623524</v>
          </cell>
          <cell r="EG116">
            <v>12.676388888799378</v>
          </cell>
          <cell r="EH116">
            <v>14.830722033631622</v>
          </cell>
          <cell r="EI116">
            <v>16.872051778964423</v>
          </cell>
          <cell r="EJ116">
            <v>0</v>
          </cell>
          <cell r="EK116">
            <v>180</v>
          </cell>
          <cell r="EL116">
            <v>14.504716980862595</v>
          </cell>
          <cell r="EM116">
            <v>0</v>
          </cell>
          <cell r="EN116">
            <v>1284.2116550404069</v>
          </cell>
          <cell r="EO116">
            <v>0</v>
          </cell>
          <cell r="EP116">
            <v>-149.04571971292097</v>
          </cell>
          <cell r="EQ116">
            <v>-173.22839114194304</v>
          </cell>
          <cell r="ER116">
            <v>2.1419810987998278</v>
          </cell>
          <cell r="ES116">
            <v>-29.887015345113017</v>
          </cell>
          <cell r="ET116">
            <v>-9.8593328317641449E-2</v>
          </cell>
          <cell r="EU116">
            <v>-76.695576656447287</v>
          </cell>
          <cell r="EV116">
            <v>0</v>
          </cell>
          <cell r="EW116">
            <v>0</v>
          </cell>
        </row>
        <row r="117">
          <cell r="A117">
            <v>42245</v>
          </cell>
          <cell r="B117">
            <v>9</v>
          </cell>
          <cell r="C117" t="str">
            <v>Sat</v>
          </cell>
          <cell r="D117">
            <v>25299</v>
          </cell>
          <cell r="E117">
            <v>0</v>
          </cell>
          <cell r="F117">
            <v>0</v>
          </cell>
          <cell r="G117">
            <v>3834</v>
          </cell>
          <cell r="H117">
            <v>0</v>
          </cell>
          <cell r="I117">
            <v>475</v>
          </cell>
          <cell r="J117">
            <v>164</v>
          </cell>
          <cell r="K117">
            <v>29772</v>
          </cell>
          <cell r="L117">
            <v>0</v>
          </cell>
          <cell r="M117">
            <v>29772</v>
          </cell>
          <cell r="N117">
            <v>383</v>
          </cell>
          <cell r="O117">
            <v>945</v>
          </cell>
          <cell r="P117">
            <v>33472</v>
          </cell>
          <cell r="Q117">
            <v>735</v>
          </cell>
          <cell r="R117">
            <v>0</v>
          </cell>
          <cell r="S117">
            <v>0</v>
          </cell>
          <cell r="T117">
            <v>0</v>
          </cell>
          <cell r="U117">
            <v>587</v>
          </cell>
          <cell r="V117">
            <v>12768</v>
          </cell>
          <cell r="W117">
            <v>735</v>
          </cell>
          <cell r="X117">
            <v>675</v>
          </cell>
          <cell r="Y117">
            <v>0</v>
          </cell>
          <cell r="Z117">
            <v>20</v>
          </cell>
          <cell r="AA117">
            <v>50</v>
          </cell>
          <cell r="AB117">
            <v>745</v>
          </cell>
          <cell r="AC117">
            <v>11</v>
          </cell>
          <cell r="AD117">
            <v>944</v>
          </cell>
          <cell r="AE117">
            <v>129</v>
          </cell>
          <cell r="AF117">
            <v>0</v>
          </cell>
          <cell r="AG117">
            <v>0</v>
          </cell>
          <cell r="AH117">
            <v>0.96124509265585445</v>
          </cell>
          <cell r="AI117">
            <v>0.93903161624022935</v>
          </cell>
          <cell r="AJ117">
            <v>0.9871355636168212</v>
          </cell>
          <cell r="AK117">
            <v>196.14331001689104</v>
          </cell>
          <cell r="AL117">
            <v>0</v>
          </cell>
          <cell r="AM117">
            <v>2.1463119709794438E-2</v>
          </cell>
          <cell r="AN117">
            <v>14.216999385683884</v>
          </cell>
          <cell r="AO117">
            <v>39.405557550415253</v>
          </cell>
          <cell r="AP117">
            <v>22.217863727294443</v>
          </cell>
          <cell r="AQ117">
            <v>22.034942789150683</v>
          </cell>
          <cell r="AR117">
            <v>40.506122448979589</v>
          </cell>
          <cell r="AS117">
            <v>15.992844364976026</v>
          </cell>
          <cell r="AT117">
            <v>81.304399937559623</v>
          </cell>
          <cell r="AU117">
            <v>220.41496233500854</v>
          </cell>
          <cell r="AV117">
            <v>0.36886969503451916</v>
          </cell>
          <cell r="AW117">
            <v>0.78629421092464125</v>
          </cell>
          <cell r="AX117">
            <v>61.293556082075639</v>
          </cell>
          <cell r="BF117">
            <v>4.2352777777777781</v>
          </cell>
          <cell r="BG117">
            <v>84.542777777762254</v>
          </cell>
          <cell r="BH117">
            <v>272.63027777749193</v>
          </cell>
          <cell r="BI117">
            <v>24.814444444444444</v>
          </cell>
          <cell r="BJ117">
            <v>386.22277777747644</v>
          </cell>
          <cell r="BK117">
            <v>135.07250000002068</v>
          </cell>
          <cell r="BL117">
            <v>129.83777777777777</v>
          </cell>
          <cell r="BM117">
            <v>128.98222222221781</v>
          </cell>
          <cell r="BN117">
            <v>121.06</v>
          </cell>
          <cell r="BO117">
            <v>0</v>
          </cell>
          <cell r="BP117">
            <v>0</v>
          </cell>
          <cell r="BQ117">
            <v>0</v>
          </cell>
          <cell r="BR117">
            <v>0</v>
          </cell>
          <cell r="BS117">
            <v>6.0902777778028714</v>
          </cell>
          <cell r="BT117">
            <v>8.7777777777777786</v>
          </cell>
          <cell r="BU117">
            <v>0</v>
          </cell>
          <cell r="BV117">
            <v>0</v>
          </cell>
          <cell r="BW117">
            <v>66.469722222228427</v>
          </cell>
          <cell r="BX117">
            <v>23.98138888888889</v>
          </cell>
          <cell r="BY117">
            <v>42.48833333333954</v>
          </cell>
          <cell r="BZ117">
            <v>44.48972222222222</v>
          </cell>
          <cell r="CA117">
            <v>33.356111111025484</v>
          </cell>
          <cell r="CB117">
            <v>0</v>
          </cell>
          <cell r="CC117">
            <v>0</v>
          </cell>
          <cell r="CD117">
            <v>46.583333333220793</v>
          </cell>
          <cell r="CE117">
            <v>39.151388888888896</v>
          </cell>
          <cell r="CF117">
            <v>43.156111110998573</v>
          </cell>
          <cell r="CG117">
            <v>36.064444444444447</v>
          </cell>
          <cell r="CH117">
            <v>0</v>
          </cell>
          <cell r="CI117">
            <v>0</v>
          </cell>
          <cell r="CJ117">
            <v>0.63944444444444448</v>
          </cell>
          <cell r="CK117">
            <v>1.0252777777777777</v>
          </cell>
          <cell r="CL117">
            <v>2.7877777777777779</v>
          </cell>
          <cell r="CM117">
            <v>2.0616666666666665</v>
          </cell>
          <cell r="CN117">
            <v>0</v>
          </cell>
          <cell r="CO117">
            <v>281.48166666649536</v>
          </cell>
          <cell r="CP117">
            <v>35.916666666666671</v>
          </cell>
          <cell r="CQ117">
            <v>0</v>
          </cell>
          <cell r="CR117">
            <v>9.0694444444444446</v>
          </cell>
          <cell r="CS117">
            <v>0</v>
          </cell>
          <cell r="CT117">
            <v>0</v>
          </cell>
          <cell r="CU117">
            <v>5.333333333333333</v>
          </cell>
          <cell r="CV117">
            <v>0</v>
          </cell>
          <cell r="CW117">
            <v>0</v>
          </cell>
          <cell r="CX117">
            <v>15.438333333333333</v>
          </cell>
          <cell r="CY117">
            <v>3.8333333333333335</v>
          </cell>
          <cell r="CZ117">
            <v>0</v>
          </cell>
          <cell r="DA117">
            <v>0.15916666666666668</v>
          </cell>
          <cell r="DB117">
            <v>0</v>
          </cell>
          <cell r="DC117">
            <v>1.1919444444444445</v>
          </cell>
          <cell r="DD117">
            <v>0</v>
          </cell>
          <cell r="DE117">
            <v>0</v>
          </cell>
          <cell r="DF117">
            <v>0</v>
          </cell>
          <cell r="DG117">
            <v>0</v>
          </cell>
          <cell r="DH117">
            <v>0</v>
          </cell>
          <cell r="DI117">
            <v>8.4736111111111114</v>
          </cell>
          <cell r="DJ117">
            <v>0</v>
          </cell>
          <cell r="DK117">
            <v>2.2488888888888887</v>
          </cell>
          <cell r="DL117">
            <v>0</v>
          </cell>
          <cell r="DM117">
            <v>0</v>
          </cell>
          <cell r="DN117">
            <v>31.345277777777778</v>
          </cell>
          <cell r="DO117">
            <v>81.664722222222224</v>
          </cell>
          <cell r="DP117">
            <v>363.14638888871758</v>
          </cell>
          <cell r="DQ117">
            <v>15.615294722214855</v>
          </cell>
          <cell r="DR117">
            <v>4.2999999999999997E-2</v>
          </cell>
          <cell r="DS117">
            <v>378.76168361093244</v>
          </cell>
          <cell r="DT117">
            <v>19.951388888888889</v>
          </cell>
          <cell r="DU117">
            <v>3.0330555554254333</v>
          </cell>
          <cell r="DV117">
            <v>9.48</v>
          </cell>
          <cell r="DW117">
            <v>2.4821616848227587E-2</v>
          </cell>
          <cell r="DX117">
            <v>566.98932000000002</v>
          </cell>
          <cell r="DY117">
            <v>0</v>
          </cell>
          <cell r="DZ117">
            <v>0</v>
          </cell>
          <cell r="EA117">
            <v>0.21560977721840785</v>
          </cell>
          <cell r="EB117">
            <v>59.808999999999997</v>
          </cell>
          <cell r="EC117">
            <v>23220.346855086256</v>
          </cell>
          <cell r="ED117">
            <v>1484.1271077777776</v>
          </cell>
          <cell r="EE117">
            <v>20</v>
          </cell>
          <cell r="EF117">
            <v>9.0991666662763002</v>
          </cell>
          <cell r="EG117">
            <v>6.82416666663614</v>
          </cell>
          <cell r="EH117">
            <v>18.903407009487417</v>
          </cell>
          <cell r="EI117">
            <v>15.64089030783806</v>
          </cell>
          <cell r="EJ117">
            <v>0</v>
          </cell>
          <cell r="EK117">
            <v>31.277150304083403</v>
          </cell>
          <cell r="EL117">
            <v>17.935432443204462</v>
          </cell>
          <cell r="EM117">
            <v>0</v>
          </cell>
          <cell r="EN117">
            <v>629.52793614335826</v>
          </cell>
          <cell r="EO117">
            <v>0</v>
          </cell>
          <cell r="EP117">
            <v>611.71355273963127</v>
          </cell>
          <cell r="EQ117">
            <v>605.75783256290913</v>
          </cell>
          <cell r="ER117">
            <v>-208.02351895269285</v>
          </cell>
          <cell r="ES117">
            <v>87.761228019710472</v>
          </cell>
          <cell r="ET117">
            <v>0.17852605415168976</v>
          </cell>
          <cell r="EU117">
            <v>86.715113691346431</v>
          </cell>
          <cell r="EV117">
            <v>0</v>
          </cell>
          <cell r="EW117">
            <v>0</v>
          </cell>
        </row>
        <row r="118">
          <cell r="A118">
            <v>42246</v>
          </cell>
          <cell r="B118">
            <v>9</v>
          </cell>
          <cell r="C118" t="str">
            <v>Sun</v>
          </cell>
          <cell r="D118">
            <v>19340</v>
          </cell>
          <cell r="E118">
            <v>0</v>
          </cell>
          <cell r="F118">
            <v>0</v>
          </cell>
          <cell r="G118">
            <v>3054</v>
          </cell>
          <cell r="H118">
            <v>0</v>
          </cell>
          <cell r="I118">
            <v>67</v>
          </cell>
          <cell r="J118">
            <v>210</v>
          </cell>
          <cell r="K118">
            <v>22671</v>
          </cell>
          <cell r="L118">
            <v>0</v>
          </cell>
          <cell r="M118">
            <v>22671</v>
          </cell>
          <cell r="N118">
            <v>147</v>
          </cell>
          <cell r="O118">
            <v>722</v>
          </cell>
          <cell r="P118">
            <v>24333</v>
          </cell>
          <cell r="Q118">
            <v>548</v>
          </cell>
          <cell r="R118">
            <v>0</v>
          </cell>
          <cell r="S118">
            <v>0</v>
          </cell>
          <cell r="T118">
            <v>0</v>
          </cell>
          <cell r="U118">
            <v>416</v>
          </cell>
          <cell r="V118">
            <v>8870</v>
          </cell>
          <cell r="W118">
            <v>548</v>
          </cell>
          <cell r="X118">
            <v>463</v>
          </cell>
          <cell r="Y118">
            <v>0</v>
          </cell>
          <cell r="Z118">
            <v>10</v>
          </cell>
          <cell r="AA118">
            <v>38</v>
          </cell>
          <cell r="AB118">
            <v>511</v>
          </cell>
          <cell r="AC118">
            <v>6</v>
          </cell>
          <cell r="AD118">
            <v>681</v>
          </cell>
          <cell r="AE118">
            <v>137</v>
          </cell>
          <cell r="AF118">
            <v>0</v>
          </cell>
          <cell r="AG118">
            <v>0</v>
          </cell>
          <cell r="AH118">
            <v>0.96923763051665712</v>
          </cell>
          <cell r="AI118">
            <v>0.93662394328381493</v>
          </cell>
          <cell r="AJ118">
            <v>0.99351594548101096</v>
          </cell>
          <cell r="AK118">
            <v>192.20671663465907</v>
          </cell>
          <cell r="AL118">
            <v>0</v>
          </cell>
          <cell r="AM118">
            <v>1.2218252392924882E-2</v>
          </cell>
          <cell r="AN118">
            <v>16.605123618583679</v>
          </cell>
          <cell r="AO118">
            <v>46.23841460160461</v>
          </cell>
          <cell r="AP118">
            <v>24.438529860590695</v>
          </cell>
          <cell r="AQ118">
            <v>15.36460564324895</v>
          </cell>
          <cell r="AR118">
            <v>41.370437956204377</v>
          </cell>
          <cell r="AS118">
            <v>15.368035888873028</v>
          </cell>
          <cell r="AT118">
            <v>83.134805434593375</v>
          </cell>
          <cell r="AU118">
            <v>214.11301747225713</v>
          </cell>
          <cell r="AV118">
            <v>0.38827534362951677</v>
          </cell>
          <cell r="AW118">
            <v>1.0873620944266547</v>
          </cell>
          <cell r="AX118">
            <v>86.670792096943316</v>
          </cell>
          <cell r="BF118">
            <v>1.9</v>
          </cell>
          <cell r="BG118">
            <v>11.882777777862374</v>
          </cell>
          <cell r="BH118">
            <v>268.80138888853162</v>
          </cell>
          <cell r="BI118">
            <v>0</v>
          </cell>
          <cell r="BJ118">
            <v>282.58416666639397</v>
          </cell>
          <cell r="BK118">
            <v>105.88333333323607</v>
          </cell>
          <cell r="BL118">
            <v>102.6261111111111</v>
          </cell>
          <cell r="BM118">
            <v>100.62083333310827</v>
          </cell>
          <cell r="BN118">
            <v>95.609722222222217</v>
          </cell>
          <cell r="BO118">
            <v>0</v>
          </cell>
          <cell r="BP118">
            <v>0</v>
          </cell>
          <cell r="BQ118">
            <v>0</v>
          </cell>
          <cell r="BR118">
            <v>0</v>
          </cell>
          <cell r="BS118">
            <v>5.2625000001277984</v>
          </cell>
          <cell r="BT118">
            <v>7.0163888888888888</v>
          </cell>
          <cell r="BU118">
            <v>0</v>
          </cell>
          <cell r="BV118">
            <v>0</v>
          </cell>
          <cell r="BW118">
            <v>43.480555555272794</v>
          </cell>
          <cell r="BX118">
            <v>15.614722222222222</v>
          </cell>
          <cell r="BY118">
            <v>27.865833333050574</v>
          </cell>
          <cell r="BZ118">
            <v>31.421666666666667</v>
          </cell>
          <cell r="CA118">
            <v>35.666388889114479</v>
          </cell>
          <cell r="CB118">
            <v>0</v>
          </cell>
          <cell r="CC118">
            <v>0</v>
          </cell>
          <cell r="CD118">
            <v>33.250833333229075</v>
          </cell>
          <cell r="CE118">
            <v>25.821666666666665</v>
          </cell>
          <cell r="CF118">
            <v>30.156944444344326</v>
          </cell>
          <cell r="CG118">
            <v>24.395</v>
          </cell>
          <cell r="CH118">
            <v>0</v>
          </cell>
          <cell r="CI118">
            <v>0</v>
          </cell>
          <cell r="CJ118">
            <v>0</v>
          </cell>
          <cell r="CK118">
            <v>0</v>
          </cell>
          <cell r="CL118">
            <v>3.0938888888847496</v>
          </cell>
          <cell r="CM118">
            <v>1.4266666666666667</v>
          </cell>
          <cell r="CN118">
            <v>0</v>
          </cell>
          <cell r="CO118">
            <v>218.28111111085241</v>
          </cell>
          <cell r="CP118">
            <v>25.503055555572111</v>
          </cell>
          <cell r="CQ118">
            <v>0</v>
          </cell>
          <cell r="CR118">
            <v>5.6822222222222223</v>
          </cell>
          <cell r="CS118">
            <v>0</v>
          </cell>
          <cell r="CT118">
            <v>0</v>
          </cell>
          <cell r="CU118">
            <v>2.1297222222222221</v>
          </cell>
          <cell r="CV118">
            <v>0</v>
          </cell>
          <cell r="CW118">
            <v>0</v>
          </cell>
          <cell r="CX118">
            <v>9.4838888888888881</v>
          </cell>
          <cell r="CY118">
            <v>0.66666666666666663</v>
          </cell>
          <cell r="CZ118">
            <v>0</v>
          </cell>
          <cell r="DA118">
            <v>0</v>
          </cell>
          <cell r="DB118">
            <v>0</v>
          </cell>
          <cell r="DC118">
            <v>2.1549999999999998</v>
          </cell>
          <cell r="DD118">
            <v>0</v>
          </cell>
          <cell r="DE118">
            <v>0</v>
          </cell>
          <cell r="DF118">
            <v>0.20472222222222222</v>
          </cell>
          <cell r="DG118">
            <v>1.5333333333333334</v>
          </cell>
          <cell r="DH118">
            <v>0</v>
          </cell>
          <cell r="DI118">
            <v>5.6330555555555559</v>
          </cell>
          <cell r="DJ118">
            <v>0</v>
          </cell>
          <cell r="DK118">
            <v>0</v>
          </cell>
          <cell r="DL118">
            <v>0</v>
          </cell>
          <cell r="DM118">
            <v>0</v>
          </cell>
          <cell r="DN118">
            <v>19.676666666666662</v>
          </cell>
          <cell r="DO118">
            <v>52.991666666683216</v>
          </cell>
          <cell r="DP118">
            <v>271.27277777753562</v>
          </cell>
          <cell r="DQ118">
            <v>11.66472944443403</v>
          </cell>
          <cell r="DR118">
            <v>4.2999999999999997E-2</v>
          </cell>
          <cell r="DS118">
            <v>282.93750722196967</v>
          </cell>
          <cell r="DT118">
            <v>9.9602777777777778</v>
          </cell>
          <cell r="DU118">
            <v>1.428888888858364</v>
          </cell>
          <cell r="DV118">
            <v>16.37</v>
          </cell>
          <cell r="DW118">
            <v>5.755414131028784E-2</v>
          </cell>
          <cell r="DX118">
            <v>1341.58698</v>
          </cell>
          <cell r="DY118">
            <v>0</v>
          </cell>
          <cell r="DZ118">
            <v>0</v>
          </cell>
          <cell r="EA118">
            <v>0.1872910636238492</v>
          </cell>
          <cell r="EB118">
            <v>81.953999999999994</v>
          </cell>
          <cell r="EC118">
            <v>24529.447446869301</v>
          </cell>
          <cell r="ED118">
            <v>0</v>
          </cell>
          <cell r="EE118">
            <v>15</v>
          </cell>
          <cell r="EF118">
            <v>5.7155555554334558</v>
          </cell>
          <cell r="EG118">
            <v>8.0619444445725019</v>
          </cell>
          <cell r="EH118">
            <v>16.993419012237396</v>
          </cell>
          <cell r="EI118">
            <v>15.353014323267477</v>
          </cell>
          <cell r="EJ118">
            <v>0</v>
          </cell>
          <cell r="EK118">
            <v>0</v>
          </cell>
          <cell r="EL118">
            <v>12.282276889942811</v>
          </cell>
          <cell r="EM118">
            <v>0</v>
          </cell>
          <cell r="EN118">
            <v>580.33254155360271</v>
          </cell>
          <cell r="EO118">
            <v>0</v>
          </cell>
          <cell r="EP118">
            <v>921.0531781343941</v>
          </cell>
          <cell r="EQ118">
            <v>21.409646240158477</v>
          </cell>
          <cell r="ER118">
            <v>716.45447280092333</v>
          </cell>
          <cell r="ES118">
            <v>197.70789550846845</v>
          </cell>
          <cell r="ET118">
            <v>0.47959393765370317</v>
          </cell>
          <cell r="EU118">
            <v>125.45026874088722</v>
          </cell>
          <cell r="EV118">
            <v>0</v>
          </cell>
          <cell r="EW118">
            <v>0</v>
          </cell>
        </row>
        <row r="119">
          <cell r="A119">
            <v>42247</v>
          </cell>
          <cell r="B119">
            <v>10</v>
          </cell>
          <cell r="C119" t="str">
            <v>Mon</v>
          </cell>
          <cell r="D119">
            <v>14712</v>
          </cell>
          <cell r="E119">
            <v>0</v>
          </cell>
          <cell r="F119">
            <v>0</v>
          </cell>
          <cell r="G119">
            <v>3108</v>
          </cell>
          <cell r="H119">
            <v>0</v>
          </cell>
          <cell r="I119">
            <v>166</v>
          </cell>
          <cell r="J119">
            <v>803</v>
          </cell>
          <cell r="K119">
            <v>18789</v>
          </cell>
          <cell r="L119">
            <v>0</v>
          </cell>
          <cell r="M119">
            <v>18789</v>
          </cell>
          <cell r="N119">
            <v>107</v>
          </cell>
          <cell r="O119">
            <v>602</v>
          </cell>
          <cell r="P119">
            <v>19148</v>
          </cell>
          <cell r="Q119">
            <v>545</v>
          </cell>
          <cell r="R119">
            <v>0</v>
          </cell>
          <cell r="S119">
            <v>0</v>
          </cell>
          <cell r="T119">
            <v>0</v>
          </cell>
          <cell r="U119">
            <v>1016</v>
          </cell>
          <cell r="V119">
            <v>8655</v>
          </cell>
          <cell r="W119">
            <v>545</v>
          </cell>
          <cell r="X119">
            <v>502</v>
          </cell>
          <cell r="Y119">
            <v>0</v>
          </cell>
          <cell r="Z119">
            <v>13</v>
          </cell>
          <cell r="AA119">
            <v>72</v>
          </cell>
          <cell r="AB119">
            <v>587</v>
          </cell>
          <cell r="AC119">
            <v>29</v>
          </cell>
          <cell r="AD119">
            <v>600</v>
          </cell>
          <cell r="AE119">
            <v>82</v>
          </cell>
          <cell r="AF119">
            <v>0</v>
          </cell>
          <cell r="AG119">
            <v>0</v>
          </cell>
          <cell r="AH119">
            <v>1.0647145349924887</v>
          </cell>
          <cell r="AI119">
            <v>1.0352641777729032</v>
          </cell>
          <cell r="AJ119">
            <v>0.99430517856192457</v>
          </cell>
          <cell r="AK119">
            <v>199.48549712048288</v>
          </cell>
          <cell r="AL119">
            <v>0</v>
          </cell>
          <cell r="AM119">
            <v>5.1572728724253551E-2</v>
          </cell>
          <cell r="AN119">
            <v>17.555285540736261</v>
          </cell>
          <cell r="AO119">
            <v>52.140021652832914</v>
          </cell>
          <cell r="AP119">
            <v>26.378457593037151</v>
          </cell>
          <cell r="AQ119">
            <v>14.616811568290721</v>
          </cell>
          <cell r="AR119">
            <v>34.475229357798163</v>
          </cell>
          <cell r="AS119">
            <v>18.254064233137942</v>
          </cell>
          <cell r="AT119">
            <v>73.102233365958483</v>
          </cell>
          <cell r="AU119">
            <v>243.86167313205897</v>
          </cell>
          <cell r="AV119">
            <v>0.29976926028212425</v>
          </cell>
          <cell r="AW119">
            <v>0.64839946097727352</v>
          </cell>
          <cell r="AX119">
            <v>45.445300777298499</v>
          </cell>
          <cell r="BF119">
            <v>16.375</v>
          </cell>
          <cell r="BG119">
            <v>56.796111111095847</v>
          </cell>
          <cell r="BH119">
            <v>197.06777777771362</v>
          </cell>
          <cell r="BI119">
            <v>0.55944444444444441</v>
          </cell>
          <cell r="BJ119">
            <v>270.79833333325394</v>
          </cell>
          <cell r="BK119">
            <v>77.047777777794337</v>
          </cell>
          <cell r="BL119">
            <v>82.033888888888896</v>
          </cell>
          <cell r="BM119">
            <v>73.749722222234638</v>
          </cell>
          <cell r="BN119">
            <v>74.629722222222227</v>
          </cell>
          <cell r="BO119">
            <v>0</v>
          </cell>
          <cell r="BP119">
            <v>0</v>
          </cell>
          <cell r="BQ119">
            <v>0</v>
          </cell>
          <cell r="BR119">
            <v>0</v>
          </cell>
          <cell r="BS119">
            <v>3.2980555555596949</v>
          </cell>
          <cell r="BT119">
            <v>7.4041666666666668</v>
          </cell>
          <cell r="BU119">
            <v>0</v>
          </cell>
          <cell r="BV119">
            <v>0</v>
          </cell>
          <cell r="BW119">
            <v>34.291666666605096</v>
          </cell>
          <cell r="BX119">
            <v>11.545833333333333</v>
          </cell>
          <cell r="BY119">
            <v>22.745833333271761</v>
          </cell>
          <cell r="BZ119">
            <v>27.434999999999999</v>
          </cell>
          <cell r="CA119">
            <v>37.285833333331524</v>
          </cell>
          <cell r="CB119">
            <v>0</v>
          </cell>
          <cell r="CC119">
            <v>0</v>
          </cell>
          <cell r="CD119">
            <v>32.157222222017595</v>
          </cell>
          <cell r="CE119">
            <v>29.404166666666665</v>
          </cell>
          <cell r="CF119">
            <v>27.885833333239166</v>
          </cell>
          <cell r="CG119">
            <v>26.429722222222221</v>
          </cell>
          <cell r="CH119">
            <v>0</v>
          </cell>
          <cell r="CI119">
            <v>0</v>
          </cell>
          <cell r="CJ119">
            <v>0.83611111100064595</v>
          </cell>
          <cell r="CK119">
            <v>0.39583333333333331</v>
          </cell>
          <cell r="CL119">
            <v>3.4352777777777779</v>
          </cell>
          <cell r="CM119">
            <v>2.578611111111111</v>
          </cell>
          <cell r="CN119">
            <v>0</v>
          </cell>
          <cell r="CO119">
            <v>180.78249999974855</v>
          </cell>
          <cell r="CP119">
            <v>36.487777777777779</v>
          </cell>
          <cell r="CQ119">
            <v>0</v>
          </cell>
          <cell r="CR119">
            <v>8.9913888888888884</v>
          </cell>
          <cell r="CS119">
            <v>0</v>
          </cell>
          <cell r="CT119">
            <v>0</v>
          </cell>
          <cell r="CU119">
            <v>11.107777777777779</v>
          </cell>
          <cell r="CV119">
            <v>0</v>
          </cell>
          <cell r="CW119">
            <v>0</v>
          </cell>
          <cell r="CX119">
            <v>7.7855555555555558</v>
          </cell>
          <cell r="CY119">
            <v>1.6833333333333333</v>
          </cell>
          <cell r="CZ119">
            <v>1.8738888887804932</v>
          </cell>
          <cell r="DA119">
            <v>0</v>
          </cell>
          <cell r="DB119">
            <v>0</v>
          </cell>
          <cell r="DC119">
            <v>1.607777777837279</v>
          </cell>
          <cell r="DD119">
            <v>0</v>
          </cell>
          <cell r="DE119">
            <v>0</v>
          </cell>
          <cell r="DF119">
            <v>0</v>
          </cell>
          <cell r="DG119">
            <v>0</v>
          </cell>
          <cell r="DH119">
            <v>0</v>
          </cell>
          <cell r="DI119">
            <v>5.3333333324020106E-2</v>
          </cell>
          <cell r="DJ119">
            <v>0</v>
          </cell>
          <cell r="DK119">
            <v>2.4955555555555557</v>
          </cell>
          <cell r="DL119">
            <v>0</v>
          </cell>
          <cell r="DM119">
            <v>0</v>
          </cell>
          <cell r="DN119">
            <v>15.499444444386238</v>
          </cell>
          <cell r="DO119">
            <v>72.086388888830683</v>
          </cell>
          <cell r="DP119">
            <v>252.86888888857925</v>
          </cell>
          <cell r="DQ119">
            <v>10.873362222208907</v>
          </cell>
          <cell r="DR119">
            <v>4.2999999999999997E-2</v>
          </cell>
          <cell r="DS119">
            <v>263.74225111078817</v>
          </cell>
          <cell r="DT119">
            <v>13.868333333333334</v>
          </cell>
          <cell r="DU119">
            <v>4.154722222452464</v>
          </cell>
          <cell r="DV119">
            <v>14.85</v>
          </cell>
          <cell r="DW119">
            <v>5.5394816007860996E-2</v>
          </cell>
          <cell r="DX119">
            <v>639.44100000000003</v>
          </cell>
          <cell r="DY119">
            <v>0</v>
          </cell>
          <cell r="DZ119">
            <v>0</v>
          </cell>
          <cell r="EA119">
            <v>0.27332135289370041</v>
          </cell>
          <cell r="EB119">
            <v>43.06</v>
          </cell>
          <cell r="EC119">
            <v>11996.18233283054</v>
          </cell>
          <cell r="ED119">
            <v>24.089677777777776</v>
          </cell>
          <cell r="EE119">
            <v>22</v>
          </cell>
          <cell r="EF119">
            <v>11.331060606688538</v>
          </cell>
          <cell r="EG119">
            <v>5.9955555555537448</v>
          </cell>
          <cell r="EH119">
            <v>13.676797627876629</v>
          </cell>
          <cell r="EI119">
            <v>18.001972327706248</v>
          </cell>
          <cell r="EJ119">
            <v>0</v>
          </cell>
          <cell r="EK119">
            <v>15.548172759529274</v>
          </cell>
          <cell r="EL119">
            <v>20.959003800436644</v>
          </cell>
          <cell r="EM119">
            <v>0</v>
          </cell>
          <cell r="EN119">
            <v>942.37345236974284</v>
          </cell>
          <cell r="EO119">
            <v>0</v>
          </cell>
          <cell r="EP119">
            <v>-26.936251875025903</v>
          </cell>
          <cell r="EQ119">
            <v>-79.81274256053365</v>
          </cell>
          <cell r="ER119">
            <v>456.08146438408932</v>
          </cell>
          <cell r="ES119">
            <v>-155.35636736854207</v>
          </cell>
          <cell r="ET119">
            <v>4.6641445349903665E-2</v>
          </cell>
          <cell r="EU119">
            <v>19.283536508511904</v>
          </cell>
          <cell r="EV119">
            <v>0</v>
          </cell>
          <cell r="EW119">
            <v>0</v>
          </cell>
        </row>
        <row r="120">
          <cell r="A120">
            <v>42248</v>
          </cell>
          <cell r="B120">
            <v>10</v>
          </cell>
          <cell r="C120" t="str">
            <v>Tue</v>
          </cell>
          <cell r="D120">
            <v>20448</v>
          </cell>
          <cell r="E120">
            <v>0</v>
          </cell>
          <cell r="F120">
            <v>0</v>
          </cell>
          <cell r="G120">
            <v>3984</v>
          </cell>
          <cell r="H120">
            <v>0</v>
          </cell>
          <cell r="I120">
            <v>1814</v>
          </cell>
          <cell r="J120">
            <v>2225</v>
          </cell>
          <cell r="K120">
            <v>28471</v>
          </cell>
          <cell r="L120">
            <v>0</v>
          </cell>
          <cell r="M120">
            <v>28471</v>
          </cell>
          <cell r="N120">
            <v>283</v>
          </cell>
          <cell r="O120">
            <v>914</v>
          </cell>
          <cell r="P120">
            <v>27381</v>
          </cell>
          <cell r="Q120">
            <v>726</v>
          </cell>
          <cell r="R120">
            <v>0</v>
          </cell>
          <cell r="S120">
            <v>0</v>
          </cell>
          <cell r="T120">
            <v>0</v>
          </cell>
          <cell r="U120">
            <v>973</v>
          </cell>
          <cell r="V120">
            <v>10789</v>
          </cell>
          <cell r="W120">
            <v>726</v>
          </cell>
          <cell r="X120">
            <v>644</v>
          </cell>
          <cell r="Y120">
            <v>0</v>
          </cell>
          <cell r="Z120">
            <v>2</v>
          </cell>
          <cell r="AA120">
            <v>178</v>
          </cell>
          <cell r="AB120">
            <v>824</v>
          </cell>
          <cell r="AC120">
            <v>22</v>
          </cell>
          <cell r="AD120">
            <v>908</v>
          </cell>
          <cell r="AE120">
            <v>96</v>
          </cell>
          <cell r="AF120">
            <v>0</v>
          </cell>
          <cell r="AG120">
            <v>0</v>
          </cell>
          <cell r="AH120">
            <v>1.0672382236721154</v>
          </cell>
          <cell r="AI120">
            <v>0.97873905319615784</v>
          </cell>
          <cell r="AJ120">
            <v>0.99006006111481859</v>
          </cell>
          <cell r="AK120">
            <v>198.38035513549784</v>
          </cell>
          <cell r="AL120">
            <v>0</v>
          </cell>
          <cell r="AM120">
            <v>0.14186365073232413</v>
          </cell>
          <cell r="AN120">
            <v>15.660219311593369</v>
          </cell>
          <cell r="AO120">
            <v>56.513748862133518</v>
          </cell>
          <cell r="AP120">
            <v>21.520979136057072</v>
          </cell>
          <cell r="AQ120">
            <v>24.311879668478369</v>
          </cell>
          <cell r="AR120">
            <v>39.21625344352617</v>
          </cell>
          <cell r="AS120">
            <v>17.554636319975479</v>
          </cell>
          <cell r="AT120">
            <v>81.389962002948934</v>
          </cell>
          <cell r="AU120">
            <v>266.84821802681887</v>
          </cell>
          <cell r="AV120">
            <v>0.30500470493967874</v>
          </cell>
          <cell r="AW120">
            <v>0.63568057381382304</v>
          </cell>
          <cell r="AX120">
            <v>49.605002635397732</v>
          </cell>
          <cell r="BF120">
            <v>18.452222222222222</v>
          </cell>
          <cell r="BG120">
            <v>93.725833333450012</v>
          </cell>
          <cell r="BH120">
            <v>253.53666666742492</v>
          </cell>
          <cell r="BI120">
            <v>0</v>
          </cell>
          <cell r="BJ120">
            <v>365.71472222309717</v>
          </cell>
          <cell r="BK120">
            <v>106.69361111168672</v>
          </cell>
          <cell r="BL120">
            <v>113.86750000000001</v>
          </cell>
          <cell r="BM120">
            <v>103.07472222253861</v>
          </cell>
          <cell r="BN120">
            <v>105.15972222222223</v>
          </cell>
          <cell r="BO120">
            <v>0</v>
          </cell>
          <cell r="BP120">
            <v>0</v>
          </cell>
          <cell r="BQ120">
            <v>0</v>
          </cell>
          <cell r="BR120">
            <v>0</v>
          </cell>
          <cell r="BS120">
            <v>3.6188888891481068</v>
          </cell>
          <cell r="BT120">
            <v>8.7077777777777783</v>
          </cell>
          <cell r="BU120">
            <v>0</v>
          </cell>
          <cell r="BV120">
            <v>0</v>
          </cell>
          <cell r="BW120">
            <v>58.364444444488683</v>
          </cell>
          <cell r="BX120">
            <v>16.173055555555557</v>
          </cell>
          <cell r="BY120">
            <v>42.191388888933126</v>
          </cell>
          <cell r="BZ120">
            <v>42.81527777777778</v>
          </cell>
          <cell r="CA120">
            <v>29.86194444443953</v>
          </cell>
          <cell r="CB120">
            <v>0</v>
          </cell>
          <cell r="CC120">
            <v>0</v>
          </cell>
          <cell r="CD120">
            <v>46.939166666891737</v>
          </cell>
          <cell r="CE120">
            <v>44.420277777777784</v>
          </cell>
          <cell r="CF120">
            <v>37.184166666739358</v>
          </cell>
          <cell r="CG120">
            <v>36.851388888888891</v>
          </cell>
          <cell r="CH120">
            <v>0</v>
          </cell>
          <cell r="CI120">
            <v>0</v>
          </cell>
          <cell r="CJ120">
            <v>0</v>
          </cell>
          <cell r="CK120">
            <v>0</v>
          </cell>
          <cell r="CL120">
            <v>9.7550000001523749</v>
          </cell>
          <cell r="CM120">
            <v>7.568888888888889</v>
          </cell>
          <cell r="CN120">
            <v>0</v>
          </cell>
          <cell r="CO120">
            <v>241.85916666750668</v>
          </cell>
          <cell r="CP120">
            <v>45.581944444444446</v>
          </cell>
          <cell r="CQ120">
            <v>0</v>
          </cell>
          <cell r="CR120">
            <v>9.0905555555555555</v>
          </cell>
          <cell r="CS120">
            <v>0</v>
          </cell>
          <cell r="CT120">
            <v>0</v>
          </cell>
          <cell r="CU120">
            <v>4.0908333333333333</v>
          </cell>
          <cell r="CV120">
            <v>0</v>
          </cell>
          <cell r="CW120">
            <v>0</v>
          </cell>
          <cell r="CX120">
            <v>8.9058333333333337</v>
          </cell>
          <cell r="CY120">
            <v>3.7666666666666666</v>
          </cell>
          <cell r="CZ120">
            <v>3.5066666668200761</v>
          </cell>
          <cell r="DA120">
            <v>0</v>
          </cell>
          <cell r="DB120">
            <v>0</v>
          </cell>
          <cell r="DC120">
            <v>5.1163888887704037</v>
          </cell>
          <cell r="DD120">
            <v>0</v>
          </cell>
          <cell r="DE120">
            <v>0</v>
          </cell>
          <cell r="DF120">
            <v>0</v>
          </cell>
          <cell r="DG120">
            <v>0</v>
          </cell>
          <cell r="DH120">
            <v>0</v>
          </cell>
          <cell r="DI120">
            <v>8.4875000000000007</v>
          </cell>
          <cell r="DJ120">
            <v>0</v>
          </cell>
          <cell r="DK120">
            <v>3.39</v>
          </cell>
          <cell r="DL120">
            <v>0</v>
          </cell>
          <cell r="DM120">
            <v>0</v>
          </cell>
          <cell r="DN120">
            <v>33.17305555559048</v>
          </cell>
          <cell r="DO120">
            <v>91.936388888923815</v>
          </cell>
          <cell r="DP120">
            <v>333.79555555643049</v>
          </cell>
          <cell r="DQ120">
            <v>14.35320888892651</v>
          </cell>
          <cell r="DR120">
            <v>4.2999999999999997E-2</v>
          </cell>
          <cell r="DS120">
            <v>348.14876444535702</v>
          </cell>
          <cell r="DT120">
            <v>15.904999999999999</v>
          </cell>
          <cell r="DU120">
            <v>16.014166666666668</v>
          </cell>
          <cell r="DV120">
            <v>53.61</v>
          </cell>
          <cell r="DW120">
            <v>0.14693647711902277</v>
          </cell>
          <cell r="DX120">
            <v>2318.6325000000002</v>
          </cell>
          <cell r="DY120">
            <v>0</v>
          </cell>
          <cell r="DZ120">
            <v>0</v>
          </cell>
          <cell r="EA120">
            <v>0.26407213891851539</v>
          </cell>
          <cell r="EB120">
            <v>43.25</v>
          </cell>
          <cell r="EC120">
            <v>17376.066562261691</v>
          </cell>
          <cell r="ED120">
            <v>0</v>
          </cell>
          <cell r="EE120">
            <v>30</v>
          </cell>
          <cell r="EF120">
            <v>32.028333333333336</v>
          </cell>
          <cell r="EG120">
            <v>6.3349999999950848</v>
          </cell>
          <cell r="EH120">
            <v>15.153906866625807</v>
          </cell>
          <cell r="EI120">
            <v>17.319199480031582</v>
          </cell>
          <cell r="EJ120">
            <v>0</v>
          </cell>
          <cell r="EK120">
            <v>0</v>
          </cell>
          <cell r="EL120">
            <v>18.247052793154239</v>
          </cell>
          <cell r="EM120">
            <v>0</v>
          </cell>
          <cell r="EN120">
            <v>1100.8903898505271</v>
          </cell>
          <cell r="EO120">
            <v>0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>
            <v>0</v>
          </cell>
          <cell r="EW120">
            <v>0</v>
          </cell>
        </row>
        <row r="121">
          <cell r="A121">
            <v>42249</v>
          </cell>
          <cell r="B121">
            <v>10</v>
          </cell>
          <cell r="C121" t="str">
            <v>Wed</v>
          </cell>
          <cell r="D121">
            <v>24166</v>
          </cell>
          <cell r="E121">
            <v>0</v>
          </cell>
          <cell r="F121">
            <v>0</v>
          </cell>
          <cell r="G121">
            <v>4452</v>
          </cell>
          <cell r="H121">
            <v>0</v>
          </cell>
          <cell r="I121">
            <v>1517</v>
          </cell>
          <cell r="J121">
            <v>318</v>
          </cell>
          <cell r="K121">
            <v>30453</v>
          </cell>
          <cell r="L121">
            <v>0</v>
          </cell>
          <cell r="M121">
            <v>30453</v>
          </cell>
          <cell r="N121">
            <v>271</v>
          </cell>
          <cell r="O121">
            <v>730</v>
          </cell>
          <cell r="P121">
            <v>23707</v>
          </cell>
          <cell r="Q121">
            <v>754</v>
          </cell>
          <cell r="R121">
            <v>0</v>
          </cell>
          <cell r="S121">
            <v>0</v>
          </cell>
          <cell r="T121">
            <v>1</v>
          </cell>
          <cell r="U121">
            <v>1340</v>
          </cell>
          <cell r="V121">
            <v>12528</v>
          </cell>
          <cell r="W121">
            <v>754</v>
          </cell>
          <cell r="X121">
            <v>598</v>
          </cell>
          <cell r="Y121">
            <v>0</v>
          </cell>
          <cell r="Z121">
            <v>20</v>
          </cell>
          <cell r="AA121">
            <v>70</v>
          </cell>
          <cell r="AB121">
            <v>688</v>
          </cell>
          <cell r="AC121">
            <v>11</v>
          </cell>
          <cell r="AD121">
            <v>720</v>
          </cell>
          <cell r="AE121">
            <v>236</v>
          </cell>
          <cell r="AF121">
            <v>0</v>
          </cell>
          <cell r="AG121">
            <v>0</v>
          </cell>
          <cell r="AH121">
            <v>1.056760620701368</v>
          </cell>
          <cell r="AI121">
            <v>0.99380057866301996</v>
          </cell>
          <cell r="AJ121">
            <v>0.99110104094834661</v>
          </cell>
          <cell r="AK121">
            <v>186.84168703384188</v>
          </cell>
          <cell r="AL121">
            <v>0</v>
          </cell>
          <cell r="AM121">
            <v>6.0256789150494205E-2</v>
          </cell>
          <cell r="AN121">
            <v>18.646497041276948</v>
          </cell>
          <cell r="AO121">
            <v>57.391190408595577</v>
          </cell>
          <cell r="AP121">
            <v>27.242057027600445</v>
          </cell>
          <cell r="AQ121">
            <v>16.213213553897123</v>
          </cell>
          <cell r="AR121">
            <v>40.388594164456237</v>
          </cell>
          <cell r="AS121">
            <v>15.794709588467752</v>
          </cell>
          <cell r="AT121">
            <v>85.064971845513682</v>
          </cell>
          <cell r="AU121">
            <v>228.80983438894233</v>
          </cell>
          <cell r="AV121">
            <v>0.37177148470338917</v>
          </cell>
          <cell r="AW121">
            <v>0.54039089828083631</v>
          </cell>
          <cell r="AX121">
            <v>44.073189403481486</v>
          </cell>
          <cell r="BF121">
            <v>17.803888888888888</v>
          </cell>
          <cell r="BG121">
            <v>77.850833333158192</v>
          </cell>
          <cell r="BH121">
            <v>265.93777777858077</v>
          </cell>
          <cell r="BI121">
            <v>11.650833333333333</v>
          </cell>
          <cell r="BJ121">
            <v>373.24333333396117</v>
          </cell>
          <cell r="BK121">
            <v>133.09305555562125</v>
          </cell>
          <cell r="BL121">
            <v>140.64749999999998</v>
          </cell>
          <cell r="BM121">
            <v>129.33944444433811</v>
          </cell>
          <cell r="BN121">
            <v>130.90777777777777</v>
          </cell>
          <cell r="BO121">
            <v>0</v>
          </cell>
          <cell r="BP121">
            <v>0</v>
          </cell>
          <cell r="BQ121">
            <v>0</v>
          </cell>
          <cell r="BR121">
            <v>0</v>
          </cell>
          <cell r="BS121">
            <v>3.753611111283147</v>
          </cell>
          <cell r="BT121">
            <v>9.7397222222222215</v>
          </cell>
          <cell r="BU121">
            <v>0</v>
          </cell>
          <cell r="BV121">
            <v>0</v>
          </cell>
          <cell r="BW121">
            <v>39.149444444392444</v>
          </cell>
          <cell r="BX121">
            <v>12.719722222222222</v>
          </cell>
          <cell r="BY121">
            <v>26.429722222170223</v>
          </cell>
          <cell r="BZ121">
            <v>33.024166666666666</v>
          </cell>
          <cell r="CA121">
            <v>46.505277778122107</v>
          </cell>
          <cell r="CB121">
            <v>0</v>
          </cell>
          <cell r="CC121">
            <v>0</v>
          </cell>
          <cell r="CD121">
            <v>43.558888889120944</v>
          </cell>
          <cell r="CE121">
            <v>36.530555555555559</v>
          </cell>
          <cell r="CF121">
            <v>38.851944444466696</v>
          </cell>
          <cell r="CG121">
            <v>33.022222222222226</v>
          </cell>
          <cell r="CH121">
            <v>0</v>
          </cell>
          <cell r="CI121">
            <v>0</v>
          </cell>
          <cell r="CJ121">
            <v>0.68166666666666664</v>
          </cell>
          <cell r="CK121">
            <v>0.58555555555555561</v>
          </cell>
          <cell r="CL121">
            <v>4.0252777779875837</v>
          </cell>
          <cell r="CM121">
            <v>2.9227777777777777</v>
          </cell>
          <cell r="CN121">
            <v>0</v>
          </cell>
          <cell r="CO121">
            <v>262.30666666725676</v>
          </cell>
          <cell r="CP121">
            <v>45.495277777758375</v>
          </cell>
          <cell r="CQ121">
            <v>0</v>
          </cell>
          <cell r="CR121">
            <v>9.0824999999999996</v>
          </cell>
          <cell r="CS121">
            <v>0</v>
          </cell>
          <cell r="CT121">
            <v>0</v>
          </cell>
          <cell r="CU121">
            <v>5.7319444444444443</v>
          </cell>
          <cell r="CV121">
            <v>0</v>
          </cell>
          <cell r="CW121">
            <v>0</v>
          </cell>
          <cell r="CX121">
            <v>13.309444444444445</v>
          </cell>
          <cell r="CY121">
            <v>3.05</v>
          </cell>
          <cell r="CZ121">
            <v>0.85583333321898758</v>
          </cell>
          <cell r="DA121">
            <v>0</v>
          </cell>
          <cell r="DB121">
            <v>0</v>
          </cell>
          <cell r="DC121">
            <v>3.085</v>
          </cell>
          <cell r="DD121">
            <v>0</v>
          </cell>
          <cell r="DE121">
            <v>0</v>
          </cell>
          <cell r="DF121">
            <v>0</v>
          </cell>
          <cell r="DG121">
            <v>0</v>
          </cell>
          <cell r="DH121">
            <v>0</v>
          </cell>
          <cell r="DI121">
            <v>11.578333333333333</v>
          </cell>
          <cell r="DJ121">
            <v>0</v>
          </cell>
          <cell r="DK121">
            <v>0</v>
          </cell>
          <cell r="DL121">
            <v>0</v>
          </cell>
          <cell r="DM121">
            <v>0</v>
          </cell>
          <cell r="DN121">
            <v>31.878611110996768</v>
          </cell>
          <cell r="DO121">
            <v>92.18833333319958</v>
          </cell>
          <cell r="DP121">
            <v>354.49500000045634</v>
          </cell>
          <cell r="DQ121">
            <v>15.243285000019622</v>
          </cell>
          <cell r="DR121">
            <v>4.2999999999999997E-2</v>
          </cell>
          <cell r="DS121">
            <v>369.73828500047597</v>
          </cell>
          <cell r="DT121">
            <v>15.496944444444445</v>
          </cell>
          <cell r="DU121">
            <v>3.501944444615956</v>
          </cell>
          <cell r="DV121">
            <v>36.22</v>
          </cell>
          <cell r="DW121">
            <v>9.7002922229228572E-2</v>
          </cell>
          <cell r="DX121">
            <v>1455.17472</v>
          </cell>
          <cell r="DY121">
            <v>0</v>
          </cell>
          <cell r="DZ121">
            <v>0</v>
          </cell>
          <cell r="EA121">
            <v>0.24933402104432031</v>
          </cell>
          <cell r="EB121">
            <v>40.176000000000002</v>
          </cell>
          <cell r="EC121">
            <v>16309.780058179123</v>
          </cell>
          <cell r="ED121">
            <v>468.08388000000002</v>
          </cell>
          <cell r="EE121">
            <v>29</v>
          </cell>
          <cell r="EF121">
            <v>7.2454022992054261</v>
          </cell>
          <cell r="EG121">
            <v>13.138333333514682</v>
          </cell>
          <cell r="EH121">
            <v>17.962704553855829</v>
          </cell>
          <cell r="EI121">
            <v>15.39176503391627</v>
          </cell>
          <cell r="EJ121">
            <v>0</v>
          </cell>
          <cell r="EK121">
            <v>29.339853300733498</v>
          </cell>
          <cell r="EL121">
            <v>17.390104201702108</v>
          </cell>
          <cell r="EM121">
            <v>0</v>
          </cell>
          <cell r="EN121">
            <v>1186.057870144708</v>
          </cell>
          <cell r="EO121">
            <v>0</v>
          </cell>
          <cell r="EP121">
            <v>319.71628502973221</v>
          </cell>
          <cell r="EQ121">
            <v>-201.11171065232284</v>
          </cell>
          <cell r="ER121">
            <v>388.07667526544213</v>
          </cell>
          <cell r="ES121">
            <v>82.060717209659202</v>
          </cell>
          <cell r="ET121">
            <v>-6.1367117346533551E-2</v>
          </cell>
          <cell r="EU121">
            <v>-42.402486632981514</v>
          </cell>
          <cell r="EV121">
            <v>0</v>
          </cell>
          <cell r="EW121">
            <v>0</v>
          </cell>
        </row>
        <row r="122">
          <cell r="A122">
            <v>42250</v>
          </cell>
          <cell r="B122">
            <v>10</v>
          </cell>
          <cell r="C122" t="str">
            <v>Thu</v>
          </cell>
          <cell r="D122">
            <v>27980</v>
          </cell>
          <cell r="E122">
            <v>0</v>
          </cell>
          <cell r="F122">
            <v>0</v>
          </cell>
          <cell r="G122">
            <v>6534</v>
          </cell>
          <cell r="H122">
            <v>0</v>
          </cell>
          <cell r="I122">
            <v>1991</v>
          </cell>
          <cell r="J122">
            <v>3232</v>
          </cell>
          <cell r="K122">
            <v>39737</v>
          </cell>
          <cell r="L122">
            <v>0</v>
          </cell>
          <cell r="M122">
            <v>39737</v>
          </cell>
          <cell r="N122">
            <v>815</v>
          </cell>
          <cell r="O122">
            <v>1161</v>
          </cell>
          <cell r="P122">
            <v>35645</v>
          </cell>
          <cell r="Q122">
            <v>989</v>
          </cell>
          <cell r="R122">
            <v>0</v>
          </cell>
          <cell r="S122">
            <v>0</v>
          </cell>
          <cell r="T122">
            <v>0</v>
          </cell>
          <cell r="U122">
            <v>784</v>
          </cell>
          <cell r="V122">
            <v>14460</v>
          </cell>
          <cell r="W122">
            <v>989</v>
          </cell>
          <cell r="X122">
            <v>777</v>
          </cell>
          <cell r="Y122">
            <v>0</v>
          </cell>
          <cell r="Z122">
            <v>6</v>
          </cell>
          <cell r="AA122">
            <v>223</v>
          </cell>
          <cell r="AB122">
            <v>1006</v>
          </cell>
          <cell r="AC122">
            <v>15</v>
          </cell>
          <cell r="AD122">
            <v>1162</v>
          </cell>
          <cell r="AE122">
            <v>235</v>
          </cell>
          <cell r="AF122">
            <v>0</v>
          </cell>
          <cell r="AG122">
            <v>0</v>
          </cell>
          <cell r="AH122">
            <v>1.044463531496695</v>
          </cell>
          <cell r="AI122">
            <v>0.94042293083621176</v>
          </cell>
          <cell r="AJ122">
            <v>0.9794901477212673</v>
          </cell>
          <cell r="AK122">
            <v>190.1884740438359</v>
          </cell>
          <cell r="AL122">
            <v>0</v>
          </cell>
          <cell r="AM122">
            <v>0.13143921282431989</v>
          </cell>
          <cell r="AN122">
            <v>15.235276320814746</v>
          </cell>
          <cell r="AO122">
            <v>54.28898010079493</v>
          </cell>
          <cell r="AP122">
            <v>21.196965781597545</v>
          </cell>
          <cell r="AQ122">
            <v>19.334028411245416</v>
          </cell>
          <cell r="AR122">
            <v>40.178968655207278</v>
          </cell>
          <cell r="AS122">
            <v>16.233224860811973</v>
          </cell>
          <cell r="AT122">
            <v>89.539537346701948</v>
          </cell>
          <cell r="AU122">
            <v>260.31965555950995</v>
          </cell>
          <cell r="AV122">
            <v>0.34395995628625481</v>
          </cell>
          <cell r="AW122">
            <v>0.47618654213807343</v>
          </cell>
          <cell r="AX122">
            <v>40.879695756250129</v>
          </cell>
          <cell r="BF122">
            <v>11.992777777777778</v>
          </cell>
          <cell r="BG122">
            <v>129.38694444441313</v>
          </cell>
          <cell r="BH122">
            <v>320.98416666636371</v>
          </cell>
          <cell r="BI122">
            <v>8.0272222222222229</v>
          </cell>
          <cell r="BJ122">
            <v>470.39111111077682</v>
          </cell>
          <cell r="BK122">
            <v>152.64694444448506</v>
          </cell>
          <cell r="BL122">
            <v>159.43416666666667</v>
          </cell>
          <cell r="BM122">
            <v>147.1172222221573</v>
          </cell>
          <cell r="BN122">
            <v>147.00694444444446</v>
          </cell>
          <cell r="BO122">
            <v>0</v>
          </cell>
          <cell r="BP122">
            <v>0</v>
          </cell>
          <cell r="BQ122">
            <v>0</v>
          </cell>
          <cell r="BR122">
            <v>0</v>
          </cell>
          <cell r="BS122">
            <v>5.5297222223277718</v>
          </cell>
          <cell r="BT122">
            <v>12.427222222222222</v>
          </cell>
          <cell r="BU122">
            <v>0</v>
          </cell>
          <cell r="BV122">
            <v>0</v>
          </cell>
          <cell r="BW122">
            <v>76.204722221796402</v>
          </cell>
          <cell r="BX122">
            <v>21.385555555555555</v>
          </cell>
          <cell r="BY122">
            <v>54.819166666240847</v>
          </cell>
          <cell r="BZ122">
            <v>54.712777777777781</v>
          </cell>
          <cell r="CA122">
            <v>51.153333333510545</v>
          </cell>
          <cell r="CB122">
            <v>0</v>
          </cell>
          <cell r="CC122">
            <v>0</v>
          </cell>
          <cell r="CD122">
            <v>61.971666666710647</v>
          </cell>
          <cell r="CE122">
            <v>55.12</v>
          </cell>
          <cell r="CF122">
            <v>48.573888888905707</v>
          </cell>
          <cell r="CG122">
            <v>45.213888888888889</v>
          </cell>
          <cell r="CH122">
            <v>0</v>
          </cell>
          <cell r="CI122">
            <v>0</v>
          </cell>
          <cell r="CJ122">
            <v>0.22611111111111112</v>
          </cell>
          <cell r="CK122">
            <v>0.16750000000000001</v>
          </cell>
          <cell r="CL122">
            <v>13.171666666693831</v>
          </cell>
          <cell r="CM122">
            <v>9.738611111111112</v>
          </cell>
          <cell r="CN122">
            <v>0</v>
          </cell>
          <cell r="CO122">
            <v>341.97666666650264</v>
          </cell>
          <cell r="CP122">
            <v>35.970277777777781</v>
          </cell>
          <cell r="CQ122">
            <v>0</v>
          </cell>
          <cell r="CR122">
            <v>9.0852777777777778</v>
          </cell>
          <cell r="CS122">
            <v>0</v>
          </cell>
          <cell r="CT122">
            <v>0</v>
          </cell>
          <cell r="CU122">
            <v>9.73</v>
          </cell>
          <cell r="CV122">
            <v>0</v>
          </cell>
          <cell r="CW122">
            <v>5.7119444444444447</v>
          </cell>
          <cell r="CX122">
            <v>16.330833333333334</v>
          </cell>
          <cell r="CY122">
            <v>0.8666666666666667</v>
          </cell>
          <cell r="CZ122">
            <v>0.85055555550355666</v>
          </cell>
          <cell r="DA122">
            <v>0.33166666666666667</v>
          </cell>
          <cell r="DB122">
            <v>0</v>
          </cell>
          <cell r="DC122">
            <v>5.2463888888888892</v>
          </cell>
          <cell r="DD122">
            <v>0</v>
          </cell>
          <cell r="DE122">
            <v>0</v>
          </cell>
          <cell r="DF122">
            <v>0</v>
          </cell>
          <cell r="DG122">
            <v>0</v>
          </cell>
          <cell r="DH122">
            <v>0</v>
          </cell>
          <cell r="DI122">
            <v>9.6022222221484927</v>
          </cell>
          <cell r="DJ122">
            <v>0</v>
          </cell>
          <cell r="DK122">
            <v>3.0441666666666665</v>
          </cell>
          <cell r="DL122">
            <v>0</v>
          </cell>
          <cell r="DM122">
            <v>0</v>
          </cell>
          <cell r="DN122">
            <v>36.272499999874277</v>
          </cell>
          <cell r="DO122">
            <v>96.769999999874273</v>
          </cell>
          <cell r="DP122">
            <v>438.74666666637688</v>
          </cell>
          <cell r="DQ122">
            <v>18.866106666654204</v>
          </cell>
          <cell r="DR122">
            <v>4.2999999999999997E-2</v>
          </cell>
          <cell r="DS122">
            <v>457.6127733330311</v>
          </cell>
          <cell r="DT122">
            <v>26.598333333333333</v>
          </cell>
          <cell r="DU122">
            <v>5.0461111110666144</v>
          </cell>
          <cell r="DV122">
            <v>14.5</v>
          </cell>
          <cell r="DW122">
            <v>3.1325893240075987E-2</v>
          </cell>
          <cell r="DX122">
            <v>574.75099999999998</v>
          </cell>
          <cell r="DY122">
            <v>0</v>
          </cell>
          <cell r="DZ122">
            <v>0</v>
          </cell>
          <cell r="EA122">
            <v>0.21146699926020024</v>
          </cell>
          <cell r="EB122">
            <v>39.637999999999998</v>
          </cell>
          <cell r="EC122">
            <v>18713.606109374687</v>
          </cell>
          <cell r="ED122">
            <v>318.18303444444444</v>
          </cell>
          <cell r="EE122">
            <v>24</v>
          </cell>
          <cell r="EF122">
            <v>12.615277777666536</v>
          </cell>
          <cell r="EG122">
            <v>12.423888888926658</v>
          </cell>
          <cell r="EH122">
            <v>18.915172382896483</v>
          </cell>
          <cell r="EI122">
            <v>15.996248556031656</v>
          </cell>
          <cell r="EJ122">
            <v>0</v>
          </cell>
          <cell r="EK122">
            <v>26.535626535626534</v>
          </cell>
          <cell r="EL122">
            <v>16.930279640607878</v>
          </cell>
          <cell r="EM122">
            <v>0</v>
          </cell>
          <cell r="EN122">
            <v>1181.6145074371332</v>
          </cell>
          <cell r="EO122">
            <v>0</v>
          </cell>
          <cell r="EP122">
            <v>-472.38675078208371</v>
          </cell>
          <cell r="EQ122">
            <v>273.23024446650624</v>
          </cell>
          <cell r="ER122">
            <v>69.631748445390315</v>
          </cell>
          <cell r="ES122">
            <v>40.960216370901271</v>
          </cell>
          <cell r="ET122">
            <v>-0.12557147348929643</v>
          </cell>
          <cell r="EU122">
            <v>-122.061418259975</v>
          </cell>
          <cell r="EV122">
            <v>0</v>
          </cell>
          <cell r="EW122">
            <v>0</v>
          </cell>
        </row>
        <row r="123">
          <cell r="A123">
            <v>42251</v>
          </cell>
          <cell r="B123">
            <v>10</v>
          </cell>
          <cell r="C123" t="str">
            <v>Fri</v>
          </cell>
          <cell r="D123">
            <v>30022</v>
          </cell>
          <cell r="E123">
            <v>0</v>
          </cell>
          <cell r="F123">
            <v>0</v>
          </cell>
          <cell r="G123">
            <v>5814</v>
          </cell>
          <cell r="H123">
            <v>0</v>
          </cell>
          <cell r="I123">
            <v>3804</v>
          </cell>
          <cell r="J123">
            <v>360</v>
          </cell>
          <cell r="K123">
            <v>40000</v>
          </cell>
          <cell r="L123">
            <v>0</v>
          </cell>
          <cell r="M123">
            <v>40000</v>
          </cell>
          <cell r="N123">
            <v>887</v>
          </cell>
          <cell r="O123">
            <v>1087</v>
          </cell>
          <cell r="P123">
            <v>38122</v>
          </cell>
          <cell r="Q123">
            <v>1039</v>
          </cell>
          <cell r="R123">
            <v>0</v>
          </cell>
          <cell r="S123">
            <v>0</v>
          </cell>
          <cell r="T123">
            <v>0</v>
          </cell>
          <cell r="U123">
            <v>791</v>
          </cell>
          <cell r="V123">
            <v>16233</v>
          </cell>
          <cell r="W123">
            <v>1039</v>
          </cell>
          <cell r="X123">
            <v>944</v>
          </cell>
          <cell r="Y123">
            <v>0</v>
          </cell>
          <cell r="Z123">
            <v>20</v>
          </cell>
          <cell r="AA123">
            <v>142</v>
          </cell>
          <cell r="AB123">
            <v>1106</v>
          </cell>
          <cell r="AC123">
            <v>27</v>
          </cell>
          <cell r="AD123">
            <v>1076</v>
          </cell>
          <cell r="AE123">
            <v>154</v>
          </cell>
          <cell r="AF123">
            <v>0</v>
          </cell>
          <cell r="AG123">
            <v>0</v>
          </cell>
          <cell r="AH123">
            <v>0.99094360373786072</v>
          </cell>
          <cell r="AI123">
            <v>0.99182505772783225</v>
          </cell>
          <cell r="AJ123">
            <v>0.97782499999999994</v>
          </cell>
          <cell r="AK123">
            <v>190.1075783267656</v>
          </cell>
          <cell r="AL123">
            <v>0</v>
          </cell>
          <cell r="AM123">
            <v>0.1041</v>
          </cell>
          <cell r="AN123">
            <v>15.139100056874915</v>
          </cell>
          <cell r="AO123">
            <v>46.377017706037122</v>
          </cell>
          <cell r="AP123">
            <v>22.248643060232393</v>
          </cell>
          <cell r="AQ123">
            <v>21.802030752674931</v>
          </cell>
          <cell r="AR123">
            <v>38.498556304138596</v>
          </cell>
          <cell r="AS123">
            <v>17.446170833691792</v>
          </cell>
          <cell r="AT123">
            <v>87.939146110892722</v>
          </cell>
          <cell r="AU123">
            <v>245.92137688625922</v>
          </cell>
          <cell r="AV123">
            <v>0.35759049182440672</v>
          </cell>
          <cell r="AW123">
            <v>0.48971293849699221</v>
          </cell>
          <cell r="AX123">
            <v>41.289489598160714</v>
          </cell>
          <cell r="BF123">
            <v>17.992777777777778</v>
          </cell>
          <cell r="BG123">
            <v>141.50805555552969</v>
          </cell>
          <cell r="BH123">
            <v>305.76583333335168</v>
          </cell>
          <cell r="BI123">
            <v>13.1325</v>
          </cell>
          <cell r="BJ123">
            <v>478.39916666665914</v>
          </cell>
          <cell r="BK123">
            <v>162.65361111124693</v>
          </cell>
          <cell r="BL123">
            <v>161.18055555555557</v>
          </cell>
          <cell r="BM123">
            <v>157.92111111108267</v>
          </cell>
          <cell r="BN123">
            <v>150.48111111111112</v>
          </cell>
          <cell r="BO123">
            <v>0</v>
          </cell>
          <cell r="BP123">
            <v>0</v>
          </cell>
          <cell r="BQ123">
            <v>0</v>
          </cell>
          <cell r="BR123">
            <v>0</v>
          </cell>
          <cell r="BS123">
            <v>4.7325000001642747</v>
          </cell>
          <cell r="BT123">
            <v>10.699444444444444</v>
          </cell>
          <cell r="BU123">
            <v>0</v>
          </cell>
          <cell r="BV123">
            <v>0</v>
          </cell>
          <cell r="BW123">
            <v>71.800833333311346</v>
          </cell>
          <cell r="BX123">
            <v>23.438333333333333</v>
          </cell>
          <cell r="BY123">
            <v>48.362499999978013</v>
          </cell>
          <cell r="BZ123">
            <v>51.475555555555559</v>
          </cell>
          <cell r="CA123">
            <v>47.656111111233216</v>
          </cell>
          <cell r="CB123">
            <v>0</v>
          </cell>
          <cell r="CC123">
            <v>0</v>
          </cell>
          <cell r="CD123">
            <v>63.394999999891603</v>
          </cell>
          <cell r="CE123">
            <v>59.368333333333332</v>
          </cell>
          <cell r="CF123">
            <v>54.961666666551025</v>
          </cell>
          <cell r="CG123">
            <v>53.000555555555557</v>
          </cell>
          <cell r="CH123">
            <v>0</v>
          </cell>
          <cell r="CI123">
            <v>0</v>
          </cell>
          <cell r="CJ123">
            <v>2.9444444444444443E-2</v>
          </cell>
          <cell r="CK123">
            <v>7.8333333333333338E-2</v>
          </cell>
          <cell r="CL123">
            <v>8.4038888888961321</v>
          </cell>
          <cell r="CM123">
            <v>6.2894444444444444</v>
          </cell>
          <cell r="CN123">
            <v>0</v>
          </cell>
          <cell r="CO123">
            <v>345.50555555568309</v>
          </cell>
          <cell r="CP123">
            <v>53.029166666666669</v>
          </cell>
          <cell r="CQ123">
            <v>0</v>
          </cell>
          <cell r="CR123">
            <v>9.1386111111111106</v>
          </cell>
          <cell r="CS123">
            <v>0</v>
          </cell>
          <cell r="CT123">
            <v>0</v>
          </cell>
          <cell r="CU123">
            <v>4.0822222222222226</v>
          </cell>
          <cell r="CV123">
            <v>0</v>
          </cell>
          <cell r="CW123">
            <v>0</v>
          </cell>
          <cell r="CX123">
            <v>16.980555555555554</v>
          </cell>
          <cell r="CY123">
            <v>2.8166666666666669</v>
          </cell>
          <cell r="CZ123">
            <v>4.0624999999611946</v>
          </cell>
          <cell r="DA123">
            <v>0.1738888888888889</v>
          </cell>
          <cell r="DB123">
            <v>0</v>
          </cell>
          <cell r="DC123">
            <v>3.1438888888888887</v>
          </cell>
          <cell r="DD123">
            <v>0</v>
          </cell>
          <cell r="DE123">
            <v>0</v>
          </cell>
          <cell r="DF123">
            <v>0</v>
          </cell>
          <cell r="DG123">
            <v>0</v>
          </cell>
          <cell r="DH123">
            <v>0</v>
          </cell>
          <cell r="DI123">
            <v>9.8977777777777778</v>
          </cell>
          <cell r="DJ123">
            <v>0</v>
          </cell>
          <cell r="DK123">
            <v>3.1661111111111113</v>
          </cell>
          <cell r="DL123">
            <v>0</v>
          </cell>
          <cell r="DM123">
            <v>0</v>
          </cell>
          <cell r="DN123">
            <v>40.241388888850082</v>
          </cell>
          <cell r="DO123">
            <v>106.49138888885008</v>
          </cell>
          <cell r="DP123">
            <v>451.99694444453314</v>
          </cell>
          <cell r="DQ123">
            <v>19.435868611114923</v>
          </cell>
          <cell r="DR123">
            <v>4.2999999999999997E-2</v>
          </cell>
          <cell r="DS123">
            <v>471.43281305564807</v>
          </cell>
          <cell r="DT123">
            <v>23.539166666666667</v>
          </cell>
          <cell r="DU123">
            <v>2.8630555554593147</v>
          </cell>
          <cell r="DV123">
            <v>18.920000000000002</v>
          </cell>
          <cell r="DW123">
            <v>3.9880360604460464E-2</v>
          </cell>
          <cell r="DX123">
            <v>751.23752000000013</v>
          </cell>
          <cell r="DY123">
            <v>0</v>
          </cell>
          <cell r="DZ123">
            <v>0</v>
          </cell>
          <cell r="EA123">
            <v>0.22588879250600616</v>
          </cell>
          <cell r="EB123">
            <v>39.706000000000003</v>
          </cell>
          <cell r="EC123">
            <v>19469.948795187564</v>
          </cell>
          <cell r="ED123">
            <v>521.43904500000008</v>
          </cell>
          <cell r="EE123">
            <v>24</v>
          </cell>
          <cell r="EF123">
            <v>7.1576388886482869</v>
          </cell>
          <cell r="EG123">
            <v>9.4158333333237607</v>
          </cell>
          <cell r="EH123">
            <v>16.355429684059462</v>
          </cell>
          <cell r="EI123">
            <v>17.175607241446819</v>
          </cell>
          <cell r="EJ123">
            <v>0</v>
          </cell>
          <cell r="EK123">
            <v>679.24528301886801</v>
          </cell>
          <cell r="EL123">
            <v>16.89693924768822</v>
          </cell>
          <cell r="EM123">
            <v>0</v>
          </cell>
          <cell r="EN123">
            <v>1228.5261489272443</v>
          </cell>
          <cell r="EO123">
            <v>0</v>
          </cell>
          <cell r="EP123">
            <v>-108.82444040826655</v>
          </cell>
          <cell r="EQ123">
            <v>277.09430038432907</v>
          </cell>
          <cell r="ER123">
            <v>-177.29248060839413</v>
          </cell>
          <cell r="ES123">
            <v>-150.09980666033479</v>
          </cell>
          <cell r="ET123">
            <v>-0.11204507713037765</v>
          </cell>
          <cell r="EU123">
            <v>-108.54585825189646</v>
          </cell>
          <cell r="EV123">
            <v>0</v>
          </cell>
          <cell r="EW123">
            <v>0</v>
          </cell>
        </row>
        <row r="124">
          <cell r="A124">
            <v>42252</v>
          </cell>
          <cell r="B124">
            <v>10</v>
          </cell>
          <cell r="C124" t="str">
            <v>Sat</v>
          </cell>
          <cell r="D124">
            <v>22845</v>
          </cell>
          <cell r="E124">
            <v>0</v>
          </cell>
          <cell r="F124">
            <v>0</v>
          </cell>
          <cell r="G124">
            <v>4842</v>
          </cell>
          <cell r="H124">
            <v>0</v>
          </cell>
          <cell r="I124">
            <v>1321</v>
          </cell>
          <cell r="J124">
            <v>360</v>
          </cell>
          <cell r="K124">
            <v>29368</v>
          </cell>
          <cell r="L124">
            <v>0</v>
          </cell>
          <cell r="M124">
            <v>29368</v>
          </cell>
          <cell r="N124">
            <v>260</v>
          </cell>
          <cell r="O124">
            <v>833</v>
          </cell>
          <cell r="P124">
            <v>30898</v>
          </cell>
          <cell r="Q124">
            <v>685</v>
          </cell>
          <cell r="R124">
            <v>0</v>
          </cell>
          <cell r="S124">
            <v>0</v>
          </cell>
          <cell r="T124">
            <v>0</v>
          </cell>
          <cell r="U124">
            <v>513</v>
          </cell>
          <cell r="V124">
            <v>11713</v>
          </cell>
          <cell r="W124">
            <v>685</v>
          </cell>
          <cell r="X124">
            <v>678</v>
          </cell>
          <cell r="Y124">
            <v>1</v>
          </cell>
          <cell r="Z124">
            <v>4</v>
          </cell>
          <cell r="AA124">
            <v>55</v>
          </cell>
          <cell r="AB124">
            <v>738</v>
          </cell>
          <cell r="AC124">
            <v>15</v>
          </cell>
          <cell r="AD124">
            <v>829</v>
          </cell>
          <cell r="AE124">
            <v>64</v>
          </cell>
          <cell r="AF124">
            <v>0</v>
          </cell>
          <cell r="AG124">
            <v>0</v>
          </cell>
          <cell r="AH124">
            <v>0.99171667784485495</v>
          </cell>
          <cell r="AI124">
            <v>0.88245700430632013</v>
          </cell>
          <cell r="AJ124">
            <v>0.99114682647779895</v>
          </cell>
          <cell r="AK124">
            <v>192.75092283323886</v>
          </cell>
          <cell r="AL124">
            <v>0</v>
          </cell>
          <cell r="AM124">
            <v>5.7239171887769003E-2</v>
          </cell>
          <cell r="AN124">
            <v>11.917876815232406</v>
          </cell>
          <cell r="AO124">
            <v>31.967082049696725</v>
          </cell>
          <cell r="AP124">
            <v>18.910989588968093</v>
          </cell>
          <cell r="AQ124">
            <v>23.274251090086292</v>
          </cell>
          <cell r="AR124">
            <v>42.872992700729924</v>
          </cell>
          <cell r="AS124">
            <v>16.502068348643064</v>
          </cell>
          <cell r="AT124">
            <v>74.492747292029279</v>
          </cell>
          <cell r="AU124">
            <v>235.60736562688021</v>
          </cell>
          <cell r="AV124">
            <v>0.31617325330142598</v>
          </cell>
          <cell r="AW124">
            <v>0.87557437261227988</v>
          </cell>
          <cell r="AX124">
            <v>62.534938134596025</v>
          </cell>
          <cell r="BF124">
            <v>24.57</v>
          </cell>
          <cell r="BG124">
            <v>95.533055555594359</v>
          </cell>
          <cell r="BH124">
            <v>279.29944444461415</v>
          </cell>
          <cell r="BI124">
            <v>18.813611111239684</v>
          </cell>
          <cell r="BJ124">
            <v>418.21611111144824</v>
          </cell>
          <cell r="BK124">
            <v>124.64805555573614</v>
          </cell>
          <cell r="BL124">
            <v>123.61555555555556</v>
          </cell>
          <cell r="BM124">
            <v>118.52083333351753</v>
          </cell>
          <cell r="BN124">
            <v>114.09583333333333</v>
          </cell>
          <cell r="BO124">
            <v>0</v>
          </cell>
          <cell r="BP124">
            <v>0</v>
          </cell>
          <cell r="BQ124">
            <v>0</v>
          </cell>
          <cell r="BR124">
            <v>0</v>
          </cell>
          <cell r="BS124">
            <v>6.1272222222186006</v>
          </cell>
          <cell r="BT124">
            <v>9.5197222222222226</v>
          </cell>
          <cell r="BU124">
            <v>0</v>
          </cell>
          <cell r="BV124">
            <v>0</v>
          </cell>
          <cell r="BW124">
            <v>69.894999999943863</v>
          </cell>
          <cell r="BX124">
            <v>26.058055555555555</v>
          </cell>
          <cell r="BY124">
            <v>43.836944444388308</v>
          </cell>
          <cell r="BZ124">
            <v>39.255555555555553</v>
          </cell>
          <cell r="CA124">
            <v>29.431666666678566</v>
          </cell>
          <cell r="CB124">
            <v>0</v>
          </cell>
          <cell r="CC124">
            <v>0</v>
          </cell>
          <cell r="CD124">
            <v>44.721666666753592</v>
          </cell>
          <cell r="CE124">
            <v>38.893611111111113</v>
          </cell>
          <cell r="CF124">
            <v>42.011666666753591</v>
          </cell>
          <cell r="CG124">
            <v>36.38388888888889</v>
          </cell>
          <cell r="CH124">
            <v>2.0833333333333332E-2</v>
          </cell>
          <cell r="CI124">
            <v>4.4166666666666667E-2</v>
          </cell>
          <cell r="CJ124">
            <v>9.9722222222222226E-2</v>
          </cell>
          <cell r="CK124">
            <v>0.12722222222222221</v>
          </cell>
          <cell r="CL124">
            <v>2.5894444444444447</v>
          </cell>
          <cell r="CM124">
            <v>2.3383333333333334</v>
          </cell>
          <cell r="CN124">
            <v>0</v>
          </cell>
          <cell r="CO124">
            <v>268.69638888911214</v>
          </cell>
          <cell r="CP124">
            <v>57.312222222224548</v>
          </cell>
          <cell r="CQ124">
            <v>0</v>
          </cell>
          <cell r="CR124">
            <v>9.0419444444444448</v>
          </cell>
          <cell r="CS124">
            <v>0</v>
          </cell>
          <cell r="CT124">
            <v>0</v>
          </cell>
          <cell r="CU124">
            <v>23.075833333333332</v>
          </cell>
          <cell r="CV124">
            <v>0</v>
          </cell>
          <cell r="CW124">
            <v>0</v>
          </cell>
          <cell r="CX124">
            <v>13.010833333333334</v>
          </cell>
          <cell r="CY124">
            <v>2.5666666666666669</v>
          </cell>
          <cell r="CZ124">
            <v>6.2955555555555556</v>
          </cell>
          <cell r="DA124">
            <v>0.4186111111111111</v>
          </cell>
          <cell r="DB124">
            <v>0</v>
          </cell>
          <cell r="DC124">
            <v>3.4875000001122762</v>
          </cell>
          <cell r="DD124">
            <v>0</v>
          </cell>
          <cell r="DE124">
            <v>0</v>
          </cell>
          <cell r="DF124">
            <v>0</v>
          </cell>
          <cell r="DG124">
            <v>0</v>
          </cell>
          <cell r="DH124">
            <v>0</v>
          </cell>
          <cell r="DI124">
            <v>7.6025</v>
          </cell>
          <cell r="DJ124">
            <v>0</v>
          </cell>
          <cell r="DK124">
            <v>0.63888888888888884</v>
          </cell>
          <cell r="DL124">
            <v>0</v>
          </cell>
          <cell r="DM124">
            <v>0</v>
          </cell>
          <cell r="DN124">
            <v>34.020555555667833</v>
          </cell>
          <cell r="DO124">
            <v>123.45055555567015</v>
          </cell>
          <cell r="DP124">
            <v>392.14694444478232</v>
          </cell>
          <cell r="DQ124">
            <v>16.862318611125637</v>
          </cell>
          <cell r="DR124">
            <v>4.3000000000000003E-2</v>
          </cell>
          <cell r="DS124">
            <v>409.00926305590798</v>
          </cell>
          <cell r="DT124">
            <v>23.831388888888888</v>
          </cell>
          <cell r="DU124">
            <v>2.0927777777107814</v>
          </cell>
          <cell r="DV124">
            <v>12.2</v>
          </cell>
          <cell r="DW124">
            <v>2.9669835749856328E-2</v>
          </cell>
          <cell r="DX124">
            <v>740.94259999999997</v>
          </cell>
          <cell r="DY124">
            <v>0</v>
          </cell>
          <cell r="DZ124">
            <v>0</v>
          </cell>
          <cell r="EA124">
            <v>0.30182826333396645</v>
          </cell>
          <cell r="EB124">
            <v>60.732999999999997</v>
          </cell>
          <cell r="EC124">
            <v>25581.302173174456</v>
          </cell>
          <cell r="ED124">
            <v>1142.6070436189198</v>
          </cell>
          <cell r="EE124">
            <v>19</v>
          </cell>
          <cell r="EF124">
            <v>6.6087719296129936</v>
          </cell>
          <cell r="EG124">
            <v>3.8391666666785671</v>
          </cell>
          <cell r="EH124">
            <v>16.67028434985065</v>
          </cell>
          <cell r="EI124">
            <v>16.138374261084554</v>
          </cell>
          <cell r="EJ124">
            <v>48</v>
          </cell>
          <cell r="EK124">
            <v>40.111420612813369</v>
          </cell>
          <cell r="EL124">
            <v>21.240077236644495</v>
          </cell>
          <cell r="EM124">
            <v>0</v>
          </cell>
          <cell r="EN124">
            <v>790.24390243949154</v>
          </cell>
          <cell r="EO124">
            <v>0</v>
          </cell>
          <cell r="EP124">
            <v>205.9077686565733</v>
          </cell>
          <cell r="EQ124">
            <v>1251.6218083321332</v>
          </cell>
          <cell r="ER124">
            <v>-301.31417691111767</v>
          </cell>
          <cell r="ES124">
            <v>-0.35057464774289693</v>
          </cell>
          <cell r="ET124">
            <v>0.27381635698491003</v>
          </cell>
          <cell r="EU124">
            <v>128.59113659991127</v>
          </cell>
          <cell r="EV124">
            <v>0</v>
          </cell>
          <cell r="EW124">
            <v>0</v>
          </cell>
        </row>
        <row r="125">
          <cell r="A125">
            <v>42253</v>
          </cell>
          <cell r="B125">
            <v>10</v>
          </cell>
          <cell r="C125" t="str">
            <v>Sun</v>
          </cell>
          <cell r="D125">
            <v>16802</v>
          </cell>
          <cell r="E125">
            <v>0</v>
          </cell>
          <cell r="F125">
            <v>0</v>
          </cell>
          <cell r="G125">
            <v>3600</v>
          </cell>
          <cell r="H125">
            <v>0</v>
          </cell>
          <cell r="I125">
            <v>582</v>
          </cell>
          <cell r="J125">
            <v>154</v>
          </cell>
          <cell r="K125">
            <v>21138</v>
          </cell>
          <cell r="L125">
            <v>0</v>
          </cell>
          <cell r="M125">
            <v>21138</v>
          </cell>
          <cell r="N125">
            <v>190</v>
          </cell>
          <cell r="O125">
            <v>709</v>
          </cell>
          <cell r="P125">
            <v>24347</v>
          </cell>
          <cell r="Q125">
            <v>537</v>
          </cell>
          <cell r="R125">
            <v>0</v>
          </cell>
          <cell r="S125">
            <v>0</v>
          </cell>
          <cell r="T125">
            <v>0</v>
          </cell>
          <cell r="U125">
            <v>450</v>
          </cell>
          <cell r="V125">
            <v>9129</v>
          </cell>
          <cell r="W125">
            <v>537</v>
          </cell>
          <cell r="X125">
            <v>476</v>
          </cell>
          <cell r="Y125">
            <v>0</v>
          </cell>
          <cell r="Z125">
            <v>0</v>
          </cell>
          <cell r="AA125">
            <v>43</v>
          </cell>
          <cell r="AB125">
            <v>519</v>
          </cell>
          <cell r="AC125">
            <v>6</v>
          </cell>
          <cell r="AD125">
            <v>709</v>
          </cell>
          <cell r="AE125">
            <v>92</v>
          </cell>
          <cell r="AF125">
            <v>0</v>
          </cell>
          <cell r="AG125">
            <v>0</v>
          </cell>
          <cell r="AH125">
            <v>0.92238206947250512</v>
          </cell>
          <cell r="AI125">
            <v>0.97862537729732624</v>
          </cell>
          <cell r="AJ125">
            <v>0.99101144857602419</v>
          </cell>
          <cell r="AK125">
            <v>186.66353951957774</v>
          </cell>
          <cell r="AL125">
            <v>0</v>
          </cell>
          <cell r="AM125">
            <v>3.4818809726558805E-2</v>
          </cell>
          <cell r="AN125">
            <v>15.313909954943909</v>
          </cell>
          <cell r="AO125">
            <v>43.963690855538523</v>
          </cell>
          <cell r="AP125">
            <v>23.499516641494971</v>
          </cell>
          <cell r="AQ125">
            <v>19.916140397826709</v>
          </cell>
          <cell r="AR125">
            <v>39.36312849162011</v>
          </cell>
          <cell r="AS125">
            <v>16.826671949961135</v>
          </cell>
          <cell r="AT125">
            <v>71.889129264134581</v>
          </cell>
          <cell r="AU125">
            <v>215.07814928921064</v>
          </cell>
          <cell r="AV125">
            <v>0.33424654945987525</v>
          </cell>
          <cell r="AW125">
            <v>1.2613310238055335</v>
          </cell>
          <cell r="AX125">
            <v>86.93766923798583</v>
          </cell>
          <cell r="BF125">
            <v>22.352222222222224</v>
          </cell>
          <cell r="BG125">
            <v>68.134722222308113</v>
          </cell>
          <cell r="BH125">
            <v>198.35416666664986</v>
          </cell>
          <cell r="BI125">
            <v>13.427222222222222</v>
          </cell>
          <cell r="BJ125">
            <v>302.26833333340244</v>
          </cell>
          <cell r="BK125">
            <v>98.280555555535386</v>
          </cell>
          <cell r="BL125">
            <v>90.652222222222235</v>
          </cell>
          <cell r="BM125">
            <v>90.012222222100121</v>
          </cell>
          <cell r="BN125">
            <v>83.164166666666674</v>
          </cell>
          <cell r="BO125">
            <v>0</v>
          </cell>
          <cell r="BP125">
            <v>0</v>
          </cell>
          <cell r="BQ125">
            <v>0</v>
          </cell>
          <cell r="BR125">
            <v>0</v>
          </cell>
          <cell r="BS125">
            <v>8.2683333334352618</v>
          </cell>
          <cell r="BT125">
            <v>7.4880555555555555</v>
          </cell>
          <cell r="BU125">
            <v>0</v>
          </cell>
          <cell r="BV125">
            <v>0</v>
          </cell>
          <cell r="BW125">
            <v>46.297777777588927</v>
          </cell>
          <cell r="BX125">
            <v>16.126944444444444</v>
          </cell>
          <cell r="BY125">
            <v>30.170833333144483</v>
          </cell>
          <cell r="BZ125">
            <v>33.005277777777778</v>
          </cell>
          <cell r="CA125">
            <v>26.963055555613504</v>
          </cell>
          <cell r="CB125">
            <v>0</v>
          </cell>
          <cell r="CC125">
            <v>0</v>
          </cell>
          <cell r="CD125">
            <v>30.843888889222612</v>
          </cell>
          <cell r="CE125">
            <v>26.705277777777777</v>
          </cell>
          <cell r="CF125">
            <v>28.658333333667056</v>
          </cell>
          <cell r="CG125">
            <v>25.018055555555556</v>
          </cell>
          <cell r="CH125">
            <v>0</v>
          </cell>
          <cell r="CI125">
            <v>0</v>
          </cell>
          <cell r="CJ125">
            <v>0</v>
          </cell>
          <cell r="CK125">
            <v>0</v>
          </cell>
          <cell r="CL125">
            <v>2.1855555555555557</v>
          </cell>
          <cell r="CM125">
            <v>1.6872222222222222</v>
          </cell>
          <cell r="CN125">
            <v>0</v>
          </cell>
          <cell r="CO125">
            <v>202.38527777796043</v>
          </cell>
          <cell r="CP125">
            <v>49.623888888888892</v>
          </cell>
          <cell r="CQ125">
            <v>0</v>
          </cell>
          <cell r="CR125">
            <v>9.0061111111111103</v>
          </cell>
          <cell r="CS125">
            <v>0</v>
          </cell>
          <cell r="CT125">
            <v>0</v>
          </cell>
          <cell r="CU125">
            <v>0</v>
          </cell>
          <cell r="CV125">
            <v>0</v>
          </cell>
          <cell r="CW125">
            <v>0</v>
          </cell>
          <cell r="CX125">
            <v>11.199166666666667</v>
          </cell>
          <cell r="CY125">
            <v>0</v>
          </cell>
          <cell r="CZ125">
            <v>8.611111111111111E-3</v>
          </cell>
          <cell r="DA125">
            <v>3.3333333333333335E-3</v>
          </cell>
          <cell r="DB125">
            <v>0</v>
          </cell>
          <cell r="DC125">
            <v>5.020833333333333</v>
          </cell>
          <cell r="DD125">
            <v>0</v>
          </cell>
          <cell r="DE125">
            <v>0</v>
          </cell>
          <cell r="DF125">
            <v>0.21805555555555556</v>
          </cell>
          <cell r="DG125">
            <v>0</v>
          </cell>
          <cell r="DH125">
            <v>0</v>
          </cell>
          <cell r="DI125">
            <v>14.952222222222222</v>
          </cell>
          <cell r="DJ125">
            <v>0</v>
          </cell>
          <cell r="DK125">
            <v>0</v>
          </cell>
          <cell r="DL125">
            <v>0</v>
          </cell>
          <cell r="DM125">
            <v>0</v>
          </cell>
          <cell r="DN125">
            <v>31.402222222222221</v>
          </cell>
          <cell r="DO125">
            <v>90.032222222222231</v>
          </cell>
          <cell r="DP125">
            <v>292.41750000018266</v>
          </cell>
          <cell r="DQ125">
            <v>12.573952500007854</v>
          </cell>
          <cell r="DR125">
            <v>4.2999999999999997E-2</v>
          </cell>
          <cell r="DS125">
            <v>304.99145250019052</v>
          </cell>
          <cell r="DT125">
            <v>9.3166666666666664</v>
          </cell>
          <cell r="DU125">
            <v>1.6186111110661026</v>
          </cell>
          <cell r="DV125">
            <v>0.02</v>
          </cell>
          <cell r="DW125">
            <v>6.5214627361913073E-5</v>
          </cell>
          <cell r="DX125">
            <v>1.7386400000000002</v>
          </cell>
          <cell r="DY125">
            <v>0</v>
          </cell>
          <cell r="DZ125">
            <v>0</v>
          </cell>
          <cell r="EA125">
            <v>0.29519588658690687</v>
          </cell>
          <cell r="EB125">
            <v>86.932000000000002</v>
          </cell>
          <cell r="EC125">
            <v>26515.255588746564</v>
          </cell>
          <cell r="ED125">
            <v>1167.2552822222221</v>
          </cell>
          <cell r="EE125">
            <v>13</v>
          </cell>
          <cell r="EF125">
            <v>7.470512820305089</v>
          </cell>
          <cell r="EG125">
            <v>7.6819444445023937</v>
          </cell>
          <cell r="EH125">
            <v>11.976134514463988</v>
          </cell>
          <cell r="EI125">
            <v>16.609479499661195</v>
          </cell>
          <cell r="EJ125">
            <v>0</v>
          </cell>
          <cell r="EK125">
            <v>0</v>
          </cell>
          <cell r="EL125">
            <v>19.67463141840366</v>
          </cell>
          <cell r="EM125">
            <v>0</v>
          </cell>
          <cell r="EN125">
            <v>435.39608949271769</v>
          </cell>
          <cell r="EO125">
            <v>0</v>
          </cell>
          <cell r="EP125">
            <v>950.52849607153382</v>
          </cell>
          <cell r="EQ125">
            <v>334.07433461042211</v>
          </cell>
          <cell r="ER125">
            <v>9.8287864994434262</v>
          </cell>
          <cell r="ES125">
            <v>-53.08905849404168</v>
          </cell>
          <cell r="ET125">
            <v>0.65957300817816367</v>
          </cell>
          <cell r="EU125">
            <v>160.36839230995048</v>
          </cell>
          <cell r="EV125">
            <v>0</v>
          </cell>
          <cell r="EW125">
            <v>0</v>
          </cell>
        </row>
        <row r="126">
          <cell r="A126">
            <v>42254</v>
          </cell>
          <cell r="B126">
            <v>11</v>
          </cell>
          <cell r="C126" t="str">
            <v>Mon</v>
          </cell>
          <cell r="D126">
            <v>23814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975</v>
          </cell>
          <cell r="J126">
            <v>192</v>
          </cell>
          <cell r="K126">
            <v>24981</v>
          </cell>
          <cell r="L126">
            <v>0</v>
          </cell>
          <cell r="M126">
            <v>24981</v>
          </cell>
          <cell r="N126">
            <v>164</v>
          </cell>
          <cell r="O126">
            <v>601</v>
          </cell>
          <cell r="P126">
            <v>20926</v>
          </cell>
          <cell r="Q126">
            <v>537</v>
          </cell>
          <cell r="R126">
            <v>0</v>
          </cell>
          <cell r="S126">
            <v>0</v>
          </cell>
          <cell r="T126">
            <v>0</v>
          </cell>
          <cell r="U126">
            <v>467</v>
          </cell>
          <cell r="V126">
            <v>9254</v>
          </cell>
          <cell r="W126">
            <v>537</v>
          </cell>
          <cell r="X126">
            <v>441</v>
          </cell>
          <cell r="Y126">
            <v>0</v>
          </cell>
          <cell r="Z126">
            <v>1</v>
          </cell>
          <cell r="AA126">
            <v>36</v>
          </cell>
          <cell r="AB126">
            <v>478</v>
          </cell>
          <cell r="AC126">
            <v>18</v>
          </cell>
          <cell r="AD126">
            <v>616</v>
          </cell>
          <cell r="AE126">
            <v>129</v>
          </cell>
          <cell r="AF126">
            <v>0</v>
          </cell>
          <cell r="AG126">
            <v>0</v>
          </cell>
          <cell r="AH126">
            <v>1.0165912772224612</v>
          </cell>
          <cell r="AI126">
            <v>1.061170492474226</v>
          </cell>
          <cell r="AJ126">
            <v>0.99343501060806216</v>
          </cell>
          <cell r="AK126">
            <v>205.72415861805098</v>
          </cell>
          <cell r="AL126">
            <v>0</v>
          </cell>
          <cell r="AM126">
            <v>4.6715503782874986E-2</v>
          </cell>
          <cell r="AN126">
            <v>16.363512603929024</v>
          </cell>
          <cell r="AO126">
            <v>39.774252256558263</v>
          </cell>
          <cell r="AP126">
            <v>28.495065789565412</v>
          </cell>
          <cell r="AQ126">
            <v>16.566120518310942</v>
          </cell>
          <cell r="AR126">
            <v>46.519553072625698</v>
          </cell>
          <cell r="AS126">
            <v>16.733602372677097</v>
          </cell>
          <cell r="AT126">
            <v>81.831061400932327</v>
          </cell>
          <cell r="AU126">
            <v>215.80562721246037</v>
          </cell>
          <cell r="AV126">
            <v>0.37918872856994484</v>
          </cell>
          <cell r="AW126">
            <v>0.56201929706288412</v>
          </cell>
          <cell r="AX126">
            <v>44.094569133712078</v>
          </cell>
          <cell r="BF126">
            <v>13.875</v>
          </cell>
          <cell r="BG126">
            <v>57.418333333260122</v>
          </cell>
          <cell r="BH126">
            <v>246.48694444427318</v>
          </cell>
          <cell r="BI126">
            <v>0</v>
          </cell>
          <cell r="BJ126">
            <v>317.78027777753329</v>
          </cell>
          <cell r="BK126">
            <v>115.75694444429958</v>
          </cell>
          <cell r="BL126">
            <v>117.67749999999999</v>
          </cell>
          <cell r="BM126">
            <v>115.75694444429958</v>
          </cell>
          <cell r="BN126">
            <v>117.67749999999999</v>
          </cell>
          <cell r="BO126">
            <v>0</v>
          </cell>
          <cell r="BP126">
            <v>0</v>
          </cell>
          <cell r="BQ126">
            <v>0</v>
          </cell>
          <cell r="BR126">
            <v>0</v>
          </cell>
          <cell r="BS126">
            <v>0</v>
          </cell>
          <cell r="BT126">
            <v>0</v>
          </cell>
          <cell r="BU126">
            <v>0</v>
          </cell>
          <cell r="BV126">
            <v>0</v>
          </cell>
          <cell r="BW126">
            <v>36.728055555485966</v>
          </cell>
          <cell r="BX126">
            <v>15.110277777777778</v>
          </cell>
          <cell r="BY126">
            <v>21.617777777708188</v>
          </cell>
          <cell r="BZ126">
            <v>28.771666666666668</v>
          </cell>
          <cell r="CA126">
            <v>32.415555555474839</v>
          </cell>
          <cell r="CB126">
            <v>0</v>
          </cell>
          <cell r="CC126">
            <v>0</v>
          </cell>
          <cell r="CD126">
            <v>28.565277777873238</v>
          </cell>
          <cell r="CE126">
            <v>24.481111111111112</v>
          </cell>
          <cell r="CF126">
            <v>26.464166666762129</v>
          </cell>
          <cell r="CG126">
            <v>22.776666666666667</v>
          </cell>
          <cell r="CH126">
            <v>0</v>
          </cell>
          <cell r="CI126">
            <v>0</v>
          </cell>
          <cell r="CJ126">
            <v>7.2777777777777775E-2</v>
          </cell>
          <cell r="CK126">
            <v>8.1944444444444445E-2</v>
          </cell>
          <cell r="CL126">
            <v>2.0283333333333333</v>
          </cell>
          <cell r="CM126">
            <v>1.6225000000000001</v>
          </cell>
          <cell r="CN126">
            <v>0</v>
          </cell>
          <cell r="CO126">
            <v>213.46583333313362</v>
          </cell>
          <cell r="CP126">
            <v>42.847777777777779</v>
          </cell>
          <cell r="CQ126">
            <v>0</v>
          </cell>
          <cell r="CR126">
            <v>9.1244444444444444</v>
          </cell>
          <cell r="CS126">
            <v>0</v>
          </cell>
          <cell r="CT126">
            <v>0</v>
          </cell>
          <cell r="CU126">
            <v>6.971111111111111</v>
          </cell>
          <cell r="CV126">
            <v>0</v>
          </cell>
          <cell r="CW126">
            <v>0</v>
          </cell>
          <cell r="CX126">
            <v>13.155555555555555</v>
          </cell>
          <cell r="CY126">
            <v>1.4666666666666666</v>
          </cell>
          <cell r="CZ126">
            <v>0.36861111111111111</v>
          </cell>
          <cell r="DA126">
            <v>0</v>
          </cell>
          <cell r="DB126">
            <v>0</v>
          </cell>
          <cell r="DC126">
            <v>1.9113888888888888</v>
          </cell>
          <cell r="DD126">
            <v>0</v>
          </cell>
          <cell r="DE126">
            <v>0</v>
          </cell>
          <cell r="DF126">
            <v>0</v>
          </cell>
          <cell r="DG126">
            <v>0</v>
          </cell>
          <cell r="DH126">
            <v>0</v>
          </cell>
          <cell r="DI126">
            <v>8.4324999999999992</v>
          </cell>
          <cell r="DJ126">
            <v>0</v>
          </cell>
          <cell r="DK126">
            <v>3.0563888888888888</v>
          </cell>
          <cell r="DL126">
            <v>0</v>
          </cell>
          <cell r="DM126">
            <v>0</v>
          </cell>
          <cell r="DN126">
            <v>28.391111111111108</v>
          </cell>
          <cell r="DO126">
            <v>87.334444444444443</v>
          </cell>
          <cell r="DP126">
            <v>300.80027777757806</v>
          </cell>
          <cell r="DQ126">
            <v>12.934411944435855</v>
          </cell>
          <cell r="DR126">
            <v>4.2999999999999997E-2</v>
          </cell>
          <cell r="DS126">
            <v>313.73468972201391</v>
          </cell>
          <cell r="DT126">
            <v>12.824444444444444</v>
          </cell>
          <cell r="DU126">
            <v>4.4749999999552417</v>
          </cell>
          <cell r="DV126">
            <v>7.65</v>
          </cell>
          <cell r="DW126">
            <v>2.4026222334233169E-2</v>
          </cell>
          <cell r="DX126">
            <v>329.40900000000005</v>
          </cell>
          <cell r="DY126">
            <v>0</v>
          </cell>
          <cell r="DZ126">
            <v>0</v>
          </cell>
          <cell r="EA126">
            <v>0.27837037887594623</v>
          </cell>
          <cell r="EB126">
            <v>43.06</v>
          </cell>
          <cell r="EC126">
            <v>13838.82473942992</v>
          </cell>
          <cell r="ED126">
            <v>0</v>
          </cell>
          <cell r="EE126">
            <v>23</v>
          </cell>
          <cell r="EF126">
            <v>11.6739130433615</v>
          </cell>
          <cell r="EG126">
            <v>9.94694444436373</v>
          </cell>
          <cell r="EH126">
            <v>12.968806724671685</v>
          </cell>
          <cell r="EI126">
            <v>16.664042573230816</v>
          </cell>
          <cell r="EJ126">
            <v>0</v>
          </cell>
          <cell r="EK126">
            <v>13.740458015267176</v>
          </cell>
          <cell r="EL126">
            <v>17.748562037797864</v>
          </cell>
          <cell r="EM126">
            <v>0</v>
          </cell>
          <cell r="EN126">
            <v>0</v>
          </cell>
          <cell r="EO126">
            <v>0</v>
          </cell>
          <cell r="EP126">
            <v>608.2263383665927</v>
          </cell>
          <cell r="EQ126">
            <v>32.631374696819094</v>
          </cell>
          <cell r="ER126">
            <v>245.41077420840054</v>
          </cell>
          <cell r="ES126">
            <v>-17.83269001287147</v>
          </cell>
          <cell r="ET126">
            <v>-4.8150299299665522E-2</v>
          </cell>
          <cell r="EU126">
            <v>-27.27870235351325</v>
          </cell>
          <cell r="EV126">
            <v>0</v>
          </cell>
          <cell r="EW126">
            <v>0</v>
          </cell>
        </row>
        <row r="127">
          <cell r="A127">
            <v>42255</v>
          </cell>
          <cell r="B127">
            <v>11</v>
          </cell>
          <cell r="C127" t="str">
            <v>Tue</v>
          </cell>
          <cell r="D127">
            <v>18640</v>
          </cell>
          <cell r="E127">
            <v>0</v>
          </cell>
          <cell r="F127">
            <v>0</v>
          </cell>
          <cell r="G127">
            <v>2526</v>
          </cell>
          <cell r="H127">
            <v>0</v>
          </cell>
          <cell r="I127">
            <v>687</v>
          </cell>
          <cell r="J127">
            <v>4535</v>
          </cell>
          <cell r="K127">
            <v>26388</v>
          </cell>
          <cell r="L127">
            <v>0</v>
          </cell>
          <cell r="M127">
            <v>26388</v>
          </cell>
          <cell r="N127">
            <v>524</v>
          </cell>
          <cell r="O127">
            <v>1127</v>
          </cell>
          <cell r="P127">
            <v>30058</v>
          </cell>
          <cell r="Q127">
            <v>801</v>
          </cell>
          <cell r="R127">
            <v>0</v>
          </cell>
          <cell r="S127">
            <v>0</v>
          </cell>
          <cell r="T127">
            <v>0</v>
          </cell>
          <cell r="U127">
            <v>636</v>
          </cell>
          <cell r="V127">
            <v>10558</v>
          </cell>
          <cell r="W127">
            <v>801</v>
          </cell>
          <cell r="X127">
            <v>544</v>
          </cell>
          <cell r="Y127">
            <v>0</v>
          </cell>
          <cell r="Z127">
            <v>0</v>
          </cell>
          <cell r="AA127">
            <v>248</v>
          </cell>
          <cell r="AB127">
            <v>792</v>
          </cell>
          <cell r="AC127">
            <v>20</v>
          </cell>
          <cell r="AD127">
            <v>1137</v>
          </cell>
          <cell r="AE127">
            <v>74</v>
          </cell>
          <cell r="AF127">
            <v>0</v>
          </cell>
          <cell r="AG127">
            <v>0</v>
          </cell>
          <cell r="AH127">
            <v>1.0882079957547488</v>
          </cell>
          <cell r="AI127">
            <v>1.0089823566465019</v>
          </cell>
          <cell r="AJ127">
            <v>0.9801424890101561</v>
          </cell>
          <cell r="AK127">
            <v>195.99733623123251</v>
          </cell>
          <cell r="AL127">
            <v>0</v>
          </cell>
          <cell r="AM127">
            <v>0.19789298165832955</v>
          </cell>
          <cell r="AN127">
            <v>17.910052442857985</v>
          </cell>
          <cell r="AO127">
            <v>55.205257643585099</v>
          </cell>
          <cell r="AP127">
            <v>26.746123536996148</v>
          </cell>
          <cell r="AQ127">
            <v>26.903018146075912</v>
          </cell>
          <cell r="AR127">
            <v>32.943820224719104</v>
          </cell>
          <cell r="AS127">
            <v>17.347180900622149</v>
          </cell>
          <cell r="AT127">
            <v>75.663310819464087</v>
          </cell>
          <cell r="AU127">
            <v>271.29463304128279</v>
          </cell>
          <cell r="AV127">
            <v>0.27889719000799557</v>
          </cell>
          <cell r="AW127">
            <v>0.61074488109039538</v>
          </cell>
          <cell r="AX127">
            <v>44.305829117295509</v>
          </cell>
          <cell r="BF127">
            <v>17.639722222222222</v>
          </cell>
          <cell r="BG127">
            <v>83.732499999855648</v>
          </cell>
          <cell r="BH127">
            <v>263.33611111105887</v>
          </cell>
          <cell r="BI127">
            <v>0</v>
          </cell>
          <cell r="BJ127">
            <v>364.70833333313675</v>
          </cell>
          <cell r="BK127">
            <v>97.266944444067008</v>
          </cell>
          <cell r="BL127">
            <v>105.84666666666666</v>
          </cell>
          <cell r="BM127">
            <v>95.10333333310723</v>
          </cell>
          <cell r="BN127">
            <v>100.14416666666666</v>
          </cell>
          <cell r="BO127">
            <v>0</v>
          </cell>
          <cell r="BP127">
            <v>0</v>
          </cell>
          <cell r="BQ127">
            <v>0</v>
          </cell>
          <cell r="BR127">
            <v>0</v>
          </cell>
          <cell r="BS127">
            <v>2.1636111109597711</v>
          </cell>
          <cell r="BT127">
            <v>5.7024999999999997</v>
          </cell>
          <cell r="BU127">
            <v>0</v>
          </cell>
          <cell r="BV127">
            <v>0</v>
          </cell>
          <cell r="BW127">
            <v>62.92555555578037</v>
          </cell>
          <cell r="BX127">
            <v>20.414722222222224</v>
          </cell>
          <cell r="BY127">
            <v>42.510833333558146</v>
          </cell>
          <cell r="BZ127">
            <v>50.277222222222221</v>
          </cell>
          <cell r="CA127">
            <v>29.773611111243824</v>
          </cell>
          <cell r="CB127">
            <v>0</v>
          </cell>
          <cell r="CC127">
            <v>0</v>
          </cell>
          <cell r="CD127">
            <v>45.65583333321873</v>
          </cell>
          <cell r="CE127">
            <v>38.68138888888889</v>
          </cell>
          <cell r="CF127">
            <v>31.114166666621653</v>
          </cell>
          <cell r="CG127">
            <v>28.78361111111111</v>
          </cell>
          <cell r="CH127">
            <v>0</v>
          </cell>
          <cell r="CI127">
            <v>0</v>
          </cell>
          <cell r="CJ127">
            <v>0</v>
          </cell>
          <cell r="CK127">
            <v>0</v>
          </cell>
          <cell r="CL127">
            <v>14.541666666597076</v>
          </cell>
          <cell r="CM127">
            <v>9.8977777777777778</v>
          </cell>
          <cell r="CN127">
            <v>0</v>
          </cell>
          <cell r="CO127">
            <v>235.62194444430995</v>
          </cell>
          <cell r="CP127">
            <v>48.035555555555554</v>
          </cell>
          <cell r="CQ127">
            <v>0</v>
          </cell>
          <cell r="CR127">
            <v>9.2838888888888889</v>
          </cell>
          <cell r="CS127">
            <v>0</v>
          </cell>
          <cell r="CT127">
            <v>0</v>
          </cell>
          <cell r="CU127">
            <v>7.0844444444444443</v>
          </cell>
          <cell r="CV127">
            <v>0</v>
          </cell>
          <cell r="CW127">
            <v>1.8677777777777778</v>
          </cell>
          <cell r="CX127">
            <v>10.3</v>
          </cell>
          <cell r="CY127">
            <v>4.1166666666666663</v>
          </cell>
          <cell r="CZ127">
            <v>4.652222222222222</v>
          </cell>
          <cell r="DA127">
            <v>0</v>
          </cell>
          <cell r="DB127">
            <v>0</v>
          </cell>
          <cell r="DC127">
            <v>8.6936111111111103</v>
          </cell>
          <cell r="DD127">
            <v>0</v>
          </cell>
          <cell r="DE127">
            <v>0</v>
          </cell>
          <cell r="DF127">
            <v>0</v>
          </cell>
          <cell r="DG127">
            <v>0</v>
          </cell>
          <cell r="DH127">
            <v>0</v>
          </cell>
          <cell r="DI127">
            <v>12.320277777582717</v>
          </cell>
          <cell r="DJ127">
            <v>0</v>
          </cell>
          <cell r="DK127">
            <v>3.6902777777777778</v>
          </cell>
          <cell r="DL127">
            <v>0</v>
          </cell>
          <cell r="DM127">
            <v>0</v>
          </cell>
          <cell r="DN127">
            <v>43.7730555553605</v>
          </cell>
          <cell r="DO127">
            <v>110.04472222202716</v>
          </cell>
          <cell r="DP127">
            <v>345.66666666633711</v>
          </cell>
          <cell r="DQ127">
            <v>14.863666666652495</v>
          </cell>
          <cell r="DR127">
            <v>4.2999999999999997E-2</v>
          </cell>
          <cell r="DS127">
            <v>360.53033333298958</v>
          </cell>
          <cell r="DT127">
            <v>16.109166666666667</v>
          </cell>
          <cell r="DU127">
            <v>3.0888888890218569</v>
          </cell>
          <cell r="DV127">
            <v>8.879999999999999</v>
          </cell>
          <cell r="DW127">
            <v>2.4412233925907845E-2</v>
          </cell>
          <cell r="DX127">
            <v>384.05999999999995</v>
          </cell>
          <cell r="DY127">
            <v>0</v>
          </cell>
          <cell r="DZ127">
            <v>0</v>
          </cell>
          <cell r="EA127">
            <v>0.30523013474261179</v>
          </cell>
          <cell r="EB127">
            <v>43.25</v>
          </cell>
          <cell r="EC127">
            <v>15976.996916651799</v>
          </cell>
          <cell r="ED127">
            <v>0</v>
          </cell>
          <cell r="EE127">
            <v>27</v>
          </cell>
          <cell r="EF127">
            <v>6.8641975311596815</v>
          </cell>
          <cell r="EG127">
            <v>4.8438888888860427</v>
          </cell>
          <cell r="EH127">
            <v>15.276981305204526</v>
          </cell>
          <cell r="EI127">
            <v>17.483997107452243</v>
          </cell>
          <cell r="EJ127">
            <v>0</v>
          </cell>
          <cell r="EK127">
            <v>0</v>
          </cell>
          <cell r="EL127">
            <v>17.054441260826604</v>
          </cell>
          <cell r="EM127">
            <v>0</v>
          </cell>
          <cell r="EN127">
            <v>1167.492617875989</v>
          </cell>
          <cell r="EO127">
            <v>0</v>
          </cell>
          <cell r="EP127">
            <v>-462.51643681068714</v>
          </cell>
          <cell r="EQ127">
            <v>-202.0112929372271</v>
          </cell>
          <cell r="ER127">
            <v>-455.30393004810531</v>
          </cell>
          <cell r="ES127">
            <v>-103.86024776087115</v>
          </cell>
          <cell r="ET127">
            <v>5.7528472784573736E-4</v>
          </cell>
          <cell r="EU127">
            <v>0.34263241882245504</v>
          </cell>
          <cell r="EV127">
            <v>0</v>
          </cell>
          <cell r="EW127">
            <v>0</v>
          </cell>
        </row>
        <row r="128">
          <cell r="A128">
            <v>42256</v>
          </cell>
          <cell r="B128">
            <v>11</v>
          </cell>
          <cell r="C128" t="str">
            <v>Wed</v>
          </cell>
          <cell r="D128">
            <v>21561</v>
          </cell>
          <cell r="E128">
            <v>0</v>
          </cell>
          <cell r="F128">
            <v>0</v>
          </cell>
          <cell r="G128">
            <v>3798</v>
          </cell>
          <cell r="H128">
            <v>0</v>
          </cell>
          <cell r="I128">
            <v>786</v>
          </cell>
          <cell r="J128">
            <v>819</v>
          </cell>
          <cell r="K128">
            <v>26964</v>
          </cell>
          <cell r="L128">
            <v>0</v>
          </cell>
          <cell r="M128">
            <v>26964</v>
          </cell>
          <cell r="N128">
            <v>458</v>
          </cell>
          <cell r="O128">
            <v>796</v>
          </cell>
          <cell r="P128">
            <v>24754</v>
          </cell>
          <cell r="Q128">
            <v>692</v>
          </cell>
          <cell r="R128">
            <v>0</v>
          </cell>
          <cell r="S128">
            <v>0</v>
          </cell>
          <cell r="T128">
            <v>0</v>
          </cell>
          <cell r="U128">
            <v>601</v>
          </cell>
          <cell r="V128">
            <v>11136</v>
          </cell>
          <cell r="W128">
            <v>692</v>
          </cell>
          <cell r="X128">
            <v>672</v>
          </cell>
          <cell r="Y128">
            <v>0</v>
          </cell>
          <cell r="Z128">
            <v>0</v>
          </cell>
          <cell r="AA128">
            <v>85</v>
          </cell>
          <cell r="AB128">
            <v>757</v>
          </cell>
          <cell r="AC128">
            <v>9</v>
          </cell>
          <cell r="AD128">
            <v>790</v>
          </cell>
          <cell r="AE128">
            <v>92</v>
          </cell>
          <cell r="AF128">
            <v>0</v>
          </cell>
          <cell r="AG128">
            <v>0</v>
          </cell>
          <cell r="AH128">
            <v>1.0380061714423627</v>
          </cell>
          <cell r="AI128">
            <v>1.0029658170053291</v>
          </cell>
          <cell r="AJ128">
            <v>0.9830143895564456</v>
          </cell>
          <cell r="AK128">
            <v>192.77284377390347</v>
          </cell>
          <cell r="AL128">
            <v>0</v>
          </cell>
          <cell r="AM128">
            <v>5.9523809523809521E-2</v>
          </cell>
          <cell r="AN128">
            <v>16.271556007248261</v>
          </cell>
          <cell r="AO128">
            <v>41.491348729538885</v>
          </cell>
          <cell r="AP128">
            <v>26.568017487661045</v>
          </cell>
          <cell r="AQ128">
            <v>22.807547584431063</v>
          </cell>
          <cell r="AR128">
            <v>38.965317919075147</v>
          </cell>
          <cell r="AS128">
            <v>16.78523254302571</v>
          </cell>
          <cell r="AT128">
            <v>81.627669370072283</v>
          </cell>
          <cell r="AU128">
            <v>236.03802076086833</v>
          </cell>
          <cell r="AV128">
            <v>0.34582424097162634</v>
          </cell>
          <cell r="AW128">
            <v>0.51421424038797925</v>
          </cell>
          <cell r="AX128">
            <v>40.24363374858374</v>
          </cell>
          <cell r="BF128">
            <v>15.639722222222222</v>
          </cell>
          <cell r="BG128">
            <v>57.987500000117706</v>
          </cell>
          <cell r="BH128">
            <v>273.34138888946478</v>
          </cell>
          <cell r="BI128">
            <v>4.2352777777777781</v>
          </cell>
          <cell r="BJ128">
            <v>351.20388888958246</v>
          </cell>
          <cell r="BK128">
            <v>114.23583333346708</v>
          </cell>
          <cell r="BL128">
            <v>118.5775</v>
          </cell>
          <cell r="BM128">
            <v>111.84666666684724</v>
          </cell>
          <cell r="BN128">
            <v>110.15472222222222</v>
          </cell>
          <cell r="BO128">
            <v>0</v>
          </cell>
          <cell r="BP128">
            <v>0</v>
          </cell>
          <cell r="BQ128">
            <v>0</v>
          </cell>
          <cell r="BR128">
            <v>0</v>
          </cell>
          <cell r="BS128">
            <v>2.3891666666198419</v>
          </cell>
          <cell r="BT128">
            <v>8.4227777777777781</v>
          </cell>
          <cell r="BU128">
            <v>0</v>
          </cell>
          <cell r="BV128">
            <v>0</v>
          </cell>
          <cell r="BW128">
            <v>48.919722222350281</v>
          </cell>
          <cell r="BX128">
            <v>19.18472222218471</v>
          </cell>
          <cell r="BY128">
            <v>29.73500000016557</v>
          </cell>
          <cell r="BZ128">
            <v>35.459722222222226</v>
          </cell>
          <cell r="CA128">
            <v>30.340833333276677</v>
          </cell>
          <cell r="CB128">
            <v>0</v>
          </cell>
          <cell r="CC128">
            <v>0</v>
          </cell>
          <cell r="CD128">
            <v>45.099166666864832</v>
          </cell>
          <cell r="CE128">
            <v>39.596388888888889</v>
          </cell>
          <cell r="CF128">
            <v>39.991944444511446</v>
          </cell>
          <cell r="CG128">
            <v>36.384722222222223</v>
          </cell>
          <cell r="CH128">
            <v>0</v>
          </cell>
          <cell r="CI128">
            <v>0</v>
          </cell>
          <cell r="CJ128">
            <v>0</v>
          </cell>
          <cell r="CK128">
            <v>0</v>
          </cell>
          <cell r="CL128">
            <v>5.1072222223533839</v>
          </cell>
          <cell r="CM128">
            <v>3.2116666666666664</v>
          </cell>
          <cell r="CN128">
            <v>0</v>
          </cell>
          <cell r="CO128">
            <v>238.59555555595887</v>
          </cell>
          <cell r="CP128">
            <v>38.439722222222223</v>
          </cell>
          <cell r="CQ128">
            <v>0</v>
          </cell>
          <cell r="CR128">
            <v>5.264444444444444</v>
          </cell>
          <cell r="CS128">
            <v>0</v>
          </cell>
          <cell r="CT128">
            <v>0</v>
          </cell>
          <cell r="CU128">
            <v>7.1561111111111115</v>
          </cell>
          <cell r="CV128">
            <v>0</v>
          </cell>
          <cell r="CW128">
            <v>0</v>
          </cell>
          <cell r="CX128">
            <v>15.7925</v>
          </cell>
          <cell r="CY128">
            <v>0.33333333333333331</v>
          </cell>
          <cell r="CZ128">
            <v>4.5333333333059107</v>
          </cell>
          <cell r="DA128">
            <v>0</v>
          </cell>
          <cell r="DB128">
            <v>0</v>
          </cell>
          <cell r="DC128">
            <v>3.8105555555555557</v>
          </cell>
          <cell r="DD128">
            <v>0</v>
          </cell>
          <cell r="DE128">
            <v>0</v>
          </cell>
          <cell r="DF128">
            <v>0</v>
          </cell>
          <cell r="DG128">
            <v>0</v>
          </cell>
          <cell r="DH128">
            <v>0</v>
          </cell>
          <cell r="DI128">
            <v>11.914722222358817</v>
          </cell>
          <cell r="DJ128">
            <v>0</v>
          </cell>
          <cell r="DK128">
            <v>4.4888888888888889</v>
          </cell>
          <cell r="DL128">
            <v>0</v>
          </cell>
          <cell r="DM128">
            <v>0</v>
          </cell>
          <cell r="DN128">
            <v>40.873333333442503</v>
          </cell>
          <cell r="DO128">
            <v>91.733611111220284</v>
          </cell>
          <cell r="DP128">
            <v>330.32916666717915</v>
          </cell>
          <cell r="DQ128">
            <v>14.204154166688703</v>
          </cell>
          <cell r="DR128">
            <v>4.2999999999999997E-2</v>
          </cell>
          <cell r="DS128">
            <v>344.53332083386783</v>
          </cell>
          <cell r="DT128">
            <v>15.911944444444444</v>
          </cell>
          <cell r="DU128">
            <v>4.96277777795886</v>
          </cell>
          <cell r="DV128">
            <v>0.57999999999999996</v>
          </cell>
          <cell r="DW128">
            <v>1.6834365935818234E-3</v>
          </cell>
          <cell r="DX128">
            <v>23.30208</v>
          </cell>
          <cell r="DY128">
            <v>0</v>
          </cell>
          <cell r="DZ128">
            <v>0</v>
          </cell>
          <cell r="EA128">
            <v>0.26625468587246964</v>
          </cell>
          <cell r="EB128">
            <v>40.176000000000002</v>
          </cell>
          <cell r="EC128">
            <v>13865.272777821474</v>
          </cell>
          <cell r="ED128">
            <v>170.15652000000003</v>
          </cell>
          <cell r="EE128">
            <v>27</v>
          </cell>
          <cell r="EF128">
            <v>11.0283950621308</v>
          </cell>
          <cell r="EG128">
            <v>4.9166666666100109</v>
          </cell>
          <cell r="EH128">
            <v>18.711864406995282</v>
          </cell>
          <cell r="EI128">
            <v>16.80338401480817</v>
          </cell>
          <cell r="EJ128">
            <v>0</v>
          </cell>
          <cell r="EK128">
            <v>0</v>
          </cell>
          <cell r="EL128">
            <v>16.643098008927524</v>
          </cell>
          <cell r="EM128">
            <v>0</v>
          </cell>
          <cell r="EN128">
            <v>1589.6756191452123</v>
          </cell>
          <cell r="EO128">
            <v>0</v>
          </cell>
          <cell r="EP128">
            <v>168.16568907788687</v>
          </cell>
          <cell r="EQ128">
            <v>50.507835463827924</v>
          </cell>
          <cell r="ER128">
            <v>-171.40434340978967</v>
          </cell>
          <cell r="ES128">
            <v>-31.374790515257938</v>
          </cell>
          <cell r="ET128">
            <v>-9.5955355974570389E-2</v>
          </cell>
          <cell r="EU128">
            <v>-64.291913465427811</v>
          </cell>
          <cell r="EV128">
            <v>0</v>
          </cell>
          <cell r="EW128">
            <v>0</v>
          </cell>
        </row>
        <row r="129">
          <cell r="A129">
            <v>42257</v>
          </cell>
          <cell r="B129">
            <v>11</v>
          </cell>
          <cell r="C129" t="str">
            <v>Thu</v>
          </cell>
          <cell r="D129">
            <v>33262</v>
          </cell>
          <cell r="E129">
            <v>0</v>
          </cell>
          <cell r="F129">
            <v>0</v>
          </cell>
          <cell r="G129">
            <v>6582</v>
          </cell>
          <cell r="H129">
            <v>0</v>
          </cell>
          <cell r="I129">
            <v>518</v>
          </cell>
          <cell r="J129">
            <v>2885</v>
          </cell>
          <cell r="K129">
            <v>43247</v>
          </cell>
          <cell r="L129">
            <v>0</v>
          </cell>
          <cell r="M129">
            <v>43247</v>
          </cell>
          <cell r="N129">
            <v>835</v>
          </cell>
          <cell r="O129">
            <v>1083</v>
          </cell>
          <cell r="P129">
            <v>35238</v>
          </cell>
          <cell r="Q129">
            <v>1003</v>
          </cell>
          <cell r="R129">
            <v>0</v>
          </cell>
          <cell r="S129">
            <v>0</v>
          </cell>
          <cell r="T129">
            <v>0</v>
          </cell>
          <cell r="U129">
            <v>817</v>
          </cell>
          <cell r="V129">
            <v>16980</v>
          </cell>
          <cell r="W129">
            <v>1003</v>
          </cell>
          <cell r="X129">
            <v>867</v>
          </cell>
          <cell r="Y129">
            <v>0</v>
          </cell>
          <cell r="Z129">
            <v>3</v>
          </cell>
          <cell r="AA129">
            <v>168</v>
          </cell>
          <cell r="AB129">
            <v>1038</v>
          </cell>
          <cell r="AC129">
            <v>14</v>
          </cell>
          <cell r="AD129">
            <v>1077</v>
          </cell>
          <cell r="AE129">
            <v>185</v>
          </cell>
          <cell r="AF129">
            <v>0</v>
          </cell>
          <cell r="AG129">
            <v>0</v>
          </cell>
          <cell r="AH129">
            <v>1.0617154349370017</v>
          </cell>
          <cell r="AI129">
            <v>0.96344096524351464</v>
          </cell>
          <cell r="AJ129">
            <v>0.98069230235623284</v>
          </cell>
          <cell r="AK129">
            <v>195.72182548967197</v>
          </cell>
          <cell r="AL129">
            <v>0</v>
          </cell>
          <cell r="AM129">
            <v>7.8687539020047631E-2</v>
          </cell>
          <cell r="AN129">
            <v>15.483840221092413</v>
          </cell>
          <cell r="AO129">
            <v>42.691486449493567</v>
          </cell>
          <cell r="AP129">
            <v>24.161073825412213</v>
          </cell>
          <cell r="AQ129">
            <v>20.237754947633327</v>
          </cell>
          <cell r="AR129">
            <v>43.117647058823529</v>
          </cell>
          <cell r="AS129">
            <v>16.348673704721261</v>
          </cell>
          <cell r="AT129">
            <v>94.292457715389602</v>
          </cell>
          <cell r="AU129">
            <v>245.77124166513352</v>
          </cell>
          <cell r="AV129">
            <v>0.3836594431331567</v>
          </cell>
          <cell r="AW129">
            <v>0.44729370125110651</v>
          </cell>
          <cell r="AX129">
            <v>40.437605380230174</v>
          </cell>
          <cell r="BF129">
            <v>17.639722222222222</v>
          </cell>
          <cell r="BG129">
            <v>145.22583333350434</v>
          </cell>
          <cell r="BH129">
            <v>323.52527777725959</v>
          </cell>
          <cell r="BI129">
            <v>0</v>
          </cell>
          <cell r="BJ129">
            <v>486.39083333298618</v>
          </cell>
          <cell r="BK129">
            <v>175.96444444433655</v>
          </cell>
          <cell r="BL129">
            <v>186.82416666666666</v>
          </cell>
          <cell r="BM129">
            <v>169.94527777769576</v>
          </cell>
          <cell r="BN129">
            <v>174.07138888888889</v>
          </cell>
          <cell r="BO129">
            <v>0</v>
          </cell>
          <cell r="BP129">
            <v>0</v>
          </cell>
          <cell r="BQ129">
            <v>0</v>
          </cell>
          <cell r="BR129">
            <v>0</v>
          </cell>
          <cell r="BS129">
            <v>6.019166666640797</v>
          </cell>
          <cell r="BT129">
            <v>12.752777777777778</v>
          </cell>
          <cell r="BU129">
            <v>0</v>
          </cell>
          <cell r="BV129">
            <v>0</v>
          </cell>
          <cell r="BW129">
            <v>69.943888889057035</v>
          </cell>
          <cell r="BX129">
            <v>25.368055555555557</v>
          </cell>
          <cell r="BY129">
            <v>44.575833333501485</v>
          </cell>
          <cell r="BZ129">
            <v>48.790555555555557</v>
          </cell>
          <cell r="CA129">
            <v>49.560833333308757</v>
          </cell>
          <cell r="CB129">
            <v>0</v>
          </cell>
          <cell r="CC129">
            <v>0</v>
          </cell>
          <cell r="CD129">
            <v>63.491388888643641</v>
          </cell>
          <cell r="CE129">
            <v>55.325833333333335</v>
          </cell>
          <cell r="CF129">
            <v>53.305833333302807</v>
          </cell>
          <cell r="CG129">
            <v>48.735277777777775</v>
          </cell>
          <cell r="CH129">
            <v>0</v>
          </cell>
          <cell r="CI129">
            <v>0</v>
          </cell>
          <cell r="CJ129">
            <v>0.24249999999999999</v>
          </cell>
          <cell r="CK129">
            <v>0.20527777777777778</v>
          </cell>
          <cell r="CL129">
            <v>9.943055555340834</v>
          </cell>
          <cell r="CM129">
            <v>6.3852777777777776</v>
          </cell>
          <cell r="CN129">
            <v>0</v>
          </cell>
          <cell r="CO129">
            <v>358.96055555534599</v>
          </cell>
          <cell r="CP129">
            <v>46.535555555543141</v>
          </cell>
          <cell r="CQ129">
            <v>0</v>
          </cell>
          <cell r="CR129">
            <v>7.57</v>
          </cell>
          <cell r="CS129">
            <v>0</v>
          </cell>
          <cell r="CT129">
            <v>0</v>
          </cell>
          <cell r="CU129">
            <v>10.848055555555556</v>
          </cell>
          <cell r="CV129">
            <v>0</v>
          </cell>
          <cell r="CW129">
            <v>0</v>
          </cell>
          <cell r="CX129">
            <v>15.759166666666667</v>
          </cell>
          <cell r="CY129">
            <v>1.45</v>
          </cell>
          <cell r="CZ129">
            <v>3.6180555555744407</v>
          </cell>
          <cell r="DA129">
            <v>0</v>
          </cell>
          <cell r="DB129">
            <v>0</v>
          </cell>
          <cell r="DC129">
            <v>2.7844444444444445</v>
          </cell>
          <cell r="DD129">
            <v>0</v>
          </cell>
          <cell r="DE129">
            <v>0</v>
          </cell>
          <cell r="DF129">
            <v>0</v>
          </cell>
          <cell r="DG129">
            <v>0</v>
          </cell>
          <cell r="DH129">
            <v>0</v>
          </cell>
          <cell r="DI129">
            <v>8.5977777777777771</v>
          </cell>
          <cell r="DJ129">
            <v>0</v>
          </cell>
          <cell r="DK129">
            <v>2.5238888888888891</v>
          </cell>
          <cell r="DL129">
            <v>0</v>
          </cell>
          <cell r="DM129">
            <v>0</v>
          </cell>
          <cell r="DN129">
            <v>34.733333333352221</v>
          </cell>
          <cell r="DO129">
            <v>99.686944444450916</v>
          </cell>
          <cell r="DP129">
            <v>458.64749999979688</v>
          </cell>
          <cell r="DQ129">
            <v>19.721842499991265</v>
          </cell>
          <cell r="DR129">
            <v>4.2999999999999997E-2</v>
          </cell>
          <cell r="DS129">
            <v>478.36934249978816</v>
          </cell>
          <cell r="DT129">
            <v>23.085000000000001</v>
          </cell>
          <cell r="DU129">
            <v>4.6583333331892369</v>
          </cell>
          <cell r="DV129">
            <v>9.65</v>
          </cell>
          <cell r="DW129">
            <v>2.0172697417381577E-2</v>
          </cell>
          <cell r="DX129">
            <v>382.50670000000002</v>
          </cell>
          <cell r="DY129">
            <v>0</v>
          </cell>
          <cell r="DZ129">
            <v>0</v>
          </cell>
          <cell r="EA129">
            <v>0.20838907427370318</v>
          </cell>
          <cell r="EB129">
            <v>39.637999999999998</v>
          </cell>
          <cell r="EC129">
            <v>19344.110698006603</v>
          </cell>
          <cell r="ED129">
            <v>0</v>
          </cell>
          <cell r="EE129">
            <v>26</v>
          </cell>
          <cell r="EF129">
            <v>10.74999999966747</v>
          </cell>
          <cell r="EG129">
            <v>10.903333333534603</v>
          </cell>
          <cell r="EH129">
            <v>16.967288290729289</v>
          </cell>
          <cell r="EI129">
            <v>16.264636453180479</v>
          </cell>
          <cell r="EJ129">
            <v>0</v>
          </cell>
          <cell r="EK129">
            <v>12.371134020618557</v>
          </cell>
          <cell r="EL129">
            <v>16.896214555470337</v>
          </cell>
          <cell r="EM129">
            <v>0</v>
          </cell>
          <cell r="EN129">
            <v>1093.5068531128265</v>
          </cell>
          <cell r="EO129">
            <v>0</v>
          </cell>
          <cell r="EP129">
            <v>-22.399315746500985</v>
          </cell>
          <cell r="EQ129">
            <v>205.97256167894844</v>
          </cell>
          <cell r="ER129">
            <v>-23.824489170846022</v>
          </cell>
          <cell r="ES129">
            <v>23.546735910858818</v>
          </cell>
          <cell r="ET129">
            <v>-0.16287589511144313</v>
          </cell>
          <cell r="EU129">
            <v>-174.19166564517491</v>
          </cell>
          <cell r="EV129">
            <v>0</v>
          </cell>
          <cell r="EW129">
            <v>0</v>
          </cell>
        </row>
        <row r="130">
          <cell r="A130">
            <v>42258</v>
          </cell>
          <cell r="B130">
            <v>11</v>
          </cell>
          <cell r="C130" t="str">
            <v>Fri</v>
          </cell>
          <cell r="D130">
            <v>31447</v>
          </cell>
          <cell r="E130">
            <v>0</v>
          </cell>
          <cell r="F130">
            <v>0</v>
          </cell>
          <cell r="G130">
            <v>5088</v>
          </cell>
          <cell r="H130">
            <v>0</v>
          </cell>
          <cell r="I130">
            <v>1022</v>
          </cell>
          <cell r="J130">
            <v>790</v>
          </cell>
          <cell r="K130">
            <v>38347</v>
          </cell>
          <cell r="L130">
            <v>0</v>
          </cell>
          <cell r="M130">
            <v>38347</v>
          </cell>
          <cell r="N130">
            <v>1276</v>
          </cell>
          <cell r="O130">
            <v>1030</v>
          </cell>
          <cell r="P130">
            <v>36502</v>
          </cell>
          <cell r="Q130">
            <v>960</v>
          </cell>
          <cell r="R130">
            <v>0</v>
          </cell>
          <cell r="S130">
            <v>0</v>
          </cell>
          <cell r="T130">
            <v>0</v>
          </cell>
          <cell r="U130">
            <v>745</v>
          </cell>
          <cell r="V130">
            <v>14819</v>
          </cell>
          <cell r="W130">
            <v>960</v>
          </cell>
          <cell r="X130">
            <v>840</v>
          </cell>
          <cell r="Y130">
            <v>0</v>
          </cell>
          <cell r="Z130">
            <v>4</v>
          </cell>
          <cell r="AA130">
            <v>96</v>
          </cell>
          <cell r="AB130">
            <v>940</v>
          </cell>
          <cell r="AC130">
            <v>17</v>
          </cell>
          <cell r="AD130">
            <v>1034</v>
          </cell>
          <cell r="AE130">
            <v>157</v>
          </cell>
          <cell r="AF130">
            <v>0</v>
          </cell>
          <cell r="AG130">
            <v>0</v>
          </cell>
          <cell r="AH130">
            <v>0.9578293312823255</v>
          </cell>
          <cell r="AI130">
            <v>0.92670415106813731</v>
          </cell>
          <cell r="AJ130">
            <v>0.96672490677236811</v>
          </cell>
          <cell r="AK130">
            <v>198.72419603980214</v>
          </cell>
          <cell r="AL130">
            <v>0</v>
          </cell>
          <cell r="AM130">
            <v>4.7252718595978828E-2</v>
          </cell>
          <cell r="AN130">
            <v>14.364020221196469</v>
          </cell>
          <cell r="AO130">
            <v>36.947727136850077</v>
          </cell>
          <cell r="AP130">
            <v>23.591297128415217</v>
          </cell>
          <cell r="AQ130">
            <v>21.369344636208293</v>
          </cell>
          <cell r="AR130">
            <v>39.944791666666667</v>
          </cell>
          <cell r="AS130">
            <v>14.728925101900535</v>
          </cell>
          <cell r="AT130">
            <v>86.212211292068631</v>
          </cell>
          <cell r="AU130">
            <v>231.95581640378563</v>
          </cell>
          <cell r="AV130">
            <v>0.37167514326086804</v>
          </cell>
          <cell r="AW130">
            <v>0.49025378539926917</v>
          </cell>
          <cell r="AX130">
            <v>40.523358517332944</v>
          </cell>
          <cell r="BF130">
            <v>17.992777777777778</v>
          </cell>
          <cell r="BG130">
            <v>135.0250000001472</v>
          </cell>
          <cell r="BH130">
            <v>319.47666666665737</v>
          </cell>
          <cell r="BI130">
            <v>2.4572222222222222</v>
          </cell>
          <cell r="BJ130">
            <v>474.95166666680456</v>
          </cell>
          <cell r="BK130">
            <v>165.3202777775835</v>
          </cell>
          <cell r="BL130">
            <v>158.3486111111111</v>
          </cell>
          <cell r="BM130">
            <v>158.24444444450808</v>
          </cell>
          <cell r="BN130">
            <v>147.48222222222222</v>
          </cell>
          <cell r="BO130">
            <v>0</v>
          </cell>
          <cell r="BP130">
            <v>0</v>
          </cell>
          <cell r="BQ130">
            <v>0</v>
          </cell>
          <cell r="BR130">
            <v>0</v>
          </cell>
          <cell r="BS130">
            <v>7.0758333330754084</v>
          </cell>
          <cell r="BT130">
            <v>10.866388888888888</v>
          </cell>
          <cell r="BU130">
            <v>0</v>
          </cell>
          <cell r="BV130">
            <v>0</v>
          </cell>
          <cell r="BW130">
            <v>71.706944444429695</v>
          </cell>
          <cell r="BX130">
            <v>27.877222222222223</v>
          </cell>
          <cell r="BY130">
            <v>43.829722222207479</v>
          </cell>
          <cell r="BZ130">
            <v>47.204444444444448</v>
          </cell>
          <cell r="CA130">
            <v>44.924166666925885</v>
          </cell>
          <cell r="CB130">
            <v>0</v>
          </cell>
          <cell r="CC130">
            <v>0</v>
          </cell>
          <cell r="CD130">
            <v>63.819999999776485</v>
          </cell>
          <cell r="CE130">
            <v>52.554999999999993</v>
          </cell>
          <cell r="CF130">
            <v>58.220833333065322</v>
          </cell>
          <cell r="CG130">
            <v>48.583888888888886</v>
          </cell>
          <cell r="CH130">
            <v>0</v>
          </cell>
          <cell r="CI130">
            <v>0</v>
          </cell>
          <cell r="CJ130">
            <v>7.0555555555555552E-2</v>
          </cell>
          <cell r="CK130">
            <v>0.10638888888888889</v>
          </cell>
          <cell r="CL130">
            <v>5.528611111155608</v>
          </cell>
          <cell r="CM130">
            <v>3.8647222222222224</v>
          </cell>
          <cell r="CN130">
            <v>0</v>
          </cell>
          <cell r="CO130">
            <v>345.77138888871553</v>
          </cell>
          <cell r="CP130">
            <v>50.849166666666662</v>
          </cell>
          <cell r="CQ130">
            <v>0</v>
          </cell>
          <cell r="CR130">
            <v>9.2347222222222225</v>
          </cell>
          <cell r="CS130">
            <v>0</v>
          </cell>
          <cell r="CT130">
            <v>0</v>
          </cell>
          <cell r="CU130">
            <v>6.0883333333333329</v>
          </cell>
          <cell r="CV130">
            <v>0</v>
          </cell>
          <cell r="CW130">
            <v>0</v>
          </cell>
          <cell r="CX130">
            <v>14.275</v>
          </cell>
          <cell r="CY130">
            <v>2.25</v>
          </cell>
          <cell r="CZ130">
            <v>0.1794444444617774</v>
          </cell>
          <cell r="DA130">
            <v>0</v>
          </cell>
          <cell r="DB130">
            <v>0</v>
          </cell>
          <cell r="DC130">
            <v>2.1463888888086915</v>
          </cell>
          <cell r="DD130">
            <v>0</v>
          </cell>
          <cell r="DE130">
            <v>0</v>
          </cell>
          <cell r="DF130">
            <v>0</v>
          </cell>
          <cell r="DG130">
            <v>0</v>
          </cell>
          <cell r="DH130">
            <v>0</v>
          </cell>
          <cell r="DI130">
            <v>8.6888888888888882</v>
          </cell>
          <cell r="DJ130">
            <v>1.1505555555555556</v>
          </cell>
          <cell r="DK130">
            <v>4.1638888888888888</v>
          </cell>
          <cell r="DL130">
            <v>0</v>
          </cell>
          <cell r="DM130">
            <v>0</v>
          </cell>
          <cell r="DN130">
            <v>32.854166666603803</v>
          </cell>
          <cell r="DO130">
            <v>99.02638888882602</v>
          </cell>
          <cell r="DP130">
            <v>444.79777777754157</v>
          </cell>
          <cell r="DQ130">
            <v>19.126304444434286</v>
          </cell>
          <cell r="DR130">
            <v>4.2999999999999997E-2</v>
          </cell>
          <cell r="DS130">
            <v>463.92408222197588</v>
          </cell>
          <cell r="DT130">
            <v>27.037222222222223</v>
          </cell>
          <cell r="DU130">
            <v>3.1166666670407519</v>
          </cell>
          <cell r="DV130">
            <v>9.5500000000000007</v>
          </cell>
          <cell r="DW130">
            <v>2.058526462834186E-2</v>
          </cell>
          <cell r="DX130">
            <v>379.19230000000005</v>
          </cell>
          <cell r="DY130">
            <v>0</v>
          </cell>
          <cell r="DZ130">
            <v>0</v>
          </cell>
          <cell r="EA130">
            <v>0.21345386601733773</v>
          </cell>
          <cell r="EB130">
            <v>39.706000000000003</v>
          </cell>
          <cell r="EC130">
            <v>18799.761908705776</v>
          </cell>
          <cell r="ED130">
            <v>97.566465555555567</v>
          </cell>
          <cell r="EE130">
            <v>22</v>
          </cell>
          <cell r="EF130">
            <v>8.5000000010202328</v>
          </cell>
          <cell r="EG130">
            <v>9.1041666670128087</v>
          </cell>
          <cell r="EH130">
            <v>17.244851257925582</v>
          </cell>
          <cell r="EI130">
            <v>14.427825091313823</v>
          </cell>
          <cell r="EJ130">
            <v>0</v>
          </cell>
          <cell r="EK130">
            <v>56.692913385826778</v>
          </cell>
          <cell r="EL130">
            <v>17.364216449641685</v>
          </cell>
          <cell r="EM130">
            <v>0</v>
          </cell>
          <cell r="EN130">
            <v>719.0672477002189</v>
          </cell>
          <cell r="EO130">
            <v>0</v>
          </cell>
          <cell r="EP130">
            <v>356.68297201846804</v>
          </cell>
          <cell r="EQ130">
            <v>406.46135126620004</v>
          </cell>
          <cell r="ER130">
            <v>-124.64309689572552</v>
          </cell>
          <cell r="ES130">
            <v>277.59728564028444</v>
          </cell>
          <cell r="ET130">
            <v>-0.11991581096328047</v>
          </cell>
          <cell r="EU130">
            <v>-113.47557979534324</v>
          </cell>
          <cell r="EV130">
            <v>0</v>
          </cell>
          <cell r="EW130">
            <v>0.82722222213529883</v>
          </cell>
        </row>
        <row r="131">
          <cell r="A131">
            <v>42259</v>
          </cell>
          <cell r="B131">
            <v>11</v>
          </cell>
          <cell r="C131" t="str">
            <v>Sat</v>
          </cell>
          <cell r="D131">
            <v>25665</v>
          </cell>
          <cell r="E131">
            <v>0</v>
          </cell>
          <cell r="F131">
            <v>0</v>
          </cell>
          <cell r="G131">
            <v>3798</v>
          </cell>
          <cell r="H131">
            <v>0</v>
          </cell>
          <cell r="I131">
            <v>1092</v>
          </cell>
          <cell r="J131">
            <v>450</v>
          </cell>
          <cell r="K131">
            <v>31005</v>
          </cell>
          <cell r="L131">
            <v>0</v>
          </cell>
          <cell r="M131">
            <v>31005</v>
          </cell>
          <cell r="N131">
            <v>690</v>
          </cell>
          <cell r="O131">
            <v>897</v>
          </cell>
          <cell r="P131">
            <v>33589</v>
          </cell>
          <cell r="Q131">
            <v>674</v>
          </cell>
          <cell r="R131">
            <v>0</v>
          </cell>
          <cell r="S131">
            <v>0</v>
          </cell>
          <cell r="T131">
            <v>0</v>
          </cell>
          <cell r="U131">
            <v>547</v>
          </cell>
          <cell r="V131">
            <v>10911</v>
          </cell>
          <cell r="W131">
            <v>674</v>
          </cell>
          <cell r="X131">
            <v>666</v>
          </cell>
          <cell r="Y131">
            <v>1</v>
          </cell>
          <cell r="Z131">
            <v>25</v>
          </cell>
          <cell r="AA131">
            <v>86</v>
          </cell>
          <cell r="AB131">
            <v>778</v>
          </cell>
          <cell r="AC131">
            <v>20</v>
          </cell>
          <cell r="AD131">
            <v>892</v>
          </cell>
          <cell r="AE131">
            <v>120</v>
          </cell>
          <cell r="AF131">
            <v>0</v>
          </cell>
          <cell r="AG131">
            <v>0</v>
          </cell>
          <cell r="AH131">
            <v>0.96286767602854195</v>
          </cell>
          <cell r="AI131">
            <v>1.0050474596693413</v>
          </cell>
          <cell r="AJ131">
            <v>0.97774552491533628</v>
          </cell>
          <cell r="AK131">
            <v>206.62217888736183</v>
          </cell>
          <cell r="AL131">
            <v>0</v>
          </cell>
          <cell r="AM131">
            <v>4.9733913884857282E-2</v>
          </cell>
          <cell r="AN131">
            <v>17.283607013557766</v>
          </cell>
          <cell r="AO131">
            <v>59.245940739381709</v>
          </cell>
          <cell r="AP131">
            <v>24.266422833493664</v>
          </cell>
          <cell r="AQ131">
            <v>22.249935810624134</v>
          </cell>
          <cell r="AR131">
            <v>46.001483679525222</v>
          </cell>
          <cell r="AS131">
            <v>17.196853874669401</v>
          </cell>
          <cell r="AT131">
            <v>87.337071424867005</v>
          </cell>
          <cell r="AU131">
            <v>237.71928516784664</v>
          </cell>
          <cell r="AV131">
            <v>0.36739581882555655</v>
          </cell>
          <cell r="AW131">
            <v>0.7625053244573502</v>
          </cell>
          <cell r="AX131">
            <v>63.849455401699892</v>
          </cell>
          <cell r="BF131">
            <v>24.57</v>
          </cell>
          <cell r="BG131">
            <v>96.550555555499415</v>
          </cell>
          <cell r="BH131">
            <v>244.3061111111582</v>
          </cell>
          <cell r="BI131">
            <v>12.156388888888889</v>
          </cell>
          <cell r="BJ131">
            <v>377.58305555554654</v>
          </cell>
          <cell r="BK131">
            <v>130.42694444461364</v>
          </cell>
          <cell r="BL131">
            <v>125.58388888888888</v>
          </cell>
          <cell r="BM131">
            <v>124.212222222238</v>
          </cell>
          <cell r="BN131">
            <v>117.5675</v>
          </cell>
          <cell r="BO131">
            <v>0</v>
          </cell>
          <cell r="BP131">
            <v>0</v>
          </cell>
          <cell r="BQ131">
            <v>0</v>
          </cell>
          <cell r="BR131">
            <v>0</v>
          </cell>
          <cell r="BS131">
            <v>6.2147222223756318</v>
          </cell>
          <cell r="BT131">
            <v>8.0163888888888888</v>
          </cell>
          <cell r="BU131">
            <v>0</v>
          </cell>
          <cell r="BV131">
            <v>0</v>
          </cell>
          <cell r="BW131">
            <v>51.898888889128699</v>
          </cell>
          <cell r="BX131">
            <v>15.140277777777778</v>
          </cell>
          <cell r="BY131">
            <v>36.758611111350923</v>
          </cell>
          <cell r="BZ131">
            <v>42.042777777777779</v>
          </cell>
          <cell r="CA131">
            <v>30.292222221970249</v>
          </cell>
          <cell r="CB131">
            <v>0</v>
          </cell>
          <cell r="CC131">
            <v>0</v>
          </cell>
          <cell r="CD131">
            <v>45.240833333239948</v>
          </cell>
          <cell r="CE131">
            <v>40.370555555555555</v>
          </cell>
          <cell r="CF131">
            <v>38.2938888887955</v>
          </cell>
          <cell r="CG131">
            <v>35.716111111111111</v>
          </cell>
          <cell r="CH131">
            <v>2.388888888888889E-2</v>
          </cell>
          <cell r="CI131">
            <v>3.7222222222222219E-2</v>
          </cell>
          <cell r="CJ131">
            <v>1.3127777777777778</v>
          </cell>
          <cell r="CK131">
            <v>1.4075</v>
          </cell>
          <cell r="CL131">
            <v>5.6102777777777781</v>
          </cell>
          <cell r="CM131">
            <v>3.2097222222222221</v>
          </cell>
          <cell r="CN131">
            <v>0</v>
          </cell>
          <cell r="CO131">
            <v>257.85888888895255</v>
          </cell>
          <cell r="CP131">
            <v>50.406944444444449</v>
          </cell>
          <cell r="CQ131">
            <v>0</v>
          </cell>
          <cell r="CR131">
            <v>9.6930555555555564</v>
          </cell>
          <cell r="CS131">
            <v>0</v>
          </cell>
          <cell r="CT131">
            <v>0</v>
          </cell>
          <cell r="CU131">
            <v>7.87</v>
          </cell>
          <cell r="CV131">
            <v>0</v>
          </cell>
          <cell r="CW131">
            <v>0</v>
          </cell>
          <cell r="CX131">
            <v>12.944722222222222</v>
          </cell>
          <cell r="CY131">
            <v>0.96666666666666667</v>
          </cell>
          <cell r="CZ131">
            <v>0</v>
          </cell>
          <cell r="DA131">
            <v>0.33361111111111114</v>
          </cell>
          <cell r="DB131">
            <v>0</v>
          </cell>
          <cell r="DC131">
            <v>3.0022222222222221</v>
          </cell>
          <cell r="DD131">
            <v>0</v>
          </cell>
          <cell r="DE131">
            <v>0</v>
          </cell>
          <cell r="DF131">
            <v>0</v>
          </cell>
          <cell r="DG131">
            <v>0</v>
          </cell>
          <cell r="DH131">
            <v>0</v>
          </cell>
          <cell r="DI131">
            <v>7.5611111111111109</v>
          </cell>
          <cell r="DJ131">
            <v>4.3666666666666663</v>
          </cell>
          <cell r="DK131">
            <v>0</v>
          </cell>
          <cell r="DL131">
            <v>0</v>
          </cell>
          <cell r="DM131">
            <v>0</v>
          </cell>
          <cell r="DN131">
            <v>29.174999999999997</v>
          </cell>
          <cell r="DO131">
            <v>97.14500000000001</v>
          </cell>
          <cell r="DP131">
            <v>355.00388888895259</v>
          </cell>
          <cell r="DQ131">
            <v>15.26516722222496</v>
          </cell>
          <cell r="DR131">
            <v>4.2999999999999997E-2</v>
          </cell>
          <cell r="DS131">
            <v>370.26905611117752</v>
          </cell>
          <cell r="DT131">
            <v>21.589166666666667</v>
          </cell>
          <cell r="DU131">
            <v>0.96111111103841973</v>
          </cell>
          <cell r="DV131">
            <v>19</v>
          </cell>
          <cell r="DW131">
            <v>5.1314036877807667E-2</v>
          </cell>
          <cell r="DX131">
            <v>1153.9269999999999</v>
          </cell>
          <cell r="DY131">
            <v>0</v>
          </cell>
          <cell r="DZ131">
            <v>0</v>
          </cell>
          <cell r="EA131">
            <v>0.26236326907866453</v>
          </cell>
          <cell r="EB131">
            <v>60.732999999999997</v>
          </cell>
          <cell r="EC131">
            <v>23641.477584800145</v>
          </cell>
          <cell r="ED131">
            <v>738.29396638888886</v>
          </cell>
          <cell r="EE131">
            <v>15</v>
          </cell>
          <cell r="EF131">
            <v>3.8444444441536789</v>
          </cell>
          <cell r="EG131">
            <v>6.8736111110391924</v>
          </cell>
          <cell r="EH131">
            <v>17.458072338028693</v>
          </cell>
          <cell r="EI131">
            <v>17.391808962888241</v>
          </cell>
          <cell r="EJ131">
            <v>41.860465116279066</v>
          </cell>
          <cell r="EK131">
            <v>19.043588658484975</v>
          </cell>
          <cell r="EL131">
            <v>15.329009258800811</v>
          </cell>
          <cell r="EM131">
            <v>0</v>
          </cell>
          <cell r="EN131">
            <v>611.12948641945604</v>
          </cell>
          <cell r="EO131">
            <v>0</v>
          </cell>
          <cell r="EP131">
            <v>247.47563890571368</v>
          </cell>
          <cell r="EQ131">
            <v>-115.80286089045815</v>
          </cell>
          <cell r="ER131">
            <v>-217.58475525721471</v>
          </cell>
          <cell r="ES131">
            <v>-121.99599354280129</v>
          </cell>
          <cell r="ET131">
            <v>0.15233572809480056</v>
          </cell>
          <cell r="EU131">
            <v>73.973524439075234</v>
          </cell>
          <cell r="EV131">
            <v>0</v>
          </cell>
          <cell r="EW131">
            <v>0</v>
          </cell>
        </row>
        <row r="132">
          <cell r="A132">
            <v>42260</v>
          </cell>
          <cell r="B132">
            <v>11</v>
          </cell>
          <cell r="C132" t="str">
            <v>Sun</v>
          </cell>
          <cell r="D132">
            <v>18233</v>
          </cell>
          <cell r="E132">
            <v>0</v>
          </cell>
          <cell r="F132">
            <v>0</v>
          </cell>
          <cell r="G132">
            <v>3420</v>
          </cell>
          <cell r="H132">
            <v>0</v>
          </cell>
          <cell r="I132">
            <v>83</v>
          </cell>
          <cell r="J132">
            <v>264</v>
          </cell>
          <cell r="K132">
            <v>22000</v>
          </cell>
          <cell r="L132">
            <v>0</v>
          </cell>
          <cell r="M132">
            <v>22000</v>
          </cell>
          <cell r="N132">
            <v>222</v>
          </cell>
          <cell r="O132">
            <v>712</v>
          </cell>
          <cell r="P132">
            <v>25882</v>
          </cell>
          <cell r="Q132">
            <v>536</v>
          </cell>
          <cell r="R132">
            <v>0</v>
          </cell>
          <cell r="S132">
            <v>0</v>
          </cell>
          <cell r="T132">
            <v>0</v>
          </cell>
          <cell r="U132">
            <v>440</v>
          </cell>
          <cell r="V132">
            <v>8648</v>
          </cell>
          <cell r="W132">
            <v>536</v>
          </cell>
          <cell r="X132">
            <v>457</v>
          </cell>
          <cell r="Y132">
            <v>1</v>
          </cell>
          <cell r="Z132">
            <v>7</v>
          </cell>
          <cell r="AA132">
            <v>36</v>
          </cell>
          <cell r="AB132">
            <v>501</v>
          </cell>
          <cell r="AC132">
            <v>8</v>
          </cell>
          <cell r="AD132">
            <v>709</v>
          </cell>
          <cell r="AE132">
            <v>29</v>
          </cell>
          <cell r="AF132">
            <v>0</v>
          </cell>
          <cell r="AG132">
            <v>0</v>
          </cell>
          <cell r="AH132">
            <v>0.97492244125602157</v>
          </cell>
          <cell r="AI132">
            <v>1.0125133223518639</v>
          </cell>
          <cell r="AJ132">
            <v>0.98990909090909096</v>
          </cell>
          <cell r="AK132">
            <v>196.59869650647025</v>
          </cell>
          <cell r="AL132">
            <v>0</v>
          </cell>
          <cell r="AM132">
            <v>1.5772727272727272E-2</v>
          </cell>
          <cell r="AN132">
            <v>14.467378972824639</v>
          </cell>
          <cell r="AO132">
            <v>33.764967792084818</v>
          </cell>
          <cell r="AP132">
            <v>25.206897232709455</v>
          </cell>
          <cell r="AQ132">
            <v>24.123316956173866</v>
          </cell>
          <cell r="AR132">
            <v>41.044776119402982</v>
          </cell>
          <cell r="AS132">
            <v>17.150681805260835</v>
          </cell>
          <cell r="AT132">
            <v>78.002044599032956</v>
          </cell>
          <cell r="AU132">
            <v>220.36421307414813</v>
          </cell>
          <cell r="AV132">
            <v>0.35396874796901273</v>
          </cell>
          <cell r="AW132">
            <v>1.2008540545861814</v>
          </cell>
          <cell r="AX132">
            <v>89.807355247134097</v>
          </cell>
          <cell r="BF132">
            <v>22.352222222222224</v>
          </cell>
          <cell r="BG132">
            <v>36.407222222054322</v>
          </cell>
          <cell r="BH132">
            <v>218.96750000032856</v>
          </cell>
          <cell r="BI132">
            <v>17.981111111111112</v>
          </cell>
          <cell r="BJ132">
            <v>295.70805555571621</v>
          </cell>
          <cell r="BK132">
            <v>99.83472222233037</v>
          </cell>
          <cell r="BL132">
            <v>97.331111111111113</v>
          </cell>
          <cell r="BM132">
            <v>92.742222222210586</v>
          </cell>
          <cell r="BN132">
            <v>89.797222222222217</v>
          </cell>
          <cell r="BO132">
            <v>0</v>
          </cell>
          <cell r="BP132">
            <v>0</v>
          </cell>
          <cell r="BQ132">
            <v>0</v>
          </cell>
          <cell r="BR132">
            <v>0</v>
          </cell>
          <cell r="BS132">
            <v>7.0925000001197782</v>
          </cell>
          <cell r="BT132">
            <v>7.5338888888888889</v>
          </cell>
          <cell r="BU132">
            <v>0</v>
          </cell>
          <cell r="BV132">
            <v>0</v>
          </cell>
          <cell r="BW132">
            <v>49.214166666775839</v>
          </cell>
          <cell r="BX132">
            <v>21.086944444440046</v>
          </cell>
          <cell r="BY132">
            <v>28.127222222335792</v>
          </cell>
          <cell r="BZ132">
            <v>32.245555555555555</v>
          </cell>
          <cell r="CA132">
            <v>22.219166666581554</v>
          </cell>
          <cell r="CB132">
            <v>0</v>
          </cell>
          <cell r="CC132">
            <v>0</v>
          </cell>
          <cell r="CD132">
            <v>29.211666666588279</v>
          </cell>
          <cell r="CE132">
            <v>25.810833333333331</v>
          </cell>
          <cell r="CF132">
            <v>26.854722222143835</v>
          </cell>
          <cell r="CG132">
            <v>24.183333333333334</v>
          </cell>
          <cell r="CH132">
            <v>1.6944444444444446E-2</v>
          </cell>
          <cell r="CI132">
            <v>5.6388888888888891E-2</v>
          </cell>
          <cell r="CJ132">
            <v>0.54694444444444446</v>
          </cell>
          <cell r="CK132">
            <v>0.3586111111111111</v>
          </cell>
          <cell r="CL132">
            <v>1.7930555555555556</v>
          </cell>
          <cell r="CM132">
            <v>1.2124999999999999</v>
          </cell>
          <cell r="CN132">
            <v>0</v>
          </cell>
          <cell r="CO132">
            <v>200.47972222227602</v>
          </cell>
          <cell r="CP132">
            <v>50.327777777777783</v>
          </cell>
          <cell r="CQ132">
            <v>0</v>
          </cell>
          <cell r="CR132">
            <v>8.8319444444444439</v>
          </cell>
          <cell r="CS132">
            <v>0</v>
          </cell>
          <cell r="CT132">
            <v>0</v>
          </cell>
          <cell r="CU132">
            <v>2.1327777777777777</v>
          </cell>
          <cell r="CV132">
            <v>0</v>
          </cell>
          <cell r="CW132">
            <v>0</v>
          </cell>
          <cell r="CX132">
            <v>9.8719444444444449</v>
          </cell>
          <cell r="CY132">
            <v>0</v>
          </cell>
          <cell r="CZ132">
            <v>0</v>
          </cell>
          <cell r="DA132">
            <v>0</v>
          </cell>
          <cell r="DB132">
            <v>0</v>
          </cell>
          <cell r="DC132">
            <v>2.5933333333333333</v>
          </cell>
          <cell r="DD132">
            <v>0</v>
          </cell>
          <cell r="DE132">
            <v>0</v>
          </cell>
          <cell r="DF132">
            <v>0</v>
          </cell>
          <cell r="DG132">
            <v>0</v>
          </cell>
          <cell r="DH132">
            <v>0</v>
          </cell>
          <cell r="DI132">
            <v>7.8063888888888888</v>
          </cell>
          <cell r="DJ132">
            <v>0</v>
          </cell>
          <cell r="DK132">
            <v>0</v>
          </cell>
          <cell r="DL132">
            <v>0</v>
          </cell>
          <cell r="DM132">
            <v>0</v>
          </cell>
          <cell r="DN132">
            <v>20.271666666666668</v>
          </cell>
          <cell r="DO132">
            <v>81.564166666666665</v>
          </cell>
          <cell r="DP132">
            <v>282.04388888894266</v>
          </cell>
          <cell r="DQ132">
            <v>12.127887222224533</v>
          </cell>
          <cell r="DR132">
            <v>4.2999999999999997E-2</v>
          </cell>
          <cell r="DS132">
            <v>294.17177611116722</v>
          </cell>
          <cell r="DT132">
            <v>10.537777777777778</v>
          </cell>
          <cell r="DU132">
            <v>3.2658333334401788</v>
          </cell>
          <cell r="DV132">
            <v>9.73</v>
          </cell>
          <cell r="DW132">
            <v>3.30759127494374E-2</v>
          </cell>
          <cell r="DX132">
            <v>845.84836000000007</v>
          </cell>
          <cell r="DY132">
            <v>0</v>
          </cell>
          <cell r="DZ132">
            <v>0</v>
          </cell>
          <cell r="EA132">
            <v>0.27726713876127818</v>
          </cell>
          <cell r="EB132">
            <v>86.932000000000002</v>
          </cell>
          <cell r="EC132">
            <v>26418.78920089599</v>
          </cell>
          <cell r="ED132">
            <v>1563.1339511111112</v>
          </cell>
          <cell r="EE132">
            <v>12</v>
          </cell>
          <cell r="EF132">
            <v>16.329166667200894</v>
          </cell>
          <cell r="EG132">
            <v>2.2305555554704428</v>
          </cell>
          <cell r="EH132">
            <v>13.001245330508549</v>
          </cell>
          <cell r="EI132">
            <v>17.017491233745382</v>
          </cell>
          <cell r="EJ132">
            <v>59.016393442622949</v>
          </cell>
          <cell r="EK132">
            <v>12.798374809547994</v>
          </cell>
          <cell r="EL132">
            <v>20.077459333849728</v>
          </cell>
          <cell r="EM132">
            <v>0</v>
          </cell>
          <cell r="EN132">
            <v>482.19950651282949</v>
          </cell>
          <cell r="EO132">
            <v>0</v>
          </cell>
          <cell r="EP132">
            <v>901.55842406079591</v>
          </cell>
          <cell r="EQ132">
            <v>590.88175765998403</v>
          </cell>
          <cell r="ER132">
            <v>-411.39252650222392</v>
          </cell>
          <cell r="ES132">
            <v>-103.45535181673075</v>
          </cell>
          <cell r="ET132">
            <v>0.5906844582236318</v>
          </cell>
          <cell r="EU132">
            <v>144.69926260671832</v>
          </cell>
          <cell r="EV132">
            <v>0</v>
          </cell>
          <cell r="EW132">
            <v>0</v>
          </cell>
        </row>
        <row r="133">
          <cell r="A133">
            <v>42261</v>
          </cell>
          <cell r="B133">
            <v>12</v>
          </cell>
          <cell r="C133" t="str">
            <v>Mon</v>
          </cell>
          <cell r="D133">
            <v>19498</v>
          </cell>
          <cell r="E133">
            <v>0</v>
          </cell>
          <cell r="F133">
            <v>0</v>
          </cell>
          <cell r="G133">
            <v>2064</v>
          </cell>
          <cell r="H133">
            <v>0</v>
          </cell>
          <cell r="I133">
            <v>156</v>
          </cell>
          <cell r="J133">
            <v>164</v>
          </cell>
          <cell r="K133">
            <v>21882</v>
          </cell>
          <cell r="L133">
            <v>0</v>
          </cell>
          <cell r="M133">
            <v>21882</v>
          </cell>
          <cell r="N133">
            <v>203</v>
          </cell>
          <cell r="O133">
            <v>519</v>
          </cell>
          <cell r="P133">
            <v>17758</v>
          </cell>
          <cell r="Q133">
            <v>501</v>
          </cell>
          <cell r="R133">
            <v>0</v>
          </cell>
          <cell r="S133">
            <v>0</v>
          </cell>
          <cell r="T133">
            <v>0</v>
          </cell>
          <cell r="U133">
            <v>423</v>
          </cell>
          <cell r="V133">
            <v>8353</v>
          </cell>
          <cell r="W133">
            <v>501</v>
          </cell>
          <cell r="X133">
            <v>500</v>
          </cell>
          <cell r="Y133">
            <v>0</v>
          </cell>
          <cell r="Z133">
            <v>1</v>
          </cell>
          <cell r="AA133">
            <v>33</v>
          </cell>
          <cell r="AB133">
            <v>534</v>
          </cell>
          <cell r="AC133">
            <v>4</v>
          </cell>
          <cell r="AD133">
            <v>498</v>
          </cell>
          <cell r="AE133">
            <v>81</v>
          </cell>
          <cell r="AF133">
            <v>0</v>
          </cell>
          <cell r="AG133">
            <v>0</v>
          </cell>
          <cell r="AH133">
            <v>1.0257654332210404</v>
          </cell>
          <cell r="AI133">
            <v>0.956774282773172</v>
          </cell>
          <cell r="AJ133">
            <v>0.99072296865003195</v>
          </cell>
          <cell r="AK133">
            <v>205.51432160156793</v>
          </cell>
          <cell r="AL133">
            <v>0</v>
          </cell>
          <cell r="AM133">
            <v>1.4623891783200805E-2</v>
          </cell>
          <cell r="AN133">
            <v>15.938987562043497</v>
          </cell>
          <cell r="AO133">
            <v>42.954686530105526</v>
          </cell>
          <cell r="AP133">
            <v>24.317395727320974</v>
          </cell>
          <cell r="AQ133">
            <v>21.243566035714068</v>
          </cell>
          <cell r="AR133">
            <v>43.67664670658683</v>
          </cell>
          <cell r="AS133">
            <v>15.821440916527541</v>
          </cell>
          <cell r="AT133">
            <v>79.235399198677925</v>
          </cell>
          <cell r="AU133">
            <v>222.99243625250188</v>
          </cell>
          <cell r="AV133">
            <v>0.35532774353367308</v>
          </cell>
          <cell r="AW133">
            <v>0.57271554427389815</v>
          </cell>
          <cell r="AX133">
            <v>43.508480132148058</v>
          </cell>
          <cell r="BF133">
            <v>16.5625</v>
          </cell>
          <cell r="BG133">
            <v>65.799722222213688</v>
          </cell>
          <cell r="BH133">
            <v>210.40416666602482</v>
          </cell>
          <cell r="BI133">
            <v>0</v>
          </cell>
          <cell r="BJ133">
            <v>292.76638888823851</v>
          </cell>
          <cell r="BK133">
            <v>98.128888888510417</v>
          </cell>
          <cell r="BL133">
            <v>100.65722222222223</v>
          </cell>
          <cell r="BM133">
            <v>94.874166666598114</v>
          </cell>
          <cell r="BN133">
            <v>94.774722222222223</v>
          </cell>
          <cell r="BO133">
            <v>0</v>
          </cell>
          <cell r="BP133">
            <v>0</v>
          </cell>
          <cell r="BQ133">
            <v>0</v>
          </cell>
          <cell r="BR133">
            <v>0</v>
          </cell>
          <cell r="BS133">
            <v>3.2547222219122989</v>
          </cell>
          <cell r="BT133">
            <v>5.8825000000000003</v>
          </cell>
          <cell r="BU133">
            <v>0</v>
          </cell>
          <cell r="BV133">
            <v>0</v>
          </cell>
          <cell r="BW133">
            <v>32.561666666703914</v>
          </cell>
          <cell r="BX133">
            <v>12.0825</v>
          </cell>
          <cell r="BY133">
            <v>20.479166666703918</v>
          </cell>
          <cell r="BZ133">
            <v>24.114166666666666</v>
          </cell>
          <cell r="CA133">
            <v>23.58361111113517</v>
          </cell>
          <cell r="CB133">
            <v>0</v>
          </cell>
          <cell r="CC133">
            <v>0</v>
          </cell>
          <cell r="CD133">
            <v>33.751666666603541</v>
          </cell>
          <cell r="CE133">
            <v>27.772500000000001</v>
          </cell>
          <cell r="CF133">
            <v>31.58499999983081</v>
          </cell>
          <cell r="CG133">
            <v>26.353888888888889</v>
          </cell>
          <cell r="CH133">
            <v>0</v>
          </cell>
          <cell r="CI133">
            <v>0</v>
          </cell>
          <cell r="CJ133">
            <v>4.9722222222222223E-2</v>
          </cell>
          <cell r="CK133">
            <v>0.10583333333333333</v>
          </cell>
          <cell r="CL133">
            <v>2.1169444445505117</v>
          </cell>
          <cell r="CM133">
            <v>1.3127777777777778</v>
          </cell>
          <cell r="CN133">
            <v>0</v>
          </cell>
          <cell r="CO133">
            <v>188.02583333295306</v>
          </cell>
          <cell r="CP133">
            <v>39.202222222222218</v>
          </cell>
          <cell r="CQ133">
            <v>0</v>
          </cell>
          <cell r="CR133">
            <v>9.049722222222222</v>
          </cell>
          <cell r="CS133">
            <v>0</v>
          </cell>
          <cell r="CT133">
            <v>0</v>
          </cell>
          <cell r="CU133">
            <v>7.378333333333333</v>
          </cell>
          <cell r="CV133">
            <v>0</v>
          </cell>
          <cell r="CW133">
            <v>0</v>
          </cell>
          <cell r="CX133">
            <v>8.7655555555555562</v>
          </cell>
          <cell r="CY133">
            <v>1.4533333333333334</v>
          </cell>
          <cell r="CZ133">
            <v>4.8663888888888893</v>
          </cell>
          <cell r="DA133">
            <v>0</v>
          </cell>
          <cell r="DB133">
            <v>0</v>
          </cell>
          <cell r="DC133">
            <v>1.6780555555555556</v>
          </cell>
          <cell r="DD133">
            <v>0</v>
          </cell>
          <cell r="DE133">
            <v>0</v>
          </cell>
          <cell r="DF133">
            <v>0</v>
          </cell>
          <cell r="DG133">
            <v>0</v>
          </cell>
          <cell r="DH133">
            <v>0</v>
          </cell>
          <cell r="DI133">
            <v>9.0544444443619181</v>
          </cell>
          <cell r="DJ133">
            <v>3.7255555555555557</v>
          </cell>
          <cell r="DK133">
            <v>2.9649999999999999</v>
          </cell>
          <cell r="DL133">
            <v>0</v>
          </cell>
          <cell r="DM133">
            <v>0</v>
          </cell>
          <cell r="DN133">
            <v>32.50833333325081</v>
          </cell>
          <cell r="DO133">
            <v>88.138611111028581</v>
          </cell>
          <cell r="DP133">
            <v>276.16444444398167</v>
          </cell>
          <cell r="DQ133">
            <v>11.875071111091211</v>
          </cell>
          <cell r="DR133">
            <v>4.2999999999999997E-2</v>
          </cell>
          <cell r="DS133">
            <v>288.03951555507285</v>
          </cell>
          <cell r="DT133">
            <v>14.554166666666667</v>
          </cell>
          <cell r="DU133">
            <v>1.8297222218768567</v>
          </cell>
          <cell r="DV133">
            <v>3</v>
          </cell>
          <cell r="DW133">
            <v>1.0415237625361175E-2</v>
          </cell>
          <cell r="DX133">
            <v>129.18</v>
          </cell>
          <cell r="DY133">
            <v>0</v>
          </cell>
          <cell r="DZ133">
            <v>0</v>
          </cell>
          <cell r="EA133">
            <v>0.30599485956355377</v>
          </cell>
          <cell r="EB133">
            <v>43.06</v>
          </cell>
          <cell r="EC133">
            <v>12532.161539801438</v>
          </cell>
          <cell r="ED133">
            <v>0</v>
          </cell>
          <cell r="EE133">
            <v>16</v>
          </cell>
          <cell r="EF133">
            <v>6.8614583320382128</v>
          </cell>
          <cell r="EG133">
            <v>5.5055555555208899</v>
          </cell>
          <cell r="EH133">
            <v>14.71241170544077</v>
          </cell>
          <cell r="EI133">
            <v>15.830299192739538</v>
          </cell>
          <cell r="EJ133">
            <v>0</v>
          </cell>
          <cell r="EK133">
            <v>20.11173184357542</v>
          </cell>
          <cell r="EL133">
            <v>15.588505444698551</v>
          </cell>
          <cell r="EM133">
            <v>0</v>
          </cell>
          <cell r="EN133">
            <v>634.15550061513545</v>
          </cell>
          <cell r="EO133">
            <v>0</v>
          </cell>
          <cell r="EP133">
            <v>383.50998707852398</v>
          </cell>
          <cell r="EQ133">
            <v>64.558855466367376</v>
          </cell>
          <cell r="ER133">
            <v>-63.800351837178162</v>
          </cell>
          <cell r="ES133">
            <v>60.391088859466727</v>
          </cell>
          <cell r="ET133">
            <v>-4.4658181952253795E-2</v>
          </cell>
          <cell r="EU133">
            <v>-22.460226937625542</v>
          </cell>
          <cell r="EV133">
            <v>0</v>
          </cell>
          <cell r="EW133">
            <v>0</v>
          </cell>
        </row>
        <row r="134">
          <cell r="A134">
            <v>42262</v>
          </cell>
          <cell r="B134">
            <v>12</v>
          </cell>
          <cell r="C134" t="str">
            <v>Tue</v>
          </cell>
          <cell r="D134">
            <v>24120</v>
          </cell>
          <cell r="E134">
            <v>0</v>
          </cell>
          <cell r="F134">
            <v>0</v>
          </cell>
          <cell r="G134">
            <v>4098</v>
          </cell>
          <cell r="H134">
            <v>0</v>
          </cell>
          <cell r="I134">
            <v>492</v>
          </cell>
          <cell r="J134">
            <v>2870</v>
          </cell>
          <cell r="K134">
            <v>31580</v>
          </cell>
          <cell r="L134">
            <v>0</v>
          </cell>
          <cell r="M134">
            <v>31580</v>
          </cell>
          <cell r="N134">
            <v>418</v>
          </cell>
          <cell r="O134">
            <v>1040</v>
          </cell>
          <cell r="P134">
            <v>31107</v>
          </cell>
          <cell r="Q134">
            <v>804</v>
          </cell>
          <cell r="R134">
            <v>0</v>
          </cell>
          <cell r="S134">
            <v>0</v>
          </cell>
          <cell r="T134">
            <v>0</v>
          </cell>
          <cell r="U134">
            <v>645</v>
          </cell>
          <cell r="V134">
            <v>10502</v>
          </cell>
          <cell r="W134">
            <v>804</v>
          </cell>
          <cell r="X134">
            <v>765</v>
          </cell>
          <cell r="Y134">
            <v>0</v>
          </cell>
          <cell r="Z134">
            <v>4</v>
          </cell>
          <cell r="AA134">
            <v>146</v>
          </cell>
          <cell r="AB134">
            <v>915</v>
          </cell>
          <cell r="AC134">
            <v>39</v>
          </cell>
          <cell r="AD134">
            <v>1031</v>
          </cell>
          <cell r="AE134">
            <v>117</v>
          </cell>
          <cell r="AF134">
            <v>0</v>
          </cell>
          <cell r="AG134">
            <v>0</v>
          </cell>
          <cell r="AH134">
            <v>1.0039134779658796</v>
          </cell>
          <cell r="AI134">
            <v>0.97811354881288048</v>
          </cell>
          <cell r="AJ134">
            <v>0.98676377454084863</v>
          </cell>
          <cell r="AK134">
            <v>191.75280953461674</v>
          </cell>
          <cell r="AL134">
            <v>0</v>
          </cell>
          <cell r="AM134">
            <v>0.1064597846738442</v>
          </cell>
          <cell r="AN134">
            <v>17.19505642131551</v>
          </cell>
          <cell r="AO134">
            <v>51.403152287330443</v>
          </cell>
          <cell r="AP134">
            <v>25.614730057155437</v>
          </cell>
          <cell r="AQ134">
            <v>24.981227829453768</v>
          </cell>
          <cell r="AR134">
            <v>39.278606965174127</v>
          </cell>
          <cell r="AS134">
            <v>16.834036029133621</v>
          </cell>
          <cell r="AT134">
            <v>81.449305888437863</v>
          </cell>
          <cell r="AU134">
            <v>244.32481222381688</v>
          </cell>
          <cell r="AV134">
            <v>0.33336485618098083</v>
          </cell>
          <cell r="AW134">
            <v>0.55383836004431264</v>
          </cell>
          <cell r="AX134">
            <v>43.250000000000007</v>
          </cell>
          <cell r="BF134">
            <v>19.867777777777778</v>
          </cell>
          <cell r="BG134">
            <v>96.462222222238267</v>
          </cell>
          <cell r="BH134">
            <v>293.12555555486097</v>
          </cell>
          <cell r="BI134">
            <v>0</v>
          </cell>
          <cell r="BJ134">
            <v>409.45555555487704</v>
          </cell>
          <cell r="BK134">
            <v>129.25416666675153</v>
          </cell>
          <cell r="BL134">
            <v>129.76</v>
          </cell>
          <cell r="BM134">
            <v>125.78694444446023</v>
          </cell>
          <cell r="BN134">
            <v>121.18583333333333</v>
          </cell>
          <cell r="BO134">
            <v>0</v>
          </cell>
          <cell r="BP134">
            <v>0</v>
          </cell>
          <cell r="BQ134">
            <v>0</v>
          </cell>
          <cell r="BR134">
            <v>0</v>
          </cell>
          <cell r="BS134">
            <v>3.4672222222912952</v>
          </cell>
          <cell r="BT134">
            <v>8.5741666666666667</v>
          </cell>
          <cell r="BU134">
            <v>0</v>
          </cell>
          <cell r="BV134">
            <v>0</v>
          </cell>
          <cell r="BW134">
            <v>60.482499999871166</v>
          </cell>
          <cell r="BX134">
            <v>20.232222222222223</v>
          </cell>
          <cell r="BY134">
            <v>40.250277777648947</v>
          </cell>
          <cell r="BZ134">
            <v>45.888888888888886</v>
          </cell>
          <cell r="CA134">
            <v>32.184166666622168</v>
          </cell>
          <cell r="CB134">
            <v>0</v>
          </cell>
          <cell r="CC134">
            <v>0</v>
          </cell>
          <cell r="CD134">
            <v>54.35416666665477</v>
          </cell>
          <cell r="CE134">
            <v>46.645000000000003</v>
          </cell>
          <cell r="CF134">
            <v>45.38305555565438</v>
          </cell>
          <cell r="CG134">
            <v>40.331388888888888</v>
          </cell>
          <cell r="CH134">
            <v>0</v>
          </cell>
          <cell r="CI134">
            <v>0</v>
          </cell>
          <cell r="CJ134">
            <v>0.19500000000000001</v>
          </cell>
          <cell r="CK134">
            <v>0.33555555555555555</v>
          </cell>
          <cell r="CL134">
            <v>8.7761111110003878</v>
          </cell>
          <cell r="CM134">
            <v>5.9780555555555557</v>
          </cell>
          <cell r="CN134">
            <v>0</v>
          </cell>
          <cell r="CO134">
            <v>276.27499999989959</v>
          </cell>
          <cell r="CP134">
            <v>45.384444444429178</v>
          </cell>
          <cell r="CQ134">
            <v>0</v>
          </cell>
          <cell r="CR134">
            <v>9.8175000000000008</v>
          </cell>
          <cell r="CS134">
            <v>0</v>
          </cell>
          <cell r="CT134">
            <v>0</v>
          </cell>
          <cell r="CU134">
            <v>12.355277777777777</v>
          </cell>
          <cell r="CV134">
            <v>0</v>
          </cell>
          <cell r="CW134">
            <v>0</v>
          </cell>
          <cell r="CX134">
            <v>16.760277777777777</v>
          </cell>
          <cell r="CY134">
            <v>4.2833333333333332</v>
          </cell>
          <cell r="CZ134">
            <v>3.8799999999174744</v>
          </cell>
          <cell r="DA134">
            <v>0.69305555555555554</v>
          </cell>
          <cell r="DB134">
            <v>0</v>
          </cell>
          <cell r="DC134">
            <v>2.7405555555555554</v>
          </cell>
          <cell r="DD134">
            <v>0</v>
          </cell>
          <cell r="DE134">
            <v>0</v>
          </cell>
          <cell r="DF134">
            <v>0</v>
          </cell>
          <cell r="DG134">
            <v>0</v>
          </cell>
          <cell r="DH134">
            <v>0</v>
          </cell>
          <cell r="DI134">
            <v>8.5394444444444453</v>
          </cell>
          <cell r="DJ134">
            <v>2.6955555555555555</v>
          </cell>
          <cell r="DK134">
            <v>4.3013888888888889</v>
          </cell>
          <cell r="DL134">
            <v>0</v>
          </cell>
          <cell r="DM134">
            <v>0</v>
          </cell>
          <cell r="DN134">
            <v>43.893611111028584</v>
          </cell>
          <cell r="DO134">
            <v>111.45083333323555</v>
          </cell>
          <cell r="DP134">
            <v>387.72583333313514</v>
          </cell>
          <cell r="DQ134">
            <v>16.672210833324808</v>
          </cell>
          <cell r="DR134">
            <v>4.299999999999999E-2</v>
          </cell>
          <cell r="DS134">
            <v>404.39804416645995</v>
          </cell>
          <cell r="DT134">
            <v>18.338055555555556</v>
          </cell>
          <cell r="DU134">
            <v>3.2222222217715606</v>
          </cell>
          <cell r="DV134">
            <v>0</v>
          </cell>
          <cell r="DW134">
            <v>0</v>
          </cell>
          <cell r="DX134">
            <v>0</v>
          </cell>
          <cell r="DY134">
            <v>0</v>
          </cell>
          <cell r="DZ134">
            <v>0</v>
          </cell>
          <cell r="EA134">
            <v>0.27559686536802269</v>
          </cell>
          <cell r="EB134">
            <v>43.25</v>
          </cell>
          <cell r="EC134">
            <v>17490.215410199395</v>
          </cell>
          <cell r="ED134">
            <v>0</v>
          </cell>
          <cell r="EE134">
            <v>21</v>
          </cell>
          <cell r="EF134">
            <v>9.2063492050616027</v>
          </cell>
          <cell r="EG134">
            <v>6.2938888888604314</v>
          </cell>
          <cell r="EH134">
            <v>18.589460676224927</v>
          </cell>
          <cell r="EI134">
            <v>16.856511546734911</v>
          </cell>
          <cell r="EJ134">
            <v>0</v>
          </cell>
          <cell r="EK134">
            <v>20.512820512820511</v>
          </cell>
          <cell r="EL134">
            <v>16.636070140109869</v>
          </cell>
          <cell r="EM134">
            <v>0</v>
          </cell>
          <cell r="EN134">
            <v>1181.9259733781525</v>
          </cell>
          <cell r="EO134">
            <v>0</v>
          </cell>
          <cell r="EP134">
            <v>15.405973643125124</v>
          </cell>
          <cell r="EQ134">
            <v>-77.545048658266865</v>
          </cell>
          <cell r="ER134">
            <v>-346.6847916685914</v>
          </cell>
          <cell r="ES134">
            <v>-47.591382576272068</v>
          </cell>
          <cell r="ET134">
            <v>-6.3535366181839303E-2</v>
          </cell>
          <cell r="EU134">
            <v>-46.391835006300226</v>
          </cell>
          <cell r="EV134">
            <v>0</v>
          </cell>
          <cell r="EW134">
            <v>0</v>
          </cell>
        </row>
        <row r="135">
          <cell r="A135">
            <v>42263</v>
          </cell>
          <cell r="B135">
            <v>12</v>
          </cell>
          <cell r="C135" t="str">
            <v>Wed</v>
          </cell>
          <cell r="D135">
            <v>24824</v>
          </cell>
          <cell r="E135">
            <v>0</v>
          </cell>
          <cell r="F135">
            <v>0</v>
          </cell>
          <cell r="G135">
            <v>3654</v>
          </cell>
          <cell r="H135">
            <v>0</v>
          </cell>
          <cell r="I135">
            <v>755</v>
          </cell>
          <cell r="J135">
            <v>1140</v>
          </cell>
          <cell r="K135">
            <v>30373</v>
          </cell>
          <cell r="L135">
            <v>0</v>
          </cell>
          <cell r="M135">
            <v>30373</v>
          </cell>
          <cell r="N135">
            <v>386</v>
          </cell>
          <cell r="O135">
            <v>762</v>
          </cell>
          <cell r="P135">
            <v>24934</v>
          </cell>
          <cell r="Q135">
            <v>766</v>
          </cell>
          <cell r="R135">
            <v>0</v>
          </cell>
          <cell r="S135">
            <v>0</v>
          </cell>
          <cell r="T135">
            <v>0</v>
          </cell>
          <cell r="U135">
            <v>624</v>
          </cell>
          <cell r="V135">
            <v>12631</v>
          </cell>
          <cell r="W135">
            <v>766</v>
          </cell>
          <cell r="X135">
            <v>665</v>
          </cell>
          <cell r="Y135">
            <v>0</v>
          </cell>
          <cell r="Z135">
            <v>2</v>
          </cell>
          <cell r="AA135">
            <v>93</v>
          </cell>
          <cell r="AB135">
            <v>760</v>
          </cell>
          <cell r="AC135">
            <v>15</v>
          </cell>
          <cell r="AD135">
            <v>759</v>
          </cell>
          <cell r="AE135">
            <v>114</v>
          </cell>
          <cell r="AF135">
            <v>0</v>
          </cell>
          <cell r="AG135">
            <v>0</v>
          </cell>
          <cell r="AH135">
            <v>1.0319483368393101</v>
          </cell>
          <cell r="AI135">
            <v>1.0133954460808401</v>
          </cell>
          <cell r="AJ135">
            <v>0.98729134428604348</v>
          </cell>
          <cell r="AK135">
            <v>203.02424484740558</v>
          </cell>
          <cell r="AL135">
            <v>0</v>
          </cell>
          <cell r="AM135">
            <v>6.2390939321107564E-2</v>
          </cell>
          <cell r="AN135">
            <v>17.789652533689683</v>
          </cell>
          <cell r="AO135">
            <v>51.239329809290773</v>
          </cell>
          <cell r="AP135">
            <v>27.143495753241197</v>
          </cell>
          <cell r="AQ135">
            <v>20.638401377056084</v>
          </cell>
          <cell r="AR135">
            <v>39.651436031331592</v>
          </cell>
          <cell r="AS135">
            <v>16.947577722810685</v>
          </cell>
          <cell r="AT135">
            <v>88.939030252635419</v>
          </cell>
          <cell r="AU135">
            <v>236.08303069844675</v>
          </cell>
          <cell r="AV135">
            <v>0.37672775544058018</v>
          </cell>
          <cell r="AW135">
            <v>0.49883460542067598</v>
          </cell>
          <cell r="AX135">
            <v>42.536784336117883</v>
          </cell>
          <cell r="BF135">
            <v>17.514722222222222</v>
          </cell>
          <cell r="BG135">
            <v>80.211944444508859</v>
          </cell>
          <cell r="BH135">
            <v>251.26944444459372</v>
          </cell>
          <cell r="BI135">
            <v>11.702222222222222</v>
          </cell>
          <cell r="BJ135">
            <v>360.69833333354705</v>
          </cell>
          <cell r="BK135">
            <v>128.65388888876134</v>
          </cell>
          <cell r="BL135">
            <v>132.76416666666665</v>
          </cell>
          <cell r="BM135">
            <v>122.27111111117733</v>
          </cell>
          <cell r="BN135">
            <v>124.48555555555555</v>
          </cell>
          <cell r="BO135">
            <v>0</v>
          </cell>
          <cell r="BP135">
            <v>0</v>
          </cell>
          <cell r="BQ135">
            <v>0</v>
          </cell>
          <cell r="BR135">
            <v>0</v>
          </cell>
          <cell r="BS135">
            <v>6.3827777775840113</v>
          </cell>
          <cell r="BT135">
            <v>8.2786111111111111</v>
          </cell>
          <cell r="BU135">
            <v>0</v>
          </cell>
          <cell r="BV135">
            <v>0</v>
          </cell>
          <cell r="BW135">
            <v>42.83388888888863</v>
          </cell>
          <cell r="BX135">
            <v>14.871388888888889</v>
          </cell>
          <cell r="BY135">
            <v>27.962499999999743</v>
          </cell>
          <cell r="BZ135">
            <v>34.724444444444444</v>
          </cell>
          <cell r="CA135">
            <v>37.115277777840383</v>
          </cell>
          <cell r="CB135">
            <v>0</v>
          </cell>
          <cell r="CC135">
            <v>0</v>
          </cell>
          <cell r="CD135">
            <v>44.844166666784119</v>
          </cell>
          <cell r="CE135">
            <v>39.057500000000005</v>
          </cell>
          <cell r="CF135">
            <v>39.756944444537062</v>
          </cell>
          <cell r="CG135">
            <v>35.485555555555557</v>
          </cell>
          <cell r="CH135">
            <v>0</v>
          </cell>
          <cell r="CI135">
            <v>0</v>
          </cell>
          <cell r="CJ135">
            <v>0</v>
          </cell>
          <cell r="CK135">
            <v>0</v>
          </cell>
          <cell r="CL135">
            <v>5.0872222222470578</v>
          </cell>
          <cell r="CM135">
            <v>3.5719444444444446</v>
          </cell>
          <cell r="CN135">
            <v>0</v>
          </cell>
          <cell r="CO135">
            <v>253.44722222227449</v>
          </cell>
          <cell r="CP135">
            <v>43.864722222222227</v>
          </cell>
          <cell r="CQ135">
            <v>0</v>
          </cell>
          <cell r="CR135">
            <v>7.5508333333333333</v>
          </cell>
          <cell r="CS135">
            <v>0</v>
          </cell>
          <cell r="CT135">
            <v>0</v>
          </cell>
          <cell r="CU135">
            <v>2.7005555555555554</v>
          </cell>
          <cell r="CV135">
            <v>0</v>
          </cell>
          <cell r="CW135">
            <v>0</v>
          </cell>
          <cell r="CX135">
            <v>11.589166666666667</v>
          </cell>
          <cell r="CY135">
            <v>4.4833333333333334</v>
          </cell>
          <cell r="CZ135">
            <v>0</v>
          </cell>
          <cell r="DA135">
            <v>0.11444444444444445</v>
          </cell>
          <cell r="DB135">
            <v>0</v>
          </cell>
          <cell r="DC135">
            <v>3.4975000000000001</v>
          </cell>
          <cell r="DD135">
            <v>0.27500000000000002</v>
          </cell>
          <cell r="DE135">
            <v>0</v>
          </cell>
          <cell r="DF135">
            <v>0</v>
          </cell>
          <cell r="DG135">
            <v>0</v>
          </cell>
          <cell r="DH135">
            <v>0</v>
          </cell>
          <cell r="DI135">
            <v>9.6711111111111112</v>
          </cell>
          <cell r="DJ135">
            <v>0</v>
          </cell>
          <cell r="DK135">
            <v>4.3097222222222218</v>
          </cell>
          <cell r="DL135">
            <v>0</v>
          </cell>
          <cell r="DM135">
            <v>0</v>
          </cell>
          <cell r="DN135">
            <v>33.940277777777773</v>
          </cell>
          <cell r="DO135">
            <v>88.056388888888875</v>
          </cell>
          <cell r="DP135">
            <v>341.50361111116337</v>
          </cell>
          <cell r="DQ135">
            <v>14.684655277780024</v>
          </cell>
          <cell r="DR135">
            <v>4.2999999999999997E-2</v>
          </cell>
          <cell r="DS135">
            <v>356.18826638894336</v>
          </cell>
          <cell r="DT135">
            <v>16.159722222222221</v>
          </cell>
          <cell r="DU135">
            <v>2.6780555557467252</v>
          </cell>
          <cell r="DV135">
            <v>20.93</v>
          </cell>
          <cell r="DW135">
            <v>5.8761059740090583E-2</v>
          </cell>
          <cell r="DX135">
            <v>840.88368000000003</v>
          </cell>
          <cell r="DY135">
            <v>0</v>
          </cell>
          <cell r="DZ135">
            <v>0</v>
          </cell>
          <cell r="EA135">
            <v>0.24721866832282122</v>
          </cell>
          <cell r="EB135">
            <v>40.176000000000002</v>
          </cell>
          <cell r="EC135">
            <v>15151.103470442191</v>
          </cell>
          <cell r="ED135">
            <v>470.14848000000001</v>
          </cell>
          <cell r="EE135">
            <v>23</v>
          </cell>
          <cell r="EF135">
            <v>6.9862318845566742</v>
          </cell>
          <cell r="EG135">
            <v>6.8424999999655931</v>
          </cell>
          <cell r="EH135">
            <v>16.660577274471791</v>
          </cell>
          <cell r="EI135">
            <v>16.726637554546187</v>
          </cell>
          <cell r="EJ135">
            <v>0</v>
          </cell>
          <cell r="EK135">
            <v>0</v>
          </cell>
          <cell r="EL135">
            <v>18.281096428872203</v>
          </cell>
          <cell r="EM135">
            <v>0</v>
          </cell>
          <cell r="EN135">
            <v>572.47802247364166</v>
          </cell>
          <cell r="EO135">
            <v>0</v>
          </cell>
          <cell r="EP135">
            <v>199.17680468081349</v>
          </cell>
          <cell r="EQ135">
            <v>-118.88408594364299</v>
          </cell>
          <cell r="ER135">
            <v>-50.394273662209841</v>
          </cell>
          <cell r="ES135">
            <v>-51.743420152961974</v>
          </cell>
          <cell r="ET135">
            <v>-0.11853912080547596</v>
          </cell>
          <cell r="EU135">
            <v>-84.641769997823744</v>
          </cell>
          <cell r="EV135">
            <v>0</v>
          </cell>
          <cell r="EW135">
            <v>0</v>
          </cell>
        </row>
        <row r="136">
          <cell r="A136">
            <v>42264</v>
          </cell>
          <cell r="B136">
            <v>12</v>
          </cell>
          <cell r="C136" t="str">
            <v>Thu</v>
          </cell>
          <cell r="D136">
            <v>25028</v>
          </cell>
          <cell r="E136">
            <v>0</v>
          </cell>
          <cell r="F136">
            <v>0</v>
          </cell>
          <cell r="G136">
            <v>5586</v>
          </cell>
          <cell r="H136">
            <v>0</v>
          </cell>
          <cell r="I136">
            <v>3425</v>
          </cell>
          <cell r="J136">
            <v>2373</v>
          </cell>
          <cell r="K136">
            <v>36412</v>
          </cell>
          <cell r="L136">
            <v>0</v>
          </cell>
          <cell r="M136">
            <v>36412</v>
          </cell>
          <cell r="N136">
            <v>1307</v>
          </cell>
          <cell r="O136">
            <v>1028</v>
          </cell>
          <cell r="P136">
            <v>34886</v>
          </cell>
          <cell r="Q136">
            <v>850</v>
          </cell>
          <cell r="R136">
            <v>0</v>
          </cell>
          <cell r="S136">
            <v>0</v>
          </cell>
          <cell r="T136">
            <v>0</v>
          </cell>
          <cell r="U136">
            <v>659</v>
          </cell>
          <cell r="V136">
            <v>13123</v>
          </cell>
          <cell r="W136">
            <v>850</v>
          </cell>
          <cell r="X136">
            <v>711</v>
          </cell>
          <cell r="Y136">
            <v>0</v>
          </cell>
          <cell r="Z136">
            <v>6</v>
          </cell>
          <cell r="AA136">
            <v>140</v>
          </cell>
          <cell r="AB136">
            <v>857</v>
          </cell>
          <cell r="AC136">
            <v>20</v>
          </cell>
          <cell r="AD136">
            <v>1018</v>
          </cell>
          <cell r="AE136">
            <v>230</v>
          </cell>
          <cell r="AF136">
            <v>0</v>
          </cell>
          <cell r="AG136">
            <v>0</v>
          </cell>
          <cell r="AH136">
            <v>1.0880436298764287</v>
          </cell>
          <cell r="AI136">
            <v>0.98318861668447499</v>
          </cell>
          <cell r="AJ136">
            <v>0.96410524003075904</v>
          </cell>
          <cell r="AK136">
            <v>184.73310301698567</v>
          </cell>
          <cell r="AL136">
            <v>0</v>
          </cell>
          <cell r="AM136">
            <v>0.15923321981764255</v>
          </cell>
          <cell r="AN136">
            <v>18.08293877072979</v>
          </cell>
          <cell r="AO136">
            <v>70.487400720477751</v>
          </cell>
          <cell r="AP136">
            <v>24.086123269794754</v>
          </cell>
          <cell r="AQ136">
            <v>19.240805598671695</v>
          </cell>
          <cell r="AR136">
            <v>42.837647058823528</v>
          </cell>
          <cell r="AS136">
            <v>16.839324505820741</v>
          </cell>
          <cell r="AT136">
            <v>92.457635785916068</v>
          </cell>
          <cell r="AU136">
            <v>257.52629128354471</v>
          </cell>
          <cell r="AV136">
            <v>0.35902212284848717</v>
          </cell>
          <cell r="AW136">
            <v>0.48003654372186028</v>
          </cell>
          <cell r="AX136">
            <v>42.553254001309433</v>
          </cell>
          <cell r="BF136">
            <v>19.867777777777778</v>
          </cell>
          <cell r="BG136">
            <v>113.80805555562101</v>
          </cell>
          <cell r="BH136">
            <v>282.15499999999741</v>
          </cell>
          <cell r="BI136">
            <v>0</v>
          </cell>
          <cell r="BJ136">
            <v>415.83083333339619</v>
          </cell>
          <cell r="BK136">
            <v>141.39138888894735</v>
          </cell>
          <cell r="BL136">
            <v>153.84</v>
          </cell>
          <cell r="BM136">
            <v>135.48194444446023</v>
          </cell>
          <cell r="BN136">
            <v>142.46194444444444</v>
          </cell>
          <cell r="BO136">
            <v>0</v>
          </cell>
          <cell r="BP136">
            <v>0</v>
          </cell>
          <cell r="BQ136">
            <v>0</v>
          </cell>
          <cell r="BR136">
            <v>0</v>
          </cell>
          <cell r="BS136">
            <v>5.9094444444871304</v>
          </cell>
          <cell r="BT136">
            <v>11.378055555555555</v>
          </cell>
          <cell r="BU136">
            <v>0</v>
          </cell>
          <cell r="BV136">
            <v>0</v>
          </cell>
          <cell r="BW136">
            <v>56.84916666664752</v>
          </cell>
          <cell r="BX136">
            <v>14.584166666559305</v>
          </cell>
          <cell r="BY136">
            <v>42.265000000088214</v>
          </cell>
          <cell r="BZ136">
            <v>46.778055555555554</v>
          </cell>
          <cell r="CA136">
            <v>44.176944444502908</v>
          </cell>
          <cell r="CB136">
            <v>0</v>
          </cell>
          <cell r="CC136">
            <v>0</v>
          </cell>
          <cell r="CD136">
            <v>50.892777777622037</v>
          </cell>
          <cell r="CE136">
            <v>44.813611111111108</v>
          </cell>
          <cell r="CF136">
            <v>42.481388888574827</v>
          </cell>
          <cell r="CG136">
            <v>38.756388888888885</v>
          </cell>
          <cell r="CH136">
            <v>0</v>
          </cell>
          <cell r="CI136">
            <v>0</v>
          </cell>
          <cell r="CJ136">
            <v>0.16888888888888889</v>
          </cell>
          <cell r="CK136">
            <v>0.14083333333333334</v>
          </cell>
          <cell r="CL136">
            <v>8.2425000001583246</v>
          </cell>
          <cell r="CM136">
            <v>5.9163888888888891</v>
          </cell>
          <cell r="CN136">
            <v>0</v>
          </cell>
          <cell r="CO136">
            <v>293.31027777771982</v>
          </cell>
          <cell r="CP136">
            <v>50.334166666666668</v>
          </cell>
          <cell r="CQ136">
            <v>0</v>
          </cell>
          <cell r="CR136">
            <v>9.7719444444444452</v>
          </cell>
          <cell r="CS136">
            <v>0</v>
          </cell>
          <cell r="CT136">
            <v>0</v>
          </cell>
          <cell r="CU136">
            <v>7.7197222222222219</v>
          </cell>
          <cell r="CV136">
            <v>0</v>
          </cell>
          <cell r="CW136">
            <v>0</v>
          </cell>
          <cell r="CX136">
            <v>12.788611111111111</v>
          </cell>
          <cell r="CY136">
            <v>3.3166666666666669</v>
          </cell>
          <cell r="CZ136">
            <v>5.4166666666666669E-2</v>
          </cell>
          <cell r="DA136">
            <v>0</v>
          </cell>
          <cell r="DB136">
            <v>0</v>
          </cell>
          <cell r="DC136">
            <v>8.044722222222223</v>
          </cell>
          <cell r="DD136">
            <v>0</v>
          </cell>
          <cell r="DE136">
            <v>0</v>
          </cell>
          <cell r="DF136">
            <v>0</v>
          </cell>
          <cell r="DG136">
            <v>0</v>
          </cell>
          <cell r="DH136">
            <v>0</v>
          </cell>
          <cell r="DI136">
            <v>8.0474999999999994</v>
          </cell>
          <cell r="DJ136">
            <v>0.43583333333333335</v>
          </cell>
          <cell r="DK136">
            <v>0</v>
          </cell>
          <cell r="DL136">
            <v>0</v>
          </cell>
          <cell r="DM136">
            <v>0</v>
          </cell>
          <cell r="DN136">
            <v>32.6875</v>
          </cell>
          <cell r="DO136">
            <v>100.51333333333334</v>
          </cell>
          <cell r="DP136">
            <v>393.82361111105314</v>
          </cell>
          <cell r="DQ136">
            <v>16.934415277775283</v>
          </cell>
          <cell r="DR136">
            <v>4.2999999999999997E-2</v>
          </cell>
          <cell r="DS136">
            <v>410.7580263888284</v>
          </cell>
          <cell r="DT136">
            <v>20.626111111111111</v>
          </cell>
          <cell r="DU136">
            <v>1.9083333334541448</v>
          </cell>
          <cell r="DV136">
            <v>30.21</v>
          </cell>
          <cell r="DW136">
            <v>7.3546949929598843E-2</v>
          </cell>
          <cell r="DX136">
            <v>1197.46398</v>
          </cell>
          <cell r="DY136">
            <v>0</v>
          </cell>
          <cell r="DZ136">
            <v>0</v>
          </cell>
          <cell r="EA136">
            <v>0.24470205540959103</v>
          </cell>
          <cell r="EB136">
            <v>39.637999999999998</v>
          </cell>
          <cell r="EC136">
            <v>17479.090630000377</v>
          </cell>
          <cell r="ED136">
            <v>0</v>
          </cell>
          <cell r="EE136">
            <v>18</v>
          </cell>
          <cell r="EF136">
            <v>6.3611111115138161</v>
          </cell>
          <cell r="EG136">
            <v>12.557777777771827</v>
          </cell>
          <cell r="EH136">
            <v>18.315342417279957</v>
          </cell>
          <cell r="EI136">
            <v>16.736740925888611</v>
          </cell>
          <cell r="EJ136">
            <v>0</v>
          </cell>
          <cell r="EK136">
            <v>35.526315789473685</v>
          </cell>
          <cell r="EL136">
            <v>16.985138003920028</v>
          </cell>
          <cell r="EM136">
            <v>0</v>
          </cell>
          <cell r="EN136">
            <v>945.26652250891891</v>
          </cell>
          <cell r="EO136">
            <v>0</v>
          </cell>
          <cell r="EP136">
            <v>-307.6182933604145</v>
          </cell>
          <cell r="EQ136">
            <v>-200.32878624179978</v>
          </cell>
          <cell r="ER136">
            <v>71.35944289301699</v>
          </cell>
          <cell r="ES136">
            <v>-44.536923373755265</v>
          </cell>
          <cell r="ET136">
            <v>-0.13733718250429167</v>
          </cell>
          <cell r="EU136">
            <v>-117.51678236386782</v>
          </cell>
          <cell r="EV136">
            <v>0</v>
          </cell>
          <cell r="EW136">
            <v>0</v>
          </cell>
        </row>
        <row r="137">
          <cell r="A137">
            <v>42265</v>
          </cell>
          <cell r="B137">
            <v>12</v>
          </cell>
          <cell r="C137" t="str">
            <v>Fri</v>
          </cell>
          <cell r="D137">
            <v>25379</v>
          </cell>
          <cell r="E137">
            <v>0</v>
          </cell>
          <cell r="F137">
            <v>0</v>
          </cell>
          <cell r="G137">
            <v>4632</v>
          </cell>
          <cell r="H137">
            <v>0</v>
          </cell>
          <cell r="I137">
            <v>1671</v>
          </cell>
          <cell r="J137">
            <v>262</v>
          </cell>
          <cell r="K137">
            <v>31944</v>
          </cell>
          <cell r="L137">
            <v>0</v>
          </cell>
          <cell r="M137">
            <v>31944</v>
          </cell>
          <cell r="N137">
            <v>614</v>
          </cell>
          <cell r="O137">
            <v>1035</v>
          </cell>
          <cell r="P137">
            <v>35122</v>
          </cell>
          <cell r="Q137">
            <v>772</v>
          </cell>
          <cell r="R137">
            <v>0</v>
          </cell>
          <cell r="S137">
            <v>0</v>
          </cell>
          <cell r="T137">
            <v>0</v>
          </cell>
          <cell r="U137">
            <v>611</v>
          </cell>
          <cell r="V137">
            <v>12342</v>
          </cell>
          <cell r="W137">
            <v>772</v>
          </cell>
          <cell r="X137">
            <v>743</v>
          </cell>
          <cell r="Y137">
            <v>0</v>
          </cell>
          <cell r="Z137">
            <v>10</v>
          </cell>
          <cell r="AA137">
            <v>83</v>
          </cell>
          <cell r="AB137">
            <v>836</v>
          </cell>
          <cell r="AC137">
            <v>13</v>
          </cell>
          <cell r="AD137">
            <v>1003</v>
          </cell>
          <cell r="AE137">
            <v>142</v>
          </cell>
          <cell r="AF137">
            <v>0</v>
          </cell>
          <cell r="AG137">
            <v>0</v>
          </cell>
          <cell r="AH137">
            <v>0.98062818189762735</v>
          </cell>
          <cell r="AI137">
            <v>0.93060994953534937</v>
          </cell>
          <cell r="AJ137">
            <v>0.98077886301026795</v>
          </cell>
          <cell r="AK137">
            <v>187.11975210277365</v>
          </cell>
          <cell r="AL137">
            <v>0</v>
          </cell>
          <cell r="AM137">
            <v>6.0512146255947911E-2</v>
          </cell>
          <cell r="AN137">
            <v>16.339955269164673</v>
          </cell>
          <cell r="AO137">
            <v>50.128482826353107</v>
          </cell>
          <cell r="AP137">
            <v>23.492365046679662</v>
          </cell>
          <cell r="AQ137">
            <v>16.973457596873288</v>
          </cell>
          <cell r="AR137">
            <v>41.37823834196891</v>
          </cell>
          <cell r="AS137">
            <v>15.589824345097906</v>
          </cell>
          <cell r="AT137">
            <v>79.804524771466362</v>
          </cell>
          <cell r="AU137">
            <v>225.52420398676924</v>
          </cell>
          <cell r="AV137">
            <v>0.35386234985291531</v>
          </cell>
          <cell r="AW137">
            <v>0.54006575301265214</v>
          </cell>
          <cell r="AX137">
            <v>41.322809937218437</v>
          </cell>
          <cell r="BF137">
            <v>19.867777777777778</v>
          </cell>
          <cell r="BG137">
            <v>100.22694444455077</v>
          </cell>
          <cell r="BH137">
            <v>310.15499999906223</v>
          </cell>
          <cell r="BI137">
            <v>0</v>
          </cell>
          <cell r="BJ137">
            <v>430.24972222139075</v>
          </cell>
          <cell r="BK137">
            <v>141.64333333318871</v>
          </cell>
          <cell r="BL137">
            <v>138.89944444444444</v>
          </cell>
          <cell r="BM137">
            <v>135.62972222227421</v>
          </cell>
          <cell r="BN137">
            <v>128.81194444444444</v>
          </cell>
          <cell r="BO137">
            <v>0</v>
          </cell>
          <cell r="BP137">
            <v>0</v>
          </cell>
          <cell r="BQ137">
            <v>0</v>
          </cell>
          <cell r="BR137">
            <v>0</v>
          </cell>
          <cell r="BS137">
            <v>6.013611110914499</v>
          </cell>
          <cell r="BT137">
            <v>10.0875</v>
          </cell>
          <cell r="BU137">
            <v>0</v>
          </cell>
          <cell r="BV137">
            <v>0</v>
          </cell>
          <cell r="BW137">
            <v>63.341666666197121</v>
          </cell>
          <cell r="BX137">
            <v>20.646944444444443</v>
          </cell>
          <cell r="BY137">
            <v>42.694722221752677</v>
          </cell>
          <cell r="BZ137">
            <v>46.928333333333335</v>
          </cell>
          <cell r="CA137">
            <v>45.482777777829519</v>
          </cell>
          <cell r="CB137">
            <v>0</v>
          </cell>
          <cell r="CC137">
            <v>0</v>
          </cell>
          <cell r="CD137">
            <v>53.624722222279139</v>
          </cell>
          <cell r="CE137">
            <v>42.707500000000003</v>
          </cell>
          <cell r="CF137">
            <v>47.498333333298149</v>
          </cell>
          <cell r="CG137">
            <v>38.50472222222222</v>
          </cell>
          <cell r="CH137">
            <v>0</v>
          </cell>
          <cell r="CI137">
            <v>0</v>
          </cell>
          <cell r="CJ137">
            <v>0.48777777777777775</v>
          </cell>
          <cell r="CK137">
            <v>0.52916666666666667</v>
          </cell>
          <cell r="CL137">
            <v>5.6386111112032085</v>
          </cell>
          <cell r="CM137">
            <v>3.6736111111111112</v>
          </cell>
          <cell r="CN137">
            <v>0</v>
          </cell>
          <cell r="CO137">
            <v>304.09249999949446</v>
          </cell>
          <cell r="CP137">
            <v>47.086388888793948</v>
          </cell>
          <cell r="CQ137">
            <v>0</v>
          </cell>
          <cell r="CR137">
            <v>9.1925000000000008</v>
          </cell>
          <cell r="CS137">
            <v>0</v>
          </cell>
          <cell r="CT137">
            <v>0</v>
          </cell>
          <cell r="CU137">
            <v>8.4466666666666672</v>
          </cell>
          <cell r="CV137">
            <v>0</v>
          </cell>
          <cell r="CW137">
            <v>0</v>
          </cell>
          <cell r="CX137">
            <v>9.6722222222222225</v>
          </cell>
          <cell r="CY137">
            <v>2.5833333333333335</v>
          </cell>
          <cell r="CZ137">
            <v>0</v>
          </cell>
          <cell r="DA137">
            <v>0</v>
          </cell>
          <cell r="DB137">
            <v>0</v>
          </cell>
          <cell r="DC137">
            <v>1.9161111109882283</v>
          </cell>
          <cell r="DD137">
            <v>0</v>
          </cell>
          <cell r="DE137">
            <v>0</v>
          </cell>
          <cell r="DF137">
            <v>0</v>
          </cell>
          <cell r="DG137">
            <v>0</v>
          </cell>
          <cell r="DH137">
            <v>0</v>
          </cell>
          <cell r="DI137">
            <v>11.220555555555556</v>
          </cell>
          <cell r="DJ137">
            <v>2.1516666666666668</v>
          </cell>
          <cell r="DK137">
            <v>3.9161111111111113</v>
          </cell>
          <cell r="DL137">
            <v>0</v>
          </cell>
          <cell r="DM137">
            <v>0</v>
          </cell>
          <cell r="DN137">
            <v>31.45999999987712</v>
          </cell>
          <cell r="DO137">
            <v>96.185555555337743</v>
          </cell>
          <cell r="DP137">
            <v>400.27805555483224</v>
          </cell>
          <cell r="DQ137">
            <v>17.211956388857786</v>
          </cell>
          <cell r="DR137">
            <v>4.2999999999999997E-2</v>
          </cell>
          <cell r="DS137">
            <v>417.49001194369004</v>
          </cell>
          <cell r="DT137">
            <v>27.4025</v>
          </cell>
          <cell r="DU137">
            <v>2.5619444444571209</v>
          </cell>
          <cell r="DV137">
            <v>17</v>
          </cell>
          <cell r="DW137">
            <v>4.0719537027613766E-2</v>
          </cell>
          <cell r="DX137">
            <v>675.00200000000007</v>
          </cell>
          <cell r="DY137">
            <v>0</v>
          </cell>
          <cell r="DZ137">
            <v>0</v>
          </cell>
          <cell r="EA137">
            <v>0.23039007593865743</v>
          </cell>
          <cell r="EB137">
            <v>39.706000000000003</v>
          </cell>
          <cell r="EC137">
            <v>17251.860414236158</v>
          </cell>
          <cell r="ED137">
            <v>0</v>
          </cell>
          <cell r="EE137">
            <v>21</v>
          </cell>
          <cell r="EF137">
            <v>7.3198412698774877</v>
          </cell>
          <cell r="EG137">
            <v>9.8986111111628521</v>
          </cell>
          <cell r="EH137">
            <v>14.345446892025478</v>
          </cell>
          <cell r="EI137">
            <v>15.642654128226612</v>
          </cell>
          <cell r="EJ137">
            <v>0</v>
          </cell>
          <cell r="EK137">
            <v>20.501138952164009</v>
          </cell>
          <cell r="EL137">
            <v>14.719936942466111</v>
          </cell>
          <cell r="EM137">
            <v>0</v>
          </cell>
          <cell r="EN137">
            <v>770.25266758488556</v>
          </cell>
          <cell r="EO137">
            <v>0</v>
          </cell>
          <cell r="EP137">
            <v>465.28078450957344</v>
          </cell>
          <cell r="EQ137">
            <v>56.431204549052964</v>
          </cell>
          <cell r="ER137">
            <v>284.41571795335983</v>
          </cell>
          <cell r="ES137">
            <v>122.23516750830738</v>
          </cell>
          <cell r="ET137">
            <v>-7.7307973213499803E-2</v>
          </cell>
          <cell r="EU137">
            <v>-59.76180952079438</v>
          </cell>
          <cell r="EV137">
            <v>0</v>
          </cell>
          <cell r="EW137">
            <v>0</v>
          </cell>
        </row>
        <row r="138">
          <cell r="A138">
            <v>42266</v>
          </cell>
          <cell r="B138">
            <v>12</v>
          </cell>
          <cell r="C138" t="str">
            <v>Sat</v>
          </cell>
          <cell r="D138">
            <v>24495</v>
          </cell>
          <cell r="E138">
            <v>0</v>
          </cell>
          <cell r="F138">
            <v>0</v>
          </cell>
          <cell r="G138">
            <v>4020</v>
          </cell>
          <cell r="H138">
            <v>0</v>
          </cell>
          <cell r="I138">
            <v>788</v>
          </cell>
          <cell r="J138">
            <v>749</v>
          </cell>
          <cell r="K138">
            <v>30052</v>
          </cell>
          <cell r="L138">
            <v>0</v>
          </cell>
          <cell r="M138">
            <v>30052</v>
          </cell>
          <cell r="N138">
            <v>229</v>
          </cell>
          <cell r="O138">
            <v>1149</v>
          </cell>
          <cell r="P138">
            <v>43548</v>
          </cell>
          <cell r="Q138">
            <v>700</v>
          </cell>
          <cell r="R138">
            <v>0</v>
          </cell>
          <cell r="S138">
            <v>0</v>
          </cell>
          <cell r="T138">
            <v>0</v>
          </cell>
          <cell r="U138">
            <v>555</v>
          </cell>
          <cell r="V138">
            <v>12014</v>
          </cell>
          <cell r="W138">
            <v>700</v>
          </cell>
          <cell r="X138">
            <v>665</v>
          </cell>
          <cell r="Y138">
            <v>0</v>
          </cell>
          <cell r="Z138">
            <v>15</v>
          </cell>
          <cell r="AA138">
            <v>96</v>
          </cell>
          <cell r="AB138">
            <v>776</v>
          </cell>
          <cell r="AC138">
            <v>18</v>
          </cell>
          <cell r="AD138">
            <v>1133</v>
          </cell>
          <cell r="AE138">
            <v>143</v>
          </cell>
          <cell r="AF138">
            <v>0</v>
          </cell>
          <cell r="AG138">
            <v>0</v>
          </cell>
          <cell r="AH138">
            <v>0.98368111062831765</v>
          </cell>
          <cell r="AI138">
            <v>0.89161963278225376</v>
          </cell>
          <cell r="AJ138">
            <v>0.99237987488353518</v>
          </cell>
          <cell r="AK138">
            <v>196.37675511374243</v>
          </cell>
          <cell r="AL138">
            <v>0</v>
          </cell>
          <cell r="AM138">
            <v>5.1144682550246241E-2</v>
          </cell>
          <cell r="AN138">
            <v>15.650752571046969</v>
          </cell>
          <cell r="AO138">
            <v>58.678166626473555</v>
          </cell>
          <cell r="AP138">
            <v>21.046331030368904</v>
          </cell>
          <cell r="AQ138">
            <v>17.53238621345848</v>
          </cell>
          <cell r="AR138">
            <v>42.931428571428569</v>
          </cell>
          <cell r="AS138">
            <v>15.172878262921245</v>
          </cell>
          <cell r="AT138">
            <v>72.790003579529383</v>
          </cell>
          <cell r="AU138">
            <v>229.37442490655098</v>
          </cell>
          <cell r="AV138">
            <v>0.3173414107051587</v>
          </cell>
          <cell r="AW138">
            <v>0.90111633074292929</v>
          </cell>
          <cell r="AX138">
            <v>62.888073768312751</v>
          </cell>
          <cell r="BF138">
            <v>25.985555555555557</v>
          </cell>
          <cell r="BG138">
            <v>87.341944444289993</v>
          </cell>
          <cell r="BH138">
            <v>300.48944444359228</v>
          </cell>
          <cell r="BI138">
            <v>19.756666666666668</v>
          </cell>
          <cell r="BJ138">
            <v>433.57361111010448</v>
          </cell>
          <cell r="BK138">
            <v>131.01722222189082</v>
          </cell>
          <cell r="BL138">
            <v>128.87916666666666</v>
          </cell>
          <cell r="BM138">
            <v>124.73472222215082</v>
          </cell>
          <cell r="BN138">
            <v>119.60138888888889</v>
          </cell>
          <cell r="BO138">
            <v>0</v>
          </cell>
          <cell r="BP138">
            <v>0</v>
          </cell>
          <cell r="BQ138">
            <v>0</v>
          </cell>
          <cell r="BR138">
            <v>0</v>
          </cell>
          <cell r="BS138">
            <v>6.2824999997400059</v>
          </cell>
          <cell r="BT138">
            <v>9.2777777777777786</v>
          </cell>
          <cell r="BU138">
            <v>0</v>
          </cell>
          <cell r="BV138">
            <v>0</v>
          </cell>
          <cell r="BW138">
            <v>73.414999999781912</v>
          </cell>
          <cell r="BX138">
            <v>19.581388888888888</v>
          </cell>
          <cell r="BY138">
            <v>53.833611110893024</v>
          </cell>
          <cell r="BZ138">
            <v>52.24583333333333</v>
          </cell>
          <cell r="CA138">
            <v>39.926111111028071</v>
          </cell>
          <cell r="CB138">
            <v>0</v>
          </cell>
          <cell r="CC138">
            <v>0</v>
          </cell>
          <cell r="CD138">
            <v>51.143888888659426</v>
          </cell>
          <cell r="CE138">
            <v>41.354166666666664</v>
          </cell>
          <cell r="CF138">
            <v>44.234166666376147</v>
          </cell>
          <cell r="CG138">
            <v>37.344722222222224</v>
          </cell>
          <cell r="CH138">
            <v>0</v>
          </cell>
          <cell r="CI138">
            <v>0</v>
          </cell>
          <cell r="CJ138">
            <v>0.56666666666666665</v>
          </cell>
          <cell r="CK138">
            <v>0.5575</v>
          </cell>
          <cell r="CL138">
            <v>6.3430555556166093</v>
          </cell>
          <cell r="CM138">
            <v>3.4519444444444445</v>
          </cell>
          <cell r="CN138">
            <v>0</v>
          </cell>
          <cell r="CO138">
            <v>295.50222222136023</v>
          </cell>
          <cell r="CP138">
            <v>61.195277777777783</v>
          </cell>
          <cell r="CQ138">
            <v>0</v>
          </cell>
          <cell r="CR138">
            <v>9.2647222222222219</v>
          </cell>
          <cell r="CS138">
            <v>0</v>
          </cell>
          <cell r="CT138">
            <v>0</v>
          </cell>
          <cell r="CU138">
            <v>8.6116666666666664</v>
          </cell>
          <cell r="CV138">
            <v>0</v>
          </cell>
          <cell r="CW138">
            <v>0</v>
          </cell>
          <cell r="CX138">
            <v>17.498333333333335</v>
          </cell>
          <cell r="CY138">
            <v>1.25</v>
          </cell>
          <cell r="CZ138">
            <v>0</v>
          </cell>
          <cell r="DA138">
            <v>0.16444444444444445</v>
          </cell>
          <cell r="DB138">
            <v>0</v>
          </cell>
          <cell r="DC138">
            <v>10.144722222222223</v>
          </cell>
          <cell r="DD138">
            <v>0</v>
          </cell>
          <cell r="DE138">
            <v>0</v>
          </cell>
          <cell r="DF138">
            <v>0</v>
          </cell>
          <cell r="DG138">
            <v>0</v>
          </cell>
          <cell r="DH138">
            <v>0</v>
          </cell>
          <cell r="DI138">
            <v>8.8008333333333333</v>
          </cell>
          <cell r="DJ138">
            <v>0.42666666666666669</v>
          </cell>
          <cell r="DK138">
            <v>0</v>
          </cell>
          <cell r="DL138">
            <v>0</v>
          </cell>
          <cell r="DM138">
            <v>0</v>
          </cell>
          <cell r="DN138">
            <v>38.285000000000004</v>
          </cell>
          <cell r="DO138">
            <v>117.35666666666668</v>
          </cell>
          <cell r="DP138">
            <v>412.85888888802691</v>
          </cell>
          <cell r="DQ138">
            <v>17.752932222185155</v>
          </cell>
          <cell r="DR138">
            <v>4.2999999999999997E-2</v>
          </cell>
          <cell r="DS138">
            <v>430.61182111021208</v>
          </cell>
          <cell r="DT138">
            <v>19.173888888888889</v>
          </cell>
          <cell r="DU138">
            <v>1.5408333331887232</v>
          </cell>
          <cell r="DV138">
            <v>15.280000000000001</v>
          </cell>
          <cell r="DW138">
            <v>3.5484395111599114E-2</v>
          </cell>
          <cell r="DX138">
            <v>928.00024000000008</v>
          </cell>
          <cell r="DY138">
            <v>0</v>
          </cell>
          <cell r="DZ138">
            <v>0</v>
          </cell>
          <cell r="EA138">
            <v>0.27253470739399432</v>
          </cell>
          <cell r="EB138">
            <v>60.732999999999997</v>
          </cell>
          <cell r="EC138">
            <v>27080.34797148651</v>
          </cell>
          <cell r="ED138">
            <v>1199.8816366666667</v>
          </cell>
          <cell r="EE138">
            <v>19</v>
          </cell>
          <cell r="EF138">
            <v>4.8657894732275473</v>
          </cell>
          <cell r="EG138">
            <v>7.476111111028068</v>
          </cell>
          <cell r="EH138">
            <v>19.127591588233571</v>
          </cell>
          <cell r="EI138">
            <v>15.033627851872442</v>
          </cell>
          <cell r="EJ138">
            <v>0</v>
          </cell>
          <cell r="EK138">
            <v>26.47058823529412</v>
          </cell>
          <cell r="EL138">
            <v>15.134661703379615</v>
          </cell>
          <cell r="EM138">
            <v>0</v>
          </cell>
          <cell r="EN138">
            <v>639.87266218326511</v>
          </cell>
          <cell r="EO138">
            <v>0</v>
          </cell>
          <cell r="EP138">
            <v>525.49260178383759</v>
          </cell>
          <cell r="EQ138">
            <v>290.07783031023797</v>
          </cell>
          <cell r="ER138">
            <v>309.79363894123838</v>
          </cell>
          <cell r="ES138">
            <v>258.69549091260507</v>
          </cell>
          <cell r="ET138">
            <v>0.28374260451677735</v>
          </cell>
          <cell r="EU138">
            <v>135.59061742537719</v>
          </cell>
          <cell r="EV138">
            <v>0</v>
          </cell>
          <cell r="EW138">
            <v>0</v>
          </cell>
        </row>
        <row r="139">
          <cell r="A139">
            <v>42267</v>
          </cell>
          <cell r="B139">
            <v>12</v>
          </cell>
          <cell r="C139" t="str">
            <v>Sun</v>
          </cell>
          <cell r="D139">
            <v>18259</v>
          </cell>
          <cell r="E139">
            <v>0</v>
          </cell>
          <cell r="F139">
            <v>0</v>
          </cell>
          <cell r="G139">
            <v>3306</v>
          </cell>
          <cell r="H139">
            <v>0</v>
          </cell>
          <cell r="I139">
            <v>240</v>
          </cell>
          <cell r="J139">
            <v>238</v>
          </cell>
          <cell r="K139">
            <v>22043</v>
          </cell>
          <cell r="L139">
            <v>0</v>
          </cell>
          <cell r="M139">
            <v>22043</v>
          </cell>
          <cell r="N139">
            <v>241</v>
          </cell>
          <cell r="O139">
            <v>295</v>
          </cell>
          <cell r="P139">
            <v>10807</v>
          </cell>
          <cell r="Q139">
            <v>575</v>
          </cell>
          <cell r="R139">
            <v>0</v>
          </cell>
          <cell r="S139">
            <v>0</v>
          </cell>
          <cell r="T139">
            <v>0</v>
          </cell>
          <cell r="U139">
            <v>474</v>
          </cell>
          <cell r="V139">
            <v>9113</v>
          </cell>
          <cell r="W139">
            <v>575</v>
          </cell>
          <cell r="X139">
            <v>481</v>
          </cell>
          <cell r="Y139">
            <v>0</v>
          </cell>
          <cell r="Z139">
            <v>2</v>
          </cell>
          <cell r="AA139">
            <v>41</v>
          </cell>
          <cell r="AB139">
            <v>524</v>
          </cell>
          <cell r="AC139">
            <v>6</v>
          </cell>
          <cell r="AD139">
            <v>296</v>
          </cell>
          <cell r="AE139">
            <v>107</v>
          </cell>
          <cell r="AF139">
            <v>0</v>
          </cell>
          <cell r="AG139">
            <v>0</v>
          </cell>
          <cell r="AH139">
            <v>0.89777260638430878</v>
          </cell>
          <cell r="AI139">
            <v>0.90780318696756146</v>
          </cell>
          <cell r="AJ139">
            <v>0.98906682393503609</v>
          </cell>
          <cell r="AK139">
            <v>179.08295872496936</v>
          </cell>
          <cell r="AL139">
            <v>0</v>
          </cell>
          <cell r="AM139">
            <v>2.168488862677494E-2</v>
          </cell>
          <cell r="AN139">
            <v>13.357146450815884</v>
          </cell>
          <cell r="AO139">
            <v>28.216164514586321</v>
          </cell>
          <cell r="AP139">
            <v>25.450203009836482</v>
          </cell>
          <cell r="AQ139">
            <v>22.046137133346754</v>
          </cell>
          <cell r="AR139">
            <v>38.33565217391304</v>
          </cell>
          <cell r="AS139">
            <v>15.39290085685222</v>
          </cell>
          <cell r="AT139">
            <v>84.409314140201417</v>
          </cell>
          <cell r="AU139">
            <v>202.93269230799294</v>
          </cell>
          <cell r="AV139">
            <v>0.41594734283667106</v>
          </cell>
          <cell r="AW139">
            <v>0.99835318652904492</v>
          </cell>
          <cell r="AX139">
            <v>80.796076456952292</v>
          </cell>
          <cell r="BF139">
            <v>21.767777777777777</v>
          </cell>
          <cell r="BG139">
            <v>45.875833333306943</v>
          </cell>
          <cell r="BH139">
            <v>202.07027777733126</v>
          </cell>
          <cell r="BI139">
            <v>0</v>
          </cell>
          <cell r="BJ139">
            <v>269.71388888841597</v>
          </cell>
          <cell r="BK139">
            <v>108.62222222206131</v>
          </cell>
          <cell r="BL139">
            <v>97.518055555555563</v>
          </cell>
          <cell r="BM139">
            <v>101.95833333333333</v>
          </cell>
          <cell r="BN139">
            <v>90.150833333333338</v>
          </cell>
          <cell r="BO139">
            <v>0</v>
          </cell>
          <cell r="BP139">
            <v>0</v>
          </cell>
          <cell r="BQ139">
            <v>0</v>
          </cell>
          <cell r="BR139">
            <v>0</v>
          </cell>
          <cell r="BS139">
            <v>6.6638888887279775</v>
          </cell>
          <cell r="BT139">
            <v>7.3672222222222219</v>
          </cell>
          <cell r="BU139">
            <v>0</v>
          </cell>
          <cell r="BV139">
            <v>0</v>
          </cell>
          <cell r="BW139">
            <v>22.085555555317036</v>
          </cell>
          <cell r="BX139">
            <v>10.455</v>
          </cell>
          <cell r="BY139">
            <v>11.630555555317034</v>
          </cell>
          <cell r="BZ139">
            <v>13.996388888888889</v>
          </cell>
          <cell r="CA139">
            <v>26.081666666686068</v>
          </cell>
          <cell r="CB139">
            <v>0</v>
          </cell>
          <cell r="CC139">
            <v>0</v>
          </cell>
          <cell r="CD139">
            <v>34.041666666536024</v>
          </cell>
          <cell r="CE139">
            <v>27.465</v>
          </cell>
          <cell r="CF139">
            <v>30.909722222254043</v>
          </cell>
          <cell r="CG139">
            <v>25.976388888888888</v>
          </cell>
          <cell r="CH139">
            <v>0</v>
          </cell>
          <cell r="CI139">
            <v>0</v>
          </cell>
          <cell r="CJ139">
            <v>0.13361111111111112</v>
          </cell>
          <cell r="CK139">
            <v>4.9166666666666664E-2</v>
          </cell>
          <cell r="CL139">
            <v>2.9983333331708693</v>
          </cell>
          <cell r="CM139">
            <v>1.4394444444444445</v>
          </cell>
          <cell r="CN139">
            <v>0</v>
          </cell>
          <cell r="CO139">
            <v>190.83111111060043</v>
          </cell>
          <cell r="CP139">
            <v>37.204722222222223</v>
          </cell>
          <cell r="CQ139">
            <v>0</v>
          </cell>
          <cell r="CR139">
            <v>7.2630555555555558</v>
          </cell>
          <cell r="CS139">
            <v>0</v>
          </cell>
          <cell r="CT139">
            <v>0</v>
          </cell>
          <cell r="CU139">
            <v>3.8369444444444443</v>
          </cell>
          <cell r="CV139">
            <v>0</v>
          </cell>
          <cell r="CW139">
            <v>6.2694444444444448</v>
          </cell>
          <cell r="CX139">
            <v>11.101944444444445</v>
          </cell>
          <cell r="CY139">
            <v>0.16666666666666666</v>
          </cell>
          <cell r="CZ139">
            <v>0</v>
          </cell>
          <cell r="DA139">
            <v>0</v>
          </cell>
          <cell r="DB139">
            <v>0</v>
          </cell>
          <cell r="DC139">
            <v>2.8908333333333331</v>
          </cell>
          <cell r="DD139">
            <v>0</v>
          </cell>
          <cell r="DE139">
            <v>0</v>
          </cell>
          <cell r="DF139">
            <v>0</v>
          </cell>
          <cell r="DG139">
            <v>0</v>
          </cell>
          <cell r="DH139">
            <v>0</v>
          </cell>
          <cell r="DI139">
            <v>1.1958333332779714</v>
          </cell>
          <cell r="DJ139">
            <v>0.38361111111111112</v>
          </cell>
          <cell r="DK139">
            <v>0</v>
          </cell>
          <cell r="DL139">
            <v>0</v>
          </cell>
          <cell r="DM139">
            <v>0</v>
          </cell>
          <cell r="DN139">
            <v>15.738888888833527</v>
          </cell>
          <cell r="DO139">
            <v>70.313055555500185</v>
          </cell>
          <cell r="DP139">
            <v>261.1441666661006</v>
          </cell>
          <cell r="DQ139">
            <v>11.229199166642324</v>
          </cell>
          <cell r="DR139">
            <v>4.2999999999999997E-2</v>
          </cell>
          <cell r="DS139">
            <v>272.37336583274293</v>
          </cell>
          <cell r="DT139">
            <v>7.7472222222222218</v>
          </cell>
          <cell r="DU139">
            <v>0.82250000009313473</v>
          </cell>
          <cell r="DV139">
            <v>9.5</v>
          </cell>
          <cell r="DW139">
            <v>3.4878593841050125E-2</v>
          </cell>
          <cell r="DX139">
            <v>741.69349999999997</v>
          </cell>
          <cell r="DY139">
            <v>0</v>
          </cell>
          <cell r="DZ139">
            <v>0</v>
          </cell>
          <cell r="EA139">
            <v>0.25814952699405097</v>
          </cell>
          <cell r="EB139">
            <v>78.072999999999993</v>
          </cell>
          <cell r="EC139">
            <v>22006.699290659737</v>
          </cell>
          <cell r="ED139">
            <v>0</v>
          </cell>
          <cell r="EE139">
            <v>11</v>
          </cell>
          <cell r="EF139">
            <v>4.4863636368716442</v>
          </cell>
          <cell r="EG139">
            <v>5.9947222222729275</v>
          </cell>
          <cell r="EH139">
            <v>17.849033872236777</v>
          </cell>
          <cell r="EI139">
            <v>15.561446865856817</v>
          </cell>
          <cell r="EJ139">
            <v>0</v>
          </cell>
          <cell r="EK139">
            <v>14.968814968814968</v>
          </cell>
          <cell r="EL139">
            <v>13.674263480451888</v>
          </cell>
          <cell r="EM139">
            <v>0</v>
          </cell>
          <cell r="EN139">
            <v>496.1067111416167</v>
          </cell>
          <cell r="EO139">
            <v>0</v>
          </cell>
          <cell r="EP139">
            <v>1506.9109497793629</v>
          </cell>
          <cell r="EQ139">
            <v>357.19015411585872</v>
          </cell>
          <cell r="ER139">
            <v>-215.5908640110668</v>
          </cell>
          <cell r="ES139">
            <v>184.54558371498331</v>
          </cell>
          <cell r="ET139">
            <v>0.38097946030289298</v>
          </cell>
          <cell r="EU139">
            <v>103.93982742381112</v>
          </cell>
          <cell r="EV139">
            <v>0</v>
          </cell>
          <cell r="EW139">
            <v>0</v>
          </cell>
        </row>
        <row r="140">
          <cell r="A140">
            <v>42268</v>
          </cell>
          <cell r="B140">
            <v>13</v>
          </cell>
          <cell r="C140" t="str">
            <v>Mon</v>
          </cell>
          <cell r="D140">
            <v>18525</v>
          </cell>
          <cell r="E140">
            <v>0</v>
          </cell>
          <cell r="F140">
            <v>0</v>
          </cell>
          <cell r="G140">
            <v>3204</v>
          </cell>
          <cell r="H140">
            <v>0</v>
          </cell>
          <cell r="I140">
            <v>211</v>
          </cell>
          <cell r="J140">
            <v>230</v>
          </cell>
          <cell r="K140">
            <v>22170</v>
          </cell>
          <cell r="L140">
            <v>0</v>
          </cell>
          <cell r="M140">
            <v>22170</v>
          </cell>
          <cell r="N140">
            <v>250</v>
          </cell>
          <cell r="O140">
            <v>606</v>
          </cell>
          <cell r="P140">
            <v>19907</v>
          </cell>
          <cell r="Q140">
            <v>514</v>
          </cell>
          <cell r="R140">
            <v>0</v>
          </cell>
          <cell r="S140">
            <v>0</v>
          </cell>
          <cell r="T140">
            <v>0</v>
          </cell>
          <cell r="U140">
            <v>440</v>
          </cell>
          <cell r="V140">
            <v>8785</v>
          </cell>
          <cell r="W140">
            <v>514</v>
          </cell>
          <cell r="X140">
            <v>469</v>
          </cell>
          <cell r="Y140">
            <v>0</v>
          </cell>
          <cell r="Z140">
            <v>0</v>
          </cell>
          <cell r="AA140">
            <v>30</v>
          </cell>
          <cell r="AB140">
            <v>499</v>
          </cell>
          <cell r="AC140">
            <v>10</v>
          </cell>
          <cell r="AD140">
            <v>601</v>
          </cell>
          <cell r="AE140">
            <v>158</v>
          </cell>
          <cell r="AF140">
            <v>0</v>
          </cell>
          <cell r="AG140">
            <v>0</v>
          </cell>
          <cell r="AH140">
            <v>1.0378406779237614</v>
          </cell>
          <cell r="AI140">
            <v>1.0619760771271682</v>
          </cell>
          <cell r="AJ140">
            <v>0.98872350022553002</v>
          </cell>
          <cell r="AK140">
            <v>184.08108510955574</v>
          </cell>
          <cell r="AL140">
            <v>0</v>
          </cell>
          <cell r="AM140">
            <v>1.9891745602165087E-2</v>
          </cell>
          <cell r="AN140">
            <v>18.062144507181337</v>
          </cell>
          <cell r="AO140">
            <v>55.647382921397771</v>
          </cell>
          <cell r="AP140">
            <v>26.521531276332425</v>
          </cell>
          <cell r="AQ140">
            <v>15.738039549235866</v>
          </cell>
          <cell r="AR140">
            <v>43.132295719844358</v>
          </cell>
          <cell r="AS140">
            <v>17.466722412997132</v>
          </cell>
          <cell r="AT140">
            <v>81.540745342167881</v>
          </cell>
          <cell r="AU140">
            <v>215.04843251177053</v>
          </cell>
          <cell r="AV140">
            <v>0.37917386511387291</v>
          </cell>
          <cell r="AW140">
            <v>0.64655073747104042</v>
          </cell>
          <cell r="AX140">
            <v>50.546720071828325</v>
          </cell>
          <cell r="BF140">
            <v>7.625</v>
          </cell>
          <cell r="BG140">
            <v>74.322499999958353</v>
          </cell>
          <cell r="BH140">
            <v>205.88194444368776</v>
          </cell>
          <cell r="BI140">
            <v>0</v>
          </cell>
          <cell r="BJ140">
            <v>287.82944444364614</v>
          </cell>
          <cell r="BK140">
            <v>103.09305555522494</v>
          </cell>
          <cell r="BL140">
            <v>106.99416666666666</v>
          </cell>
          <cell r="BM140">
            <v>100.63499999999922</v>
          </cell>
          <cell r="BN140">
            <v>99.18194444444444</v>
          </cell>
          <cell r="BO140">
            <v>0</v>
          </cell>
          <cell r="BP140">
            <v>0</v>
          </cell>
          <cell r="BQ140">
            <v>0</v>
          </cell>
          <cell r="BR140">
            <v>0</v>
          </cell>
          <cell r="BS140">
            <v>2.458055555225712</v>
          </cell>
          <cell r="BT140">
            <v>7.8122222222222222</v>
          </cell>
          <cell r="BU140">
            <v>0</v>
          </cell>
          <cell r="BV140">
            <v>0</v>
          </cell>
          <cell r="BW140">
            <v>33.550833333165954</v>
          </cell>
          <cell r="BX140">
            <v>10.889999999748026</v>
          </cell>
          <cell r="BY140">
            <v>22.66083333341793</v>
          </cell>
          <cell r="BZ140">
            <v>28.31</v>
          </cell>
          <cell r="CA140">
            <v>32.659722222197388</v>
          </cell>
          <cell r="CB140">
            <v>0</v>
          </cell>
          <cell r="CC140">
            <v>0</v>
          </cell>
          <cell r="CD140">
            <v>28.568611110959772</v>
          </cell>
          <cell r="CE140">
            <v>26.094444444444445</v>
          </cell>
          <cell r="CF140">
            <v>26.836388888737549</v>
          </cell>
          <cell r="CG140">
            <v>24.938611111111111</v>
          </cell>
          <cell r="CH140">
            <v>0</v>
          </cell>
          <cell r="CI140">
            <v>0</v>
          </cell>
          <cell r="CJ140">
            <v>0</v>
          </cell>
          <cell r="CK140">
            <v>0</v>
          </cell>
          <cell r="CL140">
            <v>1.7322222222222223</v>
          </cell>
          <cell r="CM140">
            <v>1.1558333333333333</v>
          </cell>
          <cell r="CN140">
            <v>0</v>
          </cell>
          <cell r="CO140">
            <v>197.87222222154807</v>
          </cell>
          <cell r="CP140">
            <v>30.572222222222223</v>
          </cell>
          <cell r="CQ140">
            <v>0</v>
          </cell>
          <cell r="CR140">
            <v>9.1094444444444438</v>
          </cell>
          <cell r="CS140">
            <v>0</v>
          </cell>
          <cell r="CT140">
            <v>0</v>
          </cell>
          <cell r="CU140">
            <v>8.9516666666666662</v>
          </cell>
          <cell r="CV140">
            <v>0</v>
          </cell>
          <cell r="CW140">
            <v>0</v>
          </cell>
          <cell r="CX140">
            <v>8.7586111111111116</v>
          </cell>
          <cell r="CY140">
            <v>0.95</v>
          </cell>
          <cell r="CZ140">
            <v>3.7875000000000001</v>
          </cell>
          <cell r="DA140">
            <v>0</v>
          </cell>
          <cell r="DB140">
            <v>0</v>
          </cell>
          <cell r="DC140">
            <v>3.2127777778419357</v>
          </cell>
          <cell r="DD140">
            <v>0</v>
          </cell>
          <cell r="DE140">
            <v>0</v>
          </cell>
          <cell r="DF140">
            <v>0</v>
          </cell>
          <cell r="DG140">
            <v>0</v>
          </cell>
          <cell r="DH140">
            <v>0</v>
          </cell>
          <cell r="DI140">
            <v>7.1522222222579233</v>
          </cell>
          <cell r="DJ140">
            <v>1.5219444444444445</v>
          </cell>
          <cell r="DK140">
            <v>0</v>
          </cell>
          <cell r="DL140">
            <v>0</v>
          </cell>
          <cell r="DM140">
            <v>0</v>
          </cell>
          <cell r="DN140">
            <v>25.383055555655414</v>
          </cell>
          <cell r="DO140">
            <v>74.016388888988743</v>
          </cell>
          <cell r="DP140">
            <v>271.88861111053683</v>
          </cell>
          <cell r="DQ140">
            <v>11.691210277753083</v>
          </cell>
          <cell r="DR140">
            <v>4.2999999999999997E-2</v>
          </cell>
          <cell r="DS140">
            <v>283.57982138828993</v>
          </cell>
          <cell r="DT140">
            <v>14.382777777777777</v>
          </cell>
          <cell r="DU140">
            <v>1.8594444442211786</v>
          </cell>
          <cell r="DV140">
            <v>24.5</v>
          </cell>
          <cell r="DW140">
            <v>8.6395427855402745E-2</v>
          </cell>
          <cell r="DX140">
            <v>1139.9114999999999</v>
          </cell>
          <cell r="DY140">
            <v>0</v>
          </cell>
          <cell r="DZ140">
            <v>0</v>
          </cell>
          <cell r="EA140">
            <v>0.26100724842351269</v>
          </cell>
          <cell r="EB140">
            <v>46.527000000000001</v>
          </cell>
          <cell r="EC140">
            <v>14334.029849732966</v>
          </cell>
          <cell r="ED140">
            <v>0</v>
          </cell>
          <cell r="EE140">
            <v>18</v>
          </cell>
          <cell r="EF140">
            <v>6.1981481474039288</v>
          </cell>
          <cell r="EG140">
            <v>9.4574999999751643</v>
          </cell>
          <cell r="EH140">
            <v>16.706317737289442</v>
          </cell>
          <cell r="EI140">
            <v>17.476270818121346</v>
          </cell>
          <cell r="EJ140">
            <v>0</v>
          </cell>
          <cell r="EK140">
            <v>0</v>
          </cell>
          <cell r="EL140">
            <v>17.318794098781268</v>
          </cell>
          <cell r="EM140">
            <v>0</v>
          </cell>
          <cell r="EN140">
            <v>1303.4693187419807</v>
          </cell>
          <cell r="EO140">
            <v>0</v>
          </cell>
          <cell r="EP140">
            <v>637.05343685681316</v>
          </cell>
          <cell r="EQ140">
            <v>-138.32574050123307</v>
          </cell>
          <cell r="ER140">
            <v>351.7911309430944</v>
          </cell>
          <cell r="ES140">
            <v>-84.605763808684969</v>
          </cell>
          <cell r="ET140">
            <v>5.3249702736468008E-2</v>
          </cell>
          <cell r="EU140">
            <v>23.355539350325927</v>
          </cell>
          <cell r="EV140">
            <v>0</v>
          </cell>
          <cell r="EW140">
            <v>0</v>
          </cell>
        </row>
        <row r="141">
          <cell r="A141">
            <v>42269</v>
          </cell>
          <cell r="B141">
            <v>13</v>
          </cell>
          <cell r="C141" t="str">
            <v>Tue</v>
          </cell>
          <cell r="D141">
            <v>22242</v>
          </cell>
          <cell r="E141">
            <v>0</v>
          </cell>
          <cell r="F141">
            <v>0</v>
          </cell>
          <cell r="G141">
            <v>4002</v>
          </cell>
          <cell r="H141">
            <v>0</v>
          </cell>
          <cell r="I141">
            <v>621</v>
          </cell>
          <cell r="J141">
            <v>1208</v>
          </cell>
          <cell r="K141">
            <v>28073</v>
          </cell>
          <cell r="L141">
            <v>0</v>
          </cell>
          <cell r="M141">
            <v>28073</v>
          </cell>
          <cell r="N141">
            <v>426</v>
          </cell>
          <cell r="O141">
            <v>1096</v>
          </cell>
          <cell r="P141">
            <v>32872</v>
          </cell>
          <cell r="Q141">
            <v>683</v>
          </cell>
          <cell r="R141">
            <v>0</v>
          </cell>
          <cell r="S141">
            <v>0</v>
          </cell>
          <cell r="T141">
            <v>0</v>
          </cell>
          <cell r="U141">
            <v>568</v>
          </cell>
          <cell r="V141">
            <v>11382</v>
          </cell>
          <cell r="W141">
            <v>683</v>
          </cell>
          <cell r="X141">
            <v>647</v>
          </cell>
          <cell r="Y141">
            <v>0</v>
          </cell>
          <cell r="Z141">
            <v>1</v>
          </cell>
          <cell r="AA141">
            <v>74</v>
          </cell>
          <cell r="AB141">
            <v>722</v>
          </cell>
          <cell r="AC141">
            <v>9</v>
          </cell>
          <cell r="AD141">
            <v>1074</v>
          </cell>
          <cell r="AE141">
            <v>131</v>
          </cell>
          <cell r="AF141">
            <v>0</v>
          </cell>
          <cell r="AG141">
            <v>0</v>
          </cell>
          <cell r="AH141">
            <v>1.0043834992729797</v>
          </cell>
          <cell r="AI141">
            <v>1.0179087463910266</v>
          </cell>
          <cell r="AJ141">
            <v>0.98482527695650623</v>
          </cell>
          <cell r="AK141">
            <v>191.52856978829547</v>
          </cell>
          <cell r="AL141">
            <v>0</v>
          </cell>
          <cell r="AM141">
            <v>6.5151569123356956E-2</v>
          </cell>
          <cell r="AN141">
            <v>17.648953301177428</v>
          </cell>
          <cell r="AO141">
            <v>51.21229427320349</v>
          </cell>
          <cell r="AP141">
            <v>26.388926806797038</v>
          </cell>
          <cell r="AQ141">
            <v>22.855761812247426</v>
          </cell>
          <cell r="AR141">
            <v>41.102489019033676</v>
          </cell>
          <cell r="AS141">
            <v>16.932347480541381</v>
          </cell>
          <cell r="AT141">
            <v>83.225358573154011</v>
          </cell>
          <cell r="AU141">
            <v>234.7687919011143</v>
          </cell>
          <cell r="AV141">
            <v>0.3544992411436394</v>
          </cell>
          <cell r="AW141">
            <v>0.55223811315425519</v>
          </cell>
          <cell r="AX141">
            <v>44.065402670206034</v>
          </cell>
          <cell r="BF141">
            <v>9.8677777777777784</v>
          </cell>
          <cell r="BG141">
            <v>93.596666666733924</v>
          </cell>
          <cell r="BH141">
            <v>259.13416666629985</v>
          </cell>
          <cell r="BI141">
            <v>0</v>
          </cell>
          <cell r="BJ141">
            <v>362.59861111081153</v>
          </cell>
          <cell r="BK141">
            <v>119.5772222222129</v>
          </cell>
          <cell r="BL141">
            <v>120.10138888888889</v>
          </cell>
          <cell r="BM141">
            <v>116.12888888892665</v>
          </cell>
          <cell r="BN141">
            <v>111.71277777777777</v>
          </cell>
          <cell r="BO141">
            <v>0</v>
          </cell>
          <cell r="BP141">
            <v>0</v>
          </cell>
          <cell r="BQ141">
            <v>0</v>
          </cell>
          <cell r="BR141">
            <v>0</v>
          </cell>
          <cell r="BS141">
            <v>3.44833333328625</v>
          </cell>
          <cell r="BT141">
            <v>8.3886111111111106</v>
          </cell>
          <cell r="BU141">
            <v>0</v>
          </cell>
          <cell r="BV141">
            <v>0</v>
          </cell>
          <cell r="BW141">
            <v>62.099999999823311</v>
          </cell>
          <cell r="BX141">
            <v>21.401111111194155</v>
          </cell>
          <cell r="BY141">
            <v>40.698888888629156</v>
          </cell>
          <cell r="BZ141">
            <v>48.023888888888891</v>
          </cell>
          <cell r="CA141">
            <v>29.8830555555584</v>
          </cell>
          <cell r="CB141">
            <v>0</v>
          </cell>
          <cell r="CC141">
            <v>0</v>
          </cell>
          <cell r="CD141">
            <v>42.640277777769498</v>
          </cell>
          <cell r="CE141">
            <v>36.80777777777778</v>
          </cell>
          <cell r="CF141">
            <v>37.768055555660588</v>
          </cell>
          <cell r="CG141">
            <v>33.774166666666666</v>
          </cell>
          <cell r="CH141">
            <v>0</v>
          </cell>
          <cell r="CI141">
            <v>0</v>
          </cell>
          <cell r="CJ141">
            <v>6.25E-2</v>
          </cell>
          <cell r="CK141">
            <v>2.6388888888888889E-2</v>
          </cell>
          <cell r="CL141">
            <v>4.8097222221089115</v>
          </cell>
          <cell r="CM141">
            <v>3.007222222222222</v>
          </cell>
          <cell r="CN141">
            <v>0</v>
          </cell>
          <cell r="CO141">
            <v>254.20055555536413</v>
          </cell>
          <cell r="CP141">
            <v>36.026666666564736</v>
          </cell>
          <cell r="CQ141">
            <v>0</v>
          </cell>
          <cell r="CR141">
            <v>9.5044444444444451</v>
          </cell>
          <cell r="CS141">
            <v>0</v>
          </cell>
          <cell r="CT141">
            <v>0</v>
          </cell>
          <cell r="CU141">
            <v>5.7611111111111111</v>
          </cell>
          <cell r="CV141">
            <v>0</v>
          </cell>
          <cell r="CW141">
            <v>0</v>
          </cell>
          <cell r="CX141">
            <v>10.451944444444445</v>
          </cell>
          <cell r="CY141">
            <v>3.0166666666666666</v>
          </cell>
          <cell r="CZ141">
            <v>3.3533333334184459</v>
          </cell>
          <cell r="DA141">
            <v>0</v>
          </cell>
          <cell r="DB141">
            <v>0</v>
          </cell>
          <cell r="DC141">
            <v>2.3774999999999999</v>
          </cell>
          <cell r="DD141">
            <v>0</v>
          </cell>
          <cell r="DE141">
            <v>0</v>
          </cell>
          <cell r="DF141">
            <v>0</v>
          </cell>
          <cell r="DG141">
            <v>0</v>
          </cell>
          <cell r="DH141">
            <v>0</v>
          </cell>
          <cell r="DI141">
            <v>7.6894444444444447</v>
          </cell>
          <cell r="DJ141">
            <v>0.76277777777777778</v>
          </cell>
          <cell r="DK141">
            <v>4.1686111111111108</v>
          </cell>
          <cell r="DL141">
            <v>0</v>
          </cell>
          <cell r="DM141">
            <v>0</v>
          </cell>
          <cell r="DN141">
            <v>31.820277777862891</v>
          </cell>
          <cell r="DO141">
            <v>83.112499999983186</v>
          </cell>
          <cell r="DP141">
            <v>337.31305555534732</v>
          </cell>
          <cell r="DQ141">
            <v>14.504461388879934</v>
          </cell>
          <cell r="DR141">
            <v>4.2999999999999997E-2</v>
          </cell>
          <cell r="DS141">
            <v>351.81751694422724</v>
          </cell>
          <cell r="DT141">
            <v>22.129722222222224</v>
          </cell>
          <cell r="DU141">
            <v>3.1558333332420099</v>
          </cell>
          <cell r="DV141">
            <v>14</v>
          </cell>
          <cell r="DW141">
            <v>3.9793356856132278E-2</v>
          </cell>
          <cell r="DX141">
            <v>593.30599999999993</v>
          </cell>
          <cell r="DY141">
            <v>0</v>
          </cell>
          <cell r="DZ141">
            <v>0</v>
          </cell>
          <cell r="EA141">
            <v>0.23623752655033037</v>
          </cell>
          <cell r="EB141">
            <v>42.378999999999998</v>
          </cell>
          <cell r="EC141">
            <v>15502.980550579407</v>
          </cell>
          <cell r="ED141">
            <v>0</v>
          </cell>
          <cell r="EE141">
            <v>23</v>
          </cell>
          <cell r="EF141">
            <v>8.2326086954139388</v>
          </cell>
          <cell r="EG141">
            <v>7.6711111111139569</v>
          </cell>
          <cell r="EH141">
            <v>17.077056778672691</v>
          </cell>
          <cell r="EI141">
            <v>17.130879270352828</v>
          </cell>
          <cell r="EJ141">
            <v>0</v>
          </cell>
          <cell r="EK141">
            <v>16</v>
          </cell>
          <cell r="EL141">
            <v>15.38550389871649</v>
          </cell>
          <cell r="EM141">
            <v>0</v>
          </cell>
          <cell r="EN141">
            <v>1160.5606573382242</v>
          </cell>
          <cell r="EO141">
            <v>0</v>
          </cell>
          <cell r="EP141">
            <v>220.04273654654469</v>
          </cell>
          <cell r="EQ141">
            <v>-155.49545984941699</v>
          </cell>
          <cell r="ER141">
            <v>-188.02462511571761</v>
          </cell>
          <cell r="ES141">
            <v>-49.234185382770569</v>
          </cell>
          <cell r="ET141">
            <v>-4.1062921580317213E-2</v>
          </cell>
          <cell r="EU141">
            <v>-26.160192070675457</v>
          </cell>
          <cell r="EV141">
            <v>0</v>
          </cell>
          <cell r="EW141">
            <v>0</v>
          </cell>
        </row>
        <row r="142">
          <cell r="A142">
            <v>42270</v>
          </cell>
          <cell r="B142">
            <v>13</v>
          </cell>
          <cell r="C142" t="str">
            <v>Wed</v>
          </cell>
          <cell r="D142">
            <v>24819</v>
          </cell>
          <cell r="E142">
            <v>0</v>
          </cell>
          <cell r="F142">
            <v>0</v>
          </cell>
          <cell r="G142">
            <v>4014</v>
          </cell>
          <cell r="H142">
            <v>0</v>
          </cell>
          <cell r="I142">
            <v>1549</v>
          </cell>
          <cell r="J142">
            <v>1748</v>
          </cell>
          <cell r="K142">
            <v>32130</v>
          </cell>
          <cell r="L142">
            <v>0</v>
          </cell>
          <cell r="M142">
            <v>32130</v>
          </cell>
          <cell r="N142">
            <v>493</v>
          </cell>
          <cell r="O142">
            <v>725</v>
          </cell>
          <cell r="P142">
            <v>24558</v>
          </cell>
          <cell r="Q142">
            <v>882</v>
          </cell>
          <cell r="R142">
            <v>0</v>
          </cell>
          <cell r="S142">
            <v>0</v>
          </cell>
          <cell r="T142">
            <v>0</v>
          </cell>
          <cell r="U142">
            <v>696</v>
          </cell>
          <cell r="V142">
            <v>12151</v>
          </cell>
          <cell r="W142">
            <v>882</v>
          </cell>
          <cell r="X142">
            <v>701</v>
          </cell>
          <cell r="Y142">
            <v>0</v>
          </cell>
          <cell r="Z142">
            <v>1</v>
          </cell>
          <cell r="AA142">
            <v>194</v>
          </cell>
          <cell r="AB142">
            <v>896</v>
          </cell>
          <cell r="AC142">
            <v>7</v>
          </cell>
          <cell r="AD142">
            <v>713</v>
          </cell>
          <cell r="AE142">
            <v>143</v>
          </cell>
          <cell r="AF142">
            <v>0</v>
          </cell>
          <cell r="AG142">
            <v>0</v>
          </cell>
          <cell r="AH142">
            <v>1.0517245783600806</v>
          </cell>
          <cell r="AI142">
            <v>0.96171181145218199</v>
          </cell>
          <cell r="AJ142">
            <v>0.98465608465608467</v>
          </cell>
          <cell r="AK142">
            <v>181.5507782338359</v>
          </cell>
          <cell r="AL142">
            <v>0</v>
          </cell>
          <cell r="AM142">
            <v>0.10261437908496732</v>
          </cell>
          <cell r="AN142">
            <v>15.085745992815202</v>
          </cell>
          <cell r="AO142">
            <v>37.875489768648968</v>
          </cell>
          <cell r="AP142">
            <v>24.656823661319752</v>
          </cell>
          <cell r="AQ142">
            <v>21.621621621674549</v>
          </cell>
          <cell r="AR142">
            <v>36.428571428571431</v>
          </cell>
          <cell r="AS142">
            <v>17.027386557948748</v>
          </cell>
          <cell r="AT142">
            <v>81.336338289487827</v>
          </cell>
          <cell r="AU142">
            <v>227.28710746735763</v>
          </cell>
          <cell r="AV142">
            <v>0.35785724582362921</v>
          </cell>
          <cell r="AW142">
            <v>0.56604422210647387</v>
          </cell>
          <cell r="AX142">
            <v>44.141864176473781</v>
          </cell>
          <cell r="BF142">
            <v>9.3897222222222219</v>
          </cell>
          <cell r="BG142">
            <v>100.42388888894503</v>
          </cell>
          <cell r="BH142">
            <v>289.83250000042324</v>
          </cell>
          <cell r="BI142">
            <v>15.58611111111111</v>
          </cell>
          <cell r="BJ142">
            <v>415.23222222270158</v>
          </cell>
          <cell r="BK142">
            <v>141.3630555556893</v>
          </cell>
          <cell r="BL142">
            <v>148.67499999999998</v>
          </cell>
          <cell r="BM142">
            <v>136.70555555555555</v>
          </cell>
          <cell r="BN142">
            <v>139.44583333333333</v>
          </cell>
          <cell r="BO142">
            <v>0</v>
          </cell>
          <cell r="BP142">
            <v>0</v>
          </cell>
          <cell r="BQ142">
            <v>0</v>
          </cell>
          <cell r="BR142">
            <v>0</v>
          </cell>
          <cell r="BS142">
            <v>4.6575000001337479</v>
          </cell>
          <cell r="BT142">
            <v>9.2291666666666661</v>
          </cell>
          <cell r="BU142">
            <v>0</v>
          </cell>
          <cell r="BV142">
            <v>0</v>
          </cell>
          <cell r="BW142">
            <v>48.058611111793304</v>
          </cell>
          <cell r="BX142">
            <v>19.141666666977624</v>
          </cell>
          <cell r="BY142">
            <v>28.91694444481568</v>
          </cell>
          <cell r="BZ142">
            <v>33.276944444444446</v>
          </cell>
          <cell r="CA142">
            <v>40.792499999900144</v>
          </cell>
          <cell r="CB142">
            <v>0</v>
          </cell>
          <cell r="CC142">
            <v>0</v>
          </cell>
          <cell r="CD142">
            <v>52.621111111248482</v>
          </cell>
          <cell r="CE142">
            <v>45.139166666666668</v>
          </cell>
          <cell r="CF142">
            <v>41.129166666891734</v>
          </cell>
          <cell r="CG142">
            <v>36.997777777777777</v>
          </cell>
          <cell r="CH142">
            <v>0</v>
          </cell>
          <cell r="CI142">
            <v>0</v>
          </cell>
          <cell r="CJ142">
            <v>7.8888888888888883E-2</v>
          </cell>
          <cell r="CK142">
            <v>6.0277777777777777E-2</v>
          </cell>
          <cell r="CL142">
            <v>11.413055555467857</v>
          </cell>
          <cell r="CM142">
            <v>8.0811111111111114</v>
          </cell>
          <cell r="CN142">
            <v>0</v>
          </cell>
          <cell r="CO142">
            <v>282.83527777863122</v>
          </cell>
          <cell r="CP142">
            <v>60.034444444444446</v>
          </cell>
          <cell r="CQ142">
            <v>0</v>
          </cell>
          <cell r="CR142">
            <v>7.5588888888888892</v>
          </cell>
          <cell r="CS142">
            <v>0</v>
          </cell>
          <cell r="CT142">
            <v>0</v>
          </cell>
          <cell r="CU142">
            <v>4.2736111111111112</v>
          </cell>
          <cell r="CV142">
            <v>0</v>
          </cell>
          <cell r="CW142">
            <v>0</v>
          </cell>
          <cell r="CX142">
            <v>16.480833333333333</v>
          </cell>
          <cell r="CY142">
            <v>5.25</v>
          </cell>
          <cell r="CZ142">
            <v>3.5777777776442883</v>
          </cell>
          <cell r="DA142">
            <v>0</v>
          </cell>
          <cell r="DB142">
            <v>0</v>
          </cell>
          <cell r="DC142">
            <v>2.2324999999999999</v>
          </cell>
          <cell r="DD142">
            <v>0</v>
          </cell>
          <cell r="DE142">
            <v>0</v>
          </cell>
          <cell r="DF142">
            <v>0</v>
          </cell>
          <cell r="DG142">
            <v>0</v>
          </cell>
          <cell r="DH142">
            <v>0</v>
          </cell>
          <cell r="DI142">
            <v>8.1677777777777774</v>
          </cell>
          <cell r="DJ142">
            <v>1.8055555555555554E-2</v>
          </cell>
          <cell r="DK142">
            <v>4.5972222222222223</v>
          </cell>
          <cell r="DL142">
            <v>0</v>
          </cell>
          <cell r="DM142">
            <v>0</v>
          </cell>
          <cell r="DN142">
            <v>40.324166666533181</v>
          </cell>
          <cell r="DO142">
            <v>112.19111111097763</v>
          </cell>
          <cell r="DP142">
            <v>395.02638888960882</v>
          </cell>
          <cell r="DQ142">
            <v>16.98613472225318</v>
          </cell>
          <cell r="DR142">
            <v>4.3000000000000003E-2</v>
          </cell>
          <cell r="DS142">
            <v>412.01252361186198</v>
          </cell>
          <cell r="DT142">
            <v>18.427499999999998</v>
          </cell>
          <cell r="DU142">
            <v>1.5677777776574766</v>
          </cell>
          <cell r="DV142">
            <v>9.5</v>
          </cell>
          <cell r="DW142">
            <v>2.3057551544111588E-2</v>
          </cell>
          <cell r="DX142">
            <v>409.8965</v>
          </cell>
          <cell r="DY142">
            <v>0</v>
          </cell>
          <cell r="DZ142">
            <v>0</v>
          </cell>
          <cell r="EA142">
            <v>0.27230024497184391</v>
          </cell>
          <cell r="EB142">
            <v>43.146999999999998</v>
          </cell>
          <cell r="EC142">
            <v>18187.000856281007</v>
          </cell>
          <cell r="ED142">
            <v>672.49393611111111</v>
          </cell>
          <cell r="EE142">
            <v>24</v>
          </cell>
          <cell r="EF142">
            <v>3.919444444143692</v>
          </cell>
          <cell r="EG142">
            <v>8.3797222221223642</v>
          </cell>
          <cell r="EH142">
            <v>17.065004806780081</v>
          </cell>
          <cell r="EI142">
            <v>17.043865869626114</v>
          </cell>
          <cell r="EJ142">
            <v>0</v>
          </cell>
          <cell r="EK142">
            <v>12.67605633802817</v>
          </cell>
          <cell r="EL142">
            <v>16.99807725084252</v>
          </cell>
          <cell r="EM142">
            <v>0</v>
          </cell>
          <cell r="EN142">
            <v>861.83574876752152</v>
          </cell>
          <cell r="EO142">
            <v>0</v>
          </cell>
          <cell r="EP142">
            <v>451.13861019585016</v>
          </cell>
          <cell r="EQ142">
            <v>205.05826935983805</v>
          </cell>
          <cell r="ER142">
            <v>-145.9992157680949</v>
          </cell>
          <cell r="ES142">
            <v>-74.243048519437792</v>
          </cell>
          <cell r="ET142">
            <v>-2.7256812628098537E-2</v>
          </cell>
          <cell r="EU142">
            <v>-19.839701065628287</v>
          </cell>
          <cell r="EV142">
            <v>0</v>
          </cell>
          <cell r="EW142">
            <v>0</v>
          </cell>
        </row>
      </sheetData>
      <sheetData sheetId="6">
        <row r="1">
          <cell r="A1" t="str">
            <v>Date</v>
          </cell>
          <cell r="B1" t="str">
            <v>Week</v>
          </cell>
          <cell r="C1" t="str">
            <v>Day</v>
          </cell>
          <cell r="D1" t="str">
            <v>1946Cartons Picked to Pallet</v>
          </cell>
          <cell r="E1" t="str">
            <v>1946Cartons Picked to Roll Cage</v>
          </cell>
          <cell r="F1" t="str">
            <v>1946Total Cartons Picked</v>
          </cell>
          <cell r="G1" t="str">
            <v>1946Other Cartons Handled Ex NDC Cross Dock</v>
          </cell>
          <cell r="H1" t="str">
            <v>1946Total Cartons Handled Ex NDC Cross Dock</v>
          </cell>
          <cell r="I1" t="str">
            <v>1946Pallets Received</v>
          </cell>
          <cell r="J1" t="str">
            <v xml:space="preserve">1946Pallets despatched Total </v>
          </cell>
          <cell r="K1" t="str">
            <v xml:space="preserve">1946Roll Cages despatched </v>
          </cell>
          <cell r="L1" t="str">
            <v>1946ULD despatched</v>
          </cell>
          <cell r="M1" t="str">
            <v>1946Pallets Replenished</v>
          </cell>
          <cell r="N1" t="str">
            <v>1946Pallets Cross Docked</v>
          </cell>
          <cell r="O1" t="str">
            <v>1946Other Pallets Despatched</v>
          </cell>
          <cell r="P1" t="str">
            <v>1946Pick Rate to Pallet</v>
          </cell>
          <cell r="Q1" t="str">
            <v>1946Pick Rate to Roll Cage</v>
          </cell>
          <cell r="R1" t="str">
            <v>1946Pallets Received per Hour</v>
          </cell>
          <cell r="S1" t="str">
            <v>1946ULD Despatched per Hour</v>
          </cell>
          <cell r="T1" t="str">
            <v>1946Pallets Replenished per Hour</v>
          </cell>
          <cell r="U1" t="str">
            <v>1946Pickrate</v>
          </cell>
          <cell r="V1" t="str">
            <v>1946Cartons/Total Hours</v>
          </cell>
          <cell r="W1" t="str">
            <v>1946Total Labour Cost per Carton</v>
          </cell>
          <cell r="X1" t="str">
            <v>1946Labour Cost Per Hour</v>
          </cell>
          <cell r="Y1" t="str">
            <v>1946LCPH - Salaries &amp; Wages</v>
          </cell>
          <cell r="Z1" t="str">
            <v>1946Excluding On Costs @ &amp; Contractors</v>
          </cell>
          <cell r="AA1" t="str">
            <v>1946EBA Multiplier</v>
          </cell>
          <cell r="AB1" t="str">
            <v>1946LCPH uplifted for EBA</v>
          </cell>
          <cell r="AC1" t="str">
            <v>1946Public Holidays Allowances</v>
          </cell>
          <cell r="AD1" t="str">
            <v>1946Adjusted Labour Cost Per Hour</v>
          </cell>
          <cell r="AE1" t="str">
            <v>1946LCPH - Contract Labour</v>
          </cell>
          <cell r="AF1" t="str">
            <v>1946LCPH - Total Labour</v>
          </cell>
          <cell r="AG1" t="str">
            <v>1946Labour Hours</v>
          </cell>
          <cell r="AH1" t="str">
            <v>1946Salaries and Wages Hours</v>
          </cell>
          <cell r="AI1" t="str">
            <v>1946Contractor Hours</v>
          </cell>
          <cell r="AJ1" t="str">
            <v>1946Total Hours</v>
          </cell>
          <cell r="AK1" t="str">
            <v>1946Labour Hours by Activity</v>
          </cell>
          <cell r="AL1" t="str">
            <v>1946Total Selection Hours</v>
          </cell>
          <cell r="AM1" t="str">
            <v>1946Selection Hours - Pallets</v>
          </cell>
          <cell r="AN1" t="str">
            <v>1946Selection Hours - Roll Cages</v>
          </cell>
          <cell r="AO1" t="str">
            <v>1946Receiving Hours</v>
          </cell>
          <cell r="AP1" t="str">
            <v>1946Despatch Hours</v>
          </cell>
          <cell r="AQ1" t="str">
            <v>1946Other Handling Hours Ex Cross Dock</v>
          </cell>
          <cell r="AR1" t="str">
            <v>1946De-Stuffing Hours</v>
          </cell>
          <cell r="AS1" t="str">
            <v>1946Replenishment Hours</v>
          </cell>
          <cell r="AT1" t="str">
            <v>1946Other Direct Hours</v>
          </cell>
          <cell r="AU1" t="str">
            <v>1946Total Production Hours</v>
          </cell>
          <cell r="AV1" t="str">
            <v>1946DC Management &amp; Supervision</v>
          </cell>
          <cell r="AW1" t="str">
            <v>1946Training</v>
          </cell>
          <cell r="AX1" t="str">
            <v>1946Systems &amp; Inventory Control</v>
          </cell>
          <cell r="AY1" t="str">
            <v>1946Maintenance</v>
          </cell>
          <cell r="AZ1" t="str">
            <v>1946Stocktake</v>
          </cell>
          <cell r="BA1" t="str">
            <v>1946Recycling</v>
          </cell>
          <cell r="BB1" t="str">
            <v>1946Clerical Support</v>
          </cell>
          <cell r="BC1" t="str">
            <v>1946Rehab</v>
          </cell>
          <cell r="BD1" t="str">
            <v>1946Other Support Hours</v>
          </cell>
          <cell r="BE1" t="str">
            <v>1946Total Support Hours</v>
          </cell>
          <cell r="BF1" t="str">
            <v>1946Total Throughput Hours</v>
          </cell>
          <cell r="BG1" t="str">
            <v>1946Other Non Throughput Hours +/(-)</v>
          </cell>
          <cell r="BH1" t="str">
            <v>1946Ratio</v>
          </cell>
          <cell r="BI1" t="str">
            <v>1946Total Hours</v>
          </cell>
          <cell r="BJ1" t="str">
            <v>1946Labour Costs</v>
          </cell>
          <cell r="BK1" t="str">
            <v>1946Salaries &amp; Wages</v>
          </cell>
          <cell r="BL1" t="str">
            <v>1946Annual Leave</v>
          </cell>
          <cell r="BM1" t="str">
            <v>1946Long Service Leave</v>
          </cell>
          <cell r="BN1" t="str">
            <v>1946Superannuation - Co Contribution</v>
          </cell>
          <cell r="BO1" t="str">
            <v>1946Payroll Tax</v>
          </cell>
          <cell r="BP1" t="str">
            <v>1946Other OCE</v>
          </cell>
          <cell r="BQ1" t="str">
            <v>1946Other Leave</v>
          </cell>
          <cell r="BR1" t="str">
            <v>1946Maternity Leave</v>
          </cell>
          <cell r="BS1" t="str">
            <v>1946Bonus</v>
          </cell>
          <cell r="BT1" t="str">
            <v>1946Tea Money</v>
          </cell>
          <cell r="BU1" t="str">
            <v>1946On Costs and Entitlements</v>
          </cell>
          <cell r="BV1" t="str">
            <v>1946W/Comp Paid</v>
          </cell>
          <cell r="BW1" t="str">
            <v>1946W/Comp Fixed</v>
          </cell>
          <cell r="BX1" t="str">
            <v>1946W/Comp Variable</v>
          </cell>
          <cell r="BY1" t="str">
            <v>1946W/Comp Make up pay</v>
          </cell>
          <cell r="BZ1" t="str">
            <v>1946Sick Pay %</v>
          </cell>
          <cell r="CA1" t="str">
            <v>1946Sick Pay</v>
          </cell>
          <cell r="CB1" t="str">
            <v>1946Total Employee Costs</v>
          </cell>
          <cell r="CC1" t="str">
            <v>1946Destuffing Offset</v>
          </cell>
          <cell r="CD1" t="str">
            <v>1946Contract Labour Cost</v>
          </cell>
          <cell r="CE1" t="str">
            <v>1946Total Labour Costs</v>
          </cell>
        </row>
        <row r="2">
          <cell r="A2">
            <v>42131</v>
          </cell>
          <cell r="B2">
            <v>45</v>
          </cell>
          <cell r="C2" t="str">
            <v>Thu</v>
          </cell>
          <cell r="D2">
            <v>33806.641645712814</v>
          </cell>
          <cell r="E2">
            <v>0</v>
          </cell>
          <cell r="F2">
            <v>33806.641645712814</v>
          </cell>
          <cell r="G2">
            <v>0</v>
          </cell>
          <cell r="H2">
            <v>33806.641645712814</v>
          </cell>
          <cell r="I2">
            <v>878.94787499999973</v>
          </cell>
          <cell r="J2">
            <v>839.38197235650557</v>
          </cell>
          <cell r="K2">
            <v>0</v>
          </cell>
          <cell r="L2">
            <v>839.38197235650557</v>
          </cell>
          <cell r="M2">
            <v>904.16715000000011</v>
          </cell>
          <cell r="N2">
            <v>0</v>
          </cell>
          <cell r="O2">
            <v>52</v>
          </cell>
          <cell r="P2">
            <v>225</v>
          </cell>
          <cell r="Q2">
            <v>0</v>
          </cell>
          <cell r="R2">
            <v>15.25</v>
          </cell>
          <cell r="S2">
            <v>19</v>
          </cell>
          <cell r="T2">
            <v>16.899999999999999</v>
          </cell>
          <cell r="U2">
            <v>225</v>
          </cell>
          <cell r="V2">
            <v>73.462697918873019</v>
          </cell>
          <cell r="W2">
            <v>0.67047272918990164</v>
          </cell>
          <cell r="X2">
            <v>0</v>
          </cell>
          <cell r="Y2">
            <v>33.383235200000001</v>
          </cell>
          <cell r="Z2">
            <v>0</v>
          </cell>
          <cell r="AA2">
            <v>1.038</v>
          </cell>
          <cell r="AB2">
            <v>34.651798137600004</v>
          </cell>
          <cell r="AC2">
            <v>0</v>
          </cell>
          <cell r="AD2">
            <v>34.651798137600004</v>
          </cell>
          <cell r="AE2">
            <v>44.304497280000007</v>
          </cell>
          <cell r="AF2">
            <v>49.254735567320104</v>
          </cell>
          <cell r="AG2">
            <v>0</v>
          </cell>
          <cell r="AH2">
            <v>423.37282995518012</v>
          </cell>
          <cell r="AI2">
            <v>36.815028691754755</v>
          </cell>
          <cell r="AJ2">
            <v>460.1878586469349</v>
          </cell>
          <cell r="AK2">
            <v>0</v>
          </cell>
          <cell r="AL2">
            <v>150.25174064761251</v>
          </cell>
          <cell r="AM2">
            <v>150.25174064761251</v>
          </cell>
          <cell r="AN2">
            <v>0</v>
          </cell>
          <cell r="AO2">
            <v>57.635926229508179</v>
          </cell>
          <cell r="AP2">
            <v>44.177998545079241</v>
          </cell>
          <cell r="AQ2">
            <v>0</v>
          </cell>
          <cell r="AR2">
            <v>0</v>
          </cell>
          <cell r="AS2">
            <v>53.501014792899412</v>
          </cell>
          <cell r="AT2">
            <v>0</v>
          </cell>
          <cell r="AU2">
            <v>314.51752629669005</v>
          </cell>
          <cell r="AV2">
            <v>56.459615384615383</v>
          </cell>
          <cell r="AW2">
            <v>0</v>
          </cell>
          <cell r="AX2">
            <v>11.22</v>
          </cell>
          <cell r="AY2">
            <v>0</v>
          </cell>
          <cell r="AZ2">
            <v>0</v>
          </cell>
          <cell r="BA2">
            <v>11.22</v>
          </cell>
          <cell r="BB2">
            <v>0</v>
          </cell>
          <cell r="BC2">
            <v>1.7141666666666668</v>
          </cell>
          <cell r="BD2">
            <v>46.08428</v>
          </cell>
          <cell r="BE2">
            <v>126.69806205128205</v>
          </cell>
          <cell r="BF2">
            <v>441.21558834797213</v>
          </cell>
          <cell r="BG2">
            <v>18.972270298962798</v>
          </cell>
          <cell r="BH2">
            <v>4.2999999999999997E-2</v>
          </cell>
          <cell r="BI2">
            <v>460.1878586469349</v>
          </cell>
          <cell r="BJ2">
            <v>0</v>
          </cell>
          <cell r="BK2">
            <v>14670.629840551352</v>
          </cell>
          <cell r="BL2">
            <v>1373.1709530756066</v>
          </cell>
          <cell r="BM2">
            <v>176.04755808661625</v>
          </cell>
          <cell r="BN2">
            <v>1557.1720464239793</v>
          </cell>
          <cell r="BO2">
            <v>960.74287168310661</v>
          </cell>
          <cell r="BP2">
            <v>0</v>
          </cell>
          <cell r="BQ2">
            <v>114.43091275630054</v>
          </cell>
          <cell r="BR2">
            <v>7.3353149202756764</v>
          </cell>
          <cell r="BS2">
            <v>0</v>
          </cell>
          <cell r="BT2">
            <v>0</v>
          </cell>
          <cell r="BU2">
            <v>4188.899656945885</v>
          </cell>
          <cell r="BV2">
            <v>733.53149202756765</v>
          </cell>
          <cell r="BW2">
            <v>614.87543787718823</v>
          </cell>
          <cell r="BX2">
            <v>0</v>
          </cell>
          <cell r="BY2">
            <v>247.93364430531784</v>
          </cell>
          <cell r="BZ2">
            <v>3.95E-2</v>
          </cell>
          <cell r="CA2">
            <v>579.48987870177848</v>
          </cell>
          <cell r="CB2">
            <v>21035.359950409089</v>
          </cell>
          <cell r="CC2">
            <v>0</v>
          </cell>
          <cell r="CD2">
            <v>1631.0713385369706</v>
          </cell>
          <cell r="CE2">
            <v>22666.43128894606</v>
          </cell>
        </row>
        <row r="3">
          <cell r="A3">
            <v>42132</v>
          </cell>
          <cell r="B3">
            <v>45</v>
          </cell>
          <cell r="C3" t="str">
            <v>Fri</v>
          </cell>
          <cell r="D3">
            <v>32541.152386247624</v>
          </cell>
          <cell r="E3">
            <v>0</v>
          </cell>
          <cell r="F3">
            <v>32541.152386247624</v>
          </cell>
          <cell r="G3">
            <v>0</v>
          </cell>
          <cell r="H3">
            <v>32541.152386247624</v>
          </cell>
          <cell r="I3">
            <v>925.75574999999992</v>
          </cell>
          <cell r="J3">
            <v>787.5100527164966</v>
          </cell>
          <cell r="K3">
            <v>0</v>
          </cell>
          <cell r="L3">
            <v>787.5100527164966</v>
          </cell>
          <cell r="M3">
            <v>840.63108</v>
          </cell>
          <cell r="N3">
            <v>0</v>
          </cell>
          <cell r="O3">
            <v>51</v>
          </cell>
          <cell r="P3">
            <v>225</v>
          </cell>
          <cell r="Q3">
            <v>0</v>
          </cell>
          <cell r="R3">
            <v>15.25</v>
          </cell>
          <cell r="S3">
            <v>19</v>
          </cell>
          <cell r="T3">
            <v>16.899999999999999</v>
          </cell>
          <cell r="U3">
            <v>225</v>
          </cell>
          <cell r="V3">
            <v>73.462697918873019</v>
          </cell>
          <cell r="W3">
            <v>0.67047272918990164</v>
          </cell>
          <cell r="X3">
            <v>0</v>
          </cell>
          <cell r="Y3">
            <v>33.383235200000001</v>
          </cell>
          <cell r="Z3">
            <v>0</v>
          </cell>
          <cell r="AA3">
            <v>1.038</v>
          </cell>
          <cell r="AB3">
            <v>34.651798137600004</v>
          </cell>
          <cell r="AC3">
            <v>0</v>
          </cell>
          <cell r="AD3">
            <v>34.651798137600004</v>
          </cell>
          <cell r="AE3">
            <v>44.304497280000007</v>
          </cell>
          <cell r="AF3">
            <v>49.254735567320104</v>
          </cell>
          <cell r="AG3">
            <v>0</v>
          </cell>
          <cell r="AH3">
            <v>407.52464915471882</v>
          </cell>
          <cell r="AI3">
            <v>35.436926013453778</v>
          </cell>
          <cell r="AJ3">
            <v>442.9615751681726</v>
          </cell>
          <cell r="AK3">
            <v>0</v>
          </cell>
          <cell r="AL3">
            <v>144.62734393887834</v>
          </cell>
          <cell r="AM3">
            <v>144.62734393887834</v>
          </cell>
          <cell r="AN3">
            <v>0</v>
          </cell>
          <cell r="AO3">
            <v>60.705295081967208</v>
          </cell>
          <cell r="AP3">
            <v>41.447897511394565</v>
          </cell>
          <cell r="AQ3">
            <v>0</v>
          </cell>
          <cell r="AR3">
            <v>0</v>
          </cell>
          <cell r="AS3">
            <v>49.74148402366864</v>
          </cell>
          <cell r="AT3">
            <v>0</v>
          </cell>
          <cell r="AU3">
            <v>302.74414295938078</v>
          </cell>
          <cell r="AV3">
            <v>54.34615384615384</v>
          </cell>
          <cell r="AW3">
            <v>0</v>
          </cell>
          <cell r="AX3">
            <v>10.8</v>
          </cell>
          <cell r="AY3">
            <v>0</v>
          </cell>
          <cell r="AZ3">
            <v>0</v>
          </cell>
          <cell r="BA3">
            <v>10.8</v>
          </cell>
          <cell r="BB3">
            <v>0</v>
          </cell>
          <cell r="BC3">
            <v>1.65</v>
          </cell>
          <cell r="BD3">
            <v>44.359200000000001</v>
          </cell>
          <cell r="BE3">
            <v>121.95535384615384</v>
          </cell>
          <cell r="BF3">
            <v>424.69949680553464</v>
          </cell>
          <cell r="BG3">
            <v>18.262078362637986</v>
          </cell>
          <cell r="BH3">
            <v>4.2999999999999997E-2</v>
          </cell>
          <cell r="BI3">
            <v>442.9615751681726</v>
          </cell>
          <cell r="BJ3">
            <v>0</v>
          </cell>
          <cell r="BK3">
            <v>14121.46187860558</v>
          </cell>
          <cell r="BL3">
            <v>1321.7688318374821</v>
          </cell>
          <cell r="BM3">
            <v>169.45754254326695</v>
          </cell>
          <cell r="BN3">
            <v>1498.8821837236162</v>
          </cell>
          <cell r="BO3">
            <v>924.77923477518277</v>
          </cell>
          <cell r="BP3">
            <v>0</v>
          </cell>
          <cell r="BQ3">
            <v>110.14740265312351</v>
          </cell>
          <cell r="BR3">
            <v>7.0607309393027906</v>
          </cell>
          <cell r="BS3">
            <v>0</v>
          </cell>
          <cell r="BT3">
            <v>0</v>
          </cell>
          <cell r="BU3">
            <v>4032.095926471975</v>
          </cell>
          <cell r="BV3">
            <v>706.07309393027901</v>
          </cell>
          <cell r="BW3">
            <v>591.85871025611698</v>
          </cell>
          <cell r="BX3">
            <v>0</v>
          </cell>
          <cell r="BY3">
            <v>238.65270574843427</v>
          </cell>
          <cell r="BZ3">
            <v>3.95E-2</v>
          </cell>
          <cell r="CA3">
            <v>557.79774420492038</v>
          </cell>
          <cell r="CB3">
            <v>20247.940059217304</v>
          </cell>
          <cell r="CC3">
            <v>0</v>
          </cell>
          <cell r="CD3">
            <v>1570.0151921746242</v>
          </cell>
          <cell r="CE3">
            <v>21817.955251391926</v>
          </cell>
        </row>
        <row r="4">
          <cell r="A4">
            <v>42133</v>
          </cell>
          <cell r="B4">
            <v>45</v>
          </cell>
          <cell r="C4" t="str">
            <v>Sat</v>
          </cell>
          <cell r="D4">
            <v>24586.648469609321</v>
          </cell>
          <cell r="E4">
            <v>0</v>
          </cell>
          <cell r="F4">
            <v>24586.648469609321</v>
          </cell>
          <cell r="G4">
            <v>0</v>
          </cell>
          <cell r="H4">
            <v>24586.648469609321</v>
          </cell>
          <cell r="I4">
            <v>774.9303749999998</v>
          </cell>
          <cell r="J4">
            <v>565.87548698191381</v>
          </cell>
          <cell r="K4">
            <v>0</v>
          </cell>
          <cell r="L4">
            <v>565.87548698191381</v>
          </cell>
          <cell r="M4">
            <v>645.13548000000003</v>
          </cell>
          <cell r="N4">
            <v>0</v>
          </cell>
          <cell r="O4">
            <v>50</v>
          </cell>
          <cell r="P4">
            <v>225</v>
          </cell>
          <cell r="Q4">
            <v>0</v>
          </cell>
          <cell r="R4">
            <v>15.25</v>
          </cell>
          <cell r="S4">
            <v>19</v>
          </cell>
          <cell r="T4">
            <v>16.899999999999999</v>
          </cell>
          <cell r="U4">
            <v>225</v>
          </cell>
          <cell r="V4">
            <v>73.462697918873019</v>
          </cell>
          <cell r="W4">
            <v>0.67047272918990164</v>
          </cell>
          <cell r="X4">
            <v>0</v>
          </cell>
          <cell r="Y4">
            <v>33.383235200000001</v>
          </cell>
          <cell r="Z4">
            <v>0</v>
          </cell>
          <cell r="AA4">
            <v>1.038</v>
          </cell>
          <cell r="AB4">
            <v>34.651798137600004</v>
          </cell>
          <cell r="AC4">
            <v>0</v>
          </cell>
          <cell r="AD4">
            <v>34.651798137600004</v>
          </cell>
          <cell r="AE4">
            <v>44.304497280000007</v>
          </cell>
          <cell r="AF4">
            <v>49.254735567320104</v>
          </cell>
          <cell r="AG4">
            <v>0</v>
          </cell>
          <cell r="AH4">
            <v>307.90751269467648</v>
          </cell>
          <cell r="AI4">
            <v>26.77456632127619</v>
          </cell>
          <cell r="AJ4">
            <v>334.68207901595264</v>
          </cell>
          <cell r="AK4">
            <v>0</v>
          </cell>
          <cell r="AL4">
            <v>109.27399319826365</v>
          </cell>
          <cell r="AM4">
            <v>109.27399319826365</v>
          </cell>
          <cell r="AN4">
            <v>0</v>
          </cell>
          <cell r="AO4">
            <v>50.815106557377035</v>
          </cell>
          <cell r="AP4">
            <v>29.782920367469149</v>
          </cell>
          <cell r="AQ4">
            <v>0</v>
          </cell>
          <cell r="AR4">
            <v>0</v>
          </cell>
          <cell r="AS4">
            <v>38.173697041420127</v>
          </cell>
          <cell r="AT4">
            <v>0</v>
          </cell>
          <cell r="AU4">
            <v>228.74001912486548</v>
          </cell>
          <cell r="AV4">
            <v>41.061538461538461</v>
          </cell>
          <cell r="AW4">
            <v>0</v>
          </cell>
          <cell r="AX4">
            <v>8.16</v>
          </cell>
          <cell r="AY4">
            <v>0</v>
          </cell>
          <cell r="AZ4">
            <v>0</v>
          </cell>
          <cell r="BA4">
            <v>8.16</v>
          </cell>
          <cell r="BB4">
            <v>0</v>
          </cell>
          <cell r="BC4">
            <v>1.2466666666666668</v>
          </cell>
          <cell r="BD4">
            <v>33.515840000000004</v>
          </cell>
          <cell r="BE4">
            <v>92.144045128205136</v>
          </cell>
          <cell r="BF4">
            <v>320.88406425307062</v>
          </cell>
          <cell r="BG4">
            <v>13.798014762882037</v>
          </cell>
          <cell r="BH4">
            <v>4.2999999999999997E-2</v>
          </cell>
          <cell r="BI4">
            <v>334.68207901595264</v>
          </cell>
          <cell r="BJ4">
            <v>0</v>
          </cell>
          <cell r="BK4">
            <v>10669.54897494644</v>
          </cell>
          <cell r="BL4">
            <v>998.66978405498662</v>
          </cell>
          <cell r="BM4">
            <v>128.03458769935727</v>
          </cell>
          <cell r="BN4">
            <v>1132.4887610356213</v>
          </cell>
          <cell r="BO4">
            <v>698.72208849680487</v>
          </cell>
          <cell r="BP4">
            <v>0</v>
          </cell>
          <cell r="BQ4">
            <v>83.222482004582218</v>
          </cell>
          <cell r="BR4">
            <v>5.3347744874732195</v>
          </cell>
          <cell r="BS4">
            <v>0</v>
          </cell>
          <cell r="BT4">
            <v>0</v>
          </cell>
          <cell r="BU4">
            <v>3046.4724777788256</v>
          </cell>
          <cell r="BV4">
            <v>533.47744874732189</v>
          </cell>
          <cell r="BW4">
            <v>447.18213663795513</v>
          </cell>
          <cell r="BX4">
            <v>0</v>
          </cell>
          <cell r="BY4">
            <v>180.31537767659481</v>
          </cell>
          <cell r="BZ4">
            <v>3.95E-2</v>
          </cell>
          <cell r="CA4">
            <v>421.44718451038437</v>
          </cell>
          <cell r="CB4">
            <v>15298.44360029752</v>
          </cell>
          <cell r="CC4">
            <v>0</v>
          </cell>
          <cell r="CD4">
            <v>1186.2337007541605</v>
          </cell>
          <cell r="CE4">
            <v>16484.677301051681</v>
          </cell>
        </row>
        <row r="5">
          <cell r="A5">
            <v>42134</v>
          </cell>
          <cell r="B5">
            <v>45</v>
          </cell>
          <cell r="C5" t="str">
            <v>Sun</v>
          </cell>
          <cell r="D5">
            <v>19343.907251824978</v>
          </cell>
          <cell r="E5">
            <v>0</v>
          </cell>
          <cell r="F5">
            <v>19343.907251824978</v>
          </cell>
          <cell r="G5">
            <v>0</v>
          </cell>
          <cell r="H5">
            <v>19343.907251824978</v>
          </cell>
          <cell r="I5">
            <v>608.5023749999998</v>
          </cell>
          <cell r="J5">
            <v>570.59111604009638</v>
          </cell>
          <cell r="K5">
            <v>0</v>
          </cell>
          <cell r="L5">
            <v>570.59111604009638</v>
          </cell>
          <cell r="M5">
            <v>527.83812000000012</v>
          </cell>
          <cell r="N5">
            <v>0</v>
          </cell>
          <cell r="O5">
            <v>49</v>
          </cell>
          <cell r="P5">
            <v>225</v>
          </cell>
          <cell r="Q5">
            <v>0</v>
          </cell>
          <cell r="R5">
            <v>15.25</v>
          </cell>
          <cell r="S5">
            <v>19</v>
          </cell>
          <cell r="T5">
            <v>16.899999999999999</v>
          </cell>
          <cell r="U5">
            <v>225</v>
          </cell>
          <cell r="V5">
            <v>73.462697918873019</v>
          </cell>
          <cell r="W5">
            <v>0.67047272918990164</v>
          </cell>
          <cell r="X5">
            <v>0</v>
          </cell>
          <cell r="Y5">
            <v>33.383235200000001</v>
          </cell>
          <cell r="Z5">
            <v>0</v>
          </cell>
          <cell r="AA5">
            <v>1.038</v>
          </cell>
          <cell r="AB5">
            <v>34.651798137600004</v>
          </cell>
          <cell r="AC5">
            <v>0</v>
          </cell>
          <cell r="AD5">
            <v>34.651798137600004</v>
          </cell>
          <cell r="AE5">
            <v>44.304497280000007</v>
          </cell>
          <cell r="AF5">
            <v>49.254735567320104</v>
          </cell>
          <cell r="AG5">
            <v>0</v>
          </cell>
          <cell r="AH5">
            <v>242.25076366419398</v>
          </cell>
          <cell r="AI5">
            <v>21.065283796886412</v>
          </cell>
          <cell r="AJ5">
            <v>263.31604746108036</v>
          </cell>
          <cell r="AK5">
            <v>0</v>
          </cell>
          <cell r="AL5">
            <v>85.972921119222121</v>
          </cell>
          <cell r="AM5">
            <v>85.972921119222121</v>
          </cell>
          <cell r="AN5">
            <v>0</v>
          </cell>
          <cell r="AO5">
            <v>39.901795081967201</v>
          </cell>
          <cell r="AP5">
            <v>30.031111370531391</v>
          </cell>
          <cell r="AQ5">
            <v>0</v>
          </cell>
          <cell r="AR5">
            <v>0</v>
          </cell>
          <cell r="AS5">
            <v>31.233024852071011</v>
          </cell>
          <cell r="AT5">
            <v>0</v>
          </cell>
          <cell r="AU5">
            <v>179.96457387029858</v>
          </cell>
          <cell r="AV5">
            <v>32.305769230769229</v>
          </cell>
          <cell r="AW5">
            <v>0</v>
          </cell>
          <cell r="AX5">
            <v>6.42</v>
          </cell>
          <cell r="AY5">
            <v>0</v>
          </cell>
          <cell r="AZ5">
            <v>0</v>
          </cell>
          <cell r="BA5">
            <v>6.42</v>
          </cell>
          <cell r="BB5">
            <v>0</v>
          </cell>
          <cell r="BC5">
            <v>0.98083333333333345</v>
          </cell>
          <cell r="BD5">
            <v>26.36908</v>
          </cell>
          <cell r="BE5">
            <v>72.495682564102566</v>
          </cell>
          <cell r="BF5">
            <v>252.46025643440115</v>
          </cell>
          <cell r="BG5">
            <v>10.855791026679247</v>
          </cell>
          <cell r="BH5">
            <v>4.2999999999999997E-2</v>
          </cell>
          <cell r="BI5">
            <v>263.31604746108036</v>
          </cell>
          <cell r="BJ5">
            <v>0</v>
          </cell>
          <cell r="BK5">
            <v>8394.424561171094</v>
          </cell>
          <cell r="BL5">
            <v>785.71813892561443</v>
          </cell>
          <cell r="BM5">
            <v>100.73309473405314</v>
          </cell>
          <cell r="BN5">
            <v>891.00218699126083</v>
          </cell>
          <cell r="BO5">
            <v>549.72987844969202</v>
          </cell>
          <cell r="BP5">
            <v>0</v>
          </cell>
          <cell r="BQ5">
            <v>65.476511577134531</v>
          </cell>
          <cell r="BR5">
            <v>4.1972122805855472</v>
          </cell>
          <cell r="BS5">
            <v>0</v>
          </cell>
          <cell r="BT5">
            <v>0</v>
          </cell>
          <cell r="BU5">
            <v>2396.8570229583406</v>
          </cell>
          <cell r="BV5">
            <v>419.72122805855474</v>
          </cell>
          <cell r="BW5">
            <v>351.82712220780286</v>
          </cell>
          <cell r="BX5">
            <v>0</v>
          </cell>
          <cell r="BY5">
            <v>141.86577508379148</v>
          </cell>
          <cell r="BZ5">
            <v>3.95E-2</v>
          </cell>
          <cell r="CA5">
            <v>331.57977016625824</v>
          </cell>
          <cell r="CB5">
            <v>12036.275479645841</v>
          </cell>
          <cell r="CC5">
            <v>0</v>
          </cell>
          <cell r="CD5">
            <v>933.2868086815821</v>
          </cell>
          <cell r="CE5">
            <v>12969.562288327425</v>
          </cell>
        </row>
        <row r="6">
          <cell r="A6">
            <v>42135</v>
          </cell>
          <cell r="B6">
            <v>46</v>
          </cell>
          <cell r="C6" t="str">
            <v>Mon</v>
          </cell>
          <cell r="D6">
            <v>19810.293066209404</v>
          </cell>
          <cell r="E6">
            <v>0</v>
          </cell>
          <cell r="F6">
            <v>19810.293066209404</v>
          </cell>
          <cell r="G6">
            <v>0</v>
          </cell>
          <cell r="H6">
            <v>19810.293066209404</v>
          </cell>
          <cell r="I6">
            <v>582.05088000000001</v>
          </cell>
          <cell r="J6">
            <v>491.18416766346178</v>
          </cell>
          <cell r="K6">
            <v>0</v>
          </cell>
          <cell r="L6">
            <v>491.18416766346178</v>
          </cell>
          <cell r="M6">
            <v>470.73070000000001</v>
          </cell>
          <cell r="N6">
            <v>0</v>
          </cell>
          <cell r="O6">
            <v>48</v>
          </cell>
          <cell r="P6">
            <v>225</v>
          </cell>
          <cell r="Q6">
            <v>0</v>
          </cell>
          <cell r="R6">
            <v>15.25</v>
          </cell>
          <cell r="S6">
            <v>19</v>
          </cell>
          <cell r="T6">
            <v>16.899999999999999</v>
          </cell>
          <cell r="U6">
            <v>225</v>
          </cell>
          <cell r="V6">
            <v>73.048886499045011</v>
          </cell>
          <cell r="W6">
            <v>0.66788192631880905</v>
          </cell>
          <cell r="X6">
            <v>0</v>
          </cell>
          <cell r="Y6">
            <v>33.042391199999997</v>
          </cell>
          <cell r="Z6">
            <v>0</v>
          </cell>
          <cell r="AA6">
            <v>1.038</v>
          </cell>
          <cell r="AB6">
            <v>34.298002065599995</v>
          </cell>
          <cell r="AC6">
            <v>0</v>
          </cell>
          <cell r="AD6">
            <v>34.298002065599995</v>
          </cell>
          <cell r="AE6">
            <v>44.304497280000007</v>
          </cell>
          <cell r="AF6">
            <v>48.788031030426225</v>
          </cell>
          <cell r="AG6">
            <v>0</v>
          </cell>
          <cell r="AH6">
            <v>249.49688481768879</v>
          </cell>
          <cell r="AI6">
            <v>21.695381288494652</v>
          </cell>
          <cell r="AJ6">
            <v>271.19226610618341</v>
          </cell>
          <cell r="AK6">
            <v>0</v>
          </cell>
          <cell r="AL6">
            <v>88.045746960930686</v>
          </cell>
          <cell r="AM6">
            <v>88.045746960930686</v>
          </cell>
          <cell r="AN6">
            <v>0</v>
          </cell>
          <cell r="AO6">
            <v>38.167270819672126</v>
          </cell>
          <cell r="AP6">
            <v>25.851798298076933</v>
          </cell>
          <cell r="AQ6">
            <v>0</v>
          </cell>
          <cell r="AR6">
            <v>0</v>
          </cell>
          <cell r="AS6">
            <v>27.853887573964499</v>
          </cell>
          <cell r="AT6">
            <v>0</v>
          </cell>
          <cell r="AU6">
            <v>184.1284291265618</v>
          </cell>
          <cell r="AV6">
            <v>33.815384615384609</v>
          </cell>
          <cell r="AW6">
            <v>0</v>
          </cell>
          <cell r="AX6">
            <v>6.72</v>
          </cell>
          <cell r="AY6">
            <v>0</v>
          </cell>
          <cell r="AZ6">
            <v>0</v>
          </cell>
          <cell r="BA6">
            <v>6.72</v>
          </cell>
          <cell r="BB6">
            <v>0</v>
          </cell>
          <cell r="BC6">
            <v>1.0266666666666666</v>
          </cell>
          <cell r="BD6">
            <v>27.601279999999996</v>
          </cell>
          <cell r="BE6">
            <v>75.883331282051273</v>
          </cell>
          <cell r="BF6">
            <v>260.0117604086131</v>
          </cell>
          <cell r="BG6">
            <v>11.180505697570362</v>
          </cell>
          <cell r="BH6">
            <v>4.2999999999999997E-2</v>
          </cell>
          <cell r="BI6">
            <v>271.19226610618341</v>
          </cell>
          <cell r="BJ6">
            <v>0</v>
          </cell>
          <cell r="BK6">
            <v>8557.2446708378557</v>
          </cell>
          <cell r="BL6">
            <v>800.95810119042324</v>
          </cell>
          <cell r="BM6">
            <v>102.68693605005426</v>
          </cell>
          <cell r="BN6">
            <v>908.28426186632544</v>
          </cell>
          <cell r="BO6">
            <v>560.39256038149404</v>
          </cell>
          <cell r="BP6">
            <v>0</v>
          </cell>
          <cell r="BQ6">
            <v>66.746508432535265</v>
          </cell>
          <cell r="BR6">
            <v>4.2786223354189277</v>
          </cell>
          <cell r="BS6">
            <v>0</v>
          </cell>
          <cell r="BT6">
            <v>0</v>
          </cell>
          <cell r="BU6">
            <v>2443.346990256251</v>
          </cell>
          <cell r="BV6">
            <v>427.86223354189275</v>
          </cell>
          <cell r="BW6">
            <v>358.65123864415614</v>
          </cell>
          <cell r="BX6">
            <v>0</v>
          </cell>
          <cell r="BY6">
            <v>144.61743493715974</v>
          </cell>
          <cell r="BZ6">
            <v>3.95E-2</v>
          </cell>
          <cell r="CA6">
            <v>338.01116449809524</v>
          </cell>
          <cell r="CB6">
            <v>12269.733732715409</v>
          </cell>
          <cell r="CC6">
            <v>0</v>
          </cell>
          <cell r="CD6">
            <v>961.2029612846743</v>
          </cell>
          <cell r="CE6">
            <v>13230.936694000084</v>
          </cell>
        </row>
        <row r="7">
          <cell r="A7">
            <v>42136</v>
          </cell>
          <cell r="B7">
            <v>46</v>
          </cell>
          <cell r="C7" t="str">
            <v>Tue</v>
          </cell>
          <cell r="D7">
            <v>24409.111099436592</v>
          </cell>
          <cell r="E7">
            <v>0</v>
          </cell>
          <cell r="F7">
            <v>24409.111099436592</v>
          </cell>
          <cell r="G7">
            <v>0</v>
          </cell>
          <cell r="H7">
            <v>24409.111099436592</v>
          </cell>
          <cell r="I7">
            <v>956.63808000000006</v>
          </cell>
          <cell r="J7">
            <v>659.22085660096184</v>
          </cell>
          <cell r="K7">
            <v>0</v>
          </cell>
          <cell r="L7">
            <v>659.22085660096184</v>
          </cell>
          <cell r="M7">
            <v>667.58172000000002</v>
          </cell>
          <cell r="N7">
            <v>0</v>
          </cell>
          <cell r="O7">
            <v>47</v>
          </cell>
          <cell r="P7">
            <v>225</v>
          </cell>
          <cell r="Q7">
            <v>0</v>
          </cell>
          <cell r="R7">
            <v>15.25</v>
          </cell>
          <cell r="S7">
            <v>19</v>
          </cell>
          <cell r="T7">
            <v>16.899999999999999</v>
          </cell>
          <cell r="U7">
            <v>225</v>
          </cell>
          <cell r="V7">
            <v>73.048886499045011</v>
          </cell>
          <cell r="W7">
            <v>0.66788192631880905</v>
          </cell>
          <cell r="X7">
            <v>0</v>
          </cell>
          <cell r="Y7">
            <v>33.042391199999997</v>
          </cell>
          <cell r="Z7">
            <v>0</v>
          </cell>
          <cell r="AA7">
            <v>1.038</v>
          </cell>
          <cell r="AB7">
            <v>34.298002065599995</v>
          </cell>
          <cell r="AC7">
            <v>0</v>
          </cell>
          <cell r="AD7">
            <v>34.298002065599995</v>
          </cell>
          <cell r="AE7">
            <v>44.304497280000007</v>
          </cell>
          <cell r="AF7">
            <v>48.788031030426225</v>
          </cell>
          <cell r="AG7">
            <v>0</v>
          </cell>
          <cell r="AH7">
            <v>307.41580450750945</v>
          </cell>
          <cell r="AI7">
            <v>26.731809087609484</v>
          </cell>
          <cell r="AJ7">
            <v>334.14761359511897</v>
          </cell>
          <cell r="AK7">
            <v>0</v>
          </cell>
          <cell r="AL7">
            <v>108.48493821971819</v>
          </cell>
          <cell r="AM7">
            <v>108.48493821971819</v>
          </cell>
          <cell r="AN7">
            <v>0</v>
          </cell>
          <cell r="AO7">
            <v>62.730365901639345</v>
          </cell>
          <cell r="AP7">
            <v>34.695834557945354</v>
          </cell>
          <cell r="AQ7">
            <v>0</v>
          </cell>
          <cell r="AR7">
            <v>0</v>
          </cell>
          <cell r="AS7">
            <v>39.501876923076921</v>
          </cell>
          <cell r="AT7">
            <v>0</v>
          </cell>
          <cell r="AU7">
            <v>226.87252874522795</v>
          </cell>
          <cell r="AV7">
            <v>41.665384615384617</v>
          </cell>
          <cell r="AW7">
            <v>0</v>
          </cell>
          <cell r="AX7">
            <v>8.2799999999999994</v>
          </cell>
          <cell r="AY7">
            <v>0</v>
          </cell>
          <cell r="AZ7">
            <v>0</v>
          </cell>
          <cell r="BA7">
            <v>8.2799999999999994</v>
          </cell>
          <cell r="BB7">
            <v>0</v>
          </cell>
          <cell r="BC7">
            <v>1.2649999999999999</v>
          </cell>
          <cell r="BD7">
            <v>34.008720000000004</v>
          </cell>
          <cell r="BE7">
            <v>93.499104615384624</v>
          </cell>
          <cell r="BF7">
            <v>320.37163336061258</v>
          </cell>
          <cell r="BG7">
            <v>13.77598023450634</v>
          </cell>
          <cell r="BH7">
            <v>4.2999999999999997E-2</v>
          </cell>
          <cell r="BI7">
            <v>334.14761359511897</v>
          </cell>
          <cell r="BJ7">
            <v>0</v>
          </cell>
          <cell r="BK7">
            <v>10543.747897996644</v>
          </cell>
          <cell r="BL7">
            <v>986.89480325248599</v>
          </cell>
          <cell r="BM7">
            <v>126.52497477595973</v>
          </cell>
          <cell r="BN7">
            <v>1119.1359655138656</v>
          </cell>
          <cell r="BO7">
            <v>690.48369047005519</v>
          </cell>
          <cell r="BP7">
            <v>0</v>
          </cell>
          <cell r="BQ7">
            <v>82.241233604373818</v>
          </cell>
          <cell r="BR7">
            <v>5.271873948998322</v>
          </cell>
          <cell r="BS7">
            <v>0</v>
          </cell>
          <cell r="BT7">
            <v>0</v>
          </cell>
          <cell r="BU7">
            <v>3010.5525415657385</v>
          </cell>
          <cell r="BV7">
            <v>527.18739489983227</v>
          </cell>
          <cell r="BW7">
            <v>441.90956190083534</v>
          </cell>
          <cell r="BX7">
            <v>0</v>
          </cell>
          <cell r="BY7">
            <v>178.18933947614326</v>
          </cell>
          <cell r="BZ7">
            <v>3.95E-2</v>
          </cell>
          <cell r="CA7">
            <v>416.47804197086748</v>
          </cell>
          <cell r="CB7">
            <v>15118.064777810061</v>
          </cell>
          <cell r="CC7">
            <v>0</v>
          </cell>
          <cell r="CD7">
            <v>1184.339363011474</v>
          </cell>
          <cell r="CE7">
            <v>16302.404140821534</v>
          </cell>
        </row>
        <row r="8">
          <cell r="A8">
            <v>42137</v>
          </cell>
          <cell r="B8">
            <v>46</v>
          </cell>
          <cell r="C8" t="str">
            <v>Wed</v>
          </cell>
          <cell r="D8">
            <v>24939.743949424341</v>
          </cell>
          <cell r="E8">
            <v>0</v>
          </cell>
          <cell r="F8">
            <v>24939.743949424341</v>
          </cell>
          <cell r="G8">
            <v>0</v>
          </cell>
          <cell r="H8">
            <v>24939.743949424341</v>
          </cell>
          <cell r="I8">
            <v>697.30848000000003</v>
          </cell>
          <cell r="J8">
            <v>629.06042525320538</v>
          </cell>
          <cell r="K8">
            <v>0</v>
          </cell>
          <cell r="L8">
            <v>629.06042525320538</v>
          </cell>
          <cell r="M8">
            <v>586.27368999999987</v>
          </cell>
          <cell r="N8">
            <v>0</v>
          </cell>
          <cell r="O8">
            <v>46</v>
          </cell>
          <cell r="P8">
            <v>225</v>
          </cell>
          <cell r="Q8">
            <v>0</v>
          </cell>
          <cell r="R8">
            <v>15.25</v>
          </cell>
          <cell r="S8">
            <v>19</v>
          </cell>
          <cell r="T8">
            <v>16.899999999999999</v>
          </cell>
          <cell r="U8">
            <v>225</v>
          </cell>
          <cell r="V8">
            <v>73.048886499045011</v>
          </cell>
          <cell r="W8">
            <v>0.66788192631880905</v>
          </cell>
          <cell r="X8">
            <v>0</v>
          </cell>
          <cell r="Y8">
            <v>33.042391199999997</v>
          </cell>
          <cell r="Z8">
            <v>0</v>
          </cell>
          <cell r="AA8">
            <v>1.038</v>
          </cell>
          <cell r="AB8">
            <v>34.298002065599995</v>
          </cell>
          <cell r="AC8">
            <v>0</v>
          </cell>
          <cell r="AD8">
            <v>34.298002065599995</v>
          </cell>
          <cell r="AE8">
            <v>44.304497280000007</v>
          </cell>
          <cell r="AF8">
            <v>48.788031030426225</v>
          </cell>
          <cell r="AG8">
            <v>0</v>
          </cell>
          <cell r="AH8">
            <v>314.09875677941176</v>
          </cell>
          <cell r="AI8">
            <v>27.31293537212273</v>
          </cell>
          <cell r="AJ8">
            <v>341.41169215153451</v>
          </cell>
          <cell r="AK8">
            <v>0</v>
          </cell>
          <cell r="AL8">
            <v>110.84330644188596</v>
          </cell>
          <cell r="AM8">
            <v>110.84330644188596</v>
          </cell>
          <cell r="AN8">
            <v>0</v>
          </cell>
          <cell r="AO8">
            <v>45.725146229508191</v>
          </cell>
          <cell r="AP8">
            <v>33.108443434379225</v>
          </cell>
          <cell r="AQ8">
            <v>0</v>
          </cell>
          <cell r="AR8">
            <v>0</v>
          </cell>
          <cell r="AS8">
            <v>34.690750887573962</v>
          </cell>
          <cell r="AT8">
            <v>0</v>
          </cell>
          <cell r="AU8">
            <v>231.8045402396894</v>
          </cell>
          <cell r="AV8">
            <v>42.571153846153841</v>
          </cell>
          <cell r="AW8">
            <v>0</v>
          </cell>
          <cell r="AX8">
            <v>8.4600000000000009</v>
          </cell>
          <cell r="AY8">
            <v>0</v>
          </cell>
          <cell r="AZ8">
            <v>0</v>
          </cell>
          <cell r="BA8">
            <v>8.4600000000000009</v>
          </cell>
          <cell r="BB8">
            <v>0</v>
          </cell>
          <cell r="BC8">
            <v>1.2925</v>
          </cell>
          <cell r="BD8">
            <v>34.748039999999996</v>
          </cell>
          <cell r="BE8">
            <v>95.531693846153843</v>
          </cell>
          <cell r="BF8">
            <v>327.33623408584327</v>
          </cell>
          <cell r="BG8">
            <v>14.07545806569126</v>
          </cell>
          <cell r="BH8">
            <v>4.2999999999999997E-2</v>
          </cell>
          <cell r="BI8">
            <v>341.41169215153451</v>
          </cell>
          <cell r="BJ8">
            <v>0</v>
          </cell>
          <cell r="BK8">
            <v>10772.959808822656</v>
          </cell>
          <cell r="BL8">
            <v>1008.3490381058007</v>
          </cell>
          <cell r="BM8">
            <v>129.27551770587189</v>
          </cell>
          <cell r="BN8">
            <v>1143.4650082424275</v>
          </cell>
          <cell r="BO8">
            <v>705.49420548027365</v>
          </cell>
          <cell r="BP8">
            <v>0</v>
          </cell>
          <cell r="BQ8">
            <v>84.029086508816718</v>
          </cell>
          <cell r="BR8">
            <v>5.3864799044113285</v>
          </cell>
          <cell r="BS8">
            <v>0</v>
          </cell>
          <cell r="BT8">
            <v>0</v>
          </cell>
          <cell r="BU8">
            <v>3075.9993359476016</v>
          </cell>
          <cell r="BV8">
            <v>538.64799044113283</v>
          </cell>
          <cell r="BW8">
            <v>451.51629150737517</v>
          </cell>
          <cell r="BX8">
            <v>0</v>
          </cell>
          <cell r="BY8">
            <v>182.06302076910288</v>
          </cell>
          <cell r="BZ8">
            <v>3.95E-2</v>
          </cell>
          <cell r="CA8">
            <v>425.53191244849495</v>
          </cell>
          <cell r="CB8">
            <v>15446.718359936363</v>
          </cell>
          <cell r="CC8">
            <v>0</v>
          </cell>
          <cell r="CD8">
            <v>1210.0858709030276</v>
          </cell>
          <cell r="CE8">
            <v>16656.804230839392</v>
          </cell>
        </row>
        <row r="9">
          <cell r="A9">
            <v>42138</v>
          </cell>
          <cell r="B9">
            <v>46</v>
          </cell>
          <cell r="C9" t="str">
            <v>Thu</v>
          </cell>
          <cell r="D9">
            <v>33076.114315903207</v>
          </cell>
          <cell r="E9">
            <v>0</v>
          </cell>
          <cell r="F9">
            <v>33076.114315903207</v>
          </cell>
          <cell r="G9">
            <v>0</v>
          </cell>
          <cell r="H9">
            <v>33076.114315903207</v>
          </cell>
          <cell r="I9">
            <v>973.92671999999993</v>
          </cell>
          <cell r="J9">
            <v>766.93668284294915</v>
          </cell>
          <cell r="K9">
            <v>0</v>
          </cell>
          <cell r="L9">
            <v>766.93668284294915</v>
          </cell>
          <cell r="M9">
            <v>791.68344999999999</v>
          </cell>
          <cell r="N9">
            <v>0</v>
          </cell>
          <cell r="O9">
            <v>45</v>
          </cell>
          <cell r="P9">
            <v>225</v>
          </cell>
          <cell r="Q9">
            <v>0</v>
          </cell>
          <cell r="R9">
            <v>15.25</v>
          </cell>
          <cell r="S9">
            <v>19</v>
          </cell>
          <cell r="T9">
            <v>16.899999999999999</v>
          </cell>
          <cell r="U9">
            <v>225</v>
          </cell>
          <cell r="V9">
            <v>73.048886499045011</v>
          </cell>
          <cell r="W9">
            <v>0.66788192631880905</v>
          </cell>
          <cell r="X9">
            <v>0</v>
          </cell>
          <cell r="Y9">
            <v>33.042391199999997</v>
          </cell>
          <cell r="Z9">
            <v>0</v>
          </cell>
          <cell r="AA9">
            <v>1.038</v>
          </cell>
          <cell r="AB9">
            <v>34.298002065599995</v>
          </cell>
          <cell r="AC9">
            <v>0</v>
          </cell>
          <cell r="AD9">
            <v>34.298002065599995</v>
          </cell>
          <cell r="AE9">
            <v>44.304497280000007</v>
          </cell>
          <cell r="AF9">
            <v>48.788031030426225</v>
          </cell>
          <cell r="AG9">
            <v>0</v>
          </cell>
          <cell r="AH9">
            <v>416.57069161524828</v>
          </cell>
          <cell r="AI9">
            <v>36.223538401325897</v>
          </cell>
          <cell r="AJ9">
            <v>452.7942300165742</v>
          </cell>
          <cell r="AK9">
            <v>0</v>
          </cell>
          <cell r="AL9">
            <v>147.00495251512535</v>
          </cell>
          <cell r="AM9">
            <v>147.00495251512535</v>
          </cell>
          <cell r="AN9">
            <v>0</v>
          </cell>
          <cell r="AO9">
            <v>63.864047213114745</v>
          </cell>
          <cell r="AP9">
            <v>40.365088570681529</v>
          </cell>
          <cell r="AQ9">
            <v>0</v>
          </cell>
          <cell r="AR9">
            <v>0</v>
          </cell>
          <cell r="AS9">
            <v>46.845174556213017</v>
          </cell>
          <cell r="AT9">
            <v>0</v>
          </cell>
          <cell r="AU9">
            <v>307.42871648809876</v>
          </cell>
          <cell r="AV9">
            <v>56.459615384615383</v>
          </cell>
          <cell r="AW9">
            <v>0</v>
          </cell>
          <cell r="AX9">
            <v>11.22</v>
          </cell>
          <cell r="AY9">
            <v>0</v>
          </cell>
          <cell r="AZ9">
            <v>0</v>
          </cell>
          <cell r="BA9">
            <v>11.22</v>
          </cell>
          <cell r="BB9">
            <v>0</v>
          </cell>
          <cell r="BC9">
            <v>1.7141666666666668</v>
          </cell>
          <cell r="BD9">
            <v>46.08428</v>
          </cell>
          <cell r="BE9">
            <v>126.69806205128205</v>
          </cell>
          <cell r="BF9">
            <v>434.12677853938078</v>
          </cell>
          <cell r="BG9">
            <v>18.667451477193374</v>
          </cell>
          <cell r="BH9">
            <v>4.2999999999999997E-2</v>
          </cell>
          <cell r="BI9">
            <v>452.7942300165742</v>
          </cell>
          <cell r="BJ9">
            <v>0</v>
          </cell>
          <cell r="BK9">
            <v>14287.542441488205</v>
          </cell>
          <cell r="BL9">
            <v>1337.3139725232961</v>
          </cell>
          <cell r="BM9">
            <v>171.45050929785847</v>
          </cell>
          <cell r="BN9">
            <v>1516.5103300803828</v>
          </cell>
          <cell r="BO9">
            <v>935.65543563695883</v>
          </cell>
          <cell r="BP9">
            <v>0</v>
          </cell>
          <cell r="BQ9">
            <v>111.442831043608</v>
          </cell>
          <cell r="BR9">
            <v>7.1437712207441031</v>
          </cell>
          <cell r="BS9">
            <v>0</v>
          </cell>
          <cell r="BT9">
            <v>0</v>
          </cell>
          <cell r="BU9">
            <v>4079.5168498028484</v>
          </cell>
          <cell r="BV9">
            <v>714.37712207441029</v>
          </cell>
          <cell r="BW9">
            <v>598.81947880765358</v>
          </cell>
          <cell r="BX9">
            <v>0</v>
          </cell>
          <cell r="BY9">
            <v>241.45946726115065</v>
          </cell>
          <cell r="BZ9">
            <v>3.95E-2</v>
          </cell>
          <cell r="CA9">
            <v>564.35792643878415</v>
          </cell>
          <cell r="CB9">
            <v>20486.073285873052</v>
          </cell>
          <cell r="CC9">
            <v>0</v>
          </cell>
          <cell r="CD9">
            <v>1604.8656585735189</v>
          </cell>
          <cell r="CE9">
            <v>22090.938944446571</v>
          </cell>
        </row>
        <row r="10">
          <cell r="A10">
            <v>42139</v>
          </cell>
          <cell r="B10">
            <v>46</v>
          </cell>
          <cell r="C10" t="str">
            <v>Fri</v>
          </cell>
          <cell r="D10">
            <v>31837.970999265115</v>
          </cell>
          <cell r="E10">
            <v>0</v>
          </cell>
          <cell r="F10">
            <v>31837.970999265115</v>
          </cell>
          <cell r="G10">
            <v>0</v>
          </cell>
          <cell r="H10">
            <v>31837.970999265115</v>
          </cell>
          <cell r="I10">
            <v>1025.7926400000001</v>
          </cell>
          <cell r="J10">
            <v>719.54171929647453</v>
          </cell>
          <cell r="K10">
            <v>0</v>
          </cell>
          <cell r="L10">
            <v>719.54171929647453</v>
          </cell>
          <cell r="M10">
            <v>736.05163999999991</v>
          </cell>
          <cell r="N10">
            <v>0</v>
          </cell>
          <cell r="O10">
            <v>44</v>
          </cell>
          <cell r="P10">
            <v>225</v>
          </cell>
          <cell r="Q10">
            <v>0</v>
          </cell>
          <cell r="R10">
            <v>15.25</v>
          </cell>
          <cell r="S10">
            <v>19</v>
          </cell>
          <cell r="T10">
            <v>16.899999999999999</v>
          </cell>
          <cell r="U10">
            <v>225</v>
          </cell>
          <cell r="V10">
            <v>73.048886499045011</v>
          </cell>
          <cell r="W10">
            <v>0.66788192631880905</v>
          </cell>
          <cell r="X10">
            <v>0</v>
          </cell>
          <cell r="Y10">
            <v>33.042391199999997</v>
          </cell>
          <cell r="Z10">
            <v>0</v>
          </cell>
          <cell r="AA10">
            <v>1.038</v>
          </cell>
          <cell r="AB10">
            <v>34.298002065599995</v>
          </cell>
          <cell r="AC10">
            <v>0</v>
          </cell>
          <cell r="AD10">
            <v>34.298002065599995</v>
          </cell>
          <cell r="AE10">
            <v>44.304497280000007</v>
          </cell>
          <cell r="AF10">
            <v>48.788031030426225</v>
          </cell>
          <cell r="AG10">
            <v>0</v>
          </cell>
          <cell r="AH10">
            <v>400.97713631414274</v>
          </cell>
          <cell r="AI10">
            <v>34.867577070794979</v>
          </cell>
          <cell r="AJ10">
            <v>435.84471338493768</v>
          </cell>
          <cell r="AK10">
            <v>0</v>
          </cell>
          <cell r="AL10">
            <v>141.5020933300672</v>
          </cell>
          <cell r="AM10">
            <v>141.5020933300672</v>
          </cell>
          <cell r="AN10">
            <v>0</v>
          </cell>
          <cell r="AO10">
            <v>67.265091147540986</v>
          </cell>
          <cell r="AP10">
            <v>37.87061680507761</v>
          </cell>
          <cell r="AQ10">
            <v>0</v>
          </cell>
          <cell r="AR10">
            <v>0</v>
          </cell>
          <cell r="AS10">
            <v>43.553351479289937</v>
          </cell>
          <cell r="AT10">
            <v>0</v>
          </cell>
          <cell r="AU10">
            <v>295.92068966768863</v>
          </cell>
          <cell r="AV10">
            <v>54.34615384615384</v>
          </cell>
          <cell r="AW10">
            <v>0</v>
          </cell>
          <cell r="AX10">
            <v>10.8</v>
          </cell>
          <cell r="AY10">
            <v>0</v>
          </cell>
          <cell r="AZ10">
            <v>0</v>
          </cell>
          <cell r="BA10">
            <v>10.8</v>
          </cell>
          <cell r="BB10">
            <v>0</v>
          </cell>
          <cell r="BC10">
            <v>1.65</v>
          </cell>
          <cell r="BD10">
            <v>44.359200000000001</v>
          </cell>
          <cell r="BE10">
            <v>121.95535384615384</v>
          </cell>
          <cell r="BF10">
            <v>417.87604351384249</v>
          </cell>
          <cell r="BG10">
            <v>17.968669871095226</v>
          </cell>
          <cell r="BH10">
            <v>4.2999999999999997E-2</v>
          </cell>
          <cell r="BI10">
            <v>435.84471338493768</v>
          </cell>
          <cell r="BJ10">
            <v>0</v>
          </cell>
          <cell r="BK10">
            <v>13752.714649560839</v>
          </cell>
          <cell r="BL10">
            <v>1287.2540911988947</v>
          </cell>
          <cell r="BM10">
            <v>165.03257579473006</v>
          </cell>
          <cell r="BN10">
            <v>1459.7425637137374</v>
          </cell>
          <cell r="BO10">
            <v>900.63090061311539</v>
          </cell>
          <cell r="BP10">
            <v>0</v>
          </cell>
          <cell r="BQ10">
            <v>107.27117426657453</v>
          </cell>
          <cell r="BR10">
            <v>6.8763573247804191</v>
          </cell>
          <cell r="BS10">
            <v>0</v>
          </cell>
          <cell r="BT10">
            <v>0</v>
          </cell>
          <cell r="BU10">
            <v>3926.8076629118323</v>
          </cell>
          <cell r="BV10">
            <v>687.63573247804197</v>
          </cell>
          <cell r="BW10">
            <v>576.40377639239387</v>
          </cell>
          <cell r="BX10">
            <v>0</v>
          </cell>
          <cell r="BY10">
            <v>232.42087757757815</v>
          </cell>
          <cell r="BZ10">
            <v>3.95E-2</v>
          </cell>
          <cell r="CA10">
            <v>543.2322286576532</v>
          </cell>
          <cell r="CB10">
            <v>19719.214927578338</v>
          </cell>
          <cell r="CC10">
            <v>0</v>
          </cell>
          <cell r="CD10">
            <v>1544.7904734932267</v>
          </cell>
          <cell r="CE10">
            <v>21264.005401071565</v>
          </cell>
        </row>
        <row r="11">
          <cell r="A11">
            <v>42140</v>
          </cell>
          <cell r="B11">
            <v>46</v>
          </cell>
          <cell r="C11" t="str">
            <v>Sat</v>
          </cell>
          <cell r="D11">
            <v>24055.355866111422</v>
          </cell>
          <cell r="E11">
            <v>0</v>
          </cell>
          <cell r="F11">
            <v>24055.355866111422</v>
          </cell>
          <cell r="G11">
            <v>0</v>
          </cell>
          <cell r="H11">
            <v>24055.355866111422</v>
          </cell>
          <cell r="I11">
            <v>858.66912000000002</v>
          </cell>
          <cell r="J11">
            <v>517.03596596153864</v>
          </cell>
          <cell r="K11">
            <v>0</v>
          </cell>
          <cell r="L11">
            <v>517.03596596153864</v>
          </cell>
          <cell r="M11">
            <v>564.87684000000002</v>
          </cell>
          <cell r="N11">
            <v>0</v>
          </cell>
          <cell r="O11">
            <v>43</v>
          </cell>
          <cell r="P11">
            <v>225</v>
          </cell>
          <cell r="Q11">
            <v>0</v>
          </cell>
          <cell r="R11">
            <v>15.25</v>
          </cell>
          <cell r="S11">
            <v>19</v>
          </cell>
          <cell r="T11">
            <v>16.899999999999999</v>
          </cell>
          <cell r="U11">
            <v>225</v>
          </cell>
          <cell r="V11">
            <v>73.048886499045011</v>
          </cell>
          <cell r="W11">
            <v>0.66788192631880905</v>
          </cell>
          <cell r="X11">
            <v>0</v>
          </cell>
          <cell r="Y11">
            <v>33.042391199999997</v>
          </cell>
          <cell r="Z11">
            <v>0</v>
          </cell>
          <cell r="AA11">
            <v>1.038</v>
          </cell>
          <cell r="AB11">
            <v>34.298002065599995</v>
          </cell>
          <cell r="AC11">
            <v>0</v>
          </cell>
          <cell r="AD11">
            <v>34.298002065599995</v>
          </cell>
          <cell r="AE11">
            <v>44.304497280000007</v>
          </cell>
          <cell r="AF11">
            <v>48.788031030426225</v>
          </cell>
          <cell r="AG11">
            <v>0</v>
          </cell>
          <cell r="AH11">
            <v>302.96050299290789</v>
          </cell>
          <cell r="AI11">
            <v>26.344391564600652</v>
          </cell>
          <cell r="AJ11">
            <v>329.30489455750853</v>
          </cell>
          <cell r="AK11">
            <v>0</v>
          </cell>
          <cell r="AL11">
            <v>106.91269273827299</v>
          </cell>
          <cell r="AM11">
            <v>106.91269273827299</v>
          </cell>
          <cell r="AN11">
            <v>0</v>
          </cell>
          <cell r="AO11">
            <v>56.30617180327868</v>
          </cell>
          <cell r="AP11">
            <v>27.212419261133611</v>
          </cell>
          <cell r="AQ11">
            <v>0</v>
          </cell>
          <cell r="AR11">
            <v>0</v>
          </cell>
          <cell r="AS11">
            <v>33.424665088757401</v>
          </cell>
          <cell r="AT11">
            <v>0</v>
          </cell>
          <cell r="AU11">
            <v>223.58452108225364</v>
          </cell>
          <cell r="AV11">
            <v>41.061538461538461</v>
          </cell>
          <cell r="AW11">
            <v>0</v>
          </cell>
          <cell r="AX11">
            <v>8.16</v>
          </cell>
          <cell r="AY11">
            <v>0</v>
          </cell>
          <cell r="AZ11">
            <v>0</v>
          </cell>
          <cell r="BA11">
            <v>8.16</v>
          </cell>
          <cell r="BB11">
            <v>0</v>
          </cell>
          <cell r="BC11">
            <v>1.2466666666666668</v>
          </cell>
          <cell r="BD11">
            <v>33.515840000000004</v>
          </cell>
          <cell r="BE11">
            <v>92.144045128205136</v>
          </cell>
          <cell r="BF11">
            <v>315.72856621045878</v>
          </cell>
          <cell r="BG11">
            <v>13.576328347049728</v>
          </cell>
          <cell r="BH11">
            <v>4.2999999999999997E-2</v>
          </cell>
          <cell r="BI11">
            <v>329.30489455750853</v>
          </cell>
          <cell r="BJ11">
            <v>0</v>
          </cell>
          <cell r="BK11">
            <v>10390.939957445968</v>
          </cell>
          <cell r="BL11">
            <v>972.59198001694267</v>
          </cell>
          <cell r="BM11">
            <v>124.69127948935161</v>
          </cell>
          <cell r="BN11">
            <v>1102.9166036948238</v>
          </cell>
          <cell r="BO11">
            <v>680.47668046324281</v>
          </cell>
          <cell r="BP11">
            <v>0</v>
          </cell>
          <cell r="BQ11">
            <v>81.049331668078551</v>
          </cell>
          <cell r="BR11">
            <v>5.1954699787229845</v>
          </cell>
          <cell r="BS11">
            <v>0</v>
          </cell>
          <cell r="BT11">
            <v>0</v>
          </cell>
          <cell r="BU11">
            <v>2966.9213453111624</v>
          </cell>
          <cell r="BV11">
            <v>519.54699787229845</v>
          </cell>
          <cell r="BW11">
            <v>435.5050754964754</v>
          </cell>
          <cell r="BX11">
            <v>0</v>
          </cell>
          <cell r="BY11">
            <v>175.60688528083685</v>
          </cell>
          <cell r="BZ11">
            <v>3.95E-2</v>
          </cell>
          <cell r="CA11">
            <v>410.44212831911574</v>
          </cell>
          <cell r="CB11">
            <v>14898.962389725857</v>
          </cell>
          <cell r="CC11">
            <v>0</v>
          </cell>
          <cell r="CD11">
            <v>1167.1750244171049</v>
          </cell>
          <cell r="CE11">
            <v>16066.137414142961</v>
          </cell>
        </row>
        <row r="12">
          <cell r="A12">
            <v>42141</v>
          </cell>
          <cell r="B12">
            <v>46</v>
          </cell>
          <cell r="C12" t="str">
            <v>Sun</v>
          </cell>
          <cell r="D12">
            <v>18925.904982896485</v>
          </cell>
          <cell r="E12">
            <v>0</v>
          </cell>
          <cell r="F12">
            <v>18925.904982896485</v>
          </cell>
          <cell r="G12">
            <v>0</v>
          </cell>
          <cell r="H12">
            <v>18925.904982896485</v>
          </cell>
          <cell r="I12">
            <v>674.25695999999994</v>
          </cell>
          <cell r="J12">
            <v>521.34459901121818</v>
          </cell>
          <cell r="K12">
            <v>0</v>
          </cell>
          <cell r="L12">
            <v>521.34459901121818</v>
          </cell>
          <cell r="M12">
            <v>462.17196000000007</v>
          </cell>
          <cell r="N12">
            <v>0</v>
          </cell>
          <cell r="O12">
            <v>42</v>
          </cell>
          <cell r="P12">
            <v>225</v>
          </cell>
          <cell r="Q12">
            <v>0</v>
          </cell>
          <cell r="R12">
            <v>15.25</v>
          </cell>
          <cell r="S12">
            <v>19</v>
          </cell>
          <cell r="T12">
            <v>16.899999999999999</v>
          </cell>
          <cell r="U12">
            <v>225</v>
          </cell>
          <cell r="V12">
            <v>73.048886499045011</v>
          </cell>
          <cell r="W12">
            <v>0.66788192631880905</v>
          </cell>
          <cell r="X12">
            <v>0</v>
          </cell>
          <cell r="Y12">
            <v>33.042391199999997</v>
          </cell>
          <cell r="Z12">
            <v>0</v>
          </cell>
          <cell r="AA12">
            <v>1.038</v>
          </cell>
          <cell r="AB12">
            <v>34.298002065599995</v>
          </cell>
          <cell r="AC12">
            <v>0</v>
          </cell>
          <cell r="AD12">
            <v>34.298002065599995</v>
          </cell>
          <cell r="AE12">
            <v>44.304497280000007</v>
          </cell>
          <cell r="AF12">
            <v>48.788031030426225</v>
          </cell>
          <cell r="AG12">
            <v>0</v>
          </cell>
          <cell r="AH12">
            <v>238.35863103118484</v>
          </cell>
          <cell r="AI12">
            <v>20.72683748097257</v>
          </cell>
          <cell r="AJ12">
            <v>259.08546851215743</v>
          </cell>
          <cell r="AK12">
            <v>0</v>
          </cell>
          <cell r="AL12">
            <v>84.115133257317723</v>
          </cell>
          <cell r="AM12">
            <v>84.115133257317723</v>
          </cell>
          <cell r="AN12">
            <v>0</v>
          </cell>
          <cell r="AO12">
            <v>44.213571147540975</v>
          </cell>
          <cell r="AP12">
            <v>27.439189421643061</v>
          </cell>
          <cell r="AQ12">
            <v>0</v>
          </cell>
          <cell r="AR12">
            <v>0</v>
          </cell>
          <cell r="AS12">
            <v>27.347453254437873</v>
          </cell>
          <cell r="AT12">
            <v>0</v>
          </cell>
          <cell r="AU12">
            <v>175.90840996912601</v>
          </cell>
          <cell r="AV12">
            <v>32.305769230769229</v>
          </cell>
          <cell r="AW12">
            <v>0</v>
          </cell>
          <cell r="AX12">
            <v>6.42</v>
          </cell>
          <cell r="AY12">
            <v>0</v>
          </cell>
          <cell r="AZ12">
            <v>0</v>
          </cell>
          <cell r="BA12">
            <v>6.42</v>
          </cell>
          <cell r="BB12">
            <v>0</v>
          </cell>
          <cell r="BC12">
            <v>0.98083333333333345</v>
          </cell>
          <cell r="BD12">
            <v>26.36908</v>
          </cell>
          <cell r="BE12">
            <v>72.495682564102566</v>
          </cell>
          <cell r="BF12">
            <v>248.40409253322858</v>
          </cell>
          <cell r="BG12">
            <v>10.681375978928829</v>
          </cell>
          <cell r="BH12">
            <v>4.2999999999999997E-2</v>
          </cell>
          <cell r="BI12">
            <v>259.08546851215743</v>
          </cell>
          <cell r="BJ12">
            <v>0</v>
          </cell>
          <cell r="BK12">
            <v>8175.2248194611657</v>
          </cell>
          <cell r="BL12">
            <v>765.20104310156512</v>
          </cell>
          <cell r="BM12">
            <v>98.102697833533981</v>
          </cell>
          <cell r="BN12">
            <v>867.73585731872174</v>
          </cell>
          <cell r="BO12">
            <v>535.37503536446309</v>
          </cell>
          <cell r="BP12">
            <v>0</v>
          </cell>
          <cell r="BQ12">
            <v>63.766753591797084</v>
          </cell>
          <cell r="BR12">
            <v>4.0876124097305828</v>
          </cell>
          <cell r="BS12">
            <v>0</v>
          </cell>
          <cell r="BT12">
            <v>0</v>
          </cell>
          <cell r="BU12">
            <v>2334.2689996198114</v>
          </cell>
          <cell r="BV12">
            <v>408.76124097305825</v>
          </cell>
          <cell r="BW12">
            <v>342.64002263325636</v>
          </cell>
          <cell r="BX12">
            <v>0</v>
          </cell>
          <cell r="BY12">
            <v>138.16129944889369</v>
          </cell>
          <cell r="BZ12">
            <v>3.95E-2</v>
          </cell>
          <cell r="CA12">
            <v>322.92138036871603</v>
          </cell>
          <cell r="CB12">
            <v>11721.977762504901</v>
          </cell>
          <cell r="CC12">
            <v>0</v>
          </cell>
          <cell r="CD12">
            <v>918.29211479875141</v>
          </cell>
          <cell r="CE12">
            <v>12640.269877303652</v>
          </cell>
        </row>
        <row r="13">
          <cell r="A13">
            <v>42142</v>
          </cell>
          <cell r="B13">
            <v>47</v>
          </cell>
          <cell r="C13" t="str">
            <v>Mon</v>
          </cell>
          <cell r="D13">
            <v>19549.631315338222</v>
          </cell>
          <cell r="E13">
            <v>0</v>
          </cell>
          <cell r="F13">
            <v>19549.631315338222</v>
          </cell>
          <cell r="G13">
            <v>0</v>
          </cell>
          <cell r="H13">
            <v>19549.631315338222</v>
          </cell>
          <cell r="I13">
            <v>558.84410999999989</v>
          </cell>
          <cell r="J13">
            <v>482.8145380764978</v>
          </cell>
          <cell r="K13">
            <v>0</v>
          </cell>
          <cell r="L13">
            <v>482.8145380764978</v>
          </cell>
          <cell r="M13">
            <v>477.28559999999999</v>
          </cell>
          <cell r="N13">
            <v>0</v>
          </cell>
          <cell r="O13">
            <v>41</v>
          </cell>
          <cell r="P13">
            <v>225</v>
          </cell>
          <cell r="Q13">
            <v>0</v>
          </cell>
          <cell r="R13">
            <v>15.25</v>
          </cell>
          <cell r="S13">
            <v>19</v>
          </cell>
          <cell r="T13">
            <v>16.899999999999999</v>
          </cell>
          <cell r="U13">
            <v>225</v>
          </cell>
          <cell r="V13">
            <v>72.896225812315635</v>
          </cell>
          <cell r="W13">
            <v>0.67787801084002763</v>
          </cell>
          <cell r="X13">
            <v>0</v>
          </cell>
          <cell r="Y13">
            <v>33.500095999999999</v>
          </cell>
          <cell r="Z13">
            <v>0</v>
          </cell>
          <cell r="AA13">
            <v>1.038</v>
          </cell>
          <cell r="AB13">
            <v>34.773099647999999</v>
          </cell>
          <cell r="AC13">
            <v>0</v>
          </cell>
          <cell r="AD13">
            <v>34.773099647999999</v>
          </cell>
          <cell r="AE13">
            <v>44.304497280000007</v>
          </cell>
          <cell r="AF13">
            <v>49.414748551398006</v>
          </cell>
          <cell r="AG13">
            <v>0</v>
          </cell>
          <cell r="AH13">
            <v>246.72965725850418</v>
          </cell>
          <cell r="AI13">
            <v>21.45475280508732</v>
          </cell>
          <cell r="AJ13">
            <v>268.18441006359149</v>
          </cell>
          <cell r="AK13">
            <v>0</v>
          </cell>
          <cell r="AL13">
            <v>86.887250290392089</v>
          </cell>
          <cell r="AM13">
            <v>86.887250290392089</v>
          </cell>
          <cell r="AN13">
            <v>0</v>
          </cell>
          <cell r="AO13">
            <v>36.645515409836058</v>
          </cell>
          <cell r="AP13">
            <v>25.41129147771041</v>
          </cell>
          <cell r="AQ13">
            <v>0</v>
          </cell>
          <cell r="AR13">
            <v>0</v>
          </cell>
          <cell r="AS13">
            <v>28.241751479289942</v>
          </cell>
          <cell r="AT13">
            <v>0</v>
          </cell>
          <cell r="AU13">
            <v>181.24457865427803</v>
          </cell>
          <cell r="AV13">
            <v>33.815384615384609</v>
          </cell>
          <cell r="AW13">
            <v>0</v>
          </cell>
          <cell r="AX13">
            <v>6.72</v>
          </cell>
          <cell r="AY13">
            <v>0</v>
          </cell>
          <cell r="AZ13">
            <v>0</v>
          </cell>
          <cell r="BA13">
            <v>6.72</v>
          </cell>
          <cell r="BB13">
            <v>0</v>
          </cell>
          <cell r="BC13">
            <v>1.0266666666666666</v>
          </cell>
          <cell r="BD13">
            <v>27.601279999999996</v>
          </cell>
          <cell r="BE13">
            <v>75.883331282051273</v>
          </cell>
          <cell r="BF13">
            <v>257.12790993632933</v>
          </cell>
          <cell r="BG13">
            <v>11.05650012726216</v>
          </cell>
          <cell r="BH13">
            <v>4.2999999999999997E-2</v>
          </cell>
          <cell r="BI13">
            <v>268.18441006359149</v>
          </cell>
          <cell r="BJ13">
            <v>0</v>
          </cell>
          <cell r="BK13">
            <v>8579.5549579668514</v>
          </cell>
          <cell r="BL13">
            <v>803.04634406569733</v>
          </cell>
          <cell r="BM13">
            <v>102.95465949560223</v>
          </cell>
          <cell r="BN13">
            <v>910.6523234862118</v>
          </cell>
          <cell r="BO13">
            <v>561.85360530985429</v>
          </cell>
          <cell r="BP13">
            <v>0</v>
          </cell>
          <cell r="BQ13">
            <v>66.920528672141444</v>
          </cell>
          <cell r="BR13">
            <v>4.2897774789834262</v>
          </cell>
          <cell r="BS13">
            <v>0</v>
          </cell>
          <cell r="BT13">
            <v>0</v>
          </cell>
          <cell r="BU13">
            <v>2449.7172385084905</v>
          </cell>
          <cell r="BV13">
            <v>428.97774789834261</v>
          </cell>
          <cell r="BW13">
            <v>359.5863073983067</v>
          </cell>
          <cell r="BX13">
            <v>0</v>
          </cell>
          <cell r="BY13">
            <v>144.99447878963977</v>
          </cell>
          <cell r="BZ13">
            <v>3.95E-2</v>
          </cell>
          <cell r="CA13">
            <v>338.89242083969066</v>
          </cell>
          <cell r="CB13">
            <v>12301.723151401322</v>
          </cell>
          <cell r="CC13">
            <v>0</v>
          </cell>
          <cell r="CD13">
            <v>950.54203729606365</v>
          </cell>
          <cell r="CE13">
            <v>13252.265188697387</v>
          </cell>
        </row>
        <row r="14">
          <cell r="A14">
            <v>42143</v>
          </cell>
          <cell r="B14">
            <v>47</v>
          </cell>
          <cell r="C14" t="str">
            <v>Tue</v>
          </cell>
          <cell r="D14">
            <v>24087.93858497031</v>
          </cell>
          <cell r="E14">
            <v>0</v>
          </cell>
          <cell r="F14">
            <v>24087.93858497031</v>
          </cell>
          <cell r="G14">
            <v>0</v>
          </cell>
          <cell r="H14">
            <v>24087.93858497031</v>
          </cell>
          <cell r="I14">
            <v>918.49626000000001</v>
          </cell>
          <cell r="J14">
            <v>647.98793268161546</v>
          </cell>
          <cell r="K14">
            <v>0</v>
          </cell>
          <cell r="L14">
            <v>647.98793268161546</v>
          </cell>
          <cell r="M14">
            <v>676.87775999999997</v>
          </cell>
          <cell r="N14">
            <v>0</v>
          </cell>
          <cell r="O14">
            <v>40</v>
          </cell>
          <cell r="P14">
            <v>225</v>
          </cell>
          <cell r="Q14">
            <v>0</v>
          </cell>
          <cell r="R14">
            <v>15.25</v>
          </cell>
          <cell r="S14">
            <v>19</v>
          </cell>
          <cell r="T14">
            <v>16.899999999999999</v>
          </cell>
          <cell r="U14">
            <v>225</v>
          </cell>
          <cell r="V14">
            <v>72.896225812315635</v>
          </cell>
          <cell r="W14">
            <v>0.67787801084002763</v>
          </cell>
          <cell r="X14">
            <v>0</v>
          </cell>
          <cell r="Y14">
            <v>33.500095999999999</v>
          </cell>
          <cell r="Z14">
            <v>0</v>
          </cell>
          <cell r="AA14">
            <v>1.038</v>
          </cell>
          <cell r="AB14">
            <v>34.773099647999999</v>
          </cell>
          <cell r="AC14">
            <v>0</v>
          </cell>
          <cell r="AD14">
            <v>34.773099647999999</v>
          </cell>
          <cell r="AE14">
            <v>44.304497280000007</v>
          </cell>
          <cell r="AF14">
            <v>49.414748551398006</v>
          </cell>
          <cell r="AG14">
            <v>0</v>
          </cell>
          <cell r="AH14">
            <v>304.00618483637129</v>
          </cell>
          <cell r="AI14">
            <v>26.435320420554024</v>
          </cell>
          <cell r="AJ14">
            <v>330.44150525692532</v>
          </cell>
          <cell r="AK14">
            <v>0</v>
          </cell>
          <cell r="AL14">
            <v>107.05750482209028</v>
          </cell>
          <cell r="AM14">
            <v>107.05750482209028</v>
          </cell>
          <cell r="AN14">
            <v>0</v>
          </cell>
          <cell r="AO14">
            <v>60.22926295081966</v>
          </cell>
          <cell r="AP14">
            <v>34.104628035874498</v>
          </cell>
          <cell r="AQ14">
            <v>0</v>
          </cell>
          <cell r="AR14">
            <v>0</v>
          </cell>
          <cell r="AS14">
            <v>40.051938461538462</v>
          </cell>
          <cell r="AT14">
            <v>0</v>
          </cell>
          <cell r="AU14">
            <v>223.31921298473549</v>
          </cell>
          <cell r="AV14">
            <v>41.665384615384617</v>
          </cell>
          <cell r="AW14">
            <v>0</v>
          </cell>
          <cell r="AX14">
            <v>8.2799999999999994</v>
          </cell>
          <cell r="AY14">
            <v>0</v>
          </cell>
          <cell r="AZ14">
            <v>0</v>
          </cell>
          <cell r="BA14">
            <v>8.2799999999999994</v>
          </cell>
          <cell r="BB14">
            <v>0</v>
          </cell>
          <cell r="BC14">
            <v>1.2649999999999999</v>
          </cell>
          <cell r="BD14">
            <v>34.008720000000004</v>
          </cell>
          <cell r="BE14">
            <v>93.499104615384624</v>
          </cell>
          <cell r="BF14">
            <v>316.81831760012011</v>
          </cell>
          <cell r="BG14">
            <v>13.623187656805163</v>
          </cell>
          <cell r="BH14">
            <v>4.2999999999999997E-2</v>
          </cell>
          <cell r="BI14">
            <v>330.44150525692532</v>
          </cell>
          <cell r="BJ14">
            <v>0</v>
          </cell>
          <cell r="BK14">
            <v>10571.237358923445</v>
          </cell>
          <cell r="BL14">
            <v>989.4678167952344</v>
          </cell>
          <cell r="BM14">
            <v>126.85484830708133</v>
          </cell>
          <cell r="BN14">
            <v>1122.0537557240825</v>
          </cell>
          <cell r="BO14">
            <v>692.28390654249904</v>
          </cell>
          <cell r="BP14">
            <v>0</v>
          </cell>
          <cell r="BQ14">
            <v>82.455651399602857</v>
          </cell>
          <cell r="BR14">
            <v>5.2856186794617219</v>
          </cell>
          <cell r="BS14">
            <v>0</v>
          </cell>
          <cell r="BT14">
            <v>0</v>
          </cell>
          <cell r="BU14">
            <v>3018.4015974479616</v>
          </cell>
          <cell r="BV14">
            <v>528.56186794617224</v>
          </cell>
          <cell r="BW14">
            <v>443.06170018719939</v>
          </cell>
          <cell r="BX14">
            <v>0</v>
          </cell>
          <cell r="BY14">
            <v>178.65391136580618</v>
          </cell>
          <cell r="BZ14">
            <v>3.95E-2</v>
          </cell>
          <cell r="CA14">
            <v>417.56387567747606</v>
          </cell>
          <cell r="CB14">
            <v>15157.480311548061</v>
          </cell>
          <cell r="CC14">
            <v>0</v>
          </cell>
          <cell r="CD14">
            <v>1171.2035816683644</v>
          </cell>
          <cell r="CE14">
            <v>16328.683893216425</v>
          </cell>
        </row>
        <row r="15">
          <cell r="A15">
            <v>42144</v>
          </cell>
          <cell r="B15">
            <v>47</v>
          </cell>
          <cell r="C15" t="str">
            <v>Wed</v>
          </cell>
          <cell r="D15">
            <v>24611.58942377401</v>
          </cell>
          <cell r="E15">
            <v>0</v>
          </cell>
          <cell r="F15">
            <v>24611.58942377401</v>
          </cell>
          <cell r="G15">
            <v>0</v>
          </cell>
          <cell r="H15">
            <v>24611.58942377401</v>
          </cell>
          <cell r="I15">
            <v>669.50630999999998</v>
          </cell>
          <cell r="J15">
            <v>618.34142595761989</v>
          </cell>
          <cell r="K15">
            <v>0</v>
          </cell>
          <cell r="L15">
            <v>618.34142595761989</v>
          </cell>
          <cell r="M15">
            <v>594.43751999999995</v>
          </cell>
          <cell r="N15">
            <v>0</v>
          </cell>
          <cell r="O15">
            <v>39</v>
          </cell>
          <cell r="P15">
            <v>225</v>
          </cell>
          <cell r="Q15">
            <v>0</v>
          </cell>
          <cell r="R15">
            <v>15.25</v>
          </cell>
          <cell r="S15">
            <v>19</v>
          </cell>
          <cell r="T15">
            <v>16.899999999999999</v>
          </cell>
          <cell r="U15">
            <v>225</v>
          </cell>
          <cell r="V15">
            <v>72.896225812315635</v>
          </cell>
          <cell r="W15">
            <v>0.67787801084002763</v>
          </cell>
          <cell r="X15">
            <v>0</v>
          </cell>
          <cell r="Y15">
            <v>33.500095999999999</v>
          </cell>
          <cell r="Z15">
            <v>0</v>
          </cell>
          <cell r="AA15">
            <v>1.038</v>
          </cell>
          <cell r="AB15">
            <v>34.773099647999999</v>
          </cell>
          <cell r="AC15">
            <v>0</v>
          </cell>
          <cell r="AD15">
            <v>34.773099647999999</v>
          </cell>
          <cell r="AE15">
            <v>44.304497280000007</v>
          </cell>
          <cell r="AF15">
            <v>49.414748551398006</v>
          </cell>
          <cell r="AG15">
            <v>0</v>
          </cell>
          <cell r="AH15">
            <v>310.61501494150974</v>
          </cell>
          <cell r="AI15">
            <v>27.010001299261717</v>
          </cell>
          <cell r="AJ15">
            <v>337.62501624077146</v>
          </cell>
          <cell r="AK15">
            <v>0</v>
          </cell>
          <cell r="AL15">
            <v>109.38484188344005</v>
          </cell>
          <cell r="AM15">
            <v>109.38484188344005</v>
          </cell>
          <cell r="AN15">
            <v>0</v>
          </cell>
          <cell r="AO15">
            <v>43.902053114754089</v>
          </cell>
          <cell r="AP15">
            <v>32.544285576716838</v>
          </cell>
          <cell r="AQ15">
            <v>0</v>
          </cell>
          <cell r="AR15">
            <v>0</v>
          </cell>
          <cell r="AS15">
            <v>35.173817751479291</v>
          </cell>
          <cell r="AT15">
            <v>0</v>
          </cell>
          <cell r="AU15">
            <v>228.17397848440359</v>
          </cell>
          <cell r="AV15">
            <v>42.571153846153841</v>
          </cell>
          <cell r="AW15">
            <v>0</v>
          </cell>
          <cell r="AX15">
            <v>8.4600000000000009</v>
          </cell>
          <cell r="AY15">
            <v>0</v>
          </cell>
          <cell r="AZ15">
            <v>0</v>
          </cell>
          <cell r="BA15">
            <v>8.4600000000000009</v>
          </cell>
          <cell r="BB15">
            <v>0</v>
          </cell>
          <cell r="BC15">
            <v>1.2925</v>
          </cell>
          <cell r="BD15">
            <v>34.748039999999996</v>
          </cell>
          <cell r="BE15">
            <v>95.531693846153843</v>
          </cell>
          <cell r="BF15">
            <v>323.70567233055743</v>
          </cell>
          <cell r="BG15">
            <v>13.919343910213968</v>
          </cell>
          <cell r="BH15">
            <v>4.2999999999999997E-2</v>
          </cell>
          <cell r="BI15">
            <v>337.62501624077146</v>
          </cell>
          <cell r="BJ15">
            <v>0</v>
          </cell>
          <cell r="BK15">
            <v>10801.046866726127</v>
          </cell>
          <cell r="BL15">
            <v>1010.9779867255654</v>
          </cell>
          <cell r="BM15">
            <v>129.6125624007135</v>
          </cell>
          <cell r="BN15">
            <v>1146.4462286746059</v>
          </cell>
          <cell r="BO15">
            <v>707.33355668472723</v>
          </cell>
          <cell r="BP15">
            <v>0</v>
          </cell>
          <cell r="BQ15">
            <v>84.248165560463775</v>
          </cell>
          <cell r="BR15">
            <v>5.4005234333630634</v>
          </cell>
          <cell r="BS15">
            <v>0</v>
          </cell>
          <cell r="BT15">
            <v>0</v>
          </cell>
          <cell r="BU15">
            <v>3084.0190234794386</v>
          </cell>
          <cell r="BV15">
            <v>540.05234333630631</v>
          </cell>
          <cell r="BW15">
            <v>452.69347627822538</v>
          </cell>
          <cell r="BX15">
            <v>0</v>
          </cell>
          <cell r="BY15">
            <v>182.5376920476715</v>
          </cell>
          <cell r="BZ15">
            <v>3.95E-2</v>
          </cell>
          <cell r="CA15">
            <v>426.64135123568201</v>
          </cell>
          <cell r="CB15">
            <v>15486.99075310345</v>
          </cell>
          <cell r="CC15">
            <v>0</v>
          </cell>
          <cell r="CD15">
            <v>1196.6645290959373</v>
          </cell>
          <cell r="CE15">
            <v>16683.65528219939</v>
          </cell>
        </row>
        <row r="16">
          <cell r="A16">
            <v>42145</v>
          </cell>
          <cell r="B16">
            <v>47</v>
          </cell>
          <cell r="C16" t="str">
            <v>Thu</v>
          </cell>
          <cell r="D16">
            <v>32640.90228543078</v>
          </cell>
          <cell r="E16">
            <v>0</v>
          </cell>
          <cell r="F16">
            <v>32640.90228543078</v>
          </cell>
          <cell r="G16">
            <v>0</v>
          </cell>
          <cell r="H16">
            <v>32640.90228543078</v>
          </cell>
          <cell r="I16">
            <v>935.0955899999999</v>
          </cell>
          <cell r="J16">
            <v>753.86831383874221</v>
          </cell>
          <cell r="K16">
            <v>0</v>
          </cell>
          <cell r="L16">
            <v>753.86831383874221</v>
          </cell>
          <cell r="M16">
            <v>802.70759999999996</v>
          </cell>
          <cell r="N16">
            <v>0</v>
          </cell>
          <cell r="O16">
            <v>38</v>
          </cell>
          <cell r="P16">
            <v>225</v>
          </cell>
          <cell r="Q16">
            <v>0</v>
          </cell>
          <cell r="R16">
            <v>15.25</v>
          </cell>
          <cell r="S16">
            <v>19</v>
          </cell>
          <cell r="T16">
            <v>16.899999999999999</v>
          </cell>
          <cell r="U16">
            <v>225</v>
          </cell>
          <cell r="V16">
            <v>72.896225812315635</v>
          </cell>
          <cell r="W16">
            <v>0.67787801084002763</v>
          </cell>
          <cell r="X16">
            <v>0</v>
          </cell>
          <cell r="Y16">
            <v>33.500095999999999</v>
          </cell>
          <cell r="Z16">
            <v>0</v>
          </cell>
          <cell r="AA16">
            <v>1.038</v>
          </cell>
          <cell r="AB16">
            <v>34.773099647999999</v>
          </cell>
          <cell r="AC16">
            <v>0</v>
          </cell>
          <cell r="AD16">
            <v>34.773099647999999</v>
          </cell>
          <cell r="AE16">
            <v>44.304497280000007</v>
          </cell>
          <cell r="AF16">
            <v>49.414748551398006</v>
          </cell>
          <cell r="AG16">
            <v>0</v>
          </cell>
          <cell r="AH16">
            <v>411.95040988696684</v>
          </cell>
          <cell r="AI16">
            <v>35.821774772779726</v>
          </cell>
          <cell r="AJ16">
            <v>447.77218465974659</v>
          </cell>
          <cell r="AK16">
            <v>0</v>
          </cell>
          <cell r="AL16">
            <v>145.07067682413683</v>
          </cell>
          <cell r="AM16">
            <v>145.07067682413683</v>
          </cell>
          <cell r="AN16">
            <v>0</v>
          </cell>
          <cell r="AO16">
            <v>61.317743606557357</v>
          </cell>
          <cell r="AP16">
            <v>39.677279675723277</v>
          </cell>
          <cell r="AQ16">
            <v>0</v>
          </cell>
          <cell r="AR16">
            <v>0</v>
          </cell>
          <cell r="AS16">
            <v>47.497491124260357</v>
          </cell>
          <cell r="AT16">
            <v>0</v>
          </cell>
          <cell r="AU16">
            <v>302.6137161459821</v>
          </cell>
          <cell r="AV16">
            <v>56.459615384615383</v>
          </cell>
          <cell r="AW16">
            <v>0</v>
          </cell>
          <cell r="AX16">
            <v>11.22</v>
          </cell>
          <cell r="AY16">
            <v>0</v>
          </cell>
          <cell r="AZ16">
            <v>0</v>
          </cell>
          <cell r="BA16">
            <v>11.22</v>
          </cell>
          <cell r="BB16">
            <v>0</v>
          </cell>
          <cell r="BC16">
            <v>1.7141666666666668</v>
          </cell>
          <cell r="BD16">
            <v>46.08428</v>
          </cell>
          <cell r="BE16">
            <v>126.69806205128205</v>
          </cell>
          <cell r="BF16">
            <v>429.31177819726418</v>
          </cell>
          <cell r="BG16">
            <v>18.460406462482357</v>
          </cell>
          <cell r="BH16">
            <v>4.2999999999999997E-2</v>
          </cell>
          <cell r="BI16">
            <v>447.77218465974659</v>
          </cell>
          <cell r="BJ16">
            <v>0</v>
          </cell>
          <cell r="BK16">
            <v>14324.792653033941</v>
          </cell>
          <cell r="BL16">
            <v>1340.8005923239768</v>
          </cell>
          <cell r="BM16">
            <v>171.89751183640729</v>
          </cell>
          <cell r="BN16">
            <v>1520.4641472493001</v>
          </cell>
          <cell r="BO16">
            <v>938.09485886556024</v>
          </cell>
          <cell r="BP16">
            <v>0</v>
          </cell>
          <cell r="BQ16">
            <v>111.73338269366474</v>
          </cell>
          <cell r="BR16">
            <v>7.162396326516971</v>
          </cell>
          <cell r="BS16">
            <v>0</v>
          </cell>
          <cell r="BT16">
            <v>0</v>
          </cell>
          <cell r="BU16">
            <v>4090.1528892954261</v>
          </cell>
          <cell r="BV16">
            <v>716.23963265169709</v>
          </cell>
          <cell r="BW16">
            <v>600.38070967395856</v>
          </cell>
          <cell r="BX16">
            <v>0</v>
          </cell>
          <cell r="BY16">
            <v>242.08899583627357</v>
          </cell>
          <cell r="BZ16">
            <v>3.95E-2</v>
          </cell>
          <cell r="CA16">
            <v>565.8293097948407</v>
          </cell>
          <cell r="CB16">
            <v>20539.484190286137</v>
          </cell>
          <cell r="CC16">
            <v>0</v>
          </cell>
          <cell r="CD16">
            <v>1587.0657229853923</v>
          </cell>
          <cell r="CE16">
            <v>22126.54991327153</v>
          </cell>
        </row>
        <row r="17">
          <cell r="A17">
            <v>42146</v>
          </cell>
          <cell r="B17">
            <v>47</v>
          </cell>
          <cell r="C17" t="str">
            <v>Fri</v>
          </cell>
          <cell r="D17">
            <v>31419.050328222143</v>
          </cell>
          <cell r="E17">
            <v>0</v>
          </cell>
          <cell r="F17">
            <v>31419.050328222143</v>
          </cell>
          <cell r="G17">
            <v>0</v>
          </cell>
          <cell r="H17">
            <v>31419.050328222143</v>
          </cell>
          <cell r="I17">
            <v>984.89358000000004</v>
          </cell>
          <cell r="J17">
            <v>707.28094612960626</v>
          </cell>
          <cell r="K17">
            <v>0</v>
          </cell>
          <cell r="L17">
            <v>707.28094612960626</v>
          </cell>
          <cell r="M17">
            <v>746.30111999999997</v>
          </cell>
          <cell r="N17">
            <v>0</v>
          </cell>
          <cell r="O17">
            <v>37</v>
          </cell>
          <cell r="P17">
            <v>225</v>
          </cell>
          <cell r="Q17">
            <v>0</v>
          </cell>
          <cell r="R17">
            <v>15.25</v>
          </cell>
          <cell r="S17">
            <v>19</v>
          </cell>
          <cell r="T17">
            <v>16.899999999999999</v>
          </cell>
          <cell r="U17">
            <v>225</v>
          </cell>
          <cell r="V17">
            <v>72.896225812315635</v>
          </cell>
          <cell r="W17">
            <v>0.67787801084002763</v>
          </cell>
          <cell r="X17">
            <v>0</v>
          </cell>
          <cell r="Y17">
            <v>33.500095999999999</v>
          </cell>
          <cell r="Z17">
            <v>0</v>
          </cell>
          <cell r="AA17">
            <v>1.038</v>
          </cell>
          <cell r="AB17">
            <v>34.773099647999999</v>
          </cell>
          <cell r="AC17">
            <v>0</v>
          </cell>
          <cell r="AD17">
            <v>34.773099647999999</v>
          </cell>
          <cell r="AE17">
            <v>44.304497280000007</v>
          </cell>
          <cell r="AF17">
            <v>49.414748551398006</v>
          </cell>
          <cell r="AG17">
            <v>0</v>
          </cell>
          <cell r="AH17">
            <v>396.5298063083103</v>
          </cell>
          <cell r="AI17">
            <v>34.480852722461769</v>
          </cell>
          <cell r="AJ17">
            <v>431.0106590307721</v>
          </cell>
          <cell r="AK17">
            <v>0</v>
          </cell>
          <cell r="AL17">
            <v>139.6402236809873</v>
          </cell>
          <cell r="AM17">
            <v>139.6402236809873</v>
          </cell>
          <cell r="AN17">
            <v>0</v>
          </cell>
          <cell r="AO17">
            <v>64.583185573770479</v>
          </cell>
          <cell r="AP17">
            <v>37.225312954189803</v>
          </cell>
          <cell r="AQ17">
            <v>0</v>
          </cell>
          <cell r="AR17">
            <v>0</v>
          </cell>
          <cell r="AS17">
            <v>44.159829585798818</v>
          </cell>
          <cell r="AT17">
            <v>0</v>
          </cell>
          <cell r="AU17">
            <v>291.28592998008975</v>
          </cell>
          <cell r="AV17">
            <v>54.34615384615384</v>
          </cell>
          <cell r="AW17">
            <v>0</v>
          </cell>
          <cell r="AX17">
            <v>10.8</v>
          </cell>
          <cell r="AY17">
            <v>0</v>
          </cell>
          <cell r="AZ17">
            <v>0</v>
          </cell>
          <cell r="BA17">
            <v>10.8</v>
          </cell>
          <cell r="BB17">
            <v>0</v>
          </cell>
          <cell r="BC17">
            <v>1.65</v>
          </cell>
          <cell r="BD17">
            <v>44.359200000000001</v>
          </cell>
          <cell r="BE17">
            <v>121.95535384615384</v>
          </cell>
          <cell r="BF17">
            <v>413.2412838262436</v>
          </cell>
          <cell r="BG17">
            <v>17.769375204528473</v>
          </cell>
          <cell r="BH17">
            <v>4.2999999999999997E-2</v>
          </cell>
          <cell r="BI17">
            <v>431.0106590307721</v>
          </cell>
          <cell r="BJ17">
            <v>0</v>
          </cell>
          <cell r="BK17">
            <v>13788.570468161013</v>
          </cell>
          <cell r="BL17">
            <v>1290.6101958198708</v>
          </cell>
          <cell r="BM17">
            <v>165.46284561793215</v>
          </cell>
          <cell r="BN17">
            <v>1463.5483770314117</v>
          </cell>
          <cell r="BO17">
            <v>902.97900853369435</v>
          </cell>
          <cell r="BP17">
            <v>0</v>
          </cell>
          <cell r="BQ17">
            <v>107.55084965165589</v>
          </cell>
          <cell r="BR17">
            <v>6.8942852340805061</v>
          </cell>
          <cell r="BS17">
            <v>0</v>
          </cell>
          <cell r="BT17">
            <v>0</v>
          </cell>
          <cell r="BU17">
            <v>3937.0455618886454</v>
          </cell>
          <cell r="BV17">
            <v>689.42852340805064</v>
          </cell>
          <cell r="BW17">
            <v>577.90656546156436</v>
          </cell>
          <cell r="BX17">
            <v>0</v>
          </cell>
          <cell r="BY17">
            <v>233.02684091192108</v>
          </cell>
          <cell r="BZ17">
            <v>3.95E-2</v>
          </cell>
          <cell r="CA17">
            <v>544.64853349236</v>
          </cell>
          <cell r="CB17">
            <v>19770.626493323554</v>
          </cell>
          <cell r="CC17">
            <v>0</v>
          </cell>
          <cell r="CD17">
            <v>1527.6568456543882</v>
          </cell>
          <cell r="CE17">
            <v>21298.283338977944</v>
          </cell>
        </row>
        <row r="18">
          <cell r="A18">
            <v>42147</v>
          </cell>
          <cell r="B18">
            <v>47</v>
          </cell>
          <cell r="C18" t="str">
            <v>Sat</v>
          </cell>
          <cell r="D18">
            <v>23738.838025767844</v>
          </cell>
          <cell r="E18">
            <v>0</v>
          </cell>
          <cell r="F18">
            <v>23738.838025767844</v>
          </cell>
          <cell r="G18">
            <v>0</v>
          </cell>
          <cell r="H18">
            <v>23738.838025767844</v>
          </cell>
          <cell r="I18">
            <v>824.43338999999992</v>
          </cell>
          <cell r="J18">
            <v>508.22582955420813</v>
          </cell>
          <cell r="K18">
            <v>0</v>
          </cell>
          <cell r="L18">
            <v>508.22582955420813</v>
          </cell>
          <cell r="M18">
            <v>572.74272000000008</v>
          </cell>
          <cell r="N18">
            <v>0</v>
          </cell>
          <cell r="O18">
            <v>36</v>
          </cell>
          <cell r="P18">
            <v>225</v>
          </cell>
          <cell r="Q18">
            <v>0</v>
          </cell>
          <cell r="R18">
            <v>15.25</v>
          </cell>
          <cell r="S18">
            <v>19</v>
          </cell>
          <cell r="T18">
            <v>16.899999999999999</v>
          </cell>
          <cell r="U18">
            <v>225</v>
          </cell>
          <cell r="V18">
            <v>72.896225812315635</v>
          </cell>
          <cell r="W18">
            <v>0.67787801084002763</v>
          </cell>
          <cell r="X18">
            <v>0</v>
          </cell>
          <cell r="Y18">
            <v>33.500095999999999</v>
          </cell>
          <cell r="Z18">
            <v>0</v>
          </cell>
          <cell r="AA18">
            <v>1.038</v>
          </cell>
          <cell r="AB18">
            <v>34.773099647999999</v>
          </cell>
          <cell r="AC18">
            <v>0</v>
          </cell>
          <cell r="AD18">
            <v>34.773099647999999</v>
          </cell>
          <cell r="AE18">
            <v>44.304497280000007</v>
          </cell>
          <cell r="AF18">
            <v>49.414748551398006</v>
          </cell>
          <cell r="AG18">
            <v>0</v>
          </cell>
          <cell r="AH18">
            <v>299.6002980996123</v>
          </cell>
          <cell r="AI18">
            <v>26.052199834748894</v>
          </cell>
          <cell r="AJ18">
            <v>325.65249793436118</v>
          </cell>
          <cell r="AK18">
            <v>0</v>
          </cell>
          <cell r="AL18">
            <v>105.50594678119042</v>
          </cell>
          <cell r="AM18">
            <v>105.50594678119042</v>
          </cell>
          <cell r="AN18">
            <v>0</v>
          </cell>
          <cell r="AO18">
            <v>54.061205901639333</v>
          </cell>
          <cell r="AP18">
            <v>26.748727871274113</v>
          </cell>
          <cell r="AQ18">
            <v>0</v>
          </cell>
          <cell r="AR18">
            <v>0</v>
          </cell>
          <cell r="AS18">
            <v>33.890101775147933</v>
          </cell>
          <cell r="AT18">
            <v>0</v>
          </cell>
          <cell r="AU18">
            <v>220.08270265162338</v>
          </cell>
          <cell r="AV18">
            <v>41.061538461538461</v>
          </cell>
          <cell r="AW18">
            <v>0</v>
          </cell>
          <cell r="AX18">
            <v>8.16</v>
          </cell>
          <cell r="AY18">
            <v>0</v>
          </cell>
          <cell r="AZ18">
            <v>0</v>
          </cell>
          <cell r="BA18">
            <v>8.16</v>
          </cell>
          <cell r="BB18">
            <v>0</v>
          </cell>
          <cell r="BC18">
            <v>1.2466666666666668</v>
          </cell>
          <cell r="BD18">
            <v>33.515840000000004</v>
          </cell>
          <cell r="BE18">
            <v>92.144045128205136</v>
          </cell>
          <cell r="BF18">
            <v>312.22674777982854</v>
          </cell>
          <cell r="BG18">
            <v>13.425750154532624</v>
          </cell>
          <cell r="BH18">
            <v>4.2999999999999997E-2</v>
          </cell>
          <cell r="BI18">
            <v>325.65249793436118</v>
          </cell>
          <cell r="BJ18">
            <v>0</v>
          </cell>
          <cell r="BK18">
            <v>10418.031020388322</v>
          </cell>
          <cell r="BL18">
            <v>975.12770350834694</v>
          </cell>
          <cell r="BM18">
            <v>125.01637224465986</v>
          </cell>
          <cell r="BN18">
            <v>1105.7921070904001</v>
          </cell>
          <cell r="BO18">
            <v>682.25080644768025</v>
          </cell>
          <cell r="BP18">
            <v>0</v>
          </cell>
          <cell r="BQ18">
            <v>81.260641959028902</v>
          </cell>
          <cell r="BR18">
            <v>5.2090155101941606</v>
          </cell>
          <cell r="BS18">
            <v>0</v>
          </cell>
          <cell r="BT18">
            <v>0</v>
          </cell>
          <cell r="BU18">
            <v>2974.6566467603102</v>
          </cell>
          <cell r="BV18">
            <v>520.90155101941616</v>
          </cell>
          <cell r="BW18">
            <v>436.64051612651537</v>
          </cell>
          <cell r="BX18">
            <v>0</v>
          </cell>
          <cell r="BY18">
            <v>176.0647242445626</v>
          </cell>
          <cell r="BZ18">
            <v>3.95E-2</v>
          </cell>
          <cell r="CA18">
            <v>411.51222530533875</v>
          </cell>
          <cell r="CB18">
            <v>14937.806683844465</v>
          </cell>
          <cell r="CC18">
            <v>0</v>
          </cell>
          <cell r="CD18">
            <v>1154.2296167166489</v>
          </cell>
          <cell r="CE18">
            <v>16092.036300561114</v>
          </cell>
        </row>
        <row r="19">
          <cell r="A19">
            <v>42148</v>
          </cell>
          <cell r="B19">
            <v>47</v>
          </cell>
          <cell r="C19" t="str">
            <v>Sun</v>
          </cell>
          <cell r="D19">
            <v>18676.879917332051</v>
          </cell>
          <cell r="E19">
            <v>0</v>
          </cell>
          <cell r="F19">
            <v>18676.879917332051</v>
          </cell>
          <cell r="G19">
            <v>0</v>
          </cell>
          <cell r="H19">
            <v>18676.879917332051</v>
          </cell>
          <cell r="I19">
            <v>647.3738699999999</v>
          </cell>
          <cell r="J19">
            <v>512.46104480049326</v>
          </cell>
          <cell r="K19">
            <v>0</v>
          </cell>
          <cell r="L19">
            <v>512.46104480049326</v>
          </cell>
          <cell r="M19">
            <v>468.60768000000007</v>
          </cell>
          <cell r="N19">
            <v>0</v>
          </cell>
          <cell r="O19">
            <v>35</v>
          </cell>
          <cell r="P19">
            <v>225</v>
          </cell>
          <cell r="Q19">
            <v>0</v>
          </cell>
          <cell r="R19">
            <v>15.25</v>
          </cell>
          <cell r="S19">
            <v>19</v>
          </cell>
          <cell r="T19">
            <v>16.899999999999999</v>
          </cell>
          <cell r="U19">
            <v>225</v>
          </cell>
          <cell r="V19">
            <v>72.896225812315635</v>
          </cell>
          <cell r="W19">
            <v>0.67787801084002763</v>
          </cell>
          <cell r="X19">
            <v>0</v>
          </cell>
          <cell r="Y19">
            <v>33.500095999999999</v>
          </cell>
          <cell r="Z19">
            <v>0</v>
          </cell>
          <cell r="AA19">
            <v>1.038</v>
          </cell>
          <cell r="AB19">
            <v>34.773099647999999</v>
          </cell>
          <cell r="AC19">
            <v>0</v>
          </cell>
          <cell r="AD19">
            <v>34.773099647999999</v>
          </cell>
          <cell r="AE19">
            <v>44.304497280000007</v>
          </cell>
          <cell r="AF19">
            <v>49.414748551398006</v>
          </cell>
          <cell r="AG19">
            <v>0</v>
          </cell>
          <cell r="AH19">
            <v>235.71494041660671</v>
          </cell>
          <cell r="AI19">
            <v>20.496951340574494</v>
          </cell>
          <cell r="AJ19">
            <v>256.21189175718121</v>
          </cell>
          <cell r="AK19">
            <v>0</v>
          </cell>
          <cell r="AL19">
            <v>83.008355188142446</v>
          </cell>
          <cell r="AM19">
            <v>83.008355188142446</v>
          </cell>
          <cell r="AN19">
            <v>0</v>
          </cell>
          <cell r="AO19">
            <v>42.450745573770483</v>
          </cell>
          <cell r="AP19">
            <v>26.971633936868066</v>
          </cell>
          <cell r="AQ19">
            <v>0</v>
          </cell>
          <cell r="AR19">
            <v>0</v>
          </cell>
          <cell r="AS19">
            <v>27.728265088757404</v>
          </cell>
          <cell r="AT19">
            <v>0</v>
          </cell>
          <cell r="AU19">
            <v>173.15330282149779</v>
          </cell>
          <cell r="AV19">
            <v>32.305769230769229</v>
          </cell>
          <cell r="AW19">
            <v>0</v>
          </cell>
          <cell r="AX19">
            <v>6.42</v>
          </cell>
          <cell r="AY19">
            <v>0</v>
          </cell>
          <cell r="AZ19">
            <v>0</v>
          </cell>
          <cell r="BA19">
            <v>6.42</v>
          </cell>
          <cell r="BB19">
            <v>0</v>
          </cell>
          <cell r="BC19">
            <v>0.98083333333333345</v>
          </cell>
          <cell r="BD19">
            <v>26.36908</v>
          </cell>
          <cell r="BE19">
            <v>72.495682564102566</v>
          </cell>
          <cell r="BF19">
            <v>245.64898538560035</v>
          </cell>
          <cell r="BG19">
            <v>10.562906371580814</v>
          </cell>
          <cell r="BH19">
            <v>4.2999999999999997E-2</v>
          </cell>
          <cell r="BI19">
            <v>256.21189175718121</v>
          </cell>
          <cell r="BJ19">
            <v>0</v>
          </cell>
          <cell r="BK19">
            <v>8196.5391116290466</v>
          </cell>
          <cell r="BL19">
            <v>767.19606084847874</v>
          </cell>
          <cell r="BM19">
            <v>98.358469339548563</v>
          </cell>
          <cell r="BN19">
            <v>869.99820190200592</v>
          </cell>
          <cell r="BO19">
            <v>536.77085507280719</v>
          </cell>
          <cell r="BP19">
            <v>0</v>
          </cell>
          <cell r="BQ19">
            <v>63.933005070706557</v>
          </cell>
          <cell r="BR19">
            <v>4.0982695558145235</v>
          </cell>
          <cell r="BS19">
            <v>0</v>
          </cell>
          <cell r="BT19">
            <v>0</v>
          </cell>
          <cell r="BU19">
            <v>2340.3548617893616</v>
          </cell>
          <cell r="BV19">
            <v>409.82695558145235</v>
          </cell>
          <cell r="BW19">
            <v>343.53334724659658</v>
          </cell>
          <cell r="BX19">
            <v>0</v>
          </cell>
          <cell r="BY19">
            <v>138.52151098653087</v>
          </cell>
          <cell r="BZ19">
            <v>3.95E-2</v>
          </cell>
          <cell r="CA19">
            <v>323.76329490934734</v>
          </cell>
          <cell r="CB19">
            <v>11752.539082142335</v>
          </cell>
          <cell r="CC19">
            <v>0</v>
          </cell>
          <cell r="CD19">
            <v>908.10712491677521</v>
          </cell>
          <cell r="CE19">
            <v>12660.646207059111</v>
          </cell>
        </row>
        <row r="20">
          <cell r="A20">
            <v>42149</v>
          </cell>
          <cell r="B20">
            <v>48</v>
          </cell>
          <cell r="C20" t="str">
            <v>Mon</v>
          </cell>
          <cell r="D20">
            <v>19810.293066209404</v>
          </cell>
          <cell r="E20">
            <v>0</v>
          </cell>
          <cell r="F20">
            <v>19810.293066209404</v>
          </cell>
          <cell r="G20">
            <v>0</v>
          </cell>
          <cell r="H20">
            <v>19810.293066209404</v>
          </cell>
          <cell r="I20">
            <v>522.04778999999996</v>
          </cell>
          <cell r="J20">
            <v>540.9693320241862</v>
          </cell>
          <cell r="K20">
            <v>0</v>
          </cell>
          <cell r="L20">
            <v>540.9693320241862</v>
          </cell>
          <cell r="M20">
            <v>413.64318766140332</v>
          </cell>
          <cell r="N20">
            <v>0</v>
          </cell>
          <cell r="O20">
            <v>34</v>
          </cell>
          <cell r="P20">
            <v>225</v>
          </cell>
          <cell r="Q20">
            <v>0</v>
          </cell>
          <cell r="R20">
            <v>15.25</v>
          </cell>
          <cell r="S20">
            <v>19</v>
          </cell>
          <cell r="T20">
            <v>16.899999999999999</v>
          </cell>
          <cell r="U20">
            <v>225</v>
          </cell>
          <cell r="V20">
            <v>72.137834464119152</v>
          </cell>
          <cell r="W20">
            <v>0.67761074754909989</v>
          </cell>
          <cell r="X20">
            <v>0</v>
          </cell>
          <cell r="Y20">
            <v>33.11056</v>
          </cell>
          <cell r="Z20">
            <v>0</v>
          </cell>
          <cell r="AA20">
            <v>1.038</v>
          </cell>
          <cell r="AB20">
            <v>34.368761280000001</v>
          </cell>
          <cell r="AC20">
            <v>0</v>
          </cell>
          <cell r="AD20">
            <v>34.368761280000001</v>
          </cell>
          <cell r="AE20">
            <v>44.304497280000007</v>
          </cell>
          <cell r="AF20">
            <v>48.881371937805</v>
          </cell>
          <cell r="AG20">
            <v>0</v>
          </cell>
          <cell r="AH20">
            <v>252.6478616429479</v>
          </cell>
          <cell r="AI20">
            <v>21.969379273299793</v>
          </cell>
          <cell r="AJ20">
            <v>274.61724091624768</v>
          </cell>
          <cell r="AK20">
            <v>0</v>
          </cell>
          <cell r="AL20">
            <v>88.045746960930686</v>
          </cell>
          <cell r="AM20">
            <v>88.045746960930686</v>
          </cell>
          <cell r="AN20">
            <v>0</v>
          </cell>
          <cell r="AO20">
            <v>34.232641967213112</v>
          </cell>
          <cell r="AP20">
            <v>28.472070106536115</v>
          </cell>
          <cell r="AQ20">
            <v>0</v>
          </cell>
          <cell r="AR20">
            <v>0</v>
          </cell>
          <cell r="AS20">
            <v>24.475928263988365</v>
          </cell>
          <cell r="AT20">
            <v>0</v>
          </cell>
          <cell r="AU20">
            <v>178.90020171530989</v>
          </cell>
          <cell r="AV20">
            <v>33.815384615384609</v>
          </cell>
          <cell r="AW20">
            <v>0</v>
          </cell>
          <cell r="AX20">
            <v>5.6</v>
          </cell>
          <cell r="AY20">
            <v>0</v>
          </cell>
          <cell r="AZ20">
            <v>9.6319999999999997</v>
          </cell>
          <cell r="BA20">
            <v>6.72</v>
          </cell>
          <cell r="BB20">
            <v>0</v>
          </cell>
          <cell r="BC20">
            <v>1.0266666666666666</v>
          </cell>
          <cell r="BD20">
            <v>27.601279999999996</v>
          </cell>
          <cell r="BE20">
            <v>84.395331282051274</v>
          </cell>
          <cell r="BF20">
            <v>263.29553299736114</v>
          </cell>
          <cell r="BG20">
            <v>11.321707918886529</v>
          </cell>
          <cell r="BH20">
            <v>4.2999999999999997E-2</v>
          </cell>
          <cell r="BI20">
            <v>274.61724091624768</v>
          </cell>
          <cell r="BJ20">
            <v>0</v>
          </cell>
          <cell r="BK20">
            <v>8683.1940447089455</v>
          </cell>
          <cell r="BL20">
            <v>812.74696258475717</v>
          </cell>
          <cell r="BM20">
            <v>104.19832853650735</v>
          </cell>
          <cell r="BN20">
            <v>921.65279794066305</v>
          </cell>
          <cell r="BO20">
            <v>568.64067000287696</v>
          </cell>
          <cell r="BP20">
            <v>0</v>
          </cell>
          <cell r="BQ20">
            <v>67.728913548729764</v>
          </cell>
          <cell r="BR20">
            <v>4.3415970223544722</v>
          </cell>
          <cell r="BS20">
            <v>0</v>
          </cell>
          <cell r="BT20">
            <v>0</v>
          </cell>
          <cell r="BU20">
            <v>2479.309269635889</v>
          </cell>
          <cell r="BV20">
            <v>434.1597022354473</v>
          </cell>
          <cell r="BW20">
            <v>363.93002880184133</v>
          </cell>
          <cell r="BX20">
            <v>0</v>
          </cell>
          <cell r="BY20">
            <v>146.74597935558114</v>
          </cell>
          <cell r="BZ20">
            <v>3.95E-2</v>
          </cell>
          <cell r="CA20">
            <v>342.98616476600336</v>
          </cell>
          <cell r="CB20">
            <v>12450.325189503706</v>
          </cell>
          <cell r="CC20">
            <v>0</v>
          </cell>
          <cell r="CD20">
            <v>973.3423042571992</v>
          </cell>
          <cell r="CE20">
            <v>13423.667493760906</v>
          </cell>
        </row>
        <row r="21">
          <cell r="A21">
            <v>42150</v>
          </cell>
          <cell r="B21">
            <v>48</v>
          </cell>
          <cell r="C21" t="str">
            <v>Tue</v>
          </cell>
          <cell r="D21">
            <v>24409.111099436592</v>
          </cell>
          <cell r="E21">
            <v>0</v>
          </cell>
          <cell r="F21">
            <v>24409.111099436592</v>
          </cell>
          <cell r="G21">
            <v>0</v>
          </cell>
          <cell r="H21">
            <v>24409.111099436592</v>
          </cell>
          <cell r="I21">
            <v>858.01913999999999</v>
          </cell>
          <cell r="J21">
            <v>726.03778771667089</v>
          </cell>
          <cell r="K21">
            <v>0</v>
          </cell>
          <cell r="L21">
            <v>726.03778771667089</v>
          </cell>
          <cell r="M21">
            <v>586.62124795617206</v>
          </cell>
          <cell r="N21">
            <v>0</v>
          </cell>
          <cell r="O21">
            <v>33</v>
          </cell>
          <cell r="P21">
            <v>225</v>
          </cell>
          <cell r="Q21">
            <v>0</v>
          </cell>
          <cell r="R21">
            <v>15.25</v>
          </cell>
          <cell r="S21">
            <v>19</v>
          </cell>
          <cell r="T21">
            <v>16.899999999999999</v>
          </cell>
          <cell r="U21">
            <v>225</v>
          </cell>
          <cell r="V21">
            <v>72.137834464119152</v>
          </cell>
          <cell r="W21">
            <v>0.67761074754909989</v>
          </cell>
          <cell r="X21">
            <v>0</v>
          </cell>
          <cell r="Y21">
            <v>33.11056</v>
          </cell>
          <cell r="Z21">
            <v>0</v>
          </cell>
          <cell r="AA21">
            <v>1.038</v>
          </cell>
          <cell r="AB21">
            <v>34.368761280000001</v>
          </cell>
          <cell r="AC21">
            <v>0</v>
          </cell>
          <cell r="AD21">
            <v>34.368761280000001</v>
          </cell>
          <cell r="AE21">
            <v>44.304497280000007</v>
          </cell>
          <cell r="AF21">
            <v>48.881371937805</v>
          </cell>
          <cell r="AG21">
            <v>0</v>
          </cell>
          <cell r="AH21">
            <v>311.29825809577517</v>
          </cell>
          <cell r="AI21">
            <v>27.069413747458682</v>
          </cell>
          <cell r="AJ21">
            <v>338.36767184323384</v>
          </cell>
          <cell r="AK21">
            <v>0</v>
          </cell>
          <cell r="AL21">
            <v>108.48493821971819</v>
          </cell>
          <cell r="AM21">
            <v>108.48493821971819</v>
          </cell>
          <cell r="AN21">
            <v>0</v>
          </cell>
          <cell r="AO21">
            <v>56.263550163934426</v>
          </cell>
          <cell r="AP21">
            <v>38.212515142982681</v>
          </cell>
          <cell r="AQ21">
            <v>0</v>
          </cell>
          <cell r="AR21">
            <v>0</v>
          </cell>
          <cell r="AS21">
            <v>34.711316447110775</v>
          </cell>
          <cell r="AT21">
            <v>0</v>
          </cell>
          <cell r="AU21">
            <v>220.43060568493541</v>
          </cell>
          <cell r="AV21">
            <v>41.665384615384617</v>
          </cell>
          <cell r="AW21">
            <v>0</v>
          </cell>
          <cell r="AX21">
            <v>6.9</v>
          </cell>
          <cell r="AY21">
            <v>0</v>
          </cell>
          <cell r="AZ21">
            <v>11.868</v>
          </cell>
          <cell r="BA21">
            <v>8.2799999999999994</v>
          </cell>
          <cell r="BB21">
            <v>0</v>
          </cell>
          <cell r="BC21">
            <v>1.2649999999999999</v>
          </cell>
          <cell r="BD21">
            <v>34.008720000000004</v>
          </cell>
          <cell r="BE21">
            <v>103.98710461538462</v>
          </cell>
          <cell r="BF21">
            <v>324.41771030032004</v>
          </cell>
          <cell r="BG21">
            <v>13.94996154291376</v>
          </cell>
          <cell r="BH21">
            <v>4.2999999999999997E-2</v>
          </cell>
          <cell r="BI21">
            <v>338.36767184323384</v>
          </cell>
          <cell r="BJ21">
            <v>0</v>
          </cell>
          <cell r="BK21">
            <v>10698.935519373523</v>
          </cell>
          <cell r="BL21">
            <v>1001.4203646133618</v>
          </cell>
          <cell r="BM21">
            <v>128.38722623248228</v>
          </cell>
          <cell r="BN21">
            <v>1135.6079117483171</v>
          </cell>
          <cell r="BO21">
            <v>700.64653982497362</v>
          </cell>
          <cell r="BP21">
            <v>0</v>
          </cell>
          <cell r="BQ21">
            <v>83.451697051113484</v>
          </cell>
          <cell r="BR21">
            <v>5.3494677596867621</v>
          </cell>
          <cell r="BS21">
            <v>0</v>
          </cell>
          <cell r="BT21">
            <v>0</v>
          </cell>
          <cell r="BU21">
            <v>3054.8632072299351</v>
          </cell>
          <cell r="BV21">
            <v>534.94677596867621</v>
          </cell>
          <cell r="BW21">
            <v>448.41378548798309</v>
          </cell>
          <cell r="BX21">
            <v>0</v>
          </cell>
          <cell r="BY21">
            <v>180.81201027741253</v>
          </cell>
          <cell r="BZ21">
            <v>3.95E-2</v>
          </cell>
          <cell r="CA21">
            <v>422.60795301525417</v>
          </cell>
          <cell r="CB21">
            <v>15340.579251352785</v>
          </cell>
          <cell r="CC21">
            <v>0</v>
          </cell>
          <cell r="CD21">
            <v>1199.2967677454778</v>
          </cell>
          <cell r="CE21">
            <v>16539.876019098261</v>
          </cell>
        </row>
        <row r="22">
          <cell r="A22">
            <v>42151</v>
          </cell>
          <cell r="B22">
            <v>48</v>
          </cell>
          <cell r="C22" t="str">
            <v>Wed</v>
          </cell>
          <cell r="D22">
            <v>24939.743949424341</v>
          </cell>
          <cell r="E22">
            <v>0</v>
          </cell>
          <cell r="F22">
            <v>24939.743949424341</v>
          </cell>
          <cell r="G22">
            <v>0</v>
          </cell>
          <cell r="H22">
            <v>24939.743949424341</v>
          </cell>
          <cell r="I22">
            <v>625.42358999999999</v>
          </cell>
          <cell r="J22">
            <v>692.8203725923787</v>
          </cell>
          <cell r="K22">
            <v>0</v>
          </cell>
          <cell r="L22">
            <v>692.8203725923787</v>
          </cell>
          <cell r="M22">
            <v>515.1737882692023</v>
          </cell>
          <cell r="N22">
            <v>0</v>
          </cell>
          <cell r="O22">
            <v>32</v>
          </cell>
          <cell r="P22">
            <v>225</v>
          </cell>
          <cell r="Q22">
            <v>0</v>
          </cell>
          <cell r="R22">
            <v>15.25</v>
          </cell>
          <cell r="S22">
            <v>19</v>
          </cell>
          <cell r="T22">
            <v>16.899999999999999</v>
          </cell>
          <cell r="U22">
            <v>225</v>
          </cell>
          <cell r="V22">
            <v>72.137834464119152</v>
          </cell>
          <cell r="W22">
            <v>0.67761074754909989</v>
          </cell>
          <cell r="X22">
            <v>0</v>
          </cell>
          <cell r="Y22">
            <v>33.11056</v>
          </cell>
          <cell r="Z22">
            <v>0</v>
          </cell>
          <cell r="AA22">
            <v>1.038</v>
          </cell>
          <cell r="AB22">
            <v>34.368761280000001</v>
          </cell>
          <cell r="AC22">
            <v>0</v>
          </cell>
          <cell r="AD22">
            <v>34.368761280000001</v>
          </cell>
          <cell r="AE22">
            <v>44.304497280000007</v>
          </cell>
          <cell r="AF22">
            <v>48.881371937805</v>
          </cell>
          <cell r="AG22">
            <v>0</v>
          </cell>
          <cell r="AH22">
            <v>318.06561153263976</v>
          </cell>
          <cell r="AI22">
            <v>27.657879263707777</v>
          </cell>
          <cell r="AJ22">
            <v>345.72349079634756</v>
          </cell>
          <cell r="AK22">
            <v>0</v>
          </cell>
          <cell r="AL22">
            <v>110.84330644188596</v>
          </cell>
          <cell r="AM22">
            <v>110.84330644188596</v>
          </cell>
          <cell r="AN22">
            <v>0</v>
          </cell>
          <cell r="AO22">
            <v>41.011382950819666</v>
          </cell>
          <cell r="AP22">
            <v>36.464230136440989</v>
          </cell>
          <cell r="AQ22">
            <v>0</v>
          </cell>
          <cell r="AR22">
            <v>0</v>
          </cell>
          <cell r="AS22">
            <v>30.483656110603686</v>
          </cell>
          <cell r="AT22">
            <v>0</v>
          </cell>
          <cell r="AU22">
            <v>225.22257537373832</v>
          </cell>
          <cell r="AV22">
            <v>42.571153846153841</v>
          </cell>
          <cell r="AW22">
            <v>0</v>
          </cell>
          <cell r="AX22">
            <v>7.05</v>
          </cell>
          <cell r="AY22">
            <v>0</v>
          </cell>
          <cell r="AZ22">
            <v>12.125999999999999</v>
          </cell>
          <cell r="BA22">
            <v>8.4600000000000009</v>
          </cell>
          <cell r="BB22">
            <v>0</v>
          </cell>
          <cell r="BC22">
            <v>1.2925</v>
          </cell>
          <cell r="BD22">
            <v>34.748039999999996</v>
          </cell>
          <cell r="BE22">
            <v>106.24769384615384</v>
          </cell>
          <cell r="BF22">
            <v>331.47026921989215</v>
          </cell>
          <cell r="BG22">
            <v>14.253221576455362</v>
          </cell>
          <cell r="BH22">
            <v>4.2999999999999997E-2</v>
          </cell>
          <cell r="BI22">
            <v>345.72349079634756</v>
          </cell>
          <cell r="BJ22">
            <v>0</v>
          </cell>
          <cell r="BK22">
            <v>10931.521074142511</v>
          </cell>
          <cell r="BL22">
            <v>1023.190372539739</v>
          </cell>
          <cell r="BM22">
            <v>131.17825288971014</v>
          </cell>
          <cell r="BN22">
            <v>1160.2950402645847</v>
          </cell>
          <cell r="BO22">
            <v>715.87798634290766</v>
          </cell>
          <cell r="BP22">
            <v>0</v>
          </cell>
          <cell r="BQ22">
            <v>85.265864378311591</v>
          </cell>
          <cell r="BR22">
            <v>5.4657605370712554</v>
          </cell>
          <cell r="BS22">
            <v>0</v>
          </cell>
          <cell r="BT22">
            <v>0</v>
          </cell>
          <cell r="BU22">
            <v>3121.2732769523245</v>
          </cell>
          <cell r="BV22">
            <v>546.57605370712565</v>
          </cell>
          <cell r="BW22">
            <v>458.16191125946091</v>
          </cell>
          <cell r="BX22">
            <v>0</v>
          </cell>
          <cell r="BY22">
            <v>184.74270615300841</v>
          </cell>
          <cell r="BZ22">
            <v>3.95E-2</v>
          </cell>
          <cell r="CA22">
            <v>431.7950824286292</v>
          </cell>
          <cell r="CB22">
            <v>15674.07010464306</v>
          </cell>
          <cell r="CC22">
            <v>0</v>
          </cell>
          <cell r="CD22">
            <v>1225.3684366095097</v>
          </cell>
          <cell r="CE22">
            <v>16899.43854125257</v>
          </cell>
        </row>
        <row r="23">
          <cell r="A23">
            <v>42152</v>
          </cell>
          <cell r="B23">
            <v>48</v>
          </cell>
          <cell r="C23" t="str">
            <v>Thu</v>
          </cell>
          <cell r="D23">
            <v>33076.114315903207</v>
          </cell>
          <cell r="E23">
            <v>0</v>
          </cell>
          <cell r="F23">
            <v>33076.114315903207</v>
          </cell>
          <cell r="G23">
            <v>0</v>
          </cell>
          <cell r="H23">
            <v>33076.114315903207</v>
          </cell>
          <cell r="I23">
            <v>873.52550999999994</v>
          </cell>
          <cell r="J23">
            <v>844.67141316057143</v>
          </cell>
          <cell r="K23">
            <v>0</v>
          </cell>
          <cell r="L23">
            <v>844.67141316057143</v>
          </cell>
          <cell r="M23">
            <v>695.6726337941783</v>
          </cell>
          <cell r="N23">
            <v>0</v>
          </cell>
          <cell r="O23">
            <v>31</v>
          </cell>
          <cell r="P23">
            <v>225</v>
          </cell>
          <cell r="Q23">
            <v>0</v>
          </cell>
          <cell r="R23">
            <v>15.25</v>
          </cell>
          <cell r="S23">
            <v>19</v>
          </cell>
          <cell r="T23">
            <v>16.899999999999999</v>
          </cell>
          <cell r="U23">
            <v>225</v>
          </cell>
          <cell r="V23">
            <v>72.137834464119152</v>
          </cell>
          <cell r="W23">
            <v>0.67761074754909989</v>
          </cell>
          <cell r="X23">
            <v>0</v>
          </cell>
          <cell r="Y23">
            <v>33.11056</v>
          </cell>
          <cell r="Z23">
            <v>0</v>
          </cell>
          <cell r="AA23">
            <v>1.038</v>
          </cell>
          <cell r="AB23">
            <v>34.368761280000001</v>
          </cell>
          <cell r="AC23">
            <v>0</v>
          </cell>
          <cell r="AD23">
            <v>34.368761280000001</v>
          </cell>
          <cell r="AE23">
            <v>44.304497280000007</v>
          </cell>
          <cell r="AF23">
            <v>48.881371937805</v>
          </cell>
          <cell r="AG23">
            <v>0</v>
          </cell>
          <cell r="AH23">
            <v>421.83169756456482</v>
          </cell>
          <cell r="AI23">
            <v>36.681017179527338</v>
          </cell>
          <cell r="AJ23">
            <v>458.51271474409219</v>
          </cell>
          <cell r="AK23">
            <v>0</v>
          </cell>
          <cell r="AL23">
            <v>147.00495251512535</v>
          </cell>
          <cell r="AM23">
            <v>147.00495251512535</v>
          </cell>
          <cell r="AN23">
            <v>0</v>
          </cell>
          <cell r="AO23">
            <v>57.280361311475403</v>
          </cell>
          <cell r="AP23">
            <v>44.456390166345869</v>
          </cell>
          <cell r="AQ23">
            <v>0</v>
          </cell>
          <cell r="AR23">
            <v>0</v>
          </cell>
          <cell r="AS23">
            <v>41.164061171253159</v>
          </cell>
          <cell r="AT23">
            <v>0</v>
          </cell>
          <cell r="AU23">
            <v>298.6994439353835</v>
          </cell>
          <cell r="AV23">
            <v>56.459615384615383</v>
          </cell>
          <cell r="AW23">
            <v>0</v>
          </cell>
          <cell r="AX23">
            <v>9.35</v>
          </cell>
          <cell r="AY23">
            <v>0</v>
          </cell>
          <cell r="AZ23">
            <v>16.082000000000001</v>
          </cell>
          <cell r="BA23">
            <v>11.22</v>
          </cell>
          <cell r="BB23">
            <v>0</v>
          </cell>
          <cell r="BC23">
            <v>1.7141666666666668</v>
          </cell>
          <cell r="BD23">
            <v>46.08428</v>
          </cell>
          <cell r="BE23">
            <v>140.91006205128204</v>
          </cell>
          <cell r="BF23">
            <v>439.60950598666551</v>
          </cell>
          <cell r="BG23">
            <v>18.903208757426615</v>
          </cell>
          <cell r="BH23">
            <v>4.2999999999999997E-2</v>
          </cell>
          <cell r="BI23">
            <v>458.51271474409219</v>
          </cell>
          <cell r="BJ23">
            <v>0</v>
          </cell>
          <cell r="BK23">
            <v>14497.832913933686</v>
          </cell>
          <cell r="BL23">
            <v>1356.997160744193</v>
          </cell>
          <cell r="BM23">
            <v>173.97399496720425</v>
          </cell>
          <cell r="BN23">
            <v>1538.8310108473572</v>
          </cell>
          <cell r="BO23">
            <v>949.4268329512322</v>
          </cell>
          <cell r="BP23">
            <v>0</v>
          </cell>
          <cell r="BQ23">
            <v>113.08309672868275</v>
          </cell>
          <cell r="BR23">
            <v>7.2489164569668434</v>
          </cell>
          <cell r="BS23">
            <v>0</v>
          </cell>
          <cell r="BT23">
            <v>0</v>
          </cell>
          <cell r="BU23">
            <v>4139.5610126956362</v>
          </cell>
          <cell r="BV23">
            <v>724.89164569668435</v>
          </cell>
          <cell r="BW23">
            <v>607.63317308878868</v>
          </cell>
          <cell r="BX23">
            <v>0</v>
          </cell>
          <cell r="BY23">
            <v>245.01337624547926</v>
          </cell>
          <cell r="BZ23">
            <v>3.95E-2</v>
          </cell>
          <cell r="CA23">
            <v>572.66440010038059</v>
          </cell>
          <cell r="CB23">
            <v>20787.596521760657</v>
          </cell>
          <cell r="CC23">
            <v>0</v>
          </cell>
          <cell r="CD23">
            <v>1625.1340258580024</v>
          </cell>
          <cell r="CE23">
            <v>22412.730547618656</v>
          </cell>
        </row>
        <row r="24">
          <cell r="A24">
            <v>42153</v>
          </cell>
          <cell r="B24">
            <v>48</v>
          </cell>
          <cell r="C24" t="str">
            <v>Fri</v>
          </cell>
          <cell r="D24">
            <v>31837.970999265115</v>
          </cell>
          <cell r="E24">
            <v>0</v>
          </cell>
          <cell r="F24">
            <v>31837.970999265115</v>
          </cell>
          <cell r="G24">
            <v>0</v>
          </cell>
          <cell r="H24">
            <v>31837.970999265115</v>
          </cell>
          <cell r="I24">
            <v>920.04462000000012</v>
          </cell>
          <cell r="J24">
            <v>792.47261796525504</v>
          </cell>
          <cell r="K24">
            <v>0</v>
          </cell>
          <cell r="L24">
            <v>792.47261796525504</v>
          </cell>
          <cell r="M24">
            <v>646.78752979783064</v>
          </cell>
          <cell r="N24">
            <v>0</v>
          </cell>
          <cell r="O24">
            <v>30</v>
          </cell>
          <cell r="P24">
            <v>225</v>
          </cell>
          <cell r="Q24">
            <v>0</v>
          </cell>
          <cell r="R24">
            <v>15.25</v>
          </cell>
          <cell r="S24">
            <v>19</v>
          </cell>
          <cell r="T24">
            <v>16.899999999999999</v>
          </cell>
          <cell r="U24">
            <v>225</v>
          </cell>
          <cell r="V24">
            <v>72.137834464119152</v>
          </cell>
          <cell r="W24">
            <v>0.67761074754909989</v>
          </cell>
          <cell r="X24">
            <v>0</v>
          </cell>
          <cell r="Y24">
            <v>33.11056</v>
          </cell>
          <cell r="Z24">
            <v>0</v>
          </cell>
          <cell r="AA24">
            <v>1.038</v>
          </cell>
          <cell r="AB24">
            <v>34.368761280000001</v>
          </cell>
          <cell r="AC24">
            <v>0</v>
          </cell>
          <cell r="AD24">
            <v>34.368761280000001</v>
          </cell>
          <cell r="AE24">
            <v>44.304497280000007</v>
          </cell>
          <cell r="AF24">
            <v>48.881371937805</v>
          </cell>
          <cell r="AG24">
            <v>0</v>
          </cell>
          <cell r="AH24">
            <v>406.04120621188059</v>
          </cell>
          <cell r="AI24">
            <v>35.307930974946103</v>
          </cell>
          <cell r="AJ24">
            <v>441.34913718682668</v>
          </cell>
          <cell r="AK24">
            <v>0</v>
          </cell>
          <cell r="AL24">
            <v>141.5020933300672</v>
          </cell>
          <cell r="AM24">
            <v>141.5020933300672</v>
          </cell>
          <cell r="AN24">
            <v>0</v>
          </cell>
          <cell r="AO24">
            <v>60.330794754098363</v>
          </cell>
          <cell r="AP24">
            <v>41.70908515606606</v>
          </cell>
          <cell r="AQ24">
            <v>0</v>
          </cell>
          <cell r="AR24">
            <v>0</v>
          </cell>
          <cell r="AS24">
            <v>38.27145146732726</v>
          </cell>
          <cell r="AT24">
            <v>0</v>
          </cell>
          <cell r="AU24">
            <v>287.51818132817658</v>
          </cell>
          <cell r="AV24">
            <v>54.34615384615384</v>
          </cell>
          <cell r="AW24">
            <v>0</v>
          </cell>
          <cell r="AX24">
            <v>9</v>
          </cell>
          <cell r="AY24">
            <v>0</v>
          </cell>
          <cell r="AZ24">
            <v>15.48</v>
          </cell>
          <cell r="BA24">
            <v>10.8</v>
          </cell>
          <cell r="BB24">
            <v>0</v>
          </cell>
          <cell r="BC24">
            <v>1.65</v>
          </cell>
          <cell r="BD24">
            <v>44.359200000000001</v>
          </cell>
          <cell r="BE24">
            <v>135.63535384615383</v>
          </cell>
          <cell r="BF24">
            <v>423.15353517433044</v>
          </cell>
          <cell r="BG24">
            <v>18.195602012496209</v>
          </cell>
          <cell r="BH24">
            <v>4.2999999999999997E-2</v>
          </cell>
          <cell r="BI24">
            <v>441.34913718682668</v>
          </cell>
          <cell r="BJ24">
            <v>0</v>
          </cell>
          <cell r="BK24">
            <v>13955.133286139377</v>
          </cell>
          <cell r="BL24">
            <v>1306.2004755826456</v>
          </cell>
          <cell r="BM24">
            <v>167.46159943367252</v>
          </cell>
          <cell r="BN24">
            <v>1481.2277109760657</v>
          </cell>
          <cell r="BO24">
            <v>913.88679107605242</v>
          </cell>
          <cell r="BP24">
            <v>0</v>
          </cell>
          <cell r="BQ24">
            <v>108.85003963188713</v>
          </cell>
          <cell r="BR24">
            <v>6.9775666430696885</v>
          </cell>
          <cell r="BS24">
            <v>0</v>
          </cell>
          <cell r="BT24">
            <v>0</v>
          </cell>
          <cell r="BU24">
            <v>3984.6041833433933</v>
          </cell>
          <cell r="BV24">
            <v>697.7566643069689</v>
          </cell>
          <cell r="BW24">
            <v>584.88754628867355</v>
          </cell>
          <cell r="BX24">
            <v>0</v>
          </cell>
          <cell r="BY24">
            <v>235.84175253575543</v>
          </cell>
          <cell r="BZ24">
            <v>3.95E-2</v>
          </cell>
          <cell r="CA24">
            <v>551.22776480250536</v>
          </cell>
          <cell r="CB24">
            <v>20009.451197416674</v>
          </cell>
          <cell r="CC24">
            <v>0</v>
          </cell>
          <cell r="CD24">
            <v>1564.3001318419274</v>
          </cell>
          <cell r="CE24">
            <v>21573.751329258601</v>
          </cell>
        </row>
        <row r="25">
          <cell r="A25">
            <v>42154</v>
          </cell>
          <cell r="B25">
            <v>48</v>
          </cell>
          <cell r="C25" t="str">
            <v>Sat</v>
          </cell>
          <cell r="D25">
            <v>24055.355866111422</v>
          </cell>
          <cell r="E25">
            <v>0</v>
          </cell>
          <cell r="F25">
            <v>24055.355866111422</v>
          </cell>
          <cell r="G25">
            <v>0</v>
          </cell>
          <cell r="H25">
            <v>24055.355866111422</v>
          </cell>
          <cell r="I25">
            <v>770.14970999999991</v>
          </cell>
          <cell r="J25">
            <v>569.44140213072228</v>
          </cell>
          <cell r="K25">
            <v>0</v>
          </cell>
          <cell r="L25">
            <v>569.44140213072228</v>
          </cell>
          <cell r="M25">
            <v>496.371825193684</v>
          </cell>
          <cell r="N25">
            <v>0</v>
          </cell>
          <cell r="O25">
            <v>29</v>
          </cell>
          <cell r="P25">
            <v>225</v>
          </cell>
          <cell r="Q25">
            <v>0</v>
          </cell>
          <cell r="R25">
            <v>15.25</v>
          </cell>
          <cell r="S25">
            <v>19</v>
          </cell>
          <cell r="T25">
            <v>16.899999999999999</v>
          </cell>
          <cell r="U25">
            <v>225</v>
          </cell>
          <cell r="V25">
            <v>72.137834464119152</v>
          </cell>
          <cell r="W25">
            <v>0.67761074754909989</v>
          </cell>
          <cell r="X25">
            <v>0</v>
          </cell>
          <cell r="Y25">
            <v>33.11056</v>
          </cell>
          <cell r="Z25">
            <v>0</v>
          </cell>
          <cell r="AA25">
            <v>1.038</v>
          </cell>
          <cell r="AB25">
            <v>34.368761280000001</v>
          </cell>
          <cell r="AC25">
            <v>0</v>
          </cell>
          <cell r="AD25">
            <v>34.368761280000001</v>
          </cell>
          <cell r="AE25">
            <v>44.304497280000007</v>
          </cell>
          <cell r="AF25">
            <v>48.881371937805</v>
          </cell>
          <cell r="AG25">
            <v>0</v>
          </cell>
          <cell r="AH25">
            <v>306.78668913786538</v>
          </cell>
          <cell r="AI25">
            <v>26.677103403292612</v>
          </cell>
          <cell r="AJ25">
            <v>333.46379254115794</v>
          </cell>
          <cell r="AK25">
            <v>0</v>
          </cell>
          <cell r="AL25">
            <v>106.91269273827299</v>
          </cell>
          <cell r="AM25">
            <v>106.91269273827299</v>
          </cell>
          <cell r="AN25">
            <v>0</v>
          </cell>
          <cell r="AO25">
            <v>50.501620327868849</v>
          </cell>
          <cell r="AP25">
            <v>29.970600112143277</v>
          </cell>
          <cell r="AQ25">
            <v>0</v>
          </cell>
          <cell r="AR25">
            <v>0</v>
          </cell>
          <cell r="AS25">
            <v>29.37111391678604</v>
          </cell>
          <cell r="AT25">
            <v>0</v>
          </cell>
          <cell r="AU25">
            <v>217.23595922573347</v>
          </cell>
          <cell r="AV25">
            <v>41.061538461538461</v>
          </cell>
          <cell r="AW25">
            <v>0</v>
          </cell>
          <cell r="AX25">
            <v>6.8</v>
          </cell>
          <cell r="AY25">
            <v>0</v>
          </cell>
          <cell r="AZ25">
            <v>11.696000000000002</v>
          </cell>
          <cell r="BA25">
            <v>8.16</v>
          </cell>
          <cell r="BB25">
            <v>0</v>
          </cell>
          <cell r="BC25">
            <v>1.2466666666666668</v>
          </cell>
          <cell r="BD25">
            <v>33.515840000000004</v>
          </cell>
          <cell r="BE25">
            <v>102.48004512820513</v>
          </cell>
          <cell r="BF25">
            <v>319.71600435393856</v>
          </cell>
          <cell r="BG25">
            <v>13.747788187219358</v>
          </cell>
          <cell r="BH25">
            <v>4.2999999999999997E-2</v>
          </cell>
          <cell r="BI25">
            <v>333.46379254115794</v>
          </cell>
          <cell r="BJ25">
            <v>0</v>
          </cell>
          <cell r="BK25">
            <v>10543.878482860864</v>
          </cell>
          <cell r="BL25">
            <v>986.90702599577685</v>
          </cell>
          <cell r="BM25">
            <v>126.52654179433037</v>
          </cell>
          <cell r="BN25">
            <v>1119.1498260708054</v>
          </cell>
          <cell r="BO25">
            <v>690.4922421463508</v>
          </cell>
          <cell r="BP25">
            <v>0</v>
          </cell>
          <cell r="BQ25">
            <v>82.242252166314728</v>
          </cell>
          <cell r="BR25">
            <v>5.2719392414304318</v>
          </cell>
          <cell r="BS25">
            <v>0</v>
          </cell>
          <cell r="BT25">
            <v>0</v>
          </cell>
          <cell r="BU25">
            <v>3010.5898274150086</v>
          </cell>
          <cell r="BV25">
            <v>527.1939241430432</v>
          </cell>
          <cell r="BW25">
            <v>441.91503497366449</v>
          </cell>
          <cell r="BX25">
            <v>0</v>
          </cell>
          <cell r="BY25">
            <v>178.19154636034858</v>
          </cell>
          <cell r="BZ25">
            <v>3.95E-2</v>
          </cell>
          <cell r="CA25">
            <v>416.48320007300413</v>
          </cell>
          <cell r="CB25">
            <v>15118.252015825932</v>
          </cell>
          <cell r="CC25">
            <v>0</v>
          </cell>
          <cell r="CD25">
            <v>1181.9156551694564</v>
          </cell>
          <cell r="CE25">
            <v>16300.167670995388</v>
          </cell>
        </row>
        <row r="26">
          <cell r="A26">
            <v>42155</v>
          </cell>
          <cell r="B26">
            <v>48</v>
          </cell>
          <cell r="C26" t="str">
            <v>Sun</v>
          </cell>
          <cell r="D26">
            <v>18925.904982896485</v>
          </cell>
          <cell r="E26">
            <v>0</v>
          </cell>
          <cell r="F26">
            <v>18925.904982896485</v>
          </cell>
          <cell r="G26">
            <v>0</v>
          </cell>
          <cell r="H26">
            <v>18925.904982896485</v>
          </cell>
          <cell r="I26">
            <v>604.74842999999998</v>
          </cell>
          <cell r="J26">
            <v>574.18674714847828</v>
          </cell>
          <cell r="K26">
            <v>0</v>
          </cell>
          <cell r="L26">
            <v>574.18674714847828</v>
          </cell>
          <cell r="M26">
            <v>406.12240243119606</v>
          </cell>
          <cell r="N26">
            <v>0</v>
          </cell>
          <cell r="O26">
            <v>28</v>
          </cell>
          <cell r="P26">
            <v>225</v>
          </cell>
          <cell r="Q26">
            <v>0</v>
          </cell>
          <cell r="R26">
            <v>15.25</v>
          </cell>
          <cell r="S26">
            <v>19</v>
          </cell>
          <cell r="T26">
            <v>16.899999999999999</v>
          </cell>
          <cell r="U26">
            <v>225</v>
          </cell>
          <cell r="V26">
            <v>72.137834464119152</v>
          </cell>
          <cell r="W26">
            <v>0.67761074754909989</v>
          </cell>
          <cell r="X26">
            <v>0</v>
          </cell>
          <cell r="Y26">
            <v>33.11056</v>
          </cell>
          <cell r="Z26">
            <v>0</v>
          </cell>
          <cell r="AA26">
            <v>1.038</v>
          </cell>
          <cell r="AB26">
            <v>34.368761280000001</v>
          </cell>
          <cell r="AC26">
            <v>0</v>
          </cell>
          <cell r="AD26">
            <v>34.368761280000001</v>
          </cell>
          <cell r="AE26">
            <v>44.304497280000007</v>
          </cell>
          <cell r="AF26">
            <v>48.881371937805</v>
          </cell>
          <cell r="AG26">
            <v>0</v>
          </cell>
          <cell r="AH26">
            <v>241.36893924817346</v>
          </cell>
          <cell r="AI26">
            <v>20.988603412884625</v>
          </cell>
          <cell r="AJ26">
            <v>262.35754266105806</v>
          </cell>
          <cell r="AK26">
            <v>0</v>
          </cell>
          <cell r="AL26">
            <v>84.115133257317723</v>
          </cell>
          <cell r="AM26">
            <v>84.115133257317723</v>
          </cell>
          <cell r="AN26">
            <v>0</v>
          </cell>
          <cell r="AO26">
            <v>39.655634754098358</v>
          </cell>
          <cell r="AP26">
            <v>30.220355113077805</v>
          </cell>
          <cell r="AQ26">
            <v>0</v>
          </cell>
          <cell r="AR26">
            <v>0</v>
          </cell>
          <cell r="AS26">
            <v>24.030911386461305</v>
          </cell>
          <cell r="AT26">
            <v>0</v>
          </cell>
          <cell r="AU26">
            <v>170.91358556730498</v>
          </cell>
          <cell r="AV26">
            <v>32.305769230769229</v>
          </cell>
          <cell r="AW26">
            <v>0</v>
          </cell>
          <cell r="AX26">
            <v>5.35</v>
          </cell>
          <cell r="AY26">
            <v>0</v>
          </cell>
          <cell r="AZ26">
            <v>9.202</v>
          </cell>
          <cell r="BA26">
            <v>6.42</v>
          </cell>
          <cell r="BB26">
            <v>0</v>
          </cell>
          <cell r="BC26">
            <v>0.98083333333333345</v>
          </cell>
          <cell r="BD26">
            <v>26.36908</v>
          </cell>
          <cell r="BE26">
            <v>80.627682564102557</v>
          </cell>
          <cell r="BF26">
            <v>251.54126813140755</v>
          </cell>
          <cell r="BG26">
            <v>10.816274529650524</v>
          </cell>
          <cell r="BH26">
            <v>4.2999999999999997E-2</v>
          </cell>
          <cell r="BI26">
            <v>262.35754266105806</v>
          </cell>
          <cell r="BJ26">
            <v>0</v>
          </cell>
          <cell r="BK26">
            <v>8295.551453427297</v>
          </cell>
          <cell r="BL26">
            <v>776.46361604079493</v>
          </cell>
          <cell r="BM26">
            <v>99.546617441127552</v>
          </cell>
          <cell r="BN26">
            <v>880.50758374688348</v>
          </cell>
          <cell r="BO26">
            <v>543.25492580631999</v>
          </cell>
          <cell r="BP26">
            <v>0</v>
          </cell>
          <cell r="BQ26">
            <v>64.705301336732916</v>
          </cell>
          <cell r="BR26">
            <v>4.1477757267136486</v>
          </cell>
          <cell r="BS26">
            <v>0</v>
          </cell>
          <cell r="BT26">
            <v>0</v>
          </cell>
          <cell r="BU26">
            <v>2368.6258200985726</v>
          </cell>
          <cell r="BV26">
            <v>414.77757267136485</v>
          </cell>
          <cell r="BW26">
            <v>347.68315251604486</v>
          </cell>
          <cell r="BX26">
            <v>0</v>
          </cell>
          <cell r="BY26">
            <v>140.19481956292128</v>
          </cell>
          <cell r="BZ26">
            <v>3.95E-2</v>
          </cell>
          <cell r="CA26">
            <v>327.67428241037823</v>
          </cell>
          <cell r="CB26">
            <v>11894.507100686578</v>
          </cell>
          <cell r="CC26">
            <v>0</v>
          </cell>
          <cell r="CD26">
            <v>929.8895228171458</v>
          </cell>
          <cell r="CE26">
            <v>12824.396623503722</v>
          </cell>
        </row>
        <row r="27">
          <cell r="A27">
            <v>42156</v>
          </cell>
          <cell r="B27">
            <v>49</v>
          </cell>
          <cell r="C27" t="str">
            <v>Mon</v>
          </cell>
          <cell r="D27">
            <v>18987.485415678973</v>
          </cell>
          <cell r="E27">
            <v>0</v>
          </cell>
          <cell r="F27">
            <v>18987.485415678973</v>
          </cell>
          <cell r="G27">
            <v>0</v>
          </cell>
          <cell r="H27">
            <v>18987.485415678973</v>
          </cell>
          <cell r="I27">
            <v>468.21226499999989</v>
          </cell>
          <cell r="J27">
            <v>518.57204814912109</v>
          </cell>
          <cell r="K27">
            <v>0</v>
          </cell>
          <cell r="L27">
            <v>518.57204814912109</v>
          </cell>
          <cell r="M27">
            <v>422.77901451488992</v>
          </cell>
          <cell r="N27">
            <v>0</v>
          </cell>
          <cell r="O27">
            <v>27</v>
          </cell>
          <cell r="P27">
            <v>225</v>
          </cell>
          <cell r="Q27">
            <v>0</v>
          </cell>
          <cell r="R27">
            <v>15.25</v>
          </cell>
          <cell r="S27">
            <v>19</v>
          </cell>
          <cell r="T27">
            <v>16.899999999999999</v>
          </cell>
          <cell r="U27">
            <v>225</v>
          </cell>
          <cell r="V27">
            <v>73.8214614032958</v>
          </cell>
          <cell r="W27">
            <v>0.67967782365695562</v>
          </cell>
          <cell r="X27">
            <v>0</v>
          </cell>
          <cell r="Y27">
            <v>34.055184799999999</v>
          </cell>
          <cell r="Z27">
            <v>0</v>
          </cell>
          <cell r="AA27">
            <v>1.038</v>
          </cell>
          <cell r="AB27">
            <v>35.349281822400002</v>
          </cell>
          <cell r="AC27">
            <v>0</v>
          </cell>
          <cell r="AD27">
            <v>35.349281822400002</v>
          </cell>
          <cell r="AE27">
            <v>44.304497280000007</v>
          </cell>
          <cell r="AF27">
            <v>50.174810225768034</v>
          </cell>
          <cell r="AG27">
            <v>0</v>
          </cell>
          <cell r="AH27">
            <v>236.63154657684365</v>
          </cell>
          <cell r="AI27">
            <v>20.576656224073375</v>
          </cell>
          <cell r="AJ27">
            <v>257.20820280091704</v>
          </cell>
          <cell r="AK27">
            <v>0</v>
          </cell>
          <cell r="AL27">
            <v>84.388824069684318</v>
          </cell>
          <cell r="AM27">
            <v>84.388824069684318</v>
          </cell>
          <cell r="AN27">
            <v>0</v>
          </cell>
          <cell r="AO27">
            <v>30.702443606557374</v>
          </cell>
          <cell r="AP27">
            <v>27.293265692059002</v>
          </cell>
          <cell r="AQ27">
            <v>0</v>
          </cell>
          <cell r="AR27">
            <v>0</v>
          </cell>
          <cell r="AS27">
            <v>25.016509734608871</v>
          </cell>
          <cell r="AT27">
            <v>0</v>
          </cell>
          <cell r="AU27">
            <v>170.72089000358346</v>
          </cell>
          <cell r="AV27">
            <v>33.815384615384609</v>
          </cell>
          <cell r="AW27">
            <v>0</v>
          </cell>
          <cell r="AX27">
            <v>6.72</v>
          </cell>
          <cell r="AY27">
            <v>0</v>
          </cell>
          <cell r="AZ27">
            <v>0</v>
          </cell>
          <cell r="BA27">
            <v>6.72</v>
          </cell>
          <cell r="BB27">
            <v>0</v>
          </cell>
          <cell r="BC27">
            <v>1.0266666666666666</v>
          </cell>
          <cell r="BD27">
            <v>27.601279999999996</v>
          </cell>
          <cell r="BE27">
            <v>75.883331282051273</v>
          </cell>
          <cell r="BF27">
            <v>246.60422128563476</v>
          </cell>
          <cell r="BG27">
            <v>10.603981515282292</v>
          </cell>
          <cell r="BH27">
            <v>4.2999999999999997E-2</v>
          </cell>
          <cell r="BI27">
            <v>257.20820280091704</v>
          </cell>
          <cell r="BJ27">
            <v>0</v>
          </cell>
          <cell r="BK27">
            <v>8364.7552280152195</v>
          </cell>
          <cell r="BL27">
            <v>782.94108934222447</v>
          </cell>
          <cell r="BM27">
            <v>100.37706273618264</v>
          </cell>
          <cell r="BN27">
            <v>887.85302047772325</v>
          </cell>
          <cell r="BO27">
            <v>547.78690799464664</v>
          </cell>
          <cell r="BP27">
            <v>0</v>
          </cell>
          <cell r="BQ27">
            <v>65.245090778518701</v>
          </cell>
          <cell r="BR27">
            <v>4.1823776140076099</v>
          </cell>
          <cell r="BS27">
            <v>0</v>
          </cell>
          <cell r="BT27">
            <v>0</v>
          </cell>
          <cell r="BU27">
            <v>2388.3855489433035</v>
          </cell>
          <cell r="BV27">
            <v>418.23776140076097</v>
          </cell>
          <cell r="BW27">
            <v>350.58362111657385</v>
          </cell>
          <cell r="BX27">
            <v>0</v>
          </cell>
          <cell r="BY27">
            <v>141.36436335345718</v>
          </cell>
          <cell r="BZ27">
            <v>3.95E-2</v>
          </cell>
          <cell r="CA27">
            <v>330.40783150660116</v>
          </cell>
          <cell r="CB27">
            <v>11993.734354335917</v>
          </cell>
          <cell r="CC27">
            <v>0</v>
          </cell>
          <cell r="CD27">
            <v>911.63840971095408</v>
          </cell>
          <cell r="CE27">
            <v>12905.37276404687</v>
          </cell>
        </row>
        <row r="28">
          <cell r="A28">
            <v>42157</v>
          </cell>
          <cell r="B28">
            <v>49</v>
          </cell>
          <cell r="C28" t="str">
            <v>Tue</v>
          </cell>
          <cell r="D28">
            <v>23395.294530033025</v>
          </cell>
          <cell r="E28">
            <v>0</v>
          </cell>
          <cell r="F28">
            <v>23395.294530033025</v>
          </cell>
          <cell r="G28">
            <v>0</v>
          </cell>
          <cell r="H28">
            <v>23395.294530033025</v>
          </cell>
          <cell r="I28">
            <v>769.53698999999995</v>
          </cell>
          <cell r="J28">
            <v>695.97827514750452</v>
          </cell>
          <cell r="K28">
            <v>0</v>
          </cell>
          <cell r="L28">
            <v>695.97827514750452</v>
          </cell>
          <cell r="M28">
            <v>599.57751149384387</v>
          </cell>
          <cell r="N28">
            <v>0</v>
          </cell>
          <cell r="O28">
            <v>26</v>
          </cell>
          <cell r="P28">
            <v>225</v>
          </cell>
          <cell r="Q28">
            <v>0</v>
          </cell>
          <cell r="R28">
            <v>15.25</v>
          </cell>
          <cell r="S28">
            <v>19</v>
          </cell>
          <cell r="T28">
            <v>16.899999999999999</v>
          </cell>
          <cell r="U28">
            <v>225</v>
          </cell>
          <cell r="V28">
            <v>73.8214614032958</v>
          </cell>
          <cell r="W28">
            <v>0.67967782365695562</v>
          </cell>
          <cell r="X28">
            <v>0</v>
          </cell>
          <cell r="Y28">
            <v>34.055184799999999</v>
          </cell>
          <cell r="Z28">
            <v>0</v>
          </cell>
          <cell r="AA28">
            <v>1.038</v>
          </cell>
          <cell r="AB28">
            <v>35.349281822400002</v>
          </cell>
          <cell r="AC28">
            <v>0</v>
          </cell>
          <cell r="AD28">
            <v>35.349281822400002</v>
          </cell>
          <cell r="AE28">
            <v>44.304497280000007</v>
          </cell>
          <cell r="AF28">
            <v>50.174810225768034</v>
          </cell>
          <cell r="AG28">
            <v>0</v>
          </cell>
          <cell r="AH28">
            <v>291.56386988932525</v>
          </cell>
          <cell r="AI28">
            <v>25.353379990376126</v>
          </cell>
          <cell r="AJ28">
            <v>316.91724987970139</v>
          </cell>
          <cell r="AK28">
            <v>0</v>
          </cell>
          <cell r="AL28">
            <v>103.97908680014677</v>
          </cell>
          <cell r="AM28">
            <v>103.97908680014677</v>
          </cell>
          <cell r="AN28">
            <v>0</v>
          </cell>
          <cell r="AO28">
            <v>50.461441967213112</v>
          </cell>
          <cell r="AP28">
            <v>36.63043553407919</v>
          </cell>
          <cell r="AQ28">
            <v>0</v>
          </cell>
          <cell r="AR28">
            <v>0</v>
          </cell>
          <cell r="AS28">
            <v>35.477959259990762</v>
          </cell>
          <cell r="AT28">
            <v>0</v>
          </cell>
          <cell r="AU28">
            <v>210.35252518298682</v>
          </cell>
          <cell r="AV28">
            <v>41.665384615384617</v>
          </cell>
          <cell r="AW28">
            <v>0</v>
          </cell>
          <cell r="AX28">
            <v>8.2799999999999994</v>
          </cell>
          <cell r="AY28">
            <v>0</v>
          </cell>
          <cell r="AZ28">
            <v>0</v>
          </cell>
          <cell r="BA28">
            <v>8.2799999999999994</v>
          </cell>
          <cell r="BB28">
            <v>0</v>
          </cell>
          <cell r="BC28">
            <v>1.2649999999999999</v>
          </cell>
          <cell r="BD28">
            <v>34.008720000000004</v>
          </cell>
          <cell r="BE28">
            <v>93.499104615384624</v>
          </cell>
          <cell r="BF28">
            <v>303.85162979837145</v>
          </cell>
          <cell r="BG28">
            <v>13.065620081329971</v>
          </cell>
          <cell r="BH28">
            <v>4.2999999999999997E-2</v>
          </cell>
          <cell r="BI28">
            <v>316.91724987970139</v>
          </cell>
          <cell r="BJ28">
            <v>0</v>
          </cell>
          <cell r="BK28">
            <v>10306.573405947325</v>
          </cell>
          <cell r="BL28">
            <v>964.69527079666966</v>
          </cell>
          <cell r="BM28">
            <v>123.67888087136791</v>
          </cell>
          <cell r="BN28">
            <v>1093.9617573743378</v>
          </cell>
          <cell r="BO28">
            <v>674.95172592197548</v>
          </cell>
          <cell r="BP28">
            <v>0</v>
          </cell>
          <cell r="BQ28">
            <v>80.391272566389134</v>
          </cell>
          <cell r="BR28">
            <v>5.1532867029736629</v>
          </cell>
          <cell r="BS28">
            <v>0</v>
          </cell>
          <cell r="BT28">
            <v>0</v>
          </cell>
          <cell r="BU28">
            <v>2942.8321942337134</v>
          </cell>
          <cell r="BV28">
            <v>515.32867029736633</v>
          </cell>
          <cell r="BW28">
            <v>431.96910459006432</v>
          </cell>
          <cell r="BX28">
            <v>0</v>
          </cell>
          <cell r="BY28">
            <v>174.1810905605098</v>
          </cell>
          <cell r="BZ28">
            <v>3.95E-2</v>
          </cell>
          <cell r="CA28">
            <v>407.10964953491941</v>
          </cell>
          <cell r="CB28">
            <v>14777.9941151639</v>
          </cell>
          <cell r="CC28">
            <v>0</v>
          </cell>
          <cell r="CD28">
            <v>1123.2687548224258</v>
          </cell>
          <cell r="CE28">
            <v>15901.262869986325</v>
          </cell>
        </row>
        <row r="29">
          <cell r="A29">
            <v>42158</v>
          </cell>
          <cell r="B29">
            <v>49</v>
          </cell>
          <cell r="C29" t="str">
            <v>Wed</v>
          </cell>
          <cell r="D29">
            <v>23903.887889381564</v>
          </cell>
          <cell r="E29">
            <v>0</v>
          </cell>
          <cell r="F29">
            <v>23903.887889381564</v>
          </cell>
          <cell r="G29">
            <v>0</v>
          </cell>
          <cell r="H29">
            <v>23903.887889381564</v>
          </cell>
          <cell r="I29">
            <v>560.92756499999996</v>
          </cell>
          <cell r="J29">
            <v>664.13613184010239</v>
          </cell>
          <cell r="K29">
            <v>0</v>
          </cell>
          <cell r="L29">
            <v>664.13613184010239</v>
          </cell>
          <cell r="M29">
            <v>526.55204535036285</v>
          </cell>
          <cell r="N29">
            <v>0</v>
          </cell>
          <cell r="O29">
            <v>25</v>
          </cell>
          <cell r="P29">
            <v>225</v>
          </cell>
          <cell r="Q29">
            <v>0</v>
          </cell>
          <cell r="R29">
            <v>15.25</v>
          </cell>
          <cell r="S29">
            <v>19</v>
          </cell>
          <cell r="T29">
            <v>16.899999999999999</v>
          </cell>
          <cell r="U29">
            <v>225</v>
          </cell>
          <cell r="V29">
            <v>73.8214614032958</v>
          </cell>
          <cell r="W29">
            <v>0.67967782365695562</v>
          </cell>
          <cell r="X29">
            <v>0</v>
          </cell>
          <cell r="Y29">
            <v>34.055184799999999</v>
          </cell>
          <cell r="Z29">
            <v>0</v>
          </cell>
          <cell r="AA29">
            <v>1.038</v>
          </cell>
          <cell r="AB29">
            <v>35.349281822400002</v>
          </cell>
          <cell r="AC29">
            <v>0</v>
          </cell>
          <cell r="AD29">
            <v>35.349281822400002</v>
          </cell>
          <cell r="AE29">
            <v>44.304497280000007</v>
          </cell>
          <cell r="AF29">
            <v>50.174810225768034</v>
          </cell>
          <cell r="AG29">
            <v>0</v>
          </cell>
          <cell r="AH29">
            <v>297.90221488691924</v>
          </cell>
          <cell r="AI29">
            <v>25.904540424949516</v>
          </cell>
          <cell r="AJ29">
            <v>323.80675531186876</v>
          </cell>
          <cell r="AK29">
            <v>0</v>
          </cell>
          <cell r="AL29">
            <v>106.23950173058472</v>
          </cell>
          <cell r="AM29">
            <v>106.23950173058472</v>
          </cell>
          <cell r="AN29">
            <v>0</v>
          </cell>
          <cell r="AO29">
            <v>36.782135409836059</v>
          </cell>
          <cell r="AP29">
            <v>34.95453325474223</v>
          </cell>
          <cell r="AQ29">
            <v>0</v>
          </cell>
          <cell r="AR29">
            <v>0</v>
          </cell>
          <cell r="AS29">
            <v>31.156925760376499</v>
          </cell>
          <cell r="AT29">
            <v>0</v>
          </cell>
          <cell r="AU29">
            <v>214.92540616522561</v>
          </cell>
          <cell r="AV29">
            <v>42.571153846153841</v>
          </cell>
          <cell r="AW29">
            <v>0</v>
          </cell>
          <cell r="AX29">
            <v>8.4600000000000009</v>
          </cell>
          <cell r="AY29">
            <v>0</v>
          </cell>
          <cell r="AZ29">
            <v>0</v>
          </cell>
          <cell r="BA29">
            <v>8.4600000000000009</v>
          </cell>
          <cell r="BB29">
            <v>0</v>
          </cell>
          <cell r="BC29">
            <v>1.2925</v>
          </cell>
          <cell r="BD29">
            <v>34.748039999999996</v>
          </cell>
          <cell r="BE29">
            <v>95.531693846153843</v>
          </cell>
          <cell r="BF29">
            <v>310.45710001137945</v>
          </cell>
          <cell r="BG29">
            <v>13.349655300489315</v>
          </cell>
          <cell r="BH29">
            <v>4.2999999999999997E-2</v>
          </cell>
          <cell r="BI29">
            <v>323.80675531186876</v>
          </cell>
          <cell r="BJ29">
            <v>0</v>
          </cell>
          <cell r="BK29">
            <v>10530.629349554874</v>
          </cell>
          <cell r="BL29">
            <v>985.66690711833621</v>
          </cell>
          <cell r="BM29">
            <v>126.3675521946585</v>
          </cell>
          <cell r="BN29">
            <v>1117.7435347085623</v>
          </cell>
          <cell r="BO29">
            <v>689.62458952897487</v>
          </cell>
          <cell r="BP29">
            <v>0</v>
          </cell>
          <cell r="BQ29">
            <v>82.138908926528018</v>
          </cell>
          <cell r="BR29">
            <v>5.2653146747774375</v>
          </cell>
          <cell r="BS29">
            <v>0</v>
          </cell>
          <cell r="BT29">
            <v>0</v>
          </cell>
          <cell r="BU29">
            <v>3006.8068071518373</v>
          </cell>
          <cell r="BV29">
            <v>526.53146747774372</v>
          </cell>
          <cell r="BW29">
            <v>441.35973729854391</v>
          </cell>
          <cell r="BX29">
            <v>0</v>
          </cell>
          <cell r="BY29">
            <v>177.96763600747735</v>
          </cell>
          <cell r="BZ29">
            <v>3.95E-2</v>
          </cell>
          <cell r="CA29">
            <v>415.95985930741756</v>
          </cell>
          <cell r="CB29">
            <v>15099.254856797896</v>
          </cell>
          <cell r="CC29">
            <v>0</v>
          </cell>
          <cell r="CD29">
            <v>1147.6876407968261</v>
          </cell>
          <cell r="CE29">
            <v>16246.94249759472</v>
          </cell>
        </row>
        <row r="30">
          <cell r="A30">
            <v>42159</v>
          </cell>
          <cell r="B30">
            <v>49</v>
          </cell>
          <cell r="C30" t="str">
            <v>Thu</v>
          </cell>
          <cell r="D30">
            <v>31702.319399392574</v>
          </cell>
          <cell r="E30">
            <v>0</v>
          </cell>
          <cell r="F30">
            <v>31702.319399392574</v>
          </cell>
          <cell r="G30">
            <v>0</v>
          </cell>
          <cell r="H30">
            <v>31702.319399392574</v>
          </cell>
          <cell r="I30">
            <v>783.44428499999981</v>
          </cell>
          <cell r="J30">
            <v>809.70021553108381</v>
          </cell>
          <cell r="K30">
            <v>0</v>
          </cell>
          <cell r="L30">
            <v>809.70021553108381</v>
          </cell>
          <cell r="M30">
            <v>711.0374335023148</v>
          </cell>
          <cell r="N30">
            <v>0</v>
          </cell>
          <cell r="O30">
            <v>24</v>
          </cell>
          <cell r="P30">
            <v>225</v>
          </cell>
          <cell r="Q30">
            <v>0</v>
          </cell>
          <cell r="R30">
            <v>15.25</v>
          </cell>
          <cell r="S30">
            <v>19</v>
          </cell>
          <cell r="T30">
            <v>16.899999999999999</v>
          </cell>
          <cell r="U30">
            <v>225</v>
          </cell>
          <cell r="V30">
            <v>73.8214614032958</v>
          </cell>
          <cell r="W30">
            <v>0.67967782365695562</v>
          </cell>
          <cell r="X30">
            <v>0</v>
          </cell>
          <cell r="Y30">
            <v>34.055184799999999</v>
          </cell>
          <cell r="Z30">
            <v>0</v>
          </cell>
          <cell r="AA30">
            <v>1.038</v>
          </cell>
          <cell r="AB30">
            <v>35.349281822400002</v>
          </cell>
          <cell r="AC30">
            <v>0</v>
          </cell>
          <cell r="AD30">
            <v>35.349281822400002</v>
          </cell>
          <cell r="AE30">
            <v>44.304497280000007</v>
          </cell>
          <cell r="AF30">
            <v>50.174810225768034</v>
          </cell>
          <cell r="AG30">
            <v>0</v>
          </cell>
          <cell r="AH30">
            <v>395.09017151669434</v>
          </cell>
          <cell r="AI30">
            <v>34.355667088408225</v>
          </cell>
          <cell r="AJ30">
            <v>429.44583860510255</v>
          </cell>
          <cell r="AK30">
            <v>0</v>
          </cell>
          <cell r="AL30">
            <v>140.89919733063365</v>
          </cell>
          <cell r="AM30">
            <v>140.89919733063365</v>
          </cell>
          <cell r="AN30">
            <v>0</v>
          </cell>
          <cell r="AO30">
            <v>51.373395737704911</v>
          </cell>
          <cell r="AP30">
            <v>42.615800817425466</v>
          </cell>
          <cell r="AQ30">
            <v>0</v>
          </cell>
          <cell r="AR30">
            <v>0</v>
          </cell>
          <cell r="AS30">
            <v>42.073220917296737</v>
          </cell>
          <cell r="AT30">
            <v>0</v>
          </cell>
          <cell r="AU30">
            <v>285.04291455955456</v>
          </cell>
          <cell r="AV30">
            <v>56.459615384615383</v>
          </cell>
          <cell r="AW30">
            <v>0</v>
          </cell>
          <cell r="AX30">
            <v>11.22</v>
          </cell>
          <cell r="AY30">
            <v>0</v>
          </cell>
          <cell r="AZ30">
            <v>0</v>
          </cell>
          <cell r="BA30">
            <v>11.22</v>
          </cell>
          <cell r="BB30">
            <v>0</v>
          </cell>
          <cell r="BC30">
            <v>1.7141666666666668</v>
          </cell>
          <cell r="BD30">
            <v>46.08428</v>
          </cell>
          <cell r="BE30">
            <v>126.69806205128205</v>
          </cell>
          <cell r="BF30">
            <v>411.74097661083664</v>
          </cell>
          <cell r="BG30">
            <v>17.704861994265972</v>
          </cell>
          <cell r="BH30">
            <v>4.2999999999999997E-2</v>
          </cell>
          <cell r="BI30">
            <v>429.44583860510255</v>
          </cell>
          <cell r="BJ30">
            <v>0</v>
          </cell>
          <cell r="BK30">
            <v>13966.153818203984</v>
          </cell>
          <cell r="BL30">
            <v>1307.2319973838928</v>
          </cell>
          <cell r="BM30">
            <v>167.59384581844782</v>
          </cell>
          <cell r="BN30">
            <v>1482.3974538333416</v>
          </cell>
          <cell r="BO30">
            <v>914.60849816963332</v>
          </cell>
          <cell r="BP30">
            <v>0</v>
          </cell>
          <cell r="BQ30">
            <v>108.93599978199106</v>
          </cell>
          <cell r="BR30">
            <v>6.9830769091019924</v>
          </cell>
          <cell r="BS30">
            <v>0</v>
          </cell>
          <cell r="BT30">
            <v>0</v>
          </cell>
          <cell r="BU30">
            <v>3987.7508718964086</v>
          </cell>
          <cell r="BV30">
            <v>698.3076909101992</v>
          </cell>
          <cell r="BW30">
            <v>585.34943882856533</v>
          </cell>
          <cell r="BX30">
            <v>0</v>
          </cell>
          <cell r="BY30">
            <v>236.0279995276473</v>
          </cell>
          <cell r="BZ30">
            <v>3.95E-2</v>
          </cell>
          <cell r="CA30">
            <v>551.66307581905744</v>
          </cell>
          <cell r="CB30">
            <v>20025.252895185862</v>
          </cell>
          <cell r="CC30">
            <v>0</v>
          </cell>
          <cell r="CD30">
            <v>1522.1105590709681</v>
          </cell>
          <cell r="CE30">
            <v>21547.363454256829</v>
          </cell>
        </row>
        <row r="31">
          <cell r="A31">
            <v>42160</v>
          </cell>
          <cell r="B31">
            <v>49</v>
          </cell>
          <cell r="C31" t="str">
            <v>Fri</v>
          </cell>
          <cell r="D31">
            <v>30515.601560912637</v>
          </cell>
          <cell r="E31">
            <v>0</v>
          </cell>
          <cell r="F31">
            <v>30515.601560912637</v>
          </cell>
          <cell r="G31">
            <v>0</v>
          </cell>
          <cell r="H31">
            <v>30515.601560912637</v>
          </cell>
          <cell r="I31">
            <v>825.16616999999997</v>
          </cell>
          <cell r="J31">
            <v>759.66256176230888</v>
          </cell>
          <cell r="K31">
            <v>0</v>
          </cell>
          <cell r="L31">
            <v>759.66256176230888</v>
          </cell>
          <cell r="M31">
            <v>661.07264087782778</v>
          </cell>
          <cell r="N31">
            <v>0</v>
          </cell>
          <cell r="O31">
            <v>23</v>
          </cell>
          <cell r="P31">
            <v>225</v>
          </cell>
          <cell r="Q31">
            <v>0</v>
          </cell>
          <cell r="R31">
            <v>15.25</v>
          </cell>
          <cell r="S31">
            <v>19</v>
          </cell>
          <cell r="T31">
            <v>16.899999999999999</v>
          </cell>
          <cell r="U31">
            <v>225</v>
          </cell>
          <cell r="V31">
            <v>73.8214614032958</v>
          </cell>
          <cell r="W31">
            <v>0.67967782365695562</v>
          </cell>
          <cell r="X31">
            <v>0</v>
          </cell>
          <cell r="Y31">
            <v>34.055184799999999</v>
          </cell>
          <cell r="Z31">
            <v>0</v>
          </cell>
          <cell r="AA31">
            <v>1.038</v>
          </cell>
          <cell r="AB31">
            <v>35.349281822400002</v>
          </cell>
          <cell r="AC31">
            <v>0</v>
          </cell>
          <cell r="AD31">
            <v>35.349281822400002</v>
          </cell>
          <cell r="AE31">
            <v>44.304497280000007</v>
          </cell>
          <cell r="AF31">
            <v>50.174810225768034</v>
          </cell>
          <cell r="AG31">
            <v>0</v>
          </cell>
          <cell r="AH31">
            <v>380.3006998556416</v>
          </cell>
          <cell r="AI31">
            <v>33.069626074403637</v>
          </cell>
          <cell r="AJ31">
            <v>413.37032593004523</v>
          </cell>
          <cell r="AK31">
            <v>0</v>
          </cell>
          <cell r="AL31">
            <v>135.62489582627839</v>
          </cell>
          <cell r="AM31">
            <v>135.62489582627839</v>
          </cell>
          <cell r="AN31">
            <v>0</v>
          </cell>
          <cell r="AO31">
            <v>54.109257049180329</v>
          </cell>
          <cell r="AP31">
            <v>39.982240092753095</v>
          </cell>
          <cell r="AQ31">
            <v>0</v>
          </cell>
          <cell r="AR31">
            <v>0</v>
          </cell>
          <cell r="AS31">
            <v>39.116724312297507</v>
          </cell>
          <cell r="AT31">
            <v>0</v>
          </cell>
          <cell r="AU31">
            <v>274.37285893433062</v>
          </cell>
          <cell r="AV31">
            <v>54.34615384615384</v>
          </cell>
          <cell r="AW31">
            <v>0</v>
          </cell>
          <cell r="AX31">
            <v>10.8</v>
          </cell>
          <cell r="AY31">
            <v>0</v>
          </cell>
          <cell r="AZ31">
            <v>0</v>
          </cell>
          <cell r="BA31">
            <v>10.8</v>
          </cell>
          <cell r="BB31">
            <v>0</v>
          </cell>
          <cell r="BC31">
            <v>1.65</v>
          </cell>
          <cell r="BD31">
            <v>44.359200000000001</v>
          </cell>
          <cell r="BE31">
            <v>121.95535384615384</v>
          </cell>
          <cell r="BF31">
            <v>396.32821278048448</v>
          </cell>
          <cell r="BG31">
            <v>17.04211314956083</v>
          </cell>
          <cell r="BH31">
            <v>4.2999999999999997E-2</v>
          </cell>
          <cell r="BI31">
            <v>413.37032593004523</v>
          </cell>
          <cell r="BJ31">
            <v>0</v>
          </cell>
          <cell r="BK31">
            <v>13443.356616453031</v>
          </cell>
          <cell r="BL31">
            <v>1258.2981793000038</v>
          </cell>
          <cell r="BM31">
            <v>161.32027939743639</v>
          </cell>
          <cell r="BN31">
            <v>1426.9066400534839</v>
          </cell>
          <cell r="BO31">
            <v>880.3718164199679</v>
          </cell>
          <cell r="BP31">
            <v>0</v>
          </cell>
          <cell r="BQ31">
            <v>104.85818160833364</v>
          </cell>
          <cell r="BR31">
            <v>6.7216783082265161</v>
          </cell>
          <cell r="BS31">
            <v>0</v>
          </cell>
          <cell r="BT31">
            <v>0</v>
          </cell>
          <cell r="BU31">
            <v>3838.4767750874521</v>
          </cell>
          <cell r="BV31">
            <v>672.16783082265158</v>
          </cell>
          <cell r="BW31">
            <v>563.43796250877949</v>
          </cell>
          <cell r="BX31">
            <v>0</v>
          </cell>
          <cell r="BY31">
            <v>227.19272681805623</v>
          </cell>
          <cell r="BZ31">
            <v>3.95E-2</v>
          </cell>
          <cell r="CA31">
            <v>531.01258634989483</v>
          </cell>
          <cell r="CB31">
            <v>19275.644498039866</v>
          </cell>
          <cell r="CC31">
            <v>0</v>
          </cell>
          <cell r="CD31">
            <v>1465.1331584640334</v>
          </cell>
          <cell r="CE31">
            <v>20740.777656503898</v>
          </cell>
        </row>
        <row r="32">
          <cell r="A32">
            <v>42161</v>
          </cell>
          <cell r="B32">
            <v>49</v>
          </cell>
          <cell r="C32" t="str">
            <v>Sat</v>
          </cell>
          <cell r="D32">
            <v>23056.232290467327</v>
          </cell>
          <cell r="E32">
            <v>0</v>
          </cell>
          <cell r="F32">
            <v>23056.232290467327</v>
          </cell>
          <cell r="G32">
            <v>0</v>
          </cell>
          <cell r="H32">
            <v>23056.232290467327</v>
          </cell>
          <cell r="I32">
            <v>690.72898499999985</v>
          </cell>
          <cell r="J32">
            <v>545.86531384118007</v>
          </cell>
          <cell r="K32">
            <v>0</v>
          </cell>
          <cell r="L32">
            <v>545.86531384118007</v>
          </cell>
          <cell r="M32">
            <v>507.3348174178679</v>
          </cell>
          <cell r="N32">
            <v>0</v>
          </cell>
          <cell r="O32">
            <v>22</v>
          </cell>
          <cell r="P32">
            <v>225</v>
          </cell>
          <cell r="Q32">
            <v>0</v>
          </cell>
          <cell r="R32">
            <v>15.25</v>
          </cell>
          <cell r="S32">
            <v>19</v>
          </cell>
          <cell r="T32">
            <v>16.899999999999999</v>
          </cell>
          <cell r="U32">
            <v>225</v>
          </cell>
          <cell r="V32">
            <v>73.8214614032958</v>
          </cell>
          <cell r="W32">
            <v>0.67967782365695562</v>
          </cell>
          <cell r="X32">
            <v>0</v>
          </cell>
          <cell r="Y32">
            <v>34.055184799999999</v>
          </cell>
          <cell r="Z32">
            <v>0</v>
          </cell>
          <cell r="AA32">
            <v>1.038</v>
          </cell>
          <cell r="AB32">
            <v>35.349281822400002</v>
          </cell>
          <cell r="AC32">
            <v>0</v>
          </cell>
          <cell r="AD32">
            <v>35.349281822400002</v>
          </cell>
          <cell r="AE32">
            <v>44.304497280000007</v>
          </cell>
          <cell r="AF32">
            <v>50.174810225768034</v>
          </cell>
          <cell r="AG32">
            <v>0</v>
          </cell>
          <cell r="AH32">
            <v>287.3383065575959</v>
          </cell>
          <cell r="AI32">
            <v>24.985939700660531</v>
          </cell>
          <cell r="AJ32">
            <v>312.32424625825644</v>
          </cell>
          <cell r="AK32">
            <v>0</v>
          </cell>
          <cell r="AL32">
            <v>102.47214351318812</v>
          </cell>
          <cell r="AM32">
            <v>102.47214351318812</v>
          </cell>
          <cell r="AN32">
            <v>0</v>
          </cell>
          <cell r="AO32">
            <v>45.293703934426226</v>
          </cell>
          <cell r="AP32">
            <v>28.729753360062109</v>
          </cell>
          <cell r="AQ32">
            <v>0</v>
          </cell>
          <cell r="AR32">
            <v>0</v>
          </cell>
          <cell r="AS32">
            <v>30.019811681530648</v>
          </cell>
          <cell r="AT32">
            <v>0</v>
          </cell>
          <cell r="AU32">
            <v>207.30393786149426</v>
          </cell>
          <cell r="AV32">
            <v>41.061538461538461</v>
          </cell>
          <cell r="AW32">
            <v>0</v>
          </cell>
          <cell r="AX32">
            <v>8.16</v>
          </cell>
          <cell r="AY32">
            <v>0</v>
          </cell>
          <cell r="AZ32">
            <v>0</v>
          </cell>
          <cell r="BA32">
            <v>8.16</v>
          </cell>
          <cell r="BB32">
            <v>0</v>
          </cell>
          <cell r="BC32">
            <v>1.2466666666666668</v>
          </cell>
          <cell r="BD32">
            <v>33.515840000000004</v>
          </cell>
          <cell r="BE32">
            <v>92.144045128205136</v>
          </cell>
          <cell r="BF32">
            <v>299.44798298969943</v>
          </cell>
          <cell r="BG32">
            <v>12.876263268557073</v>
          </cell>
          <cell r="BH32">
            <v>4.2999999999999997E-2</v>
          </cell>
          <cell r="BI32">
            <v>312.32424625825644</v>
          </cell>
          <cell r="BJ32">
            <v>0</v>
          </cell>
          <cell r="BK32">
            <v>10157.202776875625</v>
          </cell>
          <cell r="BL32">
            <v>950.71417991555847</v>
          </cell>
          <cell r="BM32">
            <v>121.8864333225075</v>
          </cell>
          <cell r="BN32">
            <v>1078.1072391515213</v>
          </cell>
          <cell r="BO32">
            <v>665.16981685064252</v>
          </cell>
          <cell r="BP32">
            <v>0</v>
          </cell>
          <cell r="BQ32">
            <v>79.226181659629873</v>
          </cell>
          <cell r="BR32">
            <v>5.0786013884378125</v>
          </cell>
          <cell r="BS32">
            <v>0</v>
          </cell>
          <cell r="BT32">
            <v>0</v>
          </cell>
          <cell r="BU32">
            <v>2900.1824522882976</v>
          </cell>
          <cell r="BV32">
            <v>507.86013884378127</v>
          </cell>
          <cell r="BW32">
            <v>425.70868278441122</v>
          </cell>
          <cell r="BX32">
            <v>0</v>
          </cell>
          <cell r="BY32">
            <v>171.65672692919804</v>
          </cell>
          <cell r="BZ32">
            <v>3.95E-2</v>
          </cell>
          <cell r="CA32">
            <v>401.20950968658724</v>
          </cell>
          <cell r="CB32">
            <v>14563.820287407902</v>
          </cell>
          <cell r="CC32">
            <v>0</v>
          </cell>
          <cell r="CD32">
            <v>1106.9894975061586</v>
          </cell>
          <cell r="CE32">
            <v>15670.809784914059</v>
          </cell>
        </row>
        <row r="33">
          <cell r="A33">
            <v>42162</v>
          </cell>
          <cell r="B33">
            <v>49</v>
          </cell>
          <cell r="C33" t="str">
            <v>Sun</v>
          </cell>
          <cell r="D33">
            <v>18139.829816764734</v>
          </cell>
          <cell r="E33">
            <v>0</v>
          </cell>
          <cell r="F33">
            <v>18139.829816764734</v>
          </cell>
          <cell r="G33">
            <v>0</v>
          </cell>
          <cell r="H33">
            <v>18139.829816764734</v>
          </cell>
          <cell r="I33">
            <v>542.38450499999988</v>
          </cell>
          <cell r="J33">
            <v>550.41419145652321</v>
          </cell>
          <cell r="K33">
            <v>0</v>
          </cell>
          <cell r="L33">
            <v>550.41419145652321</v>
          </cell>
          <cell r="M33">
            <v>415.09212334189198</v>
          </cell>
          <cell r="N33">
            <v>0</v>
          </cell>
          <cell r="O33">
            <v>21</v>
          </cell>
          <cell r="P33">
            <v>225</v>
          </cell>
          <cell r="Q33">
            <v>0</v>
          </cell>
          <cell r="R33">
            <v>15.25</v>
          </cell>
          <cell r="S33">
            <v>19</v>
          </cell>
          <cell r="T33">
            <v>16.899999999999999</v>
          </cell>
          <cell r="U33">
            <v>225</v>
          </cell>
          <cell r="V33">
            <v>73.8214614032958</v>
          </cell>
          <cell r="W33">
            <v>0.67967782365695562</v>
          </cell>
          <cell r="X33">
            <v>0</v>
          </cell>
          <cell r="Y33">
            <v>34.055184799999999</v>
          </cell>
          <cell r="Z33">
            <v>0</v>
          </cell>
          <cell r="AA33">
            <v>1.038</v>
          </cell>
          <cell r="AB33">
            <v>35.349281822400002</v>
          </cell>
          <cell r="AC33">
            <v>0</v>
          </cell>
          <cell r="AD33">
            <v>35.349281822400002</v>
          </cell>
          <cell r="AE33">
            <v>44.304497280000007</v>
          </cell>
          <cell r="AF33">
            <v>50.174810225768034</v>
          </cell>
          <cell r="AG33">
            <v>0</v>
          </cell>
          <cell r="AH33">
            <v>226.06763824752031</v>
          </cell>
          <cell r="AI33">
            <v>19.658055499784385</v>
          </cell>
          <cell r="AJ33">
            <v>245.72569374730469</v>
          </cell>
          <cell r="AK33">
            <v>0</v>
          </cell>
          <cell r="AL33">
            <v>80.621465852287713</v>
          </cell>
          <cell r="AM33">
            <v>80.621465852287713</v>
          </cell>
          <cell r="AN33">
            <v>0</v>
          </cell>
          <cell r="AO33">
            <v>35.566197049180325</v>
          </cell>
          <cell r="AP33">
            <v>28.969167971395958</v>
          </cell>
          <cell r="AQ33">
            <v>0</v>
          </cell>
          <cell r="AR33">
            <v>0</v>
          </cell>
          <cell r="AS33">
            <v>24.56166410307053</v>
          </cell>
          <cell r="AT33">
            <v>0</v>
          </cell>
          <cell r="AU33">
            <v>163.09942169985209</v>
          </cell>
          <cell r="AV33">
            <v>32.305769230769229</v>
          </cell>
          <cell r="AW33">
            <v>0</v>
          </cell>
          <cell r="AX33">
            <v>6.42</v>
          </cell>
          <cell r="AY33">
            <v>0</v>
          </cell>
          <cell r="AZ33">
            <v>0</v>
          </cell>
          <cell r="BA33">
            <v>6.42</v>
          </cell>
          <cell r="BB33">
            <v>0</v>
          </cell>
          <cell r="BC33">
            <v>0.98083333333333345</v>
          </cell>
          <cell r="BD33">
            <v>26.36908</v>
          </cell>
          <cell r="BE33">
            <v>72.495682564102566</v>
          </cell>
          <cell r="BF33">
            <v>235.59510426395465</v>
          </cell>
          <cell r="BG33">
            <v>10.130589483350048</v>
          </cell>
          <cell r="BH33">
            <v>4.2999999999999997E-2</v>
          </cell>
          <cell r="BI33">
            <v>245.72569374730469</v>
          </cell>
          <cell r="BJ33">
            <v>0</v>
          </cell>
          <cell r="BK33">
            <v>7991.3286553359694</v>
          </cell>
          <cell r="BL33">
            <v>747.98836213944662</v>
          </cell>
          <cell r="BM33">
            <v>95.895943864031636</v>
          </cell>
          <cell r="BN33">
            <v>848.21672492068217</v>
          </cell>
          <cell r="BO33">
            <v>523.33213531631429</v>
          </cell>
          <cell r="BP33">
            <v>0</v>
          </cell>
          <cell r="BQ33">
            <v>62.332363511620549</v>
          </cell>
          <cell r="BR33">
            <v>3.9956643276679848</v>
          </cell>
          <cell r="BS33">
            <v>0</v>
          </cell>
          <cell r="BT33">
            <v>0</v>
          </cell>
          <cell r="BU33">
            <v>2281.7611940797633</v>
          </cell>
          <cell r="BV33">
            <v>399.56643276679847</v>
          </cell>
          <cell r="BW33">
            <v>334.93256660244111</v>
          </cell>
          <cell r="BX33">
            <v>0</v>
          </cell>
          <cell r="BY33">
            <v>135.05345427517787</v>
          </cell>
          <cell r="BZ33">
            <v>3.95E-2</v>
          </cell>
          <cell r="CA33">
            <v>315.65748188577078</v>
          </cell>
          <cell r="CB33">
            <v>11458.299784945921</v>
          </cell>
          <cell r="CC33">
            <v>0</v>
          </cell>
          <cell r="CD33">
            <v>870.94026642028655</v>
          </cell>
          <cell r="CE33">
            <v>12329.240051366207</v>
          </cell>
        </row>
        <row r="34">
          <cell r="A34">
            <v>42163</v>
          </cell>
          <cell r="B34">
            <v>50</v>
          </cell>
          <cell r="C34" t="str">
            <v>Mon</v>
          </cell>
          <cell r="D34">
            <v>19914.466457726368</v>
          </cell>
          <cell r="E34">
            <v>0</v>
          </cell>
          <cell r="F34">
            <v>19914.466457726368</v>
          </cell>
          <cell r="G34">
            <v>0</v>
          </cell>
          <cell r="H34">
            <v>19914.466457726368</v>
          </cell>
          <cell r="I34">
            <v>506.78568000000001</v>
          </cell>
          <cell r="J34">
            <v>543.82827024994299</v>
          </cell>
          <cell r="K34">
            <v>0</v>
          </cell>
          <cell r="L34">
            <v>543.82827024994299</v>
          </cell>
          <cell r="M34">
            <v>413.64318766140332</v>
          </cell>
          <cell r="N34">
            <v>0</v>
          </cell>
          <cell r="O34">
            <v>20</v>
          </cell>
          <cell r="P34">
            <v>225</v>
          </cell>
          <cell r="Q34">
            <v>0</v>
          </cell>
          <cell r="R34">
            <v>15.25</v>
          </cell>
          <cell r="S34">
            <v>19</v>
          </cell>
          <cell r="T34">
            <v>16.899999999999999</v>
          </cell>
          <cell r="U34">
            <v>225</v>
          </cell>
          <cell r="V34">
            <v>76.269600849195953</v>
          </cell>
          <cell r="W34">
            <v>0.71237070572447037</v>
          </cell>
          <cell r="X34">
            <v>0</v>
          </cell>
          <cell r="Y34">
            <v>34.201260799999993</v>
          </cell>
          <cell r="Z34">
            <v>0</v>
          </cell>
          <cell r="AA34">
            <v>1.038</v>
          </cell>
          <cell r="AB34">
            <v>35.50090871039999</v>
          </cell>
          <cell r="AC34">
            <v>3</v>
          </cell>
          <cell r="AD34">
            <v>38.50090871039999</v>
          </cell>
          <cell r="AE34">
            <v>44.304497280000007</v>
          </cell>
          <cell r="AF34">
            <v>54.332229382265389</v>
          </cell>
          <cell r="AG34">
            <v>0</v>
          </cell>
          <cell r="AH34">
            <v>240.21771370397053</v>
          </cell>
          <cell r="AI34">
            <v>20.888496843823507</v>
          </cell>
          <cell r="AJ34">
            <v>261.10621054779403</v>
          </cell>
          <cell r="AK34">
            <v>0</v>
          </cell>
          <cell r="AL34">
            <v>88.508739812117199</v>
          </cell>
          <cell r="AM34">
            <v>88.508739812117199</v>
          </cell>
          <cell r="AN34">
            <v>0</v>
          </cell>
          <cell r="AO34">
            <v>33.231847868852448</v>
          </cell>
          <cell r="AP34">
            <v>28.622540539470684</v>
          </cell>
          <cell r="AQ34">
            <v>0</v>
          </cell>
          <cell r="AR34">
            <v>0</v>
          </cell>
          <cell r="AS34">
            <v>24.475928263988365</v>
          </cell>
          <cell r="AT34">
            <v>0</v>
          </cell>
          <cell r="AU34">
            <v>178.40123369186438</v>
          </cell>
          <cell r="AV34">
            <v>33.815384615384609</v>
          </cell>
          <cell r="AW34">
            <v>0</v>
          </cell>
          <cell r="AX34">
            <v>6.72</v>
          </cell>
          <cell r="AY34">
            <v>0</v>
          </cell>
          <cell r="AZ34">
            <v>0</v>
          </cell>
          <cell r="BA34">
            <v>6.72</v>
          </cell>
          <cell r="BB34">
            <v>0</v>
          </cell>
          <cell r="BC34">
            <v>1.0266666666666666</v>
          </cell>
          <cell r="BD34">
            <v>23.658239999999996</v>
          </cell>
          <cell r="BE34">
            <v>71.940291282051277</v>
          </cell>
          <cell r="BF34">
            <v>250.34152497391563</v>
          </cell>
          <cell r="BG34">
            <v>10.764685573878372</v>
          </cell>
          <cell r="BH34">
            <v>4.2999999999999997E-2</v>
          </cell>
          <cell r="BI34">
            <v>261.10621054779403</v>
          </cell>
          <cell r="BJ34">
            <v>0</v>
          </cell>
          <cell r="BK34">
            <v>9248.6002659375699</v>
          </cell>
          <cell r="BL34">
            <v>865.66898489175651</v>
          </cell>
          <cell r="BM34">
            <v>110.98320319125084</v>
          </cell>
          <cell r="BN34">
            <v>981.66622423118258</v>
          </cell>
          <cell r="BO34">
            <v>605.66770991558644</v>
          </cell>
          <cell r="BP34">
            <v>0</v>
          </cell>
          <cell r="BQ34">
            <v>72.139082074313052</v>
          </cell>
          <cell r="BR34">
            <v>4.6243001329687843</v>
          </cell>
          <cell r="BS34">
            <v>0</v>
          </cell>
          <cell r="BT34">
            <v>0</v>
          </cell>
          <cell r="BU34">
            <v>2640.7495044370585</v>
          </cell>
          <cell r="BV34">
            <v>462.43001329687854</v>
          </cell>
          <cell r="BW34">
            <v>387.62733434597538</v>
          </cell>
          <cell r="BX34">
            <v>0</v>
          </cell>
          <cell r="BY34">
            <v>156.3013444943449</v>
          </cell>
          <cell r="BZ34">
            <v>3.95E-2</v>
          </cell>
          <cell r="CA34">
            <v>365.31971050453399</v>
          </cell>
          <cell r="CB34">
            <v>13261.028173016361</v>
          </cell>
          <cell r="CC34">
            <v>0</v>
          </cell>
          <cell r="CD34">
            <v>925.45435160046736</v>
          </cell>
          <cell r="CE34">
            <v>14186.482524616828</v>
          </cell>
        </row>
        <row r="35">
          <cell r="A35">
            <v>42164</v>
          </cell>
          <cell r="B35">
            <v>50</v>
          </cell>
          <cell r="C35" t="str">
            <v>Tue</v>
          </cell>
          <cell r="D35">
            <v>24537.467599698568</v>
          </cell>
          <cell r="E35">
            <v>0</v>
          </cell>
          <cell r="F35">
            <v>24537.467599698568</v>
          </cell>
          <cell r="G35">
            <v>0</v>
          </cell>
          <cell r="H35">
            <v>24537.467599698568</v>
          </cell>
          <cell r="I35">
            <v>832.93488000000013</v>
          </cell>
          <cell r="J35">
            <v>729.87478375650232</v>
          </cell>
          <cell r="K35">
            <v>0</v>
          </cell>
          <cell r="L35">
            <v>729.87478375650232</v>
          </cell>
          <cell r="M35">
            <v>586.62124795617206</v>
          </cell>
          <cell r="N35">
            <v>0</v>
          </cell>
          <cell r="O35">
            <v>19</v>
          </cell>
          <cell r="P35">
            <v>225</v>
          </cell>
          <cell r="Q35">
            <v>0</v>
          </cell>
          <cell r="R35">
            <v>15.25</v>
          </cell>
          <cell r="S35">
            <v>19</v>
          </cell>
          <cell r="T35">
            <v>16.899999999999999</v>
          </cell>
          <cell r="U35">
            <v>225</v>
          </cell>
          <cell r="V35">
            <v>76.269600849195953</v>
          </cell>
          <cell r="W35">
            <v>0.71237070572447037</v>
          </cell>
          <cell r="X35">
            <v>0</v>
          </cell>
          <cell r="Y35">
            <v>34.201260799999993</v>
          </cell>
          <cell r="Z35">
            <v>0</v>
          </cell>
          <cell r="AA35">
            <v>1.038</v>
          </cell>
          <cell r="AB35">
            <v>35.50090871039999</v>
          </cell>
          <cell r="AC35">
            <v>3</v>
          </cell>
          <cell r="AD35">
            <v>38.50090871039999</v>
          </cell>
          <cell r="AE35">
            <v>44.304497280000007</v>
          </cell>
          <cell r="AF35">
            <v>54.332229382265389</v>
          </cell>
          <cell r="AG35">
            <v>0</v>
          </cell>
          <cell r="AH35">
            <v>295.98254009953519</v>
          </cell>
          <cell r="AI35">
            <v>25.737612182568252</v>
          </cell>
          <cell r="AJ35">
            <v>321.72015228210341</v>
          </cell>
          <cell r="AK35">
            <v>0</v>
          </cell>
          <cell r="AL35">
            <v>109.05541155421585</v>
          </cell>
          <cell r="AM35">
            <v>109.05541155421585</v>
          </cell>
          <cell r="AN35">
            <v>0</v>
          </cell>
          <cell r="AO35">
            <v>54.618680655737698</v>
          </cell>
          <cell r="AP35">
            <v>38.41446230297381</v>
          </cell>
          <cell r="AQ35">
            <v>0</v>
          </cell>
          <cell r="AR35">
            <v>0</v>
          </cell>
          <cell r="AS35">
            <v>34.711316447110775</v>
          </cell>
          <cell r="AT35">
            <v>0</v>
          </cell>
          <cell r="AU35">
            <v>219.81580579890436</v>
          </cell>
          <cell r="AV35">
            <v>41.665384615384617</v>
          </cell>
          <cell r="AW35">
            <v>0</v>
          </cell>
          <cell r="AX35">
            <v>8.2799999999999994</v>
          </cell>
          <cell r="AY35">
            <v>0</v>
          </cell>
          <cell r="AZ35">
            <v>0</v>
          </cell>
          <cell r="BA35">
            <v>8.2799999999999994</v>
          </cell>
          <cell r="BB35">
            <v>0</v>
          </cell>
          <cell r="BC35">
            <v>1.2649999999999999</v>
          </cell>
          <cell r="BD35">
            <v>29.15033142857143</v>
          </cell>
          <cell r="BE35">
            <v>88.640716043956047</v>
          </cell>
          <cell r="BF35">
            <v>308.45652184286041</v>
          </cell>
          <cell r="BG35">
            <v>13.263630439242997</v>
          </cell>
          <cell r="BH35">
            <v>4.2999999999999997E-2</v>
          </cell>
          <cell r="BI35">
            <v>321.72015228210341</v>
          </cell>
          <cell r="BJ35">
            <v>0</v>
          </cell>
          <cell r="BK35">
            <v>11395.596756244508</v>
          </cell>
          <cell r="BL35">
            <v>1066.627856384486</v>
          </cell>
          <cell r="BM35">
            <v>136.7471610749341</v>
          </cell>
          <cell r="BN35">
            <v>1209.5530262848501</v>
          </cell>
          <cell r="BO35">
            <v>746.26914257456212</v>
          </cell>
          <cell r="BP35">
            <v>0</v>
          </cell>
          <cell r="BQ35">
            <v>88.885654698707157</v>
          </cell>
          <cell r="BR35">
            <v>5.6977983781222541</v>
          </cell>
          <cell r="BS35">
            <v>0</v>
          </cell>
          <cell r="BT35">
            <v>0</v>
          </cell>
          <cell r="BU35">
            <v>3253.7806393956621</v>
          </cell>
          <cell r="BV35">
            <v>569.77983781222542</v>
          </cell>
          <cell r="BW35">
            <v>477.61225124771971</v>
          </cell>
          <cell r="BX35">
            <v>0</v>
          </cell>
          <cell r="BY35">
            <v>192.58558518053218</v>
          </cell>
          <cell r="BZ35">
            <v>3.95E-2</v>
          </cell>
          <cell r="CA35">
            <v>450.12607187165804</v>
          </cell>
          <cell r="CB35">
            <v>16339.481141752303</v>
          </cell>
          <cell r="CC35">
            <v>0</v>
          </cell>
          <cell r="CD35">
            <v>1140.2919689362902</v>
          </cell>
          <cell r="CE35">
            <v>17479.773110688595</v>
          </cell>
        </row>
        <row r="36">
          <cell r="A36">
            <v>42165</v>
          </cell>
          <cell r="B36">
            <v>50</v>
          </cell>
          <cell r="C36" t="str">
            <v>Wed</v>
          </cell>
          <cell r="D36">
            <v>25070.890808387663</v>
          </cell>
          <cell r="E36">
            <v>0</v>
          </cell>
          <cell r="F36">
            <v>25070.890808387663</v>
          </cell>
          <cell r="G36">
            <v>0</v>
          </cell>
          <cell r="H36">
            <v>25070.890808387663</v>
          </cell>
          <cell r="I36">
            <v>607.13927999999999</v>
          </cell>
          <cell r="J36">
            <v>696.48181979378649</v>
          </cell>
          <cell r="K36">
            <v>0</v>
          </cell>
          <cell r="L36">
            <v>696.48181979378649</v>
          </cell>
          <cell r="M36">
            <v>515.1737882692023</v>
          </cell>
          <cell r="N36">
            <v>0</v>
          </cell>
          <cell r="O36">
            <v>18</v>
          </cell>
          <cell r="P36">
            <v>225</v>
          </cell>
          <cell r="Q36">
            <v>0</v>
          </cell>
          <cell r="R36">
            <v>15.25</v>
          </cell>
          <cell r="S36">
            <v>19</v>
          </cell>
          <cell r="T36">
            <v>16.899999999999999</v>
          </cell>
          <cell r="U36">
            <v>225</v>
          </cell>
          <cell r="V36">
            <v>76.269600849195953</v>
          </cell>
          <cell r="W36">
            <v>0.71237070572447037</v>
          </cell>
          <cell r="X36">
            <v>0</v>
          </cell>
          <cell r="Y36">
            <v>34.201260799999993</v>
          </cell>
          <cell r="Z36">
            <v>0</v>
          </cell>
          <cell r="AA36">
            <v>1.038</v>
          </cell>
          <cell r="AB36">
            <v>35.50090871039999</v>
          </cell>
          <cell r="AC36">
            <v>3</v>
          </cell>
          <cell r="AD36">
            <v>38.50090871039999</v>
          </cell>
          <cell r="AE36">
            <v>44.304497280000007</v>
          </cell>
          <cell r="AF36">
            <v>54.332229382265389</v>
          </cell>
          <cell r="AG36">
            <v>0</v>
          </cell>
          <cell r="AH36">
            <v>302.41694314517719</v>
          </cell>
          <cell r="AI36">
            <v>26.297125490884948</v>
          </cell>
          <cell r="AJ36">
            <v>328.71406863606211</v>
          </cell>
          <cell r="AK36">
            <v>0</v>
          </cell>
          <cell r="AL36">
            <v>111.42618137061183</v>
          </cell>
          <cell r="AM36">
            <v>111.42618137061183</v>
          </cell>
          <cell r="AN36">
            <v>0</v>
          </cell>
          <cell r="AO36">
            <v>39.812411803278678</v>
          </cell>
          <cell r="AP36">
            <v>36.656937883883501</v>
          </cell>
          <cell r="AQ36">
            <v>0</v>
          </cell>
          <cell r="AR36">
            <v>0</v>
          </cell>
          <cell r="AS36">
            <v>30.483656110603686</v>
          </cell>
          <cell r="AT36">
            <v>0</v>
          </cell>
          <cell r="AU36">
            <v>224.59441027279354</v>
          </cell>
          <cell r="AV36">
            <v>42.571153846153841</v>
          </cell>
          <cell r="AW36">
            <v>0</v>
          </cell>
          <cell r="AX36">
            <v>8.4600000000000009</v>
          </cell>
          <cell r="AY36">
            <v>0</v>
          </cell>
          <cell r="AZ36">
            <v>0</v>
          </cell>
          <cell r="BA36">
            <v>8.4600000000000009</v>
          </cell>
          <cell r="BB36">
            <v>0</v>
          </cell>
          <cell r="BC36">
            <v>1.2925</v>
          </cell>
          <cell r="BD36">
            <v>29.784034285714281</v>
          </cell>
          <cell r="BE36">
            <v>90.567688131868124</v>
          </cell>
          <cell r="BF36">
            <v>315.16209840466166</v>
          </cell>
          <cell r="BG36">
            <v>13.551970231400452</v>
          </cell>
          <cell r="BH36">
            <v>4.2999999999999997E-2</v>
          </cell>
          <cell r="BI36">
            <v>328.71406863606211</v>
          </cell>
          <cell r="BJ36">
            <v>0</v>
          </cell>
          <cell r="BK36">
            <v>11643.32712051069</v>
          </cell>
          <cell r="BL36">
            <v>1089.8154184798007</v>
          </cell>
          <cell r="BM36">
            <v>139.71992544612829</v>
          </cell>
          <cell r="BN36">
            <v>1235.8476572910424</v>
          </cell>
          <cell r="BO36">
            <v>762.49238480444376</v>
          </cell>
          <cell r="BP36">
            <v>0</v>
          </cell>
          <cell r="BQ36">
            <v>90.817951539983383</v>
          </cell>
          <cell r="BR36">
            <v>5.8216635602553453</v>
          </cell>
          <cell r="BS36">
            <v>0</v>
          </cell>
          <cell r="BT36">
            <v>0</v>
          </cell>
          <cell r="BU36">
            <v>3324.5150011216542</v>
          </cell>
          <cell r="BV36">
            <v>582.16635602553458</v>
          </cell>
          <cell r="BW36">
            <v>487.99512627484398</v>
          </cell>
          <cell r="BX36">
            <v>0</v>
          </cell>
          <cell r="BY36">
            <v>196.77222833663066</v>
          </cell>
          <cell r="BZ36">
            <v>3.95E-2</v>
          </cell>
          <cell r="CA36">
            <v>459.91142126017223</v>
          </cell>
          <cell r="CB36">
            <v>16694.687253529526</v>
          </cell>
          <cell r="CC36">
            <v>0</v>
          </cell>
          <cell r="CD36">
            <v>1165.0809247827312</v>
          </cell>
          <cell r="CE36">
            <v>17859.768178312257</v>
          </cell>
        </row>
        <row r="37">
          <cell r="A37">
            <v>42166</v>
          </cell>
          <cell r="B37">
            <v>50</v>
          </cell>
          <cell r="C37" t="str">
            <v>Thu</v>
          </cell>
          <cell r="D37">
            <v>33250.046674953854</v>
          </cell>
          <cell r="E37">
            <v>0</v>
          </cell>
          <cell r="F37">
            <v>33250.046674953854</v>
          </cell>
          <cell r="G37">
            <v>0</v>
          </cell>
          <cell r="H37">
            <v>33250.046674953854</v>
          </cell>
          <cell r="I37">
            <v>847.98791999999992</v>
          </cell>
          <cell r="J37">
            <v>849.13536933763032</v>
          </cell>
          <cell r="K37">
            <v>0</v>
          </cell>
          <cell r="L37">
            <v>849.13536933763032</v>
          </cell>
          <cell r="M37">
            <v>695.6726337941783</v>
          </cell>
          <cell r="N37">
            <v>0</v>
          </cell>
          <cell r="O37">
            <v>17</v>
          </cell>
          <cell r="P37">
            <v>225</v>
          </cell>
          <cell r="Q37">
            <v>0</v>
          </cell>
          <cell r="R37">
            <v>15.25</v>
          </cell>
          <cell r="S37">
            <v>19</v>
          </cell>
          <cell r="T37">
            <v>16.899999999999999</v>
          </cell>
          <cell r="U37">
            <v>225</v>
          </cell>
          <cell r="V37">
            <v>76.269600849195953</v>
          </cell>
          <cell r="W37">
            <v>0.71237070572447037</v>
          </cell>
          <cell r="X37">
            <v>0</v>
          </cell>
          <cell r="Y37">
            <v>34.201260799999993</v>
          </cell>
          <cell r="Z37">
            <v>0</v>
          </cell>
          <cell r="AA37">
            <v>1.038</v>
          </cell>
          <cell r="AB37">
            <v>35.50090871039999</v>
          </cell>
          <cell r="AC37">
            <v>3</v>
          </cell>
          <cell r="AD37">
            <v>38.50090871039999</v>
          </cell>
          <cell r="AE37">
            <v>44.304497280000007</v>
          </cell>
          <cell r="AF37">
            <v>54.332229382265389</v>
          </cell>
          <cell r="AG37">
            <v>0</v>
          </cell>
          <cell r="AH37">
            <v>401.07778984502227</v>
          </cell>
          <cell r="AI37">
            <v>34.876329551741037</v>
          </cell>
          <cell r="AJ37">
            <v>435.9541193967633</v>
          </cell>
          <cell r="AK37">
            <v>0</v>
          </cell>
          <cell r="AL37">
            <v>147.77798522201712</v>
          </cell>
          <cell r="AM37">
            <v>147.77798522201712</v>
          </cell>
          <cell r="AN37">
            <v>0</v>
          </cell>
          <cell r="AO37">
            <v>55.605765245901623</v>
          </cell>
          <cell r="AP37">
            <v>44.691335228296332</v>
          </cell>
          <cell r="AQ37">
            <v>0</v>
          </cell>
          <cell r="AR37">
            <v>0</v>
          </cell>
          <cell r="AS37">
            <v>41.164061171253159</v>
          </cell>
          <cell r="AT37">
            <v>0</v>
          </cell>
          <cell r="AU37">
            <v>297.86634553909499</v>
          </cell>
          <cell r="AV37">
            <v>56.459615384615383</v>
          </cell>
          <cell r="AW37">
            <v>0</v>
          </cell>
          <cell r="AX37">
            <v>11.22</v>
          </cell>
          <cell r="AY37">
            <v>0</v>
          </cell>
          <cell r="AZ37">
            <v>0</v>
          </cell>
          <cell r="BA37">
            <v>11.22</v>
          </cell>
          <cell r="BB37">
            <v>0</v>
          </cell>
          <cell r="BC37">
            <v>1.7141666666666668</v>
          </cell>
          <cell r="BD37">
            <v>39.500811428571424</v>
          </cell>
          <cell r="BE37">
            <v>120.11459347985348</v>
          </cell>
          <cell r="BF37">
            <v>417.98093901894845</v>
          </cell>
          <cell r="BG37">
            <v>17.973180377814785</v>
          </cell>
          <cell r="BH37">
            <v>4.2999999999999997E-2</v>
          </cell>
          <cell r="BI37">
            <v>435.9541193967633</v>
          </cell>
          <cell r="BJ37">
            <v>0</v>
          </cell>
          <cell r="BK37">
            <v>15441.859372592195</v>
          </cell>
          <cell r="BL37">
            <v>1445.3580372746294</v>
          </cell>
          <cell r="BM37">
            <v>185.30231247110632</v>
          </cell>
          <cell r="BN37">
            <v>1639.0319993859925</v>
          </cell>
          <cell r="BO37">
            <v>1011.2487656626312</v>
          </cell>
          <cell r="BP37">
            <v>0</v>
          </cell>
          <cell r="BQ37">
            <v>120.44650310621911</v>
          </cell>
          <cell r="BR37">
            <v>7.7209296862960963</v>
          </cell>
          <cell r="BS37">
            <v>0</v>
          </cell>
          <cell r="BT37">
            <v>0</v>
          </cell>
          <cell r="BU37">
            <v>4409.1085475868749</v>
          </cell>
          <cell r="BV37">
            <v>772.0929686296098</v>
          </cell>
          <cell r="BW37">
            <v>647.19921002408398</v>
          </cell>
          <cell r="BX37">
            <v>0</v>
          </cell>
          <cell r="BY37">
            <v>260.96742339680804</v>
          </cell>
          <cell r="BZ37">
            <v>3.95E-2</v>
          </cell>
          <cell r="CA37">
            <v>609.95344521739162</v>
          </cell>
          <cell r="CB37">
            <v>22141.180967446962</v>
          </cell>
          <cell r="CC37">
            <v>0</v>
          </cell>
          <cell r="CD37">
            <v>1545.1782477614947</v>
          </cell>
          <cell r="CE37">
            <v>23686.359215208453</v>
          </cell>
        </row>
        <row r="38">
          <cell r="A38">
            <v>42167</v>
          </cell>
          <cell r="B38">
            <v>50</v>
          </cell>
          <cell r="C38" t="str">
            <v>Fri</v>
          </cell>
          <cell r="D38">
            <v>32005.392521345952</v>
          </cell>
          <cell r="E38">
            <v>0</v>
          </cell>
          <cell r="F38">
            <v>32005.392521345952</v>
          </cell>
          <cell r="G38">
            <v>0</v>
          </cell>
          <cell r="H38">
            <v>32005.392521345952</v>
          </cell>
          <cell r="I38">
            <v>893.14704000000017</v>
          </cell>
          <cell r="J38">
            <v>796.66071168193389</v>
          </cell>
          <cell r="K38">
            <v>0</v>
          </cell>
          <cell r="L38">
            <v>796.66071168193389</v>
          </cell>
          <cell r="M38">
            <v>646.78752979783064</v>
          </cell>
          <cell r="N38">
            <v>0</v>
          </cell>
          <cell r="O38">
            <v>16</v>
          </cell>
          <cell r="P38">
            <v>225</v>
          </cell>
          <cell r="Q38">
            <v>0</v>
          </cell>
          <cell r="R38">
            <v>15.25</v>
          </cell>
          <cell r="S38">
            <v>19</v>
          </cell>
          <cell r="T38">
            <v>16.899999999999999</v>
          </cell>
          <cell r="U38">
            <v>225</v>
          </cell>
          <cell r="V38">
            <v>76.269600849195953</v>
          </cell>
          <cell r="W38">
            <v>0.71237070572447037</v>
          </cell>
          <cell r="X38">
            <v>0</v>
          </cell>
          <cell r="Y38">
            <v>34.201260799999993</v>
          </cell>
          <cell r="Z38">
            <v>0</v>
          </cell>
          <cell r="AA38">
            <v>1.038</v>
          </cell>
          <cell r="AB38">
            <v>35.50090871039999</v>
          </cell>
          <cell r="AC38">
            <v>3</v>
          </cell>
          <cell r="AD38">
            <v>38.50090871039999</v>
          </cell>
          <cell r="AE38">
            <v>44.304497280000007</v>
          </cell>
          <cell r="AF38">
            <v>54.332229382265389</v>
          </cell>
          <cell r="AG38">
            <v>0</v>
          </cell>
          <cell r="AH38">
            <v>386.0641827385241</v>
          </cell>
          <cell r="AI38">
            <v>33.570798499002066</v>
          </cell>
          <cell r="AJ38">
            <v>419.63498123752612</v>
          </cell>
          <cell r="AK38">
            <v>0</v>
          </cell>
          <cell r="AL38">
            <v>142.24618898375979</v>
          </cell>
          <cell r="AM38">
            <v>142.24618898375979</v>
          </cell>
          <cell r="AN38">
            <v>0</v>
          </cell>
          <cell r="AO38">
            <v>58.567019016393438</v>
          </cell>
          <cell r="AP38">
            <v>41.929511141154414</v>
          </cell>
          <cell r="AQ38">
            <v>0</v>
          </cell>
          <cell r="AR38">
            <v>0</v>
          </cell>
          <cell r="AS38">
            <v>38.27145146732726</v>
          </cell>
          <cell r="AT38">
            <v>0</v>
          </cell>
          <cell r="AU38">
            <v>286.71626843335349</v>
          </cell>
          <cell r="AV38">
            <v>54.34615384615384</v>
          </cell>
          <cell r="AW38">
            <v>0</v>
          </cell>
          <cell r="AX38">
            <v>10.8</v>
          </cell>
          <cell r="AY38">
            <v>0</v>
          </cell>
          <cell r="AZ38">
            <v>0</v>
          </cell>
          <cell r="BA38">
            <v>10.8</v>
          </cell>
          <cell r="BB38">
            <v>0</v>
          </cell>
          <cell r="BC38">
            <v>1.65</v>
          </cell>
          <cell r="BD38">
            <v>38.022171428571426</v>
          </cell>
          <cell r="BE38">
            <v>115.61832527472527</v>
          </cell>
          <cell r="BF38">
            <v>402.33459370807873</v>
          </cell>
          <cell r="BG38">
            <v>17.300387529447384</v>
          </cell>
          <cell r="BH38">
            <v>4.2999999999999997E-2</v>
          </cell>
          <cell r="BI38">
            <v>419.63498123752612</v>
          </cell>
          <cell r="BJ38">
            <v>0</v>
          </cell>
          <cell r="BK38">
            <v>14863.821855971095</v>
          </cell>
          <cell r="BL38">
            <v>1391.2537257188947</v>
          </cell>
          <cell r="BM38">
            <v>178.36586227165313</v>
          </cell>
          <cell r="BN38">
            <v>1577.6778603715436</v>
          </cell>
          <cell r="BO38">
            <v>973.39453379290694</v>
          </cell>
          <cell r="BP38">
            <v>0</v>
          </cell>
          <cell r="BQ38">
            <v>115.93781047657454</v>
          </cell>
          <cell r="BR38">
            <v>7.4319109279855473</v>
          </cell>
          <cell r="BS38">
            <v>0</v>
          </cell>
          <cell r="BT38">
            <v>0</v>
          </cell>
          <cell r="BU38">
            <v>4244.0617035595587</v>
          </cell>
          <cell r="BV38">
            <v>743.19109279855479</v>
          </cell>
          <cell r="BW38">
            <v>622.97250162746047</v>
          </cell>
          <cell r="BX38">
            <v>0</v>
          </cell>
          <cell r="BY38">
            <v>251.19858936591149</v>
          </cell>
          <cell r="BZ38">
            <v>3.95E-2</v>
          </cell>
          <cell r="CA38">
            <v>587.1209633108582</v>
          </cell>
          <cell r="CB38">
            <v>21312.366706633438</v>
          </cell>
          <cell r="CC38">
            <v>0</v>
          </cell>
          <cell r="CD38">
            <v>1487.3373507864653</v>
          </cell>
          <cell r="CE38">
            <v>22799.704057419902</v>
          </cell>
        </row>
        <row r="39">
          <cell r="A39">
            <v>42168</v>
          </cell>
          <cell r="B39">
            <v>50</v>
          </cell>
          <cell r="C39" t="str">
            <v>Sat</v>
          </cell>
          <cell r="D39">
            <v>24181.852127239166</v>
          </cell>
          <cell r="E39">
            <v>0</v>
          </cell>
          <cell r="F39">
            <v>24181.852127239166</v>
          </cell>
          <cell r="G39">
            <v>0</v>
          </cell>
          <cell r="H39">
            <v>24181.852127239166</v>
          </cell>
          <cell r="I39">
            <v>747.63432</v>
          </cell>
          <cell r="J39">
            <v>572.45081078941359</v>
          </cell>
          <cell r="K39">
            <v>0</v>
          </cell>
          <cell r="L39">
            <v>572.45081078941359</v>
          </cell>
          <cell r="M39">
            <v>496.371825193684</v>
          </cell>
          <cell r="N39">
            <v>0</v>
          </cell>
          <cell r="O39">
            <v>15</v>
          </cell>
          <cell r="P39">
            <v>225</v>
          </cell>
          <cell r="Q39">
            <v>0</v>
          </cell>
          <cell r="R39">
            <v>15.25</v>
          </cell>
          <cell r="S39">
            <v>19</v>
          </cell>
          <cell r="T39">
            <v>16.899999999999999</v>
          </cell>
          <cell r="U39">
            <v>225</v>
          </cell>
          <cell r="V39">
            <v>76.269600849195953</v>
          </cell>
          <cell r="W39">
            <v>0.71237070572447037</v>
          </cell>
          <cell r="X39">
            <v>0</v>
          </cell>
          <cell r="Y39">
            <v>34.201260799999993</v>
          </cell>
          <cell r="Z39">
            <v>0</v>
          </cell>
          <cell r="AA39">
            <v>1.038</v>
          </cell>
          <cell r="AB39">
            <v>35.50090871039999</v>
          </cell>
          <cell r="AC39">
            <v>3</v>
          </cell>
          <cell r="AD39">
            <v>38.50090871039999</v>
          </cell>
          <cell r="AE39">
            <v>44.304497280000007</v>
          </cell>
          <cell r="AF39">
            <v>54.332229382265389</v>
          </cell>
          <cell r="AG39">
            <v>0</v>
          </cell>
          <cell r="AH39">
            <v>291.69293806910713</v>
          </cell>
          <cell r="AI39">
            <v>25.364603310357118</v>
          </cell>
          <cell r="AJ39">
            <v>317.05754137946423</v>
          </cell>
          <cell r="AK39">
            <v>0</v>
          </cell>
          <cell r="AL39">
            <v>107.47489834328519</v>
          </cell>
          <cell r="AM39">
            <v>107.47489834328519</v>
          </cell>
          <cell r="AN39">
            <v>0</v>
          </cell>
          <cell r="AO39">
            <v>49.025201311475399</v>
          </cell>
          <cell r="AP39">
            <v>30.128990041548086</v>
          </cell>
          <cell r="AQ39">
            <v>0</v>
          </cell>
          <cell r="AR39">
            <v>0</v>
          </cell>
          <cell r="AS39">
            <v>29.37111391678604</v>
          </cell>
          <cell r="AT39">
            <v>0</v>
          </cell>
          <cell r="AU39">
            <v>216.6300694829782</v>
          </cell>
          <cell r="AV39">
            <v>41.061538461538461</v>
          </cell>
          <cell r="AW39">
            <v>0</v>
          </cell>
          <cell r="AX39">
            <v>8.16</v>
          </cell>
          <cell r="AY39">
            <v>0</v>
          </cell>
          <cell r="AZ39">
            <v>0</v>
          </cell>
          <cell r="BA39">
            <v>8.16</v>
          </cell>
          <cell r="BB39">
            <v>0</v>
          </cell>
          <cell r="BC39">
            <v>1.2466666666666668</v>
          </cell>
          <cell r="BD39">
            <v>28.727862857142856</v>
          </cell>
          <cell r="BE39">
            <v>87.356067985347991</v>
          </cell>
          <cell r="BF39">
            <v>303.98613746832621</v>
          </cell>
          <cell r="BG39">
            <v>13.071403911138026</v>
          </cell>
          <cell r="BH39">
            <v>4.2999999999999997E-2</v>
          </cell>
          <cell r="BI39">
            <v>317.05754137946423</v>
          </cell>
          <cell r="BJ39">
            <v>0</v>
          </cell>
          <cell r="BK39">
            <v>11230.443180067052</v>
          </cell>
          <cell r="BL39">
            <v>1051.1694816542761</v>
          </cell>
          <cell r="BM39">
            <v>134.76531816080461</v>
          </cell>
          <cell r="BN39">
            <v>1192.023272280722</v>
          </cell>
          <cell r="BO39">
            <v>735.45364775464088</v>
          </cell>
          <cell r="BP39">
            <v>0</v>
          </cell>
          <cell r="BQ39">
            <v>87.597456804523006</v>
          </cell>
          <cell r="BR39">
            <v>5.6152215900335252</v>
          </cell>
          <cell r="BS39">
            <v>0</v>
          </cell>
          <cell r="BT39">
            <v>0</v>
          </cell>
          <cell r="BU39">
            <v>3206.6243982450001</v>
          </cell>
          <cell r="BV39">
            <v>561.52215900335261</v>
          </cell>
          <cell r="BW39">
            <v>470.69033456297018</v>
          </cell>
          <cell r="BX39">
            <v>0</v>
          </cell>
          <cell r="BY39">
            <v>189.79448974313314</v>
          </cell>
          <cell r="BZ39">
            <v>3.95E-2</v>
          </cell>
          <cell r="CA39">
            <v>443.60250561264849</v>
          </cell>
          <cell r="CB39">
            <v>16102.677067234154</v>
          </cell>
          <cell r="CC39">
            <v>0</v>
          </cell>
          <cell r="CD39">
            <v>1123.7659983719961</v>
          </cell>
          <cell r="CE39">
            <v>17226.443065606149</v>
          </cell>
        </row>
        <row r="40">
          <cell r="A40">
            <v>42169</v>
          </cell>
          <cell r="B40">
            <v>50</v>
          </cell>
          <cell r="C40" t="str">
            <v>Sun</v>
          </cell>
          <cell r="D40">
            <v>19025.427776577872</v>
          </cell>
          <cell r="E40">
            <v>0</v>
          </cell>
          <cell r="F40">
            <v>19025.427776577872</v>
          </cell>
          <cell r="G40">
            <v>0</v>
          </cell>
          <cell r="H40">
            <v>19025.427776577872</v>
          </cell>
          <cell r="I40">
            <v>587.06856000000005</v>
          </cell>
          <cell r="J40">
            <v>577.22123421265871</v>
          </cell>
          <cell r="K40">
            <v>0</v>
          </cell>
          <cell r="L40">
            <v>577.22123421265871</v>
          </cell>
          <cell r="M40">
            <v>406.12240243119606</v>
          </cell>
          <cell r="N40">
            <v>0</v>
          </cell>
          <cell r="O40">
            <v>14</v>
          </cell>
          <cell r="P40">
            <v>225</v>
          </cell>
          <cell r="Q40">
            <v>0</v>
          </cell>
          <cell r="R40">
            <v>15.25</v>
          </cell>
          <cell r="S40">
            <v>19</v>
          </cell>
          <cell r="T40">
            <v>16.899999999999999</v>
          </cell>
          <cell r="U40">
            <v>225</v>
          </cell>
          <cell r="V40">
            <v>76.269600849195953</v>
          </cell>
          <cell r="W40">
            <v>0.71237070572447037</v>
          </cell>
          <cell r="X40">
            <v>0</v>
          </cell>
          <cell r="Y40">
            <v>34.201260799999993</v>
          </cell>
          <cell r="Z40">
            <v>0</v>
          </cell>
          <cell r="AA40">
            <v>1.038</v>
          </cell>
          <cell r="AB40">
            <v>35.50090871039999</v>
          </cell>
          <cell r="AC40">
            <v>3</v>
          </cell>
          <cell r="AD40">
            <v>38.50090871039999</v>
          </cell>
          <cell r="AE40">
            <v>44.304497280000007</v>
          </cell>
          <cell r="AF40">
            <v>54.332229382265389</v>
          </cell>
          <cell r="AG40">
            <v>0</v>
          </cell>
          <cell r="AH40">
            <v>229.49370862790042</v>
          </cell>
          <cell r="AI40">
            <v>19.955974663295674</v>
          </cell>
          <cell r="AJ40">
            <v>249.4496832911961</v>
          </cell>
          <cell r="AK40">
            <v>0</v>
          </cell>
          <cell r="AL40">
            <v>84.557456784790546</v>
          </cell>
          <cell r="AM40">
            <v>84.557456784790546</v>
          </cell>
          <cell r="AN40">
            <v>0</v>
          </cell>
          <cell r="AO40">
            <v>38.496299016393436</v>
          </cell>
          <cell r="AP40">
            <v>30.380064958560986</v>
          </cell>
          <cell r="AQ40">
            <v>0</v>
          </cell>
          <cell r="AR40">
            <v>0</v>
          </cell>
          <cell r="AS40">
            <v>24.030911386461305</v>
          </cell>
          <cell r="AT40">
            <v>0</v>
          </cell>
          <cell r="AU40">
            <v>170.43689290204901</v>
          </cell>
          <cell r="AV40">
            <v>32.305769230769229</v>
          </cell>
          <cell r="AW40">
            <v>0</v>
          </cell>
          <cell r="AX40">
            <v>6.42</v>
          </cell>
          <cell r="AY40">
            <v>0</v>
          </cell>
          <cell r="AZ40">
            <v>0</v>
          </cell>
          <cell r="BA40">
            <v>6.42</v>
          </cell>
          <cell r="BB40">
            <v>0</v>
          </cell>
          <cell r="BC40">
            <v>0.98083333333333345</v>
          </cell>
          <cell r="BD40">
            <v>22.602068571428571</v>
          </cell>
          <cell r="BE40">
            <v>68.72867113553113</v>
          </cell>
          <cell r="BF40">
            <v>239.16556403758014</v>
          </cell>
          <cell r="BG40">
            <v>10.284119253615946</v>
          </cell>
          <cell r="BH40">
            <v>4.2999999999999997E-2</v>
          </cell>
          <cell r="BI40">
            <v>249.4496832911961</v>
          </cell>
          <cell r="BJ40">
            <v>0</v>
          </cell>
          <cell r="BK40">
            <v>8835.7163254939296</v>
          </cell>
          <cell r="BL40">
            <v>827.02304806623181</v>
          </cell>
          <cell r="BM40">
            <v>106.02859590592715</v>
          </cell>
          <cell r="BN40">
            <v>937.84183922086208</v>
          </cell>
          <cell r="BO40">
            <v>578.62897286578357</v>
          </cell>
          <cell r="BP40">
            <v>0</v>
          </cell>
          <cell r="BQ40">
            <v>68.918587338852646</v>
          </cell>
          <cell r="BR40">
            <v>4.4178581627469642</v>
          </cell>
          <cell r="BS40">
            <v>0</v>
          </cell>
          <cell r="BT40">
            <v>0</v>
          </cell>
          <cell r="BU40">
            <v>2522.8589015604043</v>
          </cell>
          <cell r="BV40">
            <v>441.78581627469651</v>
          </cell>
          <cell r="BW40">
            <v>370.32254263410147</v>
          </cell>
          <cell r="BX40">
            <v>0</v>
          </cell>
          <cell r="BY40">
            <v>149.32360590084738</v>
          </cell>
          <cell r="BZ40">
            <v>3.95E-2</v>
          </cell>
          <cell r="CA40">
            <v>349.01079485701018</v>
          </cell>
          <cell r="CB40">
            <v>12669.017986720988</v>
          </cell>
          <cell r="CC40">
            <v>0</v>
          </cell>
          <cell r="CD40">
            <v>884.13942518973226</v>
          </cell>
          <cell r="CE40">
            <v>13553.157411910719</v>
          </cell>
        </row>
        <row r="41">
          <cell r="A41">
            <v>42170</v>
          </cell>
          <cell r="B41">
            <v>51</v>
          </cell>
          <cell r="C41" t="str">
            <v>Mon</v>
          </cell>
          <cell r="D41">
            <v>19616.444607520647</v>
          </cell>
          <cell r="E41">
            <v>0</v>
          </cell>
          <cell r="F41">
            <v>19616.444607520647</v>
          </cell>
          <cell r="G41">
            <v>0</v>
          </cell>
          <cell r="H41">
            <v>19616.444607520647</v>
          </cell>
          <cell r="I41">
            <v>473.64808499999998</v>
          </cell>
          <cell r="J41">
            <v>535.72639217645667</v>
          </cell>
          <cell r="K41">
            <v>0</v>
          </cell>
          <cell r="L41">
            <v>535.72639217645667</v>
          </cell>
          <cell r="M41">
            <v>408.20051413954275</v>
          </cell>
          <cell r="N41">
            <v>0</v>
          </cell>
          <cell r="O41">
            <v>13</v>
          </cell>
          <cell r="P41">
            <v>225</v>
          </cell>
          <cell r="Q41">
            <v>0</v>
          </cell>
          <cell r="R41">
            <v>15.25</v>
          </cell>
          <cell r="S41">
            <v>19</v>
          </cell>
          <cell r="T41">
            <v>16.899999999999999</v>
          </cell>
          <cell r="U41">
            <v>225</v>
          </cell>
          <cell r="V41">
            <v>75.290009623642064</v>
          </cell>
          <cell r="W41">
            <v>0.65118932447509759</v>
          </cell>
          <cell r="X41">
            <v>0</v>
          </cell>
          <cell r="Y41">
            <v>33.217682399999994</v>
          </cell>
          <cell r="Z41">
            <v>0</v>
          </cell>
          <cell r="AA41">
            <v>1.038</v>
          </cell>
          <cell r="AB41">
            <v>34.479954331199998</v>
          </cell>
          <cell r="AC41">
            <v>0</v>
          </cell>
          <cell r="AD41">
            <v>34.479954331199998</v>
          </cell>
          <cell r="AE41">
            <v>44.304497280000007</v>
          </cell>
          <cell r="AF41">
            <v>49.028050506543075</v>
          </cell>
          <cell r="AG41">
            <v>0</v>
          </cell>
          <cell r="AH41">
            <v>239.70151058729516</v>
          </cell>
          <cell r="AI41">
            <v>20.843609616286535</v>
          </cell>
          <cell r="AJ41">
            <v>260.54512020358169</v>
          </cell>
          <cell r="AK41">
            <v>0</v>
          </cell>
          <cell r="AL41">
            <v>87.184198255647317</v>
          </cell>
          <cell r="AM41">
            <v>87.184198255647317</v>
          </cell>
          <cell r="AN41">
            <v>0</v>
          </cell>
          <cell r="AO41">
            <v>31.058890819672126</v>
          </cell>
          <cell r="AP41">
            <v>28.196125904024036</v>
          </cell>
          <cell r="AQ41">
            <v>0</v>
          </cell>
          <cell r="AR41">
            <v>0</v>
          </cell>
          <cell r="AS41">
            <v>24.153876576304306</v>
          </cell>
          <cell r="AT41">
            <v>0</v>
          </cell>
          <cell r="AU41">
            <v>173.92023554784487</v>
          </cell>
          <cell r="AV41">
            <v>33.815384615384609</v>
          </cell>
          <cell r="AW41">
            <v>0</v>
          </cell>
          <cell r="AX41">
            <v>6.72</v>
          </cell>
          <cell r="AY41">
            <v>0</v>
          </cell>
          <cell r="AZ41">
            <v>0</v>
          </cell>
          <cell r="BA41">
            <v>6.72</v>
          </cell>
          <cell r="BB41">
            <v>0</v>
          </cell>
          <cell r="BC41">
            <v>1.0266666666666666</v>
          </cell>
          <cell r="BD41">
            <v>27.601279999999996</v>
          </cell>
          <cell r="BE41">
            <v>75.883331282051273</v>
          </cell>
          <cell r="BF41">
            <v>249.80356682989617</v>
          </cell>
          <cell r="BG41">
            <v>10.741553373685534</v>
          </cell>
          <cell r="BH41">
            <v>4.2999999999999997E-2</v>
          </cell>
          <cell r="BI41">
            <v>260.54512020358169</v>
          </cell>
          <cell r="BJ41">
            <v>0</v>
          </cell>
          <cell r="BK41">
            <v>8264.8971381695901</v>
          </cell>
          <cell r="BL41">
            <v>773.5943721326737</v>
          </cell>
          <cell r="BM41">
            <v>99.178765658035076</v>
          </cell>
          <cell r="BN41">
            <v>877.25386912519605</v>
          </cell>
          <cell r="BO41">
            <v>541.24745133588101</v>
          </cell>
          <cell r="BP41">
            <v>0</v>
          </cell>
          <cell r="BQ41">
            <v>64.466197677722803</v>
          </cell>
          <cell r="BR41">
            <v>4.1324485690847954</v>
          </cell>
          <cell r="BS41">
            <v>0</v>
          </cell>
          <cell r="BT41">
            <v>0</v>
          </cell>
          <cell r="BU41">
            <v>2359.8731044985939</v>
          </cell>
          <cell r="BV41">
            <v>413.24485690847951</v>
          </cell>
          <cell r="BW41">
            <v>346.39836885496385</v>
          </cell>
          <cell r="BX41">
            <v>0</v>
          </cell>
          <cell r="BY41">
            <v>139.67676163506604</v>
          </cell>
          <cell r="BZ41">
            <v>3.95E-2</v>
          </cell>
          <cell r="CA41">
            <v>326.46343695769878</v>
          </cell>
          <cell r="CB41">
            <v>11850.553667024393</v>
          </cell>
          <cell r="CC41">
            <v>0</v>
          </cell>
          <cell r="CD41">
            <v>923.46564555014868</v>
          </cell>
          <cell r="CE41">
            <v>12774.019312574541</v>
          </cell>
        </row>
        <row r="42">
          <cell r="A42">
            <v>42171</v>
          </cell>
          <cell r="B42">
            <v>51</v>
          </cell>
          <cell r="C42" t="str">
            <v>Tue</v>
          </cell>
          <cell r="D42">
            <v>24170.262105695085</v>
          </cell>
          <cell r="E42">
            <v>0</v>
          </cell>
          <cell r="F42">
            <v>24170.262105695085</v>
          </cell>
          <cell r="G42">
            <v>0</v>
          </cell>
          <cell r="H42">
            <v>24170.262105695085</v>
          </cell>
          <cell r="I42">
            <v>778.47111000000007</v>
          </cell>
          <cell r="J42">
            <v>719.00121055261286</v>
          </cell>
          <cell r="K42">
            <v>0</v>
          </cell>
          <cell r="L42">
            <v>719.00121055261286</v>
          </cell>
          <cell r="M42">
            <v>578.90254732516973</v>
          </cell>
          <cell r="N42">
            <v>0</v>
          </cell>
          <cell r="O42">
            <v>12</v>
          </cell>
          <cell r="P42">
            <v>225</v>
          </cell>
          <cell r="Q42">
            <v>0</v>
          </cell>
          <cell r="R42">
            <v>15.25</v>
          </cell>
          <cell r="S42">
            <v>19</v>
          </cell>
          <cell r="T42">
            <v>16.899999999999999</v>
          </cell>
          <cell r="U42">
            <v>225</v>
          </cell>
          <cell r="V42">
            <v>75.290009623642064</v>
          </cell>
          <cell r="W42">
            <v>0.65118932447509759</v>
          </cell>
          <cell r="X42">
            <v>0</v>
          </cell>
          <cell r="Y42">
            <v>33.217682399999994</v>
          </cell>
          <cell r="Z42">
            <v>0</v>
          </cell>
          <cell r="AA42">
            <v>1.038</v>
          </cell>
          <cell r="AB42">
            <v>34.479954331199998</v>
          </cell>
          <cell r="AC42">
            <v>0</v>
          </cell>
          <cell r="AD42">
            <v>34.479954331199998</v>
          </cell>
          <cell r="AE42">
            <v>44.304497280000007</v>
          </cell>
          <cell r="AF42">
            <v>49.028050506543075</v>
          </cell>
          <cell r="AG42">
            <v>0</v>
          </cell>
          <cell r="AH42">
            <v>295.34650411648875</v>
          </cell>
          <cell r="AI42">
            <v>25.682304705781625</v>
          </cell>
          <cell r="AJ42">
            <v>321.02880882227038</v>
          </cell>
          <cell r="AK42">
            <v>0</v>
          </cell>
          <cell r="AL42">
            <v>107.4233871364226</v>
          </cell>
          <cell r="AM42">
            <v>107.4233871364226</v>
          </cell>
          <cell r="AN42">
            <v>0</v>
          </cell>
          <cell r="AO42">
            <v>51.047285901639341</v>
          </cell>
          <cell r="AP42">
            <v>37.842168976453308</v>
          </cell>
          <cell r="AQ42">
            <v>0</v>
          </cell>
          <cell r="AR42">
            <v>0</v>
          </cell>
          <cell r="AS42">
            <v>34.254588599122471</v>
          </cell>
          <cell r="AT42">
            <v>0</v>
          </cell>
          <cell r="AU42">
            <v>214.29457594288033</v>
          </cell>
          <cell r="AV42">
            <v>41.665384615384617</v>
          </cell>
          <cell r="AW42">
            <v>0</v>
          </cell>
          <cell r="AX42">
            <v>8.2799999999999994</v>
          </cell>
          <cell r="AY42">
            <v>0</v>
          </cell>
          <cell r="AZ42">
            <v>0</v>
          </cell>
          <cell r="BA42">
            <v>8.2799999999999994</v>
          </cell>
          <cell r="BB42">
            <v>0</v>
          </cell>
          <cell r="BC42">
            <v>1.2649999999999999</v>
          </cell>
          <cell r="BD42">
            <v>34.008720000000004</v>
          </cell>
          <cell r="BE42">
            <v>93.499104615384624</v>
          </cell>
          <cell r="BF42">
            <v>307.79368055826495</v>
          </cell>
          <cell r="BG42">
            <v>13.235128264005393</v>
          </cell>
          <cell r="BH42">
            <v>4.2999999999999997E-2</v>
          </cell>
          <cell r="BI42">
            <v>321.02880882227038</v>
          </cell>
          <cell r="BJ42">
            <v>0</v>
          </cell>
          <cell r="BK42">
            <v>10183.533973816104</v>
          </cell>
          <cell r="BL42">
            <v>953.1787799491874</v>
          </cell>
          <cell r="BM42">
            <v>122.20240768579325</v>
          </cell>
          <cell r="BN42">
            <v>1080.9020887435454</v>
          </cell>
          <cell r="BO42">
            <v>666.89418111028215</v>
          </cell>
          <cell r="BP42">
            <v>0</v>
          </cell>
          <cell r="BQ42">
            <v>79.431564995765612</v>
          </cell>
          <cell r="BR42">
            <v>5.091766986908052</v>
          </cell>
          <cell r="BS42">
            <v>0</v>
          </cell>
          <cell r="BT42">
            <v>0</v>
          </cell>
          <cell r="BU42">
            <v>2907.700789471482</v>
          </cell>
          <cell r="BV42">
            <v>509.17669869080521</v>
          </cell>
          <cell r="BW42">
            <v>426.81227591058058</v>
          </cell>
          <cell r="BX42">
            <v>0</v>
          </cell>
          <cell r="BY42">
            <v>172.10172415749213</v>
          </cell>
          <cell r="BZ42">
            <v>3.95E-2</v>
          </cell>
          <cell r="CA42">
            <v>402.2495919657361</v>
          </cell>
          <cell r="CB42">
            <v>14601.575054012199</v>
          </cell>
          <cell r="CC42">
            <v>0</v>
          </cell>
          <cell r="CD42">
            <v>1137.8415989814334</v>
          </cell>
          <cell r="CE42">
            <v>15739.416652993632</v>
          </cell>
        </row>
        <row r="43">
          <cell r="A43">
            <v>42172</v>
          </cell>
          <cell r="B43">
            <v>51</v>
          </cell>
          <cell r="C43" t="str">
            <v>Wed</v>
          </cell>
          <cell r="D43">
            <v>24695.702586253672</v>
          </cell>
          <cell r="E43">
            <v>0</v>
          </cell>
          <cell r="F43">
            <v>24695.702586253672</v>
          </cell>
          <cell r="G43">
            <v>0</v>
          </cell>
          <cell r="H43">
            <v>24695.702586253672</v>
          </cell>
          <cell r="I43">
            <v>567.43978500000003</v>
          </cell>
          <cell r="J43">
            <v>686.10573033125149</v>
          </cell>
          <cell r="K43">
            <v>0</v>
          </cell>
          <cell r="L43">
            <v>686.10573033125149</v>
          </cell>
          <cell r="M43">
            <v>508.3951857919759</v>
          </cell>
          <cell r="N43">
            <v>0</v>
          </cell>
          <cell r="O43">
            <v>11</v>
          </cell>
          <cell r="P43">
            <v>225</v>
          </cell>
          <cell r="Q43">
            <v>0</v>
          </cell>
          <cell r="R43">
            <v>15.25</v>
          </cell>
          <cell r="S43">
            <v>19</v>
          </cell>
          <cell r="T43">
            <v>16.899999999999999</v>
          </cell>
          <cell r="U43">
            <v>225</v>
          </cell>
          <cell r="V43">
            <v>75.290009623642064</v>
          </cell>
          <cell r="W43">
            <v>0.65118932447509759</v>
          </cell>
          <cell r="X43">
            <v>0</v>
          </cell>
          <cell r="Y43">
            <v>33.217682399999994</v>
          </cell>
          <cell r="Z43">
            <v>0</v>
          </cell>
          <cell r="AA43">
            <v>1.038</v>
          </cell>
          <cell r="AB43">
            <v>34.479954331199998</v>
          </cell>
          <cell r="AC43">
            <v>0</v>
          </cell>
          <cell r="AD43">
            <v>34.479954331199998</v>
          </cell>
          <cell r="AE43">
            <v>44.304497280000007</v>
          </cell>
          <cell r="AF43">
            <v>49.028050506543075</v>
          </cell>
          <cell r="AG43">
            <v>0</v>
          </cell>
          <cell r="AH43">
            <v>301.76708029293411</v>
          </cell>
          <cell r="AI43">
            <v>26.240615677646439</v>
          </cell>
          <cell r="AJ43">
            <v>328.00769597058053</v>
          </cell>
          <cell r="AK43">
            <v>0</v>
          </cell>
          <cell r="AL43">
            <v>109.75867816112742</v>
          </cell>
          <cell r="AM43">
            <v>109.75867816112742</v>
          </cell>
          <cell r="AN43">
            <v>0</v>
          </cell>
          <cell r="AO43">
            <v>37.209166229508192</v>
          </cell>
          <cell r="AP43">
            <v>36.110827912171132</v>
          </cell>
          <cell r="AQ43">
            <v>0</v>
          </cell>
          <cell r="AR43">
            <v>0</v>
          </cell>
          <cell r="AS43">
            <v>30.082555372306267</v>
          </cell>
          <cell r="AT43">
            <v>0</v>
          </cell>
          <cell r="AU43">
            <v>218.95315368076899</v>
          </cell>
          <cell r="AV43">
            <v>42.571153846153841</v>
          </cell>
          <cell r="AW43">
            <v>0</v>
          </cell>
          <cell r="AX43">
            <v>8.4600000000000009</v>
          </cell>
          <cell r="AY43">
            <v>0</v>
          </cell>
          <cell r="AZ43">
            <v>0</v>
          </cell>
          <cell r="BA43">
            <v>8.4600000000000009</v>
          </cell>
          <cell r="BB43">
            <v>0</v>
          </cell>
          <cell r="BC43">
            <v>1.2925</v>
          </cell>
          <cell r="BD43">
            <v>34.748039999999996</v>
          </cell>
          <cell r="BE43">
            <v>95.531693846153843</v>
          </cell>
          <cell r="BF43">
            <v>314.48484752692286</v>
          </cell>
          <cell r="BG43">
            <v>13.522848443657681</v>
          </cell>
          <cell r="BH43">
            <v>4.2999999999999997E-2</v>
          </cell>
          <cell r="BI43">
            <v>328.00769597058053</v>
          </cell>
          <cell r="BJ43">
            <v>0</v>
          </cell>
          <cell r="BK43">
            <v>10404.915147159931</v>
          </cell>
          <cell r="BL43">
            <v>973.90005777416957</v>
          </cell>
          <cell r="BM43">
            <v>124.85898176591917</v>
          </cell>
          <cell r="BN43">
            <v>1104.3999602379699</v>
          </cell>
          <cell r="BO43">
            <v>681.39188069963598</v>
          </cell>
          <cell r="BP43">
            <v>0</v>
          </cell>
          <cell r="BQ43">
            <v>81.158338147847459</v>
          </cell>
          <cell r="BR43">
            <v>5.2024575735799656</v>
          </cell>
          <cell r="BS43">
            <v>0</v>
          </cell>
          <cell r="BT43">
            <v>0</v>
          </cell>
          <cell r="BU43">
            <v>2970.9116761991227</v>
          </cell>
          <cell r="BV43">
            <v>520.24575735799658</v>
          </cell>
          <cell r="BW43">
            <v>436.09080364776702</v>
          </cell>
          <cell r="BX43">
            <v>0</v>
          </cell>
          <cell r="BY43">
            <v>175.8430659870028</v>
          </cell>
          <cell r="BZ43">
            <v>3.95E-2</v>
          </cell>
          <cell r="CA43">
            <v>410.99414831281723</v>
          </cell>
          <cell r="CB43">
            <v>14919.000598664636</v>
          </cell>
          <cell r="CC43">
            <v>0</v>
          </cell>
          <cell r="CD43">
            <v>1162.5772859158121</v>
          </cell>
          <cell r="CE43">
            <v>16081.577884580447</v>
          </cell>
        </row>
        <row r="44">
          <cell r="A44">
            <v>42173</v>
          </cell>
          <cell r="B44">
            <v>51</v>
          </cell>
          <cell r="C44" t="str">
            <v>Thu</v>
          </cell>
          <cell r="D44">
            <v>32752.456621485366</v>
          </cell>
          <cell r="E44">
            <v>0</v>
          </cell>
          <cell r="F44">
            <v>32752.456621485366</v>
          </cell>
          <cell r="G44">
            <v>0</v>
          </cell>
          <cell r="H44">
            <v>32752.456621485366</v>
          </cell>
          <cell r="I44">
            <v>792.53986499999996</v>
          </cell>
          <cell r="J44">
            <v>836.48506848604643</v>
          </cell>
          <cell r="K44">
            <v>0</v>
          </cell>
          <cell r="L44">
            <v>836.48506848604643</v>
          </cell>
          <cell r="M44">
            <v>686.51904650741278</v>
          </cell>
          <cell r="N44">
            <v>0</v>
          </cell>
          <cell r="O44">
            <v>10</v>
          </cell>
          <cell r="P44">
            <v>225</v>
          </cell>
          <cell r="Q44">
            <v>0</v>
          </cell>
          <cell r="R44">
            <v>15.25</v>
          </cell>
          <cell r="S44">
            <v>19</v>
          </cell>
          <cell r="T44">
            <v>16.899999999999999</v>
          </cell>
          <cell r="U44">
            <v>225</v>
          </cell>
          <cell r="V44">
            <v>75.290009623642064</v>
          </cell>
          <cell r="W44">
            <v>0.65118932447509759</v>
          </cell>
          <cell r="X44">
            <v>0</v>
          </cell>
          <cell r="Y44">
            <v>33.217682399999994</v>
          </cell>
          <cell r="Z44">
            <v>0</v>
          </cell>
          <cell r="AA44">
            <v>1.038</v>
          </cell>
          <cell r="AB44">
            <v>34.479954331199998</v>
          </cell>
          <cell r="AC44">
            <v>0</v>
          </cell>
          <cell r="AD44">
            <v>34.479954331199998</v>
          </cell>
          <cell r="AE44">
            <v>44.304497280000007</v>
          </cell>
          <cell r="AF44">
            <v>49.028050506543075</v>
          </cell>
          <cell r="AG44">
            <v>0</v>
          </cell>
          <cell r="AH44">
            <v>400.21591499843038</v>
          </cell>
          <cell r="AI44">
            <v>34.801383912906985</v>
          </cell>
          <cell r="AJ44">
            <v>435.01729891133732</v>
          </cell>
          <cell r="AK44">
            <v>0</v>
          </cell>
          <cell r="AL44">
            <v>145.56647387326831</v>
          </cell>
          <cell r="AM44">
            <v>145.56647387326831</v>
          </cell>
          <cell r="AN44">
            <v>0</v>
          </cell>
          <cell r="AO44">
            <v>51.969827213114748</v>
          </cell>
          <cell r="AP44">
            <v>44.025529920318235</v>
          </cell>
          <cell r="AQ44">
            <v>0</v>
          </cell>
          <cell r="AR44">
            <v>0</v>
          </cell>
          <cell r="AS44">
            <v>40.62242878742088</v>
          </cell>
          <cell r="AT44">
            <v>0</v>
          </cell>
          <cell r="AU44">
            <v>290.38467899506247</v>
          </cell>
          <cell r="AV44">
            <v>56.459615384615383</v>
          </cell>
          <cell r="AW44">
            <v>0</v>
          </cell>
          <cell r="AX44">
            <v>11.22</v>
          </cell>
          <cell r="AY44">
            <v>0</v>
          </cell>
          <cell r="AZ44">
            <v>0</v>
          </cell>
          <cell r="BA44">
            <v>11.22</v>
          </cell>
          <cell r="BB44">
            <v>0</v>
          </cell>
          <cell r="BC44">
            <v>1.7141666666666668</v>
          </cell>
          <cell r="BD44">
            <v>46.08428</v>
          </cell>
          <cell r="BE44">
            <v>126.69806205128205</v>
          </cell>
          <cell r="BF44">
            <v>417.08274104634449</v>
          </cell>
          <cell r="BG44">
            <v>17.934557864992815</v>
          </cell>
          <cell r="BH44">
            <v>4.2999999999999997E-2</v>
          </cell>
          <cell r="BI44">
            <v>435.01729891133732</v>
          </cell>
          <cell r="BJ44">
            <v>0</v>
          </cell>
          <cell r="BK44">
            <v>13799.426471765299</v>
          </cell>
          <cell r="BL44">
            <v>1291.6263177572321</v>
          </cell>
          <cell r="BM44">
            <v>165.59311766118358</v>
          </cell>
          <cell r="BN44">
            <v>1464.7006564858184</v>
          </cell>
          <cell r="BO44">
            <v>903.68994106973003</v>
          </cell>
          <cell r="BP44">
            <v>0</v>
          </cell>
          <cell r="BQ44">
            <v>107.63552647976934</v>
          </cell>
          <cell r="BR44">
            <v>6.8997132358826496</v>
          </cell>
          <cell r="BS44">
            <v>0</v>
          </cell>
          <cell r="BT44">
            <v>0</v>
          </cell>
          <cell r="BU44">
            <v>3940.1452726896168</v>
          </cell>
          <cell r="BV44">
            <v>689.97132358826502</v>
          </cell>
          <cell r="BW44">
            <v>578.36156228462721</v>
          </cell>
          <cell r="BX44">
            <v>0</v>
          </cell>
          <cell r="BY44">
            <v>233.21030737283351</v>
          </cell>
          <cell r="BZ44">
            <v>3.95E-2</v>
          </cell>
          <cell r="CA44">
            <v>545.07734563472934</v>
          </cell>
          <cell r="CB44">
            <v>19786.192283335371</v>
          </cell>
          <cell r="CC44">
            <v>0</v>
          </cell>
          <cell r="CD44">
            <v>1541.8578189096233</v>
          </cell>
          <cell r="CE44">
            <v>21328.050102244993</v>
          </cell>
        </row>
        <row r="45">
          <cell r="A45">
            <v>42174</v>
          </cell>
          <cell r="B45">
            <v>51</v>
          </cell>
          <cell r="C45" t="str">
            <v>Fri</v>
          </cell>
          <cell r="D45">
            <v>31526.428833515325</v>
          </cell>
          <cell r="E45">
            <v>0</v>
          </cell>
          <cell r="F45">
            <v>31526.428833515325</v>
          </cell>
          <cell r="G45">
            <v>0</v>
          </cell>
          <cell r="H45">
            <v>31526.428833515325</v>
          </cell>
          <cell r="I45">
            <v>834.74613000000011</v>
          </cell>
          <cell r="J45">
            <v>784.7921709953356</v>
          </cell>
          <cell r="K45">
            <v>0</v>
          </cell>
          <cell r="L45">
            <v>784.7921709953356</v>
          </cell>
          <cell r="M45">
            <v>638.27716756364862</v>
          </cell>
          <cell r="N45">
            <v>0</v>
          </cell>
          <cell r="O45">
            <v>9</v>
          </cell>
          <cell r="P45">
            <v>225</v>
          </cell>
          <cell r="Q45">
            <v>0</v>
          </cell>
          <cell r="R45">
            <v>15.25</v>
          </cell>
          <cell r="S45">
            <v>19</v>
          </cell>
          <cell r="T45">
            <v>16.899999999999999</v>
          </cell>
          <cell r="U45">
            <v>225</v>
          </cell>
          <cell r="V45">
            <v>75.290009623642064</v>
          </cell>
          <cell r="W45">
            <v>0.65118932447509759</v>
          </cell>
          <cell r="X45">
            <v>0</v>
          </cell>
          <cell r="Y45">
            <v>33.217682399999994</v>
          </cell>
          <cell r="Z45">
            <v>0</v>
          </cell>
          <cell r="AA45">
            <v>1.038</v>
          </cell>
          <cell r="AB45">
            <v>34.479954331199998</v>
          </cell>
          <cell r="AC45">
            <v>0</v>
          </cell>
          <cell r="AD45">
            <v>34.479954331199998</v>
          </cell>
          <cell r="AE45">
            <v>44.304497280000007</v>
          </cell>
          <cell r="AF45">
            <v>49.028050506543075</v>
          </cell>
          <cell r="AG45">
            <v>0</v>
          </cell>
          <cell r="AH45">
            <v>385.23457058672437</v>
          </cell>
          <cell r="AI45">
            <v>33.498658311889074</v>
          </cell>
          <cell r="AJ45">
            <v>418.73322889861345</v>
          </cell>
          <cell r="AK45">
            <v>0</v>
          </cell>
          <cell r="AL45">
            <v>140.11746148229034</v>
          </cell>
          <cell r="AM45">
            <v>140.11746148229034</v>
          </cell>
          <cell r="AN45">
            <v>0</v>
          </cell>
          <cell r="AO45">
            <v>54.737451147540988</v>
          </cell>
          <cell r="AP45">
            <v>41.304851105017661</v>
          </cell>
          <cell r="AQ45">
            <v>0</v>
          </cell>
          <cell r="AR45">
            <v>0</v>
          </cell>
          <cell r="AS45">
            <v>37.767879737494006</v>
          </cell>
          <cell r="AT45">
            <v>0</v>
          </cell>
          <cell r="AU45">
            <v>279.51466427332213</v>
          </cell>
          <cell r="AV45">
            <v>54.34615384615384</v>
          </cell>
          <cell r="AW45">
            <v>0</v>
          </cell>
          <cell r="AX45">
            <v>10.8</v>
          </cell>
          <cell r="AY45">
            <v>0</v>
          </cell>
          <cell r="AZ45">
            <v>0</v>
          </cell>
          <cell r="BA45">
            <v>10.8</v>
          </cell>
          <cell r="BB45">
            <v>0</v>
          </cell>
          <cell r="BC45">
            <v>1.65</v>
          </cell>
          <cell r="BD45">
            <v>44.359200000000001</v>
          </cell>
          <cell r="BE45">
            <v>121.95535384615384</v>
          </cell>
          <cell r="BF45">
            <v>401.47001811947598</v>
          </cell>
          <cell r="BG45">
            <v>17.263210779137466</v>
          </cell>
          <cell r="BH45">
            <v>4.2999999999999997E-2</v>
          </cell>
          <cell r="BI45">
            <v>418.73322889861345</v>
          </cell>
          <cell r="BJ45">
            <v>0</v>
          </cell>
          <cell r="BK45">
            <v>13282.870400629699</v>
          </cell>
          <cell r="BL45">
            <v>1243.27666949894</v>
          </cell>
          <cell r="BM45">
            <v>159.3944448075564</v>
          </cell>
          <cell r="BN45">
            <v>1409.8722896654938</v>
          </cell>
          <cell r="BO45">
            <v>869.86197536123746</v>
          </cell>
          <cell r="BP45">
            <v>0</v>
          </cell>
          <cell r="BQ45">
            <v>103.60638912491166</v>
          </cell>
          <cell r="BR45">
            <v>6.6414352003148496</v>
          </cell>
          <cell r="BS45">
            <v>0</v>
          </cell>
          <cell r="BT45">
            <v>0</v>
          </cell>
          <cell r="BU45">
            <v>3792.6532036584545</v>
          </cell>
          <cell r="BV45">
            <v>664.14352003148497</v>
          </cell>
          <cell r="BW45">
            <v>556.711664231192</v>
          </cell>
          <cell r="BX45">
            <v>0</v>
          </cell>
          <cell r="BY45">
            <v>224.48050977064187</v>
          </cell>
          <cell r="BZ45">
            <v>3.95E-2</v>
          </cell>
          <cell r="CA45">
            <v>524.67338082487311</v>
          </cell>
          <cell r="CB45">
            <v>19045.532679146345</v>
          </cell>
          <cell r="CC45">
            <v>0</v>
          </cell>
          <cell r="CD45">
            <v>1484.141216062739</v>
          </cell>
          <cell r="CE45">
            <v>20529.673895209085</v>
          </cell>
        </row>
        <row r="46">
          <cell r="A46">
            <v>42175</v>
          </cell>
          <cell r="B46">
            <v>51</v>
          </cell>
          <cell r="C46" t="str">
            <v>Sat</v>
          </cell>
          <cell r="D46">
            <v>23819.96845198936</v>
          </cell>
          <cell r="E46">
            <v>0</v>
          </cell>
          <cell r="F46">
            <v>23819.96845198936</v>
          </cell>
          <cell r="G46">
            <v>0</v>
          </cell>
          <cell r="H46">
            <v>23819.96845198936</v>
          </cell>
          <cell r="I46">
            <v>698.74816499999997</v>
          </cell>
          <cell r="J46">
            <v>563.9225180804807</v>
          </cell>
          <cell r="K46">
            <v>0</v>
          </cell>
          <cell r="L46">
            <v>563.9225180804807</v>
          </cell>
          <cell r="M46">
            <v>489.8406169674513</v>
          </cell>
          <cell r="N46">
            <v>0</v>
          </cell>
          <cell r="O46">
            <v>8</v>
          </cell>
          <cell r="P46">
            <v>225</v>
          </cell>
          <cell r="Q46">
            <v>0</v>
          </cell>
          <cell r="R46">
            <v>15.25</v>
          </cell>
          <cell r="S46">
            <v>19</v>
          </cell>
          <cell r="T46">
            <v>16.899999999999999</v>
          </cell>
          <cell r="U46">
            <v>225</v>
          </cell>
          <cell r="V46">
            <v>75.290009623642064</v>
          </cell>
          <cell r="W46">
            <v>0.65118932447509759</v>
          </cell>
          <cell r="X46">
            <v>0</v>
          </cell>
          <cell r="Y46">
            <v>33.217682399999994</v>
          </cell>
          <cell r="Z46">
            <v>0</v>
          </cell>
          <cell r="AA46">
            <v>1.038</v>
          </cell>
          <cell r="AB46">
            <v>34.479954331199998</v>
          </cell>
          <cell r="AC46">
            <v>0</v>
          </cell>
          <cell r="AD46">
            <v>34.479954331199998</v>
          </cell>
          <cell r="AE46">
            <v>44.304497280000007</v>
          </cell>
          <cell r="AF46">
            <v>49.028050506543075</v>
          </cell>
          <cell r="AG46">
            <v>0</v>
          </cell>
          <cell r="AH46">
            <v>291.06611999885848</v>
          </cell>
          <cell r="AI46">
            <v>25.31009739120508</v>
          </cell>
          <cell r="AJ46">
            <v>316.37621739006357</v>
          </cell>
          <cell r="AK46">
            <v>0</v>
          </cell>
          <cell r="AL46">
            <v>105.86652645328604</v>
          </cell>
          <cell r="AM46">
            <v>105.86652645328604</v>
          </cell>
          <cell r="AN46">
            <v>0</v>
          </cell>
          <cell r="AO46">
            <v>45.819551803278685</v>
          </cell>
          <cell r="AP46">
            <v>29.680132530551614</v>
          </cell>
          <cell r="AQ46">
            <v>0</v>
          </cell>
          <cell r="AR46">
            <v>0</v>
          </cell>
          <cell r="AS46">
            <v>28.984651891565168</v>
          </cell>
          <cell r="AT46">
            <v>0</v>
          </cell>
          <cell r="AU46">
            <v>211.18885745095452</v>
          </cell>
          <cell r="AV46">
            <v>41.061538461538461</v>
          </cell>
          <cell r="AW46">
            <v>0</v>
          </cell>
          <cell r="AX46">
            <v>8.16</v>
          </cell>
          <cell r="AY46">
            <v>0</v>
          </cell>
          <cell r="AZ46">
            <v>0</v>
          </cell>
          <cell r="BA46">
            <v>8.16</v>
          </cell>
          <cell r="BB46">
            <v>0</v>
          </cell>
          <cell r="BC46">
            <v>1.2466666666666668</v>
          </cell>
          <cell r="BD46">
            <v>33.515840000000004</v>
          </cell>
          <cell r="BE46">
            <v>92.144045128205136</v>
          </cell>
          <cell r="BF46">
            <v>303.33290257915968</v>
          </cell>
          <cell r="BG46">
            <v>13.043314810903865</v>
          </cell>
          <cell r="BH46">
            <v>4.2999999999999997E-2</v>
          </cell>
          <cell r="BI46">
            <v>316.37621739006357</v>
          </cell>
          <cell r="BJ46">
            <v>0</v>
          </cell>
          <cell r="BK46">
            <v>10035.946524920219</v>
          </cell>
          <cell r="BL46">
            <v>939.36459473253251</v>
          </cell>
          <cell r="BM46">
            <v>120.43135829904261</v>
          </cell>
          <cell r="BN46">
            <v>1065.2368410805955</v>
          </cell>
          <cell r="BO46">
            <v>657.22904805071278</v>
          </cell>
          <cell r="BP46">
            <v>0</v>
          </cell>
          <cell r="BQ46">
            <v>78.280382894377709</v>
          </cell>
          <cell r="BR46">
            <v>5.0179732624601092</v>
          </cell>
          <cell r="BS46">
            <v>0</v>
          </cell>
          <cell r="BT46">
            <v>0</v>
          </cell>
          <cell r="BU46">
            <v>2865.5601983197216</v>
          </cell>
          <cell r="BV46">
            <v>501.79732624601093</v>
          </cell>
          <cell r="BW46">
            <v>420.6265907524562</v>
          </cell>
          <cell r="BX46">
            <v>0</v>
          </cell>
          <cell r="BY46">
            <v>169.60749627115166</v>
          </cell>
          <cell r="BZ46">
            <v>3.95E-2</v>
          </cell>
          <cell r="CA46">
            <v>396.41988773434861</v>
          </cell>
          <cell r="CB46">
            <v>14389.958024243906</v>
          </cell>
          <cell r="CC46">
            <v>0</v>
          </cell>
          <cell r="CD46">
            <v>1121.3511410251806</v>
          </cell>
          <cell r="CE46">
            <v>15511.309165269087</v>
          </cell>
        </row>
        <row r="47">
          <cell r="A47">
            <v>42176</v>
          </cell>
          <cell r="B47">
            <v>51</v>
          </cell>
          <cell r="C47" t="str">
            <v>Sun</v>
          </cell>
          <cell r="D47">
            <v>18740.710473256331</v>
          </cell>
          <cell r="E47">
            <v>0</v>
          </cell>
          <cell r="F47">
            <v>18740.710473256331</v>
          </cell>
          <cell r="G47">
            <v>0</v>
          </cell>
          <cell r="H47">
            <v>18740.710473256331</v>
          </cell>
          <cell r="I47">
            <v>548.68144499999994</v>
          </cell>
          <cell r="J47">
            <v>568.62187239781804</v>
          </cell>
          <cell r="K47">
            <v>0</v>
          </cell>
          <cell r="L47">
            <v>568.62187239781804</v>
          </cell>
          <cell r="M47">
            <v>400.77868660973292</v>
          </cell>
          <cell r="N47">
            <v>0</v>
          </cell>
          <cell r="O47">
            <v>7</v>
          </cell>
          <cell r="P47">
            <v>225</v>
          </cell>
          <cell r="Q47">
            <v>0</v>
          </cell>
          <cell r="R47">
            <v>15.25</v>
          </cell>
          <cell r="S47">
            <v>19</v>
          </cell>
          <cell r="T47">
            <v>16.899999999999999</v>
          </cell>
          <cell r="U47">
            <v>225</v>
          </cell>
          <cell r="V47">
            <v>75.290009623642064</v>
          </cell>
          <cell r="W47">
            <v>0.65118932447509759</v>
          </cell>
          <cell r="X47">
            <v>0</v>
          </cell>
          <cell r="Y47">
            <v>33.217682399999994</v>
          </cell>
          <cell r="Z47">
            <v>0</v>
          </cell>
          <cell r="AA47">
            <v>1.038</v>
          </cell>
          <cell r="AB47">
            <v>34.479954331199998</v>
          </cell>
          <cell r="AC47">
            <v>0</v>
          </cell>
          <cell r="AD47">
            <v>34.479954331199998</v>
          </cell>
          <cell r="AE47">
            <v>44.304497280000007</v>
          </cell>
          <cell r="AF47">
            <v>49.028050506543075</v>
          </cell>
          <cell r="AG47">
            <v>0</v>
          </cell>
          <cell r="AH47">
            <v>229.0005502932195</v>
          </cell>
          <cell r="AI47">
            <v>19.913091329845173</v>
          </cell>
          <cell r="AJ47">
            <v>248.91364162306468</v>
          </cell>
          <cell r="AK47">
            <v>0</v>
          </cell>
          <cell r="AL47">
            <v>83.292046547805924</v>
          </cell>
          <cell r="AM47">
            <v>83.292046547805924</v>
          </cell>
          <cell r="AN47">
            <v>0</v>
          </cell>
          <cell r="AO47">
            <v>35.979111147540976</v>
          </cell>
          <cell r="AP47">
            <v>29.927466968306209</v>
          </cell>
          <cell r="AQ47">
            <v>0</v>
          </cell>
          <cell r="AR47">
            <v>0</v>
          </cell>
          <cell r="AS47">
            <v>23.714715184007868</v>
          </cell>
          <cell r="AT47">
            <v>0</v>
          </cell>
          <cell r="AU47">
            <v>166.15593931803039</v>
          </cell>
          <cell r="AV47">
            <v>32.305769230769229</v>
          </cell>
          <cell r="AW47">
            <v>0</v>
          </cell>
          <cell r="AX47">
            <v>6.42</v>
          </cell>
          <cell r="AY47">
            <v>0</v>
          </cell>
          <cell r="AZ47">
            <v>0</v>
          </cell>
          <cell r="BA47">
            <v>6.42</v>
          </cell>
          <cell r="BB47">
            <v>0</v>
          </cell>
          <cell r="BC47">
            <v>0.98083333333333345</v>
          </cell>
          <cell r="BD47">
            <v>26.36908</v>
          </cell>
          <cell r="BE47">
            <v>72.495682564102566</v>
          </cell>
          <cell r="BF47">
            <v>238.65162188213296</v>
          </cell>
          <cell r="BG47">
            <v>10.262019740931716</v>
          </cell>
          <cell r="BH47">
            <v>4.2999999999999997E-2</v>
          </cell>
          <cell r="BI47">
            <v>248.91364162306468</v>
          </cell>
          <cell r="BJ47">
            <v>0</v>
          </cell>
          <cell r="BK47">
            <v>7895.928515929877</v>
          </cell>
          <cell r="BL47">
            <v>739.05890909103653</v>
          </cell>
          <cell r="BM47">
            <v>94.751142191158522</v>
          </cell>
          <cell r="BN47">
            <v>838.09074996782124</v>
          </cell>
          <cell r="BO47">
            <v>517.08461868695781</v>
          </cell>
          <cell r="BP47">
            <v>0</v>
          </cell>
          <cell r="BQ47">
            <v>61.588242424253039</v>
          </cell>
          <cell r="BR47">
            <v>3.9479642579649386</v>
          </cell>
          <cell r="BS47">
            <v>0</v>
          </cell>
          <cell r="BT47">
            <v>0</v>
          </cell>
          <cell r="BU47">
            <v>2254.5216266191924</v>
          </cell>
          <cell r="BV47">
            <v>394.79642579649385</v>
          </cell>
          <cell r="BW47">
            <v>330.93415595965303</v>
          </cell>
          <cell r="BX47">
            <v>0</v>
          </cell>
          <cell r="BY47">
            <v>133.4411919192149</v>
          </cell>
          <cell r="BZ47">
            <v>3.95E-2</v>
          </cell>
          <cell r="CA47">
            <v>311.88917637923009</v>
          </cell>
          <cell r="CB47">
            <v>11321.511092603661</v>
          </cell>
          <cell r="CC47">
            <v>0</v>
          </cell>
          <cell r="CD47">
            <v>882.23950065951703</v>
          </cell>
          <cell r="CE47">
            <v>12203.750593263178</v>
          </cell>
        </row>
        <row r="48">
          <cell r="A48">
            <v>42177</v>
          </cell>
          <cell r="B48">
            <v>52</v>
          </cell>
          <cell r="C48" t="str">
            <v>Mon</v>
          </cell>
          <cell r="D48">
            <v>20156.282432673997</v>
          </cell>
          <cell r="E48">
            <v>0</v>
          </cell>
          <cell r="F48">
            <v>20156.282432673997</v>
          </cell>
          <cell r="G48">
            <v>0</v>
          </cell>
          <cell r="H48">
            <v>20156.282432673997</v>
          </cell>
          <cell r="I48">
            <v>513.78952500000003</v>
          </cell>
          <cell r="J48">
            <v>550.49985980302199</v>
          </cell>
          <cell r="K48">
            <v>0</v>
          </cell>
          <cell r="L48">
            <v>550.49985980302199</v>
          </cell>
          <cell r="M48">
            <v>413.64318766140332</v>
          </cell>
          <cell r="N48">
            <v>0</v>
          </cell>
          <cell r="O48">
            <v>6</v>
          </cell>
          <cell r="P48">
            <v>225</v>
          </cell>
          <cell r="Q48">
            <v>0</v>
          </cell>
          <cell r="R48">
            <v>15.25</v>
          </cell>
          <cell r="S48">
            <v>19</v>
          </cell>
          <cell r="T48">
            <v>16.899999999999999</v>
          </cell>
          <cell r="U48">
            <v>225</v>
          </cell>
          <cell r="V48">
            <v>75.426508521347245</v>
          </cell>
          <cell r="W48">
            <v>0.65213231335903266</v>
          </cell>
          <cell r="X48">
            <v>0</v>
          </cell>
          <cell r="Y48">
            <v>33.334543199999992</v>
          </cell>
          <cell r="Z48">
            <v>0</v>
          </cell>
          <cell r="AA48">
            <v>1.038</v>
          </cell>
          <cell r="AB48">
            <v>34.601255841599993</v>
          </cell>
          <cell r="AC48">
            <v>0</v>
          </cell>
          <cell r="AD48">
            <v>34.601255841599993</v>
          </cell>
          <cell r="AE48">
            <v>44.304497280000007</v>
          </cell>
          <cell r="AF48">
            <v>49.188063490620976</v>
          </cell>
          <cell r="AG48">
            <v>0</v>
          </cell>
          <cell r="AH48">
            <v>245.85228988574761</v>
          </cell>
          <cell r="AI48">
            <v>21.378459990065018</v>
          </cell>
          <cell r="AJ48">
            <v>267.23074987581265</v>
          </cell>
          <cell r="AK48">
            <v>0</v>
          </cell>
          <cell r="AL48">
            <v>89.583477478551089</v>
          </cell>
          <cell r="AM48">
            <v>89.583477478551089</v>
          </cell>
          <cell r="AN48">
            <v>0</v>
          </cell>
          <cell r="AO48">
            <v>33.69111639344262</v>
          </cell>
          <cell r="AP48">
            <v>28.973676831737997</v>
          </cell>
          <cell r="AQ48">
            <v>0</v>
          </cell>
          <cell r="AR48">
            <v>0</v>
          </cell>
          <cell r="AS48">
            <v>24.475928263988365</v>
          </cell>
          <cell r="AT48">
            <v>0</v>
          </cell>
          <cell r="AU48">
            <v>180.33023523358881</v>
          </cell>
          <cell r="AV48">
            <v>33.815384615384609</v>
          </cell>
          <cell r="AW48">
            <v>0</v>
          </cell>
          <cell r="AX48">
            <v>6.72</v>
          </cell>
          <cell r="AY48">
            <v>0</v>
          </cell>
          <cell r="AZ48">
            <v>0</v>
          </cell>
          <cell r="BA48">
            <v>6.72</v>
          </cell>
          <cell r="BB48">
            <v>0</v>
          </cell>
          <cell r="BC48">
            <v>1.0266666666666666</v>
          </cell>
          <cell r="BD48">
            <v>27.601279999999996</v>
          </cell>
          <cell r="BE48">
            <v>75.883331282051273</v>
          </cell>
          <cell r="BF48">
            <v>256.21356651564008</v>
          </cell>
          <cell r="BG48">
            <v>11.017183360172522</v>
          </cell>
          <cell r="BH48">
            <v>4.2999999999999997E-2</v>
          </cell>
          <cell r="BI48">
            <v>267.23074987581265</v>
          </cell>
          <cell r="BJ48">
            <v>0</v>
          </cell>
          <cell r="BK48">
            <v>8506.7979815799608</v>
          </cell>
          <cell r="BL48">
            <v>796.23629107588431</v>
          </cell>
          <cell r="BM48">
            <v>102.08157577895952</v>
          </cell>
          <cell r="BN48">
            <v>902.92974231257767</v>
          </cell>
          <cell r="BO48">
            <v>557.08893281871769</v>
          </cell>
          <cell r="BP48">
            <v>0</v>
          </cell>
          <cell r="BQ48">
            <v>66.353024256323692</v>
          </cell>
          <cell r="BR48">
            <v>4.2533989907899805</v>
          </cell>
          <cell r="BS48">
            <v>0</v>
          </cell>
          <cell r="BT48">
            <v>0</v>
          </cell>
          <cell r="BU48">
            <v>2428.9429652332533</v>
          </cell>
          <cell r="BV48">
            <v>425.33989907899809</v>
          </cell>
          <cell r="BW48">
            <v>356.53691700397934</v>
          </cell>
          <cell r="BX48">
            <v>0</v>
          </cell>
          <cell r="BY48">
            <v>143.76488588870131</v>
          </cell>
          <cell r="BZ48">
            <v>3.95E-2</v>
          </cell>
          <cell r="CA48">
            <v>336.01852027240847</v>
          </cell>
          <cell r="CB48">
            <v>12197.401169057301</v>
          </cell>
          <cell r="CC48">
            <v>0</v>
          </cell>
          <cell r="CD48">
            <v>947.16192248042455</v>
          </cell>
          <cell r="CE48">
            <v>13144.563091537726</v>
          </cell>
        </row>
        <row r="49">
          <cell r="A49">
            <v>42178</v>
          </cell>
          <cell r="B49">
            <v>52</v>
          </cell>
          <cell r="C49" t="str">
            <v>Tue</v>
          </cell>
          <cell r="D49">
            <v>24835.419425973323</v>
          </cell>
          <cell r="E49">
            <v>0</v>
          </cell>
          <cell r="F49">
            <v>24835.419425973323</v>
          </cell>
          <cell r="G49">
            <v>0</v>
          </cell>
          <cell r="H49">
            <v>24835.419425973323</v>
          </cell>
          <cell r="I49">
            <v>844.4461500000001</v>
          </cell>
          <cell r="J49">
            <v>738.82875920931895</v>
          </cell>
          <cell r="K49">
            <v>0</v>
          </cell>
          <cell r="L49">
            <v>738.82875920931895</v>
          </cell>
          <cell r="M49">
            <v>586.62124795617206</v>
          </cell>
          <cell r="N49">
            <v>0</v>
          </cell>
          <cell r="O49">
            <v>5</v>
          </cell>
          <cell r="P49">
            <v>225</v>
          </cell>
          <cell r="Q49">
            <v>0</v>
          </cell>
          <cell r="R49">
            <v>15.25</v>
          </cell>
          <cell r="S49">
            <v>19</v>
          </cell>
          <cell r="T49">
            <v>16.899999999999999</v>
          </cell>
          <cell r="U49">
            <v>225</v>
          </cell>
          <cell r="V49">
            <v>75.426508521347245</v>
          </cell>
          <cell r="W49">
            <v>0.65213231335903266</v>
          </cell>
          <cell r="X49">
            <v>0</v>
          </cell>
          <cell r="Y49">
            <v>33.334543199999992</v>
          </cell>
          <cell r="Z49">
            <v>0</v>
          </cell>
          <cell r="AA49">
            <v>1.038</v>
          </cell>
          <cell r="AB49">
            <v>34.601255841599993</v>
          </cell>
          <cell r="AC49">
            <v>0</v>
          </cell>
          <cell r="AD49">
            <v>34.601255841599993</v>
          </cell>
          <cell r="AE49">
            <v>44.304497280000007</v>
          </cell>
          <cell r="AF49">
            <v>49.188063490620976</v>
          </cell>
          <cell r="AG49">
            <v>0</v>
          </cell>
          <cell r="AH49">
            <v>302.92514289493909</v>
          </cell>
          <cell r="AI49">
            <v>26.341316773472975</v>
          </cell>
          <cell r="AJ49">
            <v>329.26645966841204</v>
          </cell>
          <cell r="AK49">
            <v>0</v>
          </cell>
          <cell r="AL49">
            <v>110.37964189321477</v>
          </cell>
          <cell r="AM49">
            <v>110.37964189321477</v>
          </cell>
          <cell r="AN49">
            <v>0</v>
          </cell>
          <cell r="AO49">
            <v>55.37351803278689</v>
          </cell>
          <cell r="AP49">
            <v>38.885724168911523</v>
          </cell>
          <cell r="AQ49">
            <v>0</v>
          </cell>
          <cell r="AR49">
            <v>0</v>
          </cell>
          <cell r="AS49">
            <v>34.711316447110775</v>
          </cell>
          <cell r="AT49">
            <v>0</v>
          </cell>
          <cell r="AU49">
            <v>222.19261126995767</v>
          </cell>
          <cell r="AV49">
            <v>41.665384615384617</v>
          </cell>
          <cell r="AW49">
            <v>0</v>
          </cell>
          <cell r="AX49">
            <v>8.2799999999999994</v>
          </cell>
          <cell r="AY49">
            <v>0</v>
          </cell>
          <cell r="AZ49">
            <v>0</v>
          </cell>
          <cell r="BA49">
            <v>8.2799999999999994</v>
          </cell>
          <cell r="BB49">
            <v>0</v>
          </cell>
          <cell r="BC49">
            <v>1.2649999999999999</v>
          </cell>
          <cell r="BD49">
            <v>34.008720000000004</v>
          </cell>
          <cell r="BE49">
            <v>93.499104615384624</v>
          </cell>
          <cell r="BF49">
            <v>315.69171588534232</v>
          </cell>
          <cell r="BG49">
            <v>13.574743783069719</v>
          </cell>
          <cell r="BH49">
            <v>4.2999999999999997E-2</v>
          </cell>
          <cell r="BI49">
            <v>329.26645966841204</v>
          </cell>
          <cell r="BJ49">
            <v>0</v>
          </cell>
          <cell r="BK49">
            <v>10481.590370161024</v>
          </cell>
          <cell r="BL49">
            <v>981.07685864707196</v>
          </cell>
          <cell r="BM49">
            <v>125.7790844419323</v>
          </cell>
          <cell r="BN49">
            <v>1112.5384324922834</v>
          </cell>
          <cell r="BO49">
            <v>686.41314936592016</v>
          </cell>
          <cell r="BP49">
            <v>0</v>
          </cell>
          <cell r="BQ49">
            <v>81.756404887255997</v>
          </cell>
          <cell r="BR49">
            <v>5.240795185080513</v>
          </cell>
          <cell r="BS49">
            <v>0</v>
          </cell>
          <cell r="BT49">
            <v>0</v>
          </cell>
          <cell r="BU49">
            <v>2992.8047250195445</v>
          </cell>
          <cell r="BV49">
            <v>524.07951850805125</v>
          </cell>
          <cell r="BW49">
            <v>439.30441559418892</v>
          </cell>
          <cell r="BX49">
            <v>0</v>
          </cell>
          <cell r="BY49">
            <v>177.1388772557213</v>
          </cell>
          <cell r="BZ49">
            <v>3.95E-2</v>
          </cell>
          <cell r="CA49">
            <v>414.0228196213605</v>
          </cell>
          <cell r="CB49">
            <v>15028.940726159892</v>
          </cell>
          <cell r="CC49">
            <v>0</v>
          </cell>
          <cell r="CD49">
            <v>1167.038797341952</v>
          </cell>
          <cell r="CE49">
            <v>16195.979523501843</v>
          </cell>
        </row>
        <row r="50">
          <cell r="A50">
            <v>42179</v>
          </cell>
          <cell r="B50">
            <v>52</v>
          </cell>
          <cell r="C50" t="str">
            <v>Wed</v>
          </cell>
          <cell r="D50">
            <v>25375.319848277086</v>
          </cell>
          <cell r="E50">
            <v>0</v>
          </cell>
          <cell r="F50">
            <v>25375.319848277086</v>
          </cell>
          <cell r="G50">
            <v>0</v>
          </cell>
          <cell r="H50">
            <v>25375.319848277086</v>
          </cell>
          <cell r="I50">
            <v>615.53002500000002</v>
          </cell>
          <cell r="J50">
            <v>705.02613623895786</v>
          </cell>
          <cell r="K50">
            <v>0</v>
          </cell>
          <cell r="L50">
            <v>705.02613623895786</v>
          </cell>
          <cell r="M50">
            <v>515.1737882692023</v>
          </cell>
          <cell r="N50">
            <v>0</v>
          </cell>
          <cell r="O50">
            <v>4</v>
          </cell>
          <cell r="P50">
            <v>225</v>
          </cell>
          <cell r="Q50">
            <v>0</v>
          </cell>
          <cell r="R50">
            <v>15.25</v>
          </cell>
          <cell r="S50">
            <v>19</v>
          </cell>
          <cell r="T50">
            <v>16.899999999999999</v>
          </cell>
          <cell r="U50">
            <v>225</v>
          </cell>
          <cell r="V50">
            <v>75.426508521347245</v>
          </cell>
          <cell r="W50">
            <v>0.65213231335903266</v>
          </cell>
          <cell r="X50">
            <v>0</v>
          </cell>
          <cell r="Y50">
            <v>33.334543199999992</v>
          </cell>
          <cell r="Z50">
            <v>0</v>
          </cell>
          <cell r="AA50">
            <v>1.038</v>
          </cell>
          <cell r="AB50">
            <v>34.601255841599993</v>
          </cell>
          <cell r="AC50">
            <v>0</v>
          </cell>
          <cell r="AD50">
            <v>34.601255841599993</v>
          </cell>
          <cell r="AE50">
            <v>44.304497280000007</v>
          </cell>
          <cell r="AF50">
            <v>49.188063490620976</v>
          </cell>
          <cell r="AG50">
            <v>0</v>
          </cell>
          <cell r="AH50">
            <v>309.51047208830727</v>
          </cell>
          <cell r="AI50">
            <v>26.913954094635425</v>
          </cell>
          <cell r="AJ50">
            <v>336.42442618294268</v>
          </cell>
          <cell r="AK50">
            <v>0</v>
          </cell>
          <cell r="AL50">
            <v>112.77919932567593</v>
          </cell>
          <cell r="AM50">
            <v>112.77919932567593</v>
          </cell>
          <cell r="AN50">
            <v>0</v>
          </cell>
          <cell r="AO50">
            <v>40.362624590163939</v>
          </cell>
          <cell r="AP50">
            <v>37.106638749418835</v>
          </cell>
          <cell r="AQ50">
            <v>0</v>
          </cell>
          <cell r="AR50">
            <v>0</v>
          </cell>
          <cell r="AS50">
            <v>30.483656110603686</v>
          </cell>
          <cell r="AT50">
            <v>0</v>
          </cell>
          <cell r="AU50">
            <v>227.02288542800019</v>
          </cell>
          <cell r="AV50">
            <v>42.571153846153841</v>
          </cell>
          <cell r="AW50">
            <v>0</v>
          </cell>
          <cell r="AX50">
            <v>8.4600000000000009</v>
          </cell>
          <cell r="AY50">
            <v>0</v>
          </cell>
          <cell r="AZ50">
            <v>0</v>
          </cell>
          <cell r="BA50">
            <v>8.4600000000000009</v>
          </cell>
          <cell r="BB50">
            <v>0</v>
          </cell>
          <cell r="BC50">
            <v>1.2925</v>
          </cell>
          <cell r="BD50">
            <v>34.748039999999996</v>
          </cell>
          <cell r="BE50">
            <v>95.531693846153843</v>
          </cell>
          <cell r="BF50">
            <v>322.55457927415404</v>
          </cell>
          <cell r="BG50">
            <v>13.869846908788622</v>
          </cell>
          <cell r="BH50">
            <v>4.2999999999999997E-2</v>
          </cell>
          <cell r="BI50">
            <v>336.42442618294268</v>
          </cell>
          <cell r="BJ50">
            <v>0</v>
          </cell>
          <cell r="BK50">
            <v>10709.451030381915</v>
          </cell>
          <cell r="BL50">
            <v>1002.4046164437473</v>
          </cell>
          <cell r="BM50">
            <v>128.51341236458296</v>
          </cell>
          <cell r="BN50">
            <v>1136.7240505899415</v>
          </cell>
          <cell r="BO50">
            <v>701.33517435213571</v>
          </cell>
          <cell r="BP50">
            <v>0</v>
          </cell>
          <cell r="BQ50">
            <v>83.533718036978939</v>
          </cell>
          <cell r="BR50">
            <v>5.3547255151909576</v>
          </cell>
          <cell r="BS50">
            <v>0</v>
          </cell>
          <cell r="BT50">
            <v>0</v>
          </cell>
          <cell r="BU50">
            <v>3057.8656973025777</v>
          </cell>
          <cell r="BV50">
            <v>535.47255151909576</v>
          </cell>
          <cell r="BW50">
            <v>448.85451158536688</v>
          </cell>
          <cell r="BX50">
            <v>0</v>
          </cell>
          <cell r="BY50">
            <v>180.98972241345433</v>
          </cell>
          <cell r="BZ50">
            <v>3.95E-2</v>
          </cell>
          <cell r="CA50">
            <v>423.02331570008567</v>
          </cell>
          <cell r="CB50">
            <v>15355.656828902494</v>
          </cell>
          <cell r="CC50">
            <v>0</v>
          </cell>
          <cell r="CD50">
            <v>1192.4092059798202</v>
          </cell>
          <cell r="CE50">
            <v>16548.066034882315</v>
          </cell>
        </row>
        <row r="51">
          <cell r="A51">
            <v>42180</v>
          </cell>
          <cell r="B51">
            <v>52</v>
          </cell>
          <cell r="C51" t="str">
            <v>Thu</v>
          </cell>
          <cell r="D51">
            <v>33653.792990268194</v>
          </cell>
          <cell r="E51">
            <v>0</v>
          </cell>
          <cell r="F51">
            <v>33653.792990268194</v>
          </cell>
          <cell r="G51">
            <v>0</v>
          </cell>
          <cell r="H51">
            <v>33653.792990268194</v>
          </cell>
          <cell r="I51">
            <v>859.70722499999999</v>
          </cell>
          <cell r="J51">
            <v>859.55241267489407</v>
          </cell>
          <cell r="K51">
            <v>0</v>
          </cell>
          <cell r="L51">
            <v>859.55241267489407</v>
          </cell>
          <cell r="M51">
            <v>695.6726337941783</v>
          </cell>
          <cell r="N51">
            <v>0</v>
          </cell>
          <cell r="O51">
            <v>3</v>
          </cell>
          <cell r="P51">
            <v>225</v>
          </cell>
          <cell r="Q51">
            <v>0</v>
          </cell>
          <cell r="R51">
            <v>15.25</v>
          </cell>
          <cell r="S51">
            <v>19</v>
          </cell>
          <cell r="T51">
            <v>16.899999999999999</v>
          </cell>
          <cell r="U51">
            <v>225</v>
          </cell>
          <cell r="V51">
            <v>75.426508521347245</v>
          </cell>
          <cell r="W51">
            <v>0.65213231335903266</v>
          </cell>
          <cell r="X51">
            <v>0</v>
          </cell>
          <cell r="Y51">
            <v>33.334543199999992</v>
          </cell>
          <cell r="Z51">
            <v>0</v>
          </cell>
          <cell r="AA51">
            <v>1.038</v>
          </cell>
          <cell r="AB51">
            <v>34.601255841599993</v>
          </cell>
          <cell r="AC51">
            <v>0</v>
          </cell>
          <cell r="AD51">
            <v>34.601255841599993</v>
          </cell>
          <cell r="AE51">
            <v>44.304497280000007</v>
          </cell>
          <cell r="AF51">
            <v>49.188063490620976</v>
          </cell>
          <cell r="AG51">
            <v>0</v>
          </cell>
          <cell r="AH51">
            <v>410.48551971995363</v>
          </cell>
          <cell r="AI51">
            <v>35.694393019126416</v>
          </cell>
          <cell r="AJ51">
            <v>446.17991273908007</v>
          </cell>
          <cell r="AK51">
            <v>0</v>
          </cell>
          <cell r="AL51">
            <v>149.57241329008087</v>
          </cell>
          <cell r="AM51">
            <v>149.57241329008087</v>
          </cell>
          <cell r="AN51">
            <v>0</v>
          </cell>
          <cell r="AO51">
            <v>56.374244262295079</v>
          </cell>
          <cell r="AP51">
            <v>45.23960066709968</v>
          </cell>
          <cell r="AQ51">
            <v>0</v>
          </cell>
          <cell r="AR51">
            <v>0</v>
          </cell>
          <cell r="AS51">
            <v>41.164061171253159</v>
          </cell>
          <cell r="AT51">
            <v>0</v>
          </cell>
          <cell r="AU51">
            <v>301.08708918465277</v>
          </cell>
          <cell r="AV51">
            <v>56.459615384615383</v>
          </cell>
          <cell r="AW51">
            <v>0</v>
          </cell>
          <cell r="AX51">
            <v>11.22</v>
          </cell>
          <cell r="AY51">
            <v>0</v>
          </cell>
          <cell r="AZ51">
            <v>0</v>
          </cell>
          <cell r="BA51">
            <v>11.22</v>
          </cell>
          <cell r="BB51">
            <v>0</v>
          </cell>
          <cell r="BC51">
            <v>1.7141666666666668</v>
          </cell>
          <cell r="BD51">
            <v>46.08428</v>
          </cell>
          <cell r="BE51">
            <v>126.69806205128205</v>
          </cell>
          <cell r="BF51">
            <v>427.78515123593485</v>
          </cell>
          <cell r="BG51">
            <v>18.394761503145197</v>
          </cell>
          <cell r="BH51">
            <v>4.2999999999999997E-2</v>
          </cell>
          <cell r="BI51">
            <v>446.17991273908007</v>
          </cell>
          <cell r="BJ51">
            <v>0</v>
          </cell>
          <cell r="BK51">
            <v>14203.314487102256</v>
          </cell>
          <cell r="BL51">
            <v>1329.4302359927713</v>
          </cell>
          <cell r="BM51">
            <v>170.43977384522708</v>
          </cell>
          <cell r="BN51">
            <v>1507.570194754036</v>
          </cell>
          <cell r="BO51">
            <v>930.1395574741091</v>
          </cell>
          <cell r="BP51">
            <v>0</v>
          </cell>
          <cell r="BQ51">
            <v>110.7858529993976</v>
          </cell>
          <cell r="BR51">
            <v>7.1016572435511289</v>
          </cell>
          <cell r="BS51">
            <v>0</v>
          </cell>
          <cell r="BT51">
            <v>0</v>
          </cell>
          <cell r="BU51">
            <v>4055.4672723090926</v>
          </cell>
          <cell r="BV51">
            <v>710.16572435511296</v>
          </cell>
          <cell r="BW51">
            <v>595.28931678342985</v>
          </cell>
          <cell r="BX51">
            <v>0</v>
          </cell>
          <cell r="BY51">
            <v>240.03601483202812</v>
          </cell>
          <cell r="BZ51">
            <v>3.95E-2</v>
          </cell>
          <cell r="CA51">
            <v>561.03092224053921</v>
          </cell>
          <cell r="CB51">
            <v>20365.30373762246</v>
          </cell>
          <cell r="CC51">
            <v>0</v>
          </cell>
          <cell r="CD51">
            <v>1581.4221384271375</v>
          </cell>
          <cell r="CE51">
            <v>21946.725876049597</v>
          </cell>
        </row>
        <row r="52">
          <cell r="A52">
            <v>42181</v>
          </cell>
          <cell r="B52">
            <v>52</v>
          </cell>
          <cell r="C52" t="str">
            <v>Fri</v>
          </cell>
          <cell r="D52">
            <v>32394.025338226071</v>
          </cell>
          <cell r="E52">
            <v>0</v>
          </cell>
          <cell r="F52">
            <v>32394.025338226071</v>
          </cell>
          <cell r="G52">
            <v>0</v>
          </cell>
          <cell r="H52">
            <v>32394.025338226071</v>
          </cell>
          <cell r="I52">
            <v>905.49045000000024</v>
          </cell>
          <cell r="J52">
            <v>806.43400515004089</v>
          </cell>
          <cell r="K52">
            <v>0</v>
          </cell>
          <cell r="L52">
            <v>806.43400515004089</v>
          </cell>
          <cell r="M52">
            <v>646.78752979783064</v>
          </cell>
          <cell r="N52">
            <v>0</v>
          </cell>
          <cell r="O52">
            <v>2</v>
          </cell>
          <cell r="P52">
            <v>225</v>
          </cell>
          <cell r="Q52">
            <v>0</v>
          </cell>
          <cell r="R52">
            <v>15.25</v>
          </cell>
          <cell r="S52">
            <v>19</v>
          </cell>
          <cell r="T52">
            <v>16.899999999999999</v>
          </cell>
          <cell r="U52">
            <v>225</v>
          </cell>
          <cell r="V52">
            <v>75.426508521347245</v>
          </cell>
          <cell r="W52">
            <v>0.65213231335903266</v>
          </cell>
          <cell r="X52">
            <v>0</v>
          </cell>
          <cell r="Y52">
            <v>33.334543199999992</v>
          </cell>
          <cell r="Z52">
            <v>0</v>
          </cell>
          <cell r="AA52">
            <v>1.038</v>
          </cell>
          <cell r="AB52">
            <v>34.601255841599993</v>
          </cell>
          <cell r="AC52">
            <v>0</v>
          </cell>
          <cell r="AD52">
            <v>34.601255841599993</v>
          </cell>
          <cell r="AE52">
            <v>44.304497280000007</v>
          </cell>
          <cell r="AF52">
            <v>49.188063490620976</v>
          </cell>
          <cell r="AG52">
            <v>0</v>
          </cell>
          <cell r="AH52">
            <v>395.11975160209442</v>
          </cell>
          <cell r="AI52">
            <v>34.358239269747351</v>
          </cell>
          <cell r="AJ52">
            <v>429.47799087184177</v>
          </cell>
          <cell r="AK52">
            <v>0</v>
          </cell>
          <cell r="AL52">
            <v>143.97344594767142</v>
          </cell>
          <cell r="AM52">
            <v>143.97344594767142</v>
          </cell>
          <cell r="AN52">
            <v>0</v>
          </cell>
          <cell r="AO52">
            <v>59.376422950819681</v>
          </cell>
          <cell r="AP52">
            <v>42.443895007896884</v>
          </cell>
          <cell r="AQ52">
            <v>0</v>
          </cell>
          <cell r="AR52">
            <v>0</v>
          </cell>
          <cell r="AS52">
            <v>38.27145146732726</v>
          </cell>
          <cell r="AT52">
            <v>0</v>
          </cell>
          <cell r="AU52">
            <v>289.81644948255342</v>
          </cell>
          <cell r="AV52">
            <v>54.34615384615384</v>
          </cell>
          <cell r="AW52">
            <v>0</v>
          </cell>
          <cell r="AX52">
            <v>10.8</v>
          </cell>
          <cell r="AY52">
            <v>0</v>
          </cell>
          <cell r="AZ52">
            <v>0</v>
          </cell>
          <cell r="BA52">
            <v>10.8</v>
          </cell>
          <cell r="BB52">
            <v>0</v>
          </cell>
          <cell r="BC52">
            <v>1.65</v>
          </cell>
          <cell r="BD52">
            <v>44.359200000000001</v>
          </cell>
          <cell r="BE52">
            <v>121.95535384615384</v>
          </cell>
          <cell r="BF52">
            <v>411.77180332870734</v>
          </cell>
          <cell r="BG52">
            <v>17.706187543134412</v>
          </cell>
          <cell r="BH52">
            <v>4.2999999999999997E-2</v>
          </cell>
          <cell r="BI52">
            <v>429.47799087184177</v>
          </cell>
          <cell r="BJ52">
            <v>0</v>
          </cell>
          <cell r="BK52">
            <v>13671.639613253508</v>
          </cell>
          <cell r="BL52">
            <v>1279.6654678005284</v>
          </cell>
          <cell r="BM52">
            <v>164.0596753590421</v>
          </cell>
          <cell r="BN52">
            <v>1451.1370858594998</v>
          </cell>
          <cell r="BO52">
            <v>895.32149917293918</v>
          </cell>
          <cell r="BP52">
            <v>0</v>
          </cell>
          <cell r="BQ52">
            <v>106.63878898337737</v>
          </cell>
          <cell r="BR52">
            <v>6.8358198066267555</v>
          </cell>
          <cell r="BS52">
            <v>0</v>
          </cell>
          <cell r="BT52">
            <v>0</v>
          </cell>
          <cell r="BU52">
            <v>3903.6583369820141</v>
          </cell>
          <cell r="BV52">
            <v>683.58198066267551</v>
          </cell>
          <cell r="BW52">
            <v>573.00575947068114</v>
          </cell>
          <cell r="BX52">
            <v>0</v>
          </cell>
          <cell r="BY52">
            <v>231.05070946398428</v>
          </cell>
          <cell r="BZ52">
            <v>3.95E-2</v>
          </cell>
          <cell r="CA52">
            <v>540.02976472351361</v>
          </cell>
          <cell r="CB52">
            <v>19602.966164556379</v>
          </cell>
          <cell r="CC52">
            <v>0</v>
          </cell>
          <cell r="CD52">
            <v>1522.224518272111</v>
          </cell>
          <cell r="CE52">
            <v>21125.190682828488</v>
          </cell>
        </row>
        <row r="53">
          <cell r="A53">
            <v>42182</v>
          </cell>
          <cell r="B53">
            <v>52</v>
          </cell>
          <cell r="C53" t="str">
            <v>Sat</v>
          </cell>
          <cell r="D53">
            <v>24475.485811104143</v>
          </cell>
          <cell r="E53">
            <v>0</v>
          </cell>
          <cell r="F53">
            <v>24475.485811104143</v>
          </cell>
          <cell r="G53">
            <v>0</v>
          </cell>
          <cell r="H53">
            <v>24475.485811104143</v>
          </cell>
          <cell r="I53">
            <v>757.966725</v>
          </cell>
          <cell r="J53">
            <v>579.47353663475997</v>
          </cell>
          <cell r="K53">
            <v>0</v>
          </cell>
          <cell r="L53">
            <v>579.47353663475997</v>
          </cell>
          <cell r="M53">
            <v>496.371825193684</v>
          </cell>
          <cell r="N53">
            <v>0</v>
          </cell>
          <cell r="O53">
            <v>1</v>
          </cell>
          <cell r="P53">
            <v>225</v>
          </cell>
          <cell r="Q53">
            <v>0</v>
          </cell>
          <cell r="R53">
            <v>15.25</v>
          </cell>
          <cell r="S53">
            <v>19</v>
          </cell>
          <cell r="T53">
            <v>16.899999999999999</v>
          </cell>
          <cell r="U53">
            <v>225</v>
          </cell>
          <cell r="V53">
            <v>75.426508521347245</v>
          </cell>
          <cell r="W53">
            <v>0.65213231335903266</v>
          </cell>
          <cell r="X53">
            <v>0</v>
          </cell>
          <cell r="Y53">
            <v>33.334543199999992</v>
          </cell>
          <cell r="Z53">
            <v>0</v>
          </cell>
          <cell r="AA53">
            <v>1.038</v>
          </cell>
          <cell r="AB53">
            <v>34.601255841599993</v>
          </cell>
          <cell r="AC53">
            <v>0</v>
          </cell>
          <cell r="AD53">
            <v>34.601255841599993</v>
          </cell>
          <cell r="AE53">
            <v>44.304497280000007</v>
          </cell>
          <cell r="AF53">
            <v>49.188063490620976</v>
          </cell>
          <cell r="AG53">
            <v>0</v>
          </cell>
          <cell r="AH53">
            <v>298.53492343269357</v>
          </cell>
          <cell r="AI53">
            <v>25.95955855936467</v>
          </cell>
          <cell r="AJ53">
            <v>324.49448199205824</v>
          </cell>
          <cell r="AK53">
            <v>0</v>
          </cell>
          <cell r="AL53">
            <v>108.77993693824064</v>
          </cell>
          <cell r="AM53">
            <v>108.77993693824064</v>
          </cell>
          <cell r="AN53">
            <v>0</v>
          </cell>
          <cell r="AO53">
            <v>49.702736065573774</v>
          </cell>
          <cell r="AP53">
            <v>30.498607191303151</v>
          </cell>
          <cell r="AQ53">
            <v>0</v>
          </cell>
          <cell r="AR53">
            <v>0</v>
          </cell>
          <cell r="AS53">
            <v>29.37111391678604</v>
          </cell>
          <cell r="AT53">
            <v>0</v>
          </cell>
          <cell r="AU53">
            <v>218.97242849792929</v>
          </cell>
          <cell r="AV53">
            <v>41.061538461538461</v>
          </cell>
          <cell r="AW53">
            <v>0</v>
          </cell>
          <cell r="AX53">
            <v>8.16</v>
          </cell>
          <cell r="AY53">
            <v>0</v>
          </cell>
          <cell r="AZ53">
            <v>0</v>
          </cell>
          <cell r="BA53">
            <v>8.16</v>
          </cell>
          <cell r="BB53">
            <v>0</v>
          </cell>
          <cell r="BC53">
            <v>1.2466666666666668</v>
          </cell>
          <cell r="BD53">
            <v>33.515840000000004</v>
          </cell>
          <cell r="BE53">
            <v>92.144045128205136</v>
          </cell>
          <cell r="BF53">
            <v>311.11647362613445</v>
          </cell>
          <cell r="BG53">
            <v>13.37800836592378</v>
          </cell>
          <cell r="BH53">
            <v>4.2999999999999997E-2</v>
          </cell>
          <cell r="BI53">
            <v>324.49448199205824</v>
          </cell>
          <cell r="BJ53">
            <v>0</v>
          </cell>
          <cell r="BK53">
            <v>10329.683263347097</v>
          </cell>
          <cell r="BL53">
            <v>966.8583534492883</v>
          </cell>
          <cell r="BM53">
            <v>123.95619916016516</v>
          </cell>
          <cell r="BN53">
            <v>1096.4146870938446</v>
          </cell>
          <cell r="BO53">
            <v>676.46513270844309</v>
          </cell>
          <cell r="BP53">
            <v>0</v>
          </cell>
          <cell r="BQ53">
            <v>80.571529454107363</v>
          </cell>
          <cell r="BR53">
            <v>5.164841631673549</v>
          </cell>
          <cell r="BS53">
            <v>0</v>
          </cell>
          <cell r="BT53">
            <v>0</v>
          </cell>
          <cell r="BU53">
            <v>2949.4307434975221</v>
          </cell>
          <cell r="BV53">
            <v>516.48416316735484</v>
          </cell>
          <cell r="BW53">
            <v>432.93768493340355</v>
          </cell>
          <cell r="BX53">
            <v>0</v>
          </cell>
          <cell r="BY53">
            <v>174.57164715056592</v>
          </cell>
          <cell r="BZ53">
            <v>3.95E-2</v>
          </cell>
          <cell r="CA53">
            <v>408.02248890221034</v>
          </cell>
          <cell r="CB53">
            <v>14811.129990998154</v>
          </cell>
          <cell r="CC53">
            <v>0</v>
          </cell>
          <cell r="CD53">
            <v>1150.125191583373</v>
          </cell>
          <cell r="CE53">
            <v>15961.255182581526</v>
          </cell>
        </row>
        <row r="54">
          <cell r="A54">
            <v>42183</v>
          </cell>
          <cell r="B54">
            <v>52</v>
          </cell>
          <cell r="C54" t="str">
            <v>Sun</v>
          </cell>
          <cell r="D54">
            <v>19256.448395501051</v>
          </cell>
          <cell r="E54">
            <v>0</v>
          </cell>
          <cell r="F54">
            <v>19256.448395501051</v>
          </cell>
          <cell r="G54">
            <v>0</v>
          </cell>
          <cell r="H54">
            <v>19256.448395501051</v>
          </cell>
          <cell r="I54">
            <v>595.18192499999998</v>
          </cell>
          <cell r="J54">
            <v>584.30248277338296</v>
          </cell>
          <cell r="K54">
            <v>0</v>
          </cell>
          <cell r="L54">
            <v>584.30248277338296</v>
          </cell>
          <cell r="M54">
            <v>406.12240243119606</v>
          </cell>
          <cell r="N54">
            <v>0</v>
          </cell>
          <cell r="O54">
            <v>0</v>
          </cell>
          <cell r="P54">
            <v>225</v>
          </cell>
          <cell r="Q54">
            <v>0</v>
          </cell>
          <cell r="R54">
            <v>15.25</v>
          </cell>
          <cell r="S54">
            <v>19</v>
          </cell>
          <cell r="T54">
            <v>16.899999999999999</v>
          </cell>
          <cell r="U54">
            <v>225</v>
          </cell>
          <cell r="V54">
            <v>75.426508521347245</v>
          </cell>
          <cell r="W54">
            <v>0.65213231335903266</v>
          </cell>
          <cell r="X54">
            <v>0</v>
          </cell>
          <cell r="Y54">
            <v>33.334543199999992</v>
          </cell>
          <cell r="Z54">
            <v>0</v>
          </cell>
          <cell r="AA54">
            <v>1.038</v>
          </cell>
          <cell r="AB54">
            <v>34.601255841599993</v>
          </cell>
          <cell r="AC54">
            <v>0</v>
          </cell>
          <cell r="AD54">
            <v>34.601255841599993</v>
          </cell>
          <cell r="AE54">
            <v>44.304497280000007</v>
          </cell>
          <cell r="AF54">
            <v>49.188063490620976</v>
          </cell>
          <cell r="AG54">
            <v>0</v>
          </cell>
          <cell r="AH54">
            <v>234.87674123013389</v>
          </cell>
          <cell r="AI54">
            <v>20.424064454794262</v>
          </cell>
          <cell r="AJ54">
            <v>255.30080568492815</v>
          </cell>
          <cell r="AK54">
            <v>0</v>
          </cell>
          <cell r="AL54">
            <v>85.58421509111578</v>
          </cell>
          <cell r="AM54">
            <v>85.58421509111578</v>
          </cell>
          <cell r="AN54">
            <v>0</v>
          </cell>
          <cell r="AO54">
            <v>39.028322950819671</v>
          </cell>
          <cell r="AP54">
            <v>30.752762251230678</v>
          </cell>
          <cell r="AQ54">
            <v>0</v>
          </cell>
          <cell r="AR54">
            <v>0</v>
          </cell>
          <cell r="AS54">
            <v>24.030911386461305</v>
          </cell>
          <cell r="AT54">
            <v>0</v>
          </cell>
          <cell r="AU54">
            <v>172.2797783035179</v>
          </cell>
          <cell r="AV54">
            <v>32.305769230769229</v>
          </cell>
          <cell r="AW54">
            <v>0</v>
          </cell>
          <cell r="AX54">
            <v>6.42</v>
          </cell>
          <cell r="AY54">
            <v>0</v>
          </cell>
          <cell r="AZ54">
            <v>0</v>
          </cell>
          <cell r="BA54">
            <v>6.42</v>
          </cell>
          <cell r="BB54">
            <v>0</v>
          </cell>
          <cell r="BC54">
            <v>0.98083333333333345</v>
          </cell>
          <cell r="BD54">
            <v>26.36908</v>
          </cell>
          <cell r="BE54">
            <v>72.495682564102566</v>
          </cell>
          <cell r="BF54">
            <v>244.77546086762047</v>
          </cell>
          <cell r="BG54">
            <v>10.52534481730768</v>
          </cell>
          <cell r="BH54">
            <v>4.2999999999999997E-2</v>
          </cell>
          <cell r="BI54">
            <v>255.30080568492815</v>
          </cell>
          <cell r="BJ54">
            <v>0</v>
          </cell>
          <cell r="BK54">
            <v>8127.0302145451415</v>
          </cell>
          <cell r="BL54">
            <v>760.69002808142523</v>
          </cell>
          <cell r="BM54">
            <v>97.524362574541698</v>
          </cell>
          <cell r="BN54">
            <v>862.62037881648052</v>
          </cell>
          <cell r="BO54">
            <v>532.21889117502496</v>
          </cell>
          <cell r="BP54">
            <v>0</v>
          </cell>
          <cell r="BQ54">
            <v>63.390835673452102</v>
          </cell>
          <cell r="BR54">
            <v>4.063515107272571</v>
          </cell>
          <cell r="BS54">
            <v>0</v>
          </cell>
          <cell r="BT54">
            <v>0</v>
          </cell>
          <cell r="BU54">
            <v>2320.5080114281973</v>
          </cell>
          <cell r="BV54">
            <v>406.35151072725711</v>
          </cell>
          <cell r="BW54">
            <v>340.62009035201601</v>
          </cell>
          <cell r="BX54">
            <v>0</v>
          </cell>
          <cell r="BY54">
            <v>137.34681062581288</v>
          </cell>
          <cell r="BZ54">
            <v>3.95E-2</v>
          </cell>
          <cell r="CA54">
            <v>321.01769347453313</v>
          </cell>
          <cell r="CB54">
            <v>11652.874331152958</v>
          </cell>
          <cell r="CC54">
            <v>0</v>
          </cell>
          <cell r="CD54">
            <v>904.8779080839771</v>
          </cell>
          <cell r="CE54">
            <v>12557.752239236936</v>
          </cell>
        </row>
        <row r="55">
          <cell r="A55">
            <v>42184</v>
          </cell>
          <cell r="B55">
            <v>1</v>
          </cell>
          <cell r="C55" t="str">
            <v>Mon</v>
          </cell>
          <cell r="D55">
            <v>19900.542331508994</v>
          </cell>
          <cell r="E55">
            <v>0</v>
          </cell>
          <cell r="F55">
            <v>19900.542331508994</v>
          </cell>
          <cell r="G55">
            <v>423.58399999999995</v>
          </cell>
          <cell r="H55">
            <v>20324.126331508993</v>
          </cell>
          <cell r="I55">
            <v>555.3611249999999</v>
          </cell>
          <cell r="J55">
            <v>504.18525933107293</v>
          </cell>
          <cell r="K55">
            <v>0</v>
          </cell>
          <cell r="L55">
            <v>504.18525933107293</v>
          </cell>
          <cell r="M55">
            <v>483.65393999999992</v>
          </cell>
          <cell r="N55">
            <v>0</v>
          </cell>
          <cell r="O55">
            <v>1</v>
          </cell>
          <cell r="P55">
            <v>235</v>
          </cell>
          <cell r="Q55">
            <v>0</v>
          </cell>
          <cell r="R55">
            <v>14.926443620032202</v>
          </cell>
          <cell r="S55">
            <v>19.46966899325226</v>
          </cell>
          <cell r="T55">
            <v>15.600762495987174</v>
          </cell>
          <cell r="U55">
            <v>235</v>
          </cell>
          <cell r="V55">
            <v>77.516513214254402</v>
          </cell>
          <cell r="W55">
            <v>0.62786499533691886</v>
          </cell>
          <cell r="X55">
            <v>0</v>
          </cell>
          <cell r="Y55">
            <v>33.363758399999995</v>
          </cell>
          <cell r="Z55">
            <v>0</v>
          </cell>
          <cell r="AA55">
            <v>1</v>
          </cell>
          <cell r="AB55">
            <v>33.363758399999995</v>
          </cell>
          <cell r="AC55">
            <v>0</v>
          </cell>
          <cell r="AD55">
            <v>33.363758399999995</v>
          </cell>
          <cell r="AE55">
            <v>41.232799999999997</v>
          </cell>
          <cell r="AF55">
            <v>47.309902375954188</v>
          </cell>
          <cell r="AG55">
            <v>0</v>
          </cell>
          <cell r="AH55">
            <v>247.40512317733433</v>
          </cell>
          <cell r="AI55">
            <v>21.51348897194211</v>
          </cell>
          <cell r="AJ55">
            <v>268.91861214927644</v>
          </cell>
          <cell r="AK55">
            <v>0</v>
          </cell>
          <cell r="AL55">
            <v>86.485643963868071</v>
          </cell>
          <cell r="AM55">
            <v>86.485643963868071</v>
          </cell>
          <cell r="AN55">
            <v>0</v>
          </cell>
          <cell r="AO55">
            <v>37.206526828311013</v>
          </cell>
          <cell r="AP55">
            <v>25.895933798659438</v>
          </cell>
          <cell r="AQ55">
            <v>0</v>
          </cell>
          <cell r="AR55">
            <v>0</v>
          </cell>
          <cell r="AS55">
            <v>31.001942380983323</v>
          </cell>
          <cell r="AT55">
            <v>0</v>
          </cell>
          <cell r="AU55">
            <v>184.75160001463161</v>
          </cell>
          <cell r="AV55">
            <v>38.64</v>
          </cell>
          <cell r="AW55">
            <v>0</v>
          </cell>
          <cell r="AX55">
            <v>1.8491199999999999</v>
          </cell>
          <cell r="AY55">
            <v>0</v>
          </cell>
          <cell r="AZ55">
            <v>0</v>
          </cell>
          <cell r="BA55">
            <v>1.3451199999999999</v>
          </cell>
          <cell r="BB55">
            <v>0</v>
          </cell>
          <cell r="BC55">
            <v>0.36847999999999997</v>
          </cell>
          <cell r="BD55">
            <v>24.427199999999996</v>
          </cell>
          <cell r="BE55">
            <v>66.629919999999984</v>
          </cell>
          <cell r="BF55">
            <v>251.3815200146316</v>
          </cell>
          <cell r="BG55">
            <v>10.809405360629158</v>
          </cell>
          <cell r="BH55">
            <v>4.2999999999999997E-2</v>
          </cell>
          <cell r="BI55">
            <v>268.91861214927644</v>
          </cell>
          <cell r="BJ55">
            <v>0</v>
          </cell>
          <cell r="BK55">
            <v>8254.3647566108211</v>
          </cell>
          <cell r="BL55">
            <v>772.60854121877298</v>
          </cell>
          <cell r="BM55">
            <v>99.052377079329872</v>
          </cell>
          <cell r="BN55">
            <v>876.13593960725177</v>
          </cell>
          <cell r="BO55">
            <v>540.55771199855121</v>
          </cell>
          <cell r="BP55">
            <v>0</v>
          </cell>
          <cell r="BQ55">
            <v>64.384045101564411</v>
          </cell>
          <cell r="BR55">
            <v>4.1271823783054113</v>
          </cell>
          <cell r="BS55">
            <v>0</v>
          </cell>
          <cell r="BT55">
            <v>0</v>
          </cell>
          <cell r="BU55">
            <v>2356.8657973837758</v>
          </cell>
          <cell r="BV55">
            <v>412.71823783054111</v>
          </cell>
          <cell r="BW55">
            <v>345.95693567907279</v>
          </cell>
          <cell r="BX55">
            <v>0</v>
          </cell>
          <cell r="BY55">
            <v>139.49876438672288</v>
          </cell>
          <cell r="BZ55">
            <v>3.95E-2</v>
          </cell>
          <cell r="CA55">
            <v>326.04740788612747</v>
          </cell>
          <cell r="CB55">
            <v>11835.451899777061</v>
          </cell>
          <cell r="CC55">
            <v>0</v>
          </cell>
          <cell r="CD55">
            <v>887.06138808229457</v>
          </cell>
          <cell r="CE55">
            <v>12722.513287859356</v>
          </cell>
        </row>
        <row r="56">
          <cell r="A56">
            <v>42185</v>
          </cell>
          <cell r="B56">
            <v>1</v>
          </cell>
          <cell r="C56" t="str">
            <v>Tue</v>
          </cell>
          <cell r="D56">
            <v>24520.311087037873</v>
          </cell>
          <cell r="E56">
            <v>0</v>
          </cell>
          <cell r="F56">
            <v>24520.311087037873</v>
          </cell>
          <cell r="G56">
            <v>521.91600000000005</v>
          </cell>
          <cell r="H56">
            <v>25042.227087037874</v>
          </cell>
          <cell r="I56">
            <v>912.77174999999988</v>
          </cell>
          <cell r="J56">
            <v>676.66969015486097</v>
          </cell>
          <cell r="K56">
            <v>0</v>
          </cell>
          <cell r="L56">
            <v>676.66969015486097</v>
          </cell>
          <cell r="M56">
            <v>685.90922399999988</v>
          </cell>
          <cell r="N56">
            <v>0</v>
          </cell>
          <cell r="O56">
            <v>2</v>
          </cell>
          <cell r="P56">
            <v>235</v>
          </cell>
          <cell r="Q56">
            <v>0</v>
          </cell>
          <cell r="R56">
            <v>14.926443620032202</v>
          </cell>
          <cell r="S56">
            <v>19.46966899325226</v>
          </cell>
          <cell r="T56">
            <v>15.600762495987174</v>
          </cell>
          <cell r="U56">
            <v>235</v>
          </cell>
          <cell r="V56">
            <v>77.516513214254402</v>
          </cell>
          <cell r="W56">
            <v>0.62786499533691886</v>
          </cell>
          <cell r="X56">
            <v>0</v>
          </cell>
          <cell r="Y56">
            <v>33.363758399999995</v>
          </cell>
          <cell r="Z56">
            <v>0</v>
          </cell>
          <cell r="AA56">
            <v>1</v>
          </cell>
          <cell r="AB56">
            <v>33.363758399999995</v>
          </cell>
          <cell r="AC56">
            <v>0</v>
          </cell>
          <cell r="AD56">
            <v>33.363758399999995</v>
          </cell>
          <cell r="AE56">
            <v>41.232799999999997</v>
          </cell>
          <cell r="AF56">
            <v>47.309902375954188</v>
          </cell>
          <cell r="AG56">
            <v>0</v>
          </cell>
          <cell r="AH56">
            <v>304.83845534350127</v>
          </cell>
          <cell r="AI56">
            <v>26.507691769000104</v>
          </cell>
          <cell r="AJ56">
            <v>331.3461471125014</v>
          </cell>
          <cell r="AK56">
            <v>0</v>
          </cell>
          <cell r="AL56">
            <v>106.56266845548031</v>
          </cell>
          <cell r="AM56">
            <v>106.56266845548031</v>
          </cell>
          <cell r="AN56">
            <v>0</v>
          </cell>
          <cell r="AO56">
            <v>61.151321321778504</v>
          </cell>
          <cell r="AP56">
            <v>34.755069045569243</v>
          </cell>
          <cell r="AQ56">
            <v>0</v>
          </cell>
          <cell r="AR56">
            <v>0</v>
          </cell>
          <cell r="AS56">
            <v>43.966391013030893</v>
          </cell>
          <cell r="AT56">
            <v>0</v>
          </cell>
          <cell r="AU56">
            <v>227.64036430374256</v>
          </cell>
          <cell r="AV56">
            <v>47.61</v>
          </cell>
          <cell r="AW56">
            <v>0</v>
          </cell>
          <cell r="AX56">
            <v>2.2783800000000003</v>
          </cell>
          <cell r="AY56">
            <v>0</v>
          </cell>
          <cell r="AZ56">
            <v>0</v>
          </cell>
          <cell r="BA56">
            <v>1.6573800000000001</v>
          </cell>
          <cell r="BB56">
            <v>0</v>
          </cell>
          <cell r="BC56">
            <v>0.45402000000000003</v>
          </cell>
          <cell r="BD56">
            <v>30.097800000000003</v>
          </cell>
          <cell r="BE56">
            <v>82.097580000000008</v>
          </cell>
          <cell r="BF56">
            <v>309.73794430374255</v>
          </cell>
          <cell r="BG56">
            <v>13.318731605060931</v>
          </cell>
          <cell r="BH56">
            <v>4.2999999999999997E-2</v>
          </cell>
          <cell r="BI56">
            <v>331.3461471125014</v>
          </cell>
          <cell r="BJ56">
            <v>0</v>
          </cell>
          <cell r="BK56">
            <v>10170.556575109766</v>
          </cell>
          <cell r="BL56">
            <v>951.96409543027391</v>
          </cell>
          <cell r="BM56">
            <v>122.04667890131718</v>
          </cell>
          <cell r="BN56">
            <v>1079.5246398732211</v>
          </cell>
          <cell r="BO56">
            <v>666.04432371250073</v>
          </cell>
          <cell r="BP56">
            <v>0</v>
          </cell>
          <cell r="BQ56">
            <v>79.330341285856164</v>
          </cell>
          <cell r="BR56">
            <v>5.0852782875548819</v>
          </cell>
          <cell r="BS56">
            <v>0</v>
          </cell>
          <cell r="BT56">
            <v>0</v>
          </cell>
          <cell r="BU56">
            <v>2903.9953574907245</v>
          </cell>
          <cell r="BV56">
            <v>508.52782875548831</v>
          </cell>
          <cell r="BW56">
            <v>426.26836717600042</v>
          </cell>
          <cell r="BX56">
            <v>0</v>
          </cell>
          <cell r="BY56">
            <v>171.88240611935498</v>
          </cell>
          <cell r="BZ56">
            <v>3.95E-2</v>
          </cell>
          <cell r="CA56">
            <v>401.73698471683571</v>
          </cell>
          <cell r="CB56">
            <v>14582.967519368169</v>
          </cell>
          <cell r="CC56">
            <v>0</v>
          </cell>
          <cell r="CD56">
            <v>1092.9863531728274</v>
          </cell>
          <cell r="CE56">
            <v>15675.953872540997</v>
          </cell>
        </row>
        <row r="57">
          <cell r="A57">
            <v>42186</v>
          </cell>
          <cell r="B57">
            <v>1</v>
          </cell>
          <cell r="C57" t="str">
            <v>Wed</v>
          </cell>
          <cell r="D57">
            <v>25053.36132806043</v>
          </cell>
          <cell r="E57">
            <v>0</v>
          </cell>
          <cell r="F57">
            <v>25053.36132806043</v>
          </cell>
          <cell r="G57">
            <v>533.26199999999994</v>
          </cell>
          <cell r="H57">
            <v>25586.623328060432</v>
          </cell>
          <cell r="I57">
            <v>665.33362499999987</v>
          </cell>
          <cell r="J57">
            <v>645.7109461608477</v>
          </cell>
          <cell r="K57">
            <v>0</v>
          </cell>
          <cell r="L57">
            <v>645.7109461608477</v>
          </cell>
          <cell r="M57">
            <v>602.36899799999981</v>
          </cell>
          <cell r="N57">
            <v>0</v>
          </cell>
          <cell r="O57">
            <v>3</v>
          </cell>
          <cell r="P57">
            <v>235</v>
          </cell>
          <cell r="Q57">
            <v>0</v>
          </cell>
          <cell r="R57">
            <v>14.926443620032202</v>
          </cell>
          <cell r="S57">
            <v>19.46966899325226</v>
          </cell>
          <cell r="T57">
            <v>15.600762495987174</v>
          </cell>
          <cell r="U57">
            <v>235</v>
          </cell>
          <cell r="V57">
            <v>77.516513214254402</v>
          </cell>
          <cell r="W57">
            <v>0.62786499533691886</v>
          </cell>
          <cell r="X57">
            <v>0</v>
          </cell>
          <cell r="Y57">
            <v>33.363758399999995</v>
          </cell>
          <cell r="Z57">
            <v>0</v>
          </cell>
          <cell r="AA57">
            <v>1</v>
          </cell>
          <cell r="AB57">
            <v>33.363758399999995</v>
          </cell>
          <cell r="AC57">
            <v>0</v>
          </cell>
          <cell r="AD57">
            <v>33.363758399999995</v>
          </cell>
          <cell r="AE57">
            <v>41.232799999999997</v>
          </cell>
          <cell r="AF57">
            <v>47.309902375954188</v>
          </cell>
          <cell r="AG57">
            <v>0</v>
          </cell>
          <cell r="AH57">
            <v>311.46537828575129</v>
          </cell>
          <cell r="AI57">
            <v>27.083945937891407</v>
          </cell>
          <cell r="AJ57">
            <v>338.54932422364266</v>
          </cell>
          <cell r="AK57">
            <v>0</v>
          </cell>
          <cell r="AL57">
            <v>108.87924820451248</v>
          </cell>
          <cell r="AM57">
            <v>108.87924820451248</v>
          </cell>
          <cell r="AN57">
            <v>0</v>
          </cell>
          <cell r="AO57">
            <v>44.574155903224089</v>
          </cell>
          <cell r="AP57">
            <v>33.164967847405947</v>
          </cell>
          <cell r="AQ57">
            <v>0</v>
          </cell>
          <cell r="AR57">
            <v>0</v>
          </cell>
          <cell r="AS57">
            <v>38.611510056315588</v>
          </cell>
          <cell r="AT57">
            <v>0</v>
          </cell>
          <cell r="AU57">
            <v>232.58906787556302</v>
          </cell>
          <cell r="AV57">
            <v>48.645000000000003</v>
          </cell>
          <cell r="AW57">
            <v>0</v>
          </cell>
          <cell r="AX57">
            <v>2.3279100000000001</v>
          </cell>
          <cell r="AY57">
            <v>0</v>
          </cell>
          <cell r="AZ57">
            <v>0</v>
          </cell>
          <cell r="BA57">
            <v>1.6934099999999999</v>
          </cell>
          <cell r="BB57">
            <v>0</v>
          </cell>
          <cell r="BC57">
            <v>0.46388999999999997</v>
          </cell>
          <cell r="BD57">
            <v>30.752099999999995</v>
          </cell>
          <cell r="BE57">
            <v>83.88230999999999</v>
          </cell>
          <cell r="BF57">
            <v>316.47137787556301</v>
          </cell>
          <cell r="BG57">
            <v>13.60826924864921</v>
          </cell>
          <cell r="BH57">
            <v>4.2999999999999997E-2</v>
          </cell>
          <cell r="BI57">
            <v>338.54932422364266</v>
          </cell>
          <cell r="BJ57">
            <v>0</v>
          </cell>
          <cell r="BK57">
            <v>10391.655631090411</v>
          </cell>
          <cell r="BL57">
            <v>972.65896707006232</v>
          </cell>
          <cell r="BM57">
            <v>124.69986757308493</v>
          </cell>
          <cell r="BN57">
            <v>1102.9925668269866</v>
          </cell>
          <cell r="BO57">
            <v>680.52354814103319</v>
          </cell>
          <cell r="BP57">
            <v>0</v>
          </cell>
          <cell r="BQ57">
            <v>81.054913922505193</v>
          </cell>
          <cell r="BR57">
            <v>5.1958278155452051</v>
          </cell>
          <cell r="BS57">
            <v>0</v>
          </cell>
          <cell r="BT57">
            <v>0</v>
          </cell>
          <cell r="BU57">
            <v>2967.125691349218</v>
          </cell>
          <cell r="BV57">
            <v>519.58278155452058</v>
          </cell>
          <cell r="BW57">
            <v>435.53507081026123</v>
          </cell>
          <cell r="BX57">
            <v>0</v>
          </cell>
          <cell r="BY57">
            <v>175.6189801654279</v>
          </cell>
          <cell r="BZ57">
            <v>3.95E-2</v>
          </cell>
          <cell r="CA57">
            <v>410.47039742807118</v>
          </cell>
          <cell r="CB57">
            <v>14899.988552397908</v>
          </cell>
          <cell r="CC57">
            <v>0</v>
          </cell>
          <cell r="CD57">
            <v>1116.7469260678888</v>
          </cell>
          <cell r="CE57">
            <v>16016.735478465796</v>
          </cell>
        </row>
        <row r="58">
          <cell r="A58">
            <v>42187</v>
          </cell>
          <cell r="B58">
            <v>1</v>
          </cell>
          <cell r="C58" t="str">
            <v>Thu</v>
          </cell>
          <cell r="D58">
            <v>33226.798357073058</v>
          </cell>
          <cell r="E58">
            <v>0</v>
          </cell>
          <cell r="F58">
            <v>33226.798357073058</v>
          </cell>
          <cell r="G58">
            <v>707.23400000000004</v>
          </cell>
          <cell r="H58">
            <v>33934.032357073054</v>
          </cell>
          <cell r="I58">
            <v>929.26762499999973</v>
          </cell>
          <cell r="J58">
            <v>787.23663299062264</v>
          </cell>
          <cell r="K58">
            <v>0</v>
          </cell>
          <cell r="L58">
            <v>787.23663299062264</v>
          </cell>
          <cell r="M58">
            <v>813.41798999999992</v>
          </cell>
          <cell r="N58">
            <v>0</v>
          </cell>
          <cell r="O58">
            <v>4</v>
          </cell>
          <cell r="P58">
            <v>235</v>
          </cell>
          <cell r="Q58">
            <v>0</v>
          </cell>
          <cell r="R58">
            <v>14.926443620032202</v>
          </cell>
          <cell r="S58">
            <v>19.46966899325226</v>
          </cell>
          <cell r="T58">
            <v>15.600762495987174</v>
          </cell>
          <cell r="U58">
            <v>235</v>
          </cell>
          <cell r="V58">
            <v>77.516513214254402</v>
          </cell>
          <cell r="W58">
            <v>0.62786499533691886</v>
          </cell>
          <cell r="X58">
            <v>0</v>
          </cell>
          <cell r="Y58">
            <v>33.363758399999995</v>
          </cell>
          <cell r="Z58">
            <v>0</v>
          </cell>
          <cell r="AA58">
            <v>1</v>
          </cell>
          <cell r="AB58">
            <v>33.363758399999995</v>
          </cell>
          <cell r="AC58">
            <v>0</v>
          </cell>
          <cell r="AD58">
            <v>33.363758399999995</v>
          </cell>
          <cell r="AE58">
            <v>41.232799999999997</v>
          </cell>
          <cell r="AF58">
            <v>47.309902375954188</v>
          </cell>
          <cell r="AG58">
            <v>0</v>
          </cell>
          <cell r="AH58">
            <v>413.07819673358506</v>
          </cell>
          <cell r="AI58">
            <v>35.919843194224775</v>
          </cell>
          <cell r="AJ58">
            <v>448.99803992780983</v>
          </cell>
          <cell r="AK58">
            <v>0</v>
          </cell>
          <cell r="AL58">
            <v>144.40013768967259</v>
          </cell>
          <cell r="AM58">
            <v>144.40013768967259</v>
          </cell>
          <cell r="AN58">
            <v>0</v>
          </cell>
          <cell r="AO58">
            <v>62.256465683015456</v>
          </cell>
          <cell r="AP58">
            <v>40.434001896152459</v>
          </cell>
          <cell r="AQ58">
            <v>0</v>
          </cell>
          <cell r="AR58">
            <v>0</v>
          </cell>
          <cell r="AS58">
            <v>52.139630368017407</v>
          </cell>
          <cell r="AT58">
            <v>0</v>
          </cell>
          <cell r="AU58">
            <v>308.46918931014386</v>
          </cell>
          <cell r="AV58">
            <v>64.515000000000001</v>
          </cell>
          <cell r="AW58">
            <v>0</v>
          </cell>
          <cell r="AX58">
            <v>3.0873700000000004</v>
          </cell>
          <cell r="AY58">
            <v>0</v>
          </cell>
          <cell r="AZ58">
            <v>0</v>
          </cell>
          <cell r="BA58">
            <v>2.24587</v>
          </cell>
          <cell r="BB58">
            <v>0</v>
          </cell>
          <cell r="BC58">
            <v>0.61523000000000005</v>
          </cell>
          <cell r="BD58">
            <v>40.784700000000001</v>
          </cell>
          <cell r="BE58">
            <v>111.24816999999999</v>
          </cell>
          <cell r="BF58">
            <v>419.71735931014388</v>
          </cell>
          <cell r="BG58">
            <v>18.047846450336188</v>
          </cell>
          <cell r="BH58">
            <v>4.2999999999999997E-2</v>
          </cell>
          <cell r="BI58">
            <v>448.99803992780983</v>
          </cell>
          <cell r="BJ58">
            <v>0</v>
          </cell>
          <cell r="BK58">
            <v>13781.841156126999</v>
          </cell>
          <cell r="BL58">
            <v>1289.9803322134871</v>
          </cell>
          <cell r="BM58">
            <v>165.38209387352398</v>
          </cell>
          <cell r="BN58">
            <v>1462.8341134513937</v>
          </cell>
          <cell r="BO58">
            <v>902.53832271186684</v>
          </cell>
          <cell r="BP58">
            <v>0</v>
          </cell>
          <cell r="BQ58">
            <v>107.49836101779059</v>
          </cell>
          <cell r="BR58">
            <v>6.8909205780634997</v>
          </cell>
          <cell r="BS58">
            <v>0</v>
          </cell>
          <cell r="BT58">
            <v>0</v>
          </cell>
          <cell r="BU58">
            <v>3935.1241438461261</v>
          </cell>
          <cell r="BV58">
            <v>689.09205780635</v>
          </cell>
          <cell r="BW58">
            <v>577.62452653559478</v>
          </cell>
          <cell r="BX58">
            <v>0</v>
          </cell>
          <cell r="BY58">
            <v>232.91311553854624</v>
          </cell>
          <cell r="BZ58">
            <v>3.95E-2</v>
          </cell>
          <cell r="CA58">
            <v>544.38272566701642</v>
          </cell>
          <cell r="CB58">
            <v>19760.977725520632</v>
          </cell>
          <cell r="CC58">
            <v>0</v>
          </cell>
          <cell r="CD58">
            <v>1481.0757104588313</v>
          </cell>
          <cell r="CE58">
            <v>21242.053435979462</v>
          </cell>
        </row>
        <row r="59">
          <cell r="A59">
            <v>42188</v>
          </cell>
          <cell r="B59">
            <v>1</v>
          </cell>
          <cell r="C59" t="str">
            <v>Fri</v>
          </cell>
          <cell r="D59">
            <v>31983.014461353741</v>
          </cell>
          <cell r="E59">
            <v>0</v>
          </cell>
          <cell r="F59">
            <v>31983.014461353741</v>
          </cell>
          <cell r="G59">
            <v>680.76</v>
          </cell>
          <cell r="H59">
            <v>32663.774461353743</v>
          </cell>
          <cell r="I59">
            <v>978.75524999999993</v>
          </cell>
          <cell r="J59">
            <v>738.58717814288741</v>
          </cell>
          <cell r="K59">
            <v>0</v>
          </cell>
          <cell r="L59">
            <v>738.58717814288741</v>
          </cell>
          <cell r="M59">
            <v>756.25888799999984</v>
          </cell>
          <cell r="N59">
            <v>0</v>
          </cell>
          <cell r="O59">
            <v>5</v>
          </cell>
          <cell r="P59">
            <v>235</v>
          </cell>
          <cell r="Q59">
            <v>0</v>
          </cell>
          <cell r="R59">
            <v>14.926443620032202</v>
          </cell>
          <cell r="S59">
            <v>19.46966899325226</v>
          </cell>
          <cell r="T59">
            <v>15.600762495987174</v>
          </cell>
          <cell r="U59">
            <v>235</v>
          </cell>
          <cell r="V59">
            <v>77.516513214254402</v>
          </cell>
          <cell r="W59">
            <v>0.62786499533691886</v>
          </cell>
          <cell r="X59">
            <v>0</v>
          </cell>
          <cell r="Y59">
            <v>33.363758399999995</v>
          </cell>
          <cell r="Z59">
            <v>0</v>
          </cell>
          <cell r="AA59">
            <v>1</v>
          </cell>
          <cell r="AB59">
            <v>33.363758399999995</v>
          </cell>
          <cell r="AC59">
            <v>0</v>
          </cell>
          <cell r="AD59">
            <v>33.363758399999995</v>
          </cell>
          <cell r="AE59">
            <v>41.232799999999997</v>
          </cell>
          <cell r="AF59">
            <v>47.309902375954188</v>
          </cell>
          <cell r="AG59">
            <v>0</v>
          </cell>
          <cell r="AH59">
            <v>397.61537653500164</v>
          </cell>
          <cell r="AI59">
            <v>34.575250133478391</v>
          </cell>
          <cell r="AJ59">
            <v>432.19062666848004</v>
          </cell>
          <cell r="AK59">
            <v>0</v>
          </cell>
          <cell r="AL59">
            <v>138.99478494193082</v>
          </cell>
          <cell r="AM59">
            <v>138.99478494193082</v>
          </cell>
          <cell r="AN59">
            <v>0</v>
          </cell>
          <cell r="AO59">
            <v>65.571898766726349</v>
          </cell>
          <cell r="AP59">
            <v>37.935271441895843</v>
          </cell>
          <cell r="AQ59">
            <v>0</v>
          </cell>
          <cell r="AR59">
            <v>0</v>
          </cell>
          <cell r="AS59">
            <v>48.475764450264826</v>
          </cell>
          <cell r="AT59">
            <v>0</v>
          </cell>
          <cell r="AU59">
            <v>296.92221430922939</v>
          </cell>
          <cell r="AV59">
            <v>62.1</v>
          </cell>
          <cell r="AW59">
            <v>0</v>
          </cell>
          <cell r="AX59">
            <v>2.9718</v>
          </cell>
          <cell r="AY59">
            <v>0</v>
          </cell>
          <cell r="AZ59">
            <v>0</v>
          </cell>
          <cell r="BA59">
            <v>2.1617999999999999</v>
          </cell>
          <cell r="BB59">
            <v>0</v>
          </cell>
          <cell r="BC59">
            <v>0.59219999999999995</v>
          </cell>
          <cell r="BD59">
            <v>39.257999999999996</v>
          </cell>
          <cell r="BE59">
            <v>107.0838</v>
          </cell>
          <cell r="BF59">
            <v>404.00601430922939</v>
          </cell>
          <cell r="BG59">
            <v>17.372258615296865</v>
          </cell>
          <cell r="BH59">
            <v>4.2999999999999997E-2</v>
          </cell>
          <cell r="BI59">
            <v>432.19062666848004</v>
          </cell>
          <cell r="BJ59">
            <v>0</v>
          </cell>
          <cell r="BK59">
            <v>13265.943358838822</v>
          </cell>
          <cell r="BL59">
            <v>1241.6922983873137</v>
          </cell>
          <cell r="BM59">
            <v>159.19132030606588</v>
          </cell>
          <cell r="BN59">
            <v>1408.0756172259405</v>
          </cell>
          <cell r="BO59">
            <v>868.75346571195735</v>
          </cell>
          <cell r="BP59">
            <v>0</v>
          </cell>
          <cell r="BQ59">
            <v>103.47435819894281</v>
          </cell>
          <cell r="BR59">
            <v>6.6329716794194109</v>
          </cell>
          <cell r="BS59">
            <v>0</v>
          </cell>
          <cell r="BT59">
            <v>0</v>
          </cell>
          <cell r="BU59">
            <v>3787.8200315096401</v>
          </cell>
          <cell r="BV59">
            <v>663.29716794194121</v>
          </cell>
          <cell r="BW59">
            <v>556.00221805565263</v>
          </cell>
          <cell r="BX59">
            <v>0</v>
          </cell>
          <cell r="BY59">
            <v>224.19444276437605</v>
          </cell>
          <cell r="BZ59">
            <v>3.95E-2</v>
          </cell>
          <cell r="CA59">
            <v>524.00476267413342</v>
          </cell>
          <cell r="CB59">
            <v>19021.261981784566</v>
          </cell>
          <cell r="CC59">
            <v>0</v>
          </cell>
          <cell r="CD59">
            <v>1425.6343737036877</v>
          </cell>
          <cell r="CE59">
            <v>20446.896355488254</v>
          </cell>
        </row>
        <row r="60">
          <cell r="A60">
            <v>42189</v>
          </cell>
          <cell r="B60">
            <v>1</v>
          </cell>
          <cell r="C60" t="str">
            <v>Sat</v>
          </cell>
          <cell r="D60">
            <v>24164.944259689499</v>
          </cell>
          <cell r="E60">
            <v>0</v>
          </cell>
          <cell r="F60">
            <v>24164.944259689499</v>
          </cell>
          <cell r="G60">
            <v>514.35200000000009</v>
          </cell>
          <cell r="H60">
            <v>24679.296259689498</v>
          </cell>
          <cell r="I60">
            <v>819.29512499999987</v>
          </cell>
          <cell r="J60">
            <v>530.72132561165563</v>
          </cell>
          <cell r="K60">
            <v>0</v>
          </cell>
          <cell r="L60">
            <v>530.72132561165563</v>
          </cell>
          <cell r="M60">
            <v>580.384728</v>
          </cell>
          <cell r="N60">
            <v>0</v>
          </cell>
          <cell r="O60">
            <v>6</v>
          </cell>
          <cell r="P60">
            <v>235</v>
          </cell>
          <cell r="Q60">
            <v>0</v>
          </cell>
          <cell r="R60">
            <v>14.926443620032202</v>
          </cell>
          <cell r="S60">
            <v>19.46966899325226</v>
          </cell>
          <cell r="T60">
            <v>15.600762495987174</v>
          </cell>
          <cell r="U60">
            <v>235</v>
          </cell>
          <cell r="V60">
            <v>77.516513214254402</v>
          </cell>
          <cell r="W60">
            <v>0.62786499533691886</v>
          </cell>
          <cell r="X60">
            <v>0</v>
          </cell>
          <cell r="Y60">
            <v>33.363758399999995</v>
          </cell>
          <cell r="Z60">
            <v>0</v>
          </cell>
          <cell r="AA60">
            <v>1</v>
          </cell>
          <cell r="AB60">
            <v>33.363758399999995</v>
          </cell>
          <cell r="AC60">
            <v>0</v>
          </cell>
          <cell r="AD60">
            <v>33.363758399999995</v>
          </cell>
          <cell r="AE60">
            <v>41.232799999999997</v>
          </cell>
          <cell r="AF60">
            <v>47.309902375954188</v>
          </cell>
          <cell r="AG60">
            <v>0</v>
          </cell>
          <cell r="AH60">
            <v>300.42050671533462</v>
          </cell>
          <cell r="AI60">
            <v>26.123522323072567</v>
          </cell>
          <cell r="AJ60">
            <v>326.54402903840719</v>
          </cell>
          <cell r="AK60">
            <v>0</v>
          </cell>
          <cell r="AL60">
            <v>105.01828195612552</v>
          </cell>
          <cell r="AM60">
            <v>105.01828195612552</v>
          </cell>
          <cell r="AN60">
            <v>0</v>
          </cell>
          <cell r="AO60">
            <v>54.888836608102388</v>
          </cell>
          <cell r="AP60">
            <v>27.258877682799408</v>
          </cell>
          <cell r="AQ60">
            <v>0</v>
          </cell>
          <cell r="AR60">
            <v>0</v>
          </cell>
          <cell r="AS60">
            <v>37.202330857179987</v>
          </cell>
          <cell r="AT60">
            <v>0</v>
          </cell>
          <cell r="AU60">
            <v>224.34122858919557</v>
          </cell>
          <cell r="AV60">
            <v>46.92</v>
          </cell>
          <cell r="AW60">
            <v>0</v>
          </cell>
          <cell r="AX60">
            <v>2.2453600000000002</v>
          </cell>
          <cell r="AY60">
            <v>0</v>
          </cell>
          <cell r="AZ60">
            <v>0</v>
          </cell>
          <cell r="BA60">
            <v>1.6333600000000001</v>
          </cell>
          <cell r="BB60">
            <v>0</v>
          </cell>
          <cell r="BC60">
            <v>0.44744000000000006</v>
          </cell>
          <cell r="BD60">
            <v>29.6616</v>
          </cell>
          <cell r="BE60">
            <v>80.907759999999996</v>
          </cell>
          <cell r="BF60">
            <v>305.24898858919556</v>
          </cell>
          <cell r="BG60">
            <v>13.125706509335409</v>
          </cell>
          <cell r="BH60">
            <v>4.2999999999999997E-2</v>
          </cell>
          <cell r="BI60">
            <v>326.54402903840719</v>
          </cell>
          <cell r="BJ60">
            <v>0</v>
          </cell>
          <cell r="BK60">
            <v>10023.157204456</v>
          </cell>
          <cell r="BL60">
            <v>938.16751433708157</v>
          </cell>
          <cell r="BM60">
            <v>120.27788645347201</v>
          </cell>
          <cell r="BN60">
            <v>1063.8793552373775</v>
          </cell>
          <cell r="BO60">
            <v>656.39150742681227</v>
          </cell>
          <cell r="BP60">
            <v>0</v>
          </cell>
          <cell r="BQ60">
            <v>78.180626194756798</v>
          </cell>
          <cell r="BR60">
            <v>5.011578602228</v>
          </cell>
          <cell r="BS60">
            <v>0</v>
          </cell>
          <cell r="BT60">
            <v>0</v>
          </cell>
          <cell r="BU60">
            <v>2861.9084682517282</v>
          </cell>
          <cell r="BV60">
            <v>501.15786022280002</v>
          </cell>
          <cell r="BW60">
            <v>420.09056475315987</v>
          </cell>
          <cell r="BX60">
            <v>0</v>
          </cell>
          <cell r="BY60">
            <v>169.39135675530636</v>
          </cell>
          <cell r="BZ60">
            <v>3.95E-2</v>
          </cell>
          <cell r="CA60">
            <v>395.914709576012</v>
          </cell>
          <cell r="CB60">
            <v>14371.620164015007</v>
          </cell>
          <cell r="CC60">
            <v>0</v>
          </cell>
          <cell r="CD60">
            <v>1077.1459712427863</v>
          </cell>
          <cell r="CE60">
            <v>15448.766135257792</v>
          </cell>
        </row>
        <row r="61">
          <cell r="A61">
            <v>42190</v>
          </cell>
          <cell r="B61">
            <v>1</v>
          </cell>
          <cell r="C61" t="str">
            <v>Sun</v>
          </cell>
          <cell r="D61">
            <v>19012.125263138059</v>
          </cell>
          <cell r="E61">
            <v>0</v>
          </cell>
          <cell r="F61">
            <v>19012.125263138059</v>
          </cell>
          <cell r="G61">
            <v>404.67399999999998</v>
          </cell>
          <cell r="H61">
            <v>19416.799263138058</v>
          </cell>
          <cell r="I61">
            <v>643.33912499999985</v>
          </cell>
          <cell r="J61">
            <v>535.14400332508615</v>
          </cell>
          <cell r="K61">
            <v>0</v>
          </cell>
          <cell r="L61">
            <v>535.14400332508615</v>
          </cell>
          <cell r="M61">
            <v>474.860232</v>
          </cell>
          <cell r="N61">
            <v>0</v>
          </cell>
          <cell r="O61">
            <v>7</v>
          </cell>
          <cell r="P61">
            <v>235</v>
          </cell>
          <cell r="Q61">
            <v>0</v>
          </cell>
          <cell r="R61">
            <v>14.926443620032202</v>
          </cell>
          <cell r="S61">
            <v>19.46966899325226</v>
          </cell>
          <cell r="T61">
            <v>15.600762495987174</v>
          </cell>
          <cell r="U61">
            <v>235</v>
          </cell>
          <cell r="V61">
            <v>77.516513214254402</v>
          </cell>
          <cell r="W61">
            <v>0.62786499533691886</v>
          </cell>
          <cell r="X61">
            <v>0</v>
          </cell>
          <cell r="Y61">
            <v>33.363758399999995</v>
          </cell>
          <cell r="Z61">
            <v>0</v>
          </cell>
          <cell r="AA61">
            <v>1</v>
          </cell>
          <cell r="AB61">
            <v>33.363758399999995</v>
          </cell>
          <cell r="AC61">
            <v>0</v>
          </cell>
          <cell r="AD61">
            <v>33.363758399999995</v>
          </cell>
          <cell r="AE61">
            <v>41.232799999999997</v>
          </cell>
          <cell r="AF61">
            <v>47.309902375954188</v>
          </cell>
          <cell r="AG61">
            <v>0</v>
          </cell>
          <cell r="AH61">
            <v>236.36025160691764</v>
          </cell>
          <cell r="AI61">
            <v>20.553065357123266</v>
          </cell>
          <cell r="AJ61">
            <v>256.91331696404092</v>
          </cell>
          <cell r="AK61">
            <v>0</v>
          </cell>
          <cell r="AL61">
            <v>82.624677715481099</v>
          </cell>
          <cell r="AM61">
            <v>82.624677715481099</v>
          </cell>
          <cell r="AN61">
            <v>0</v>
          </cell>
          <cell r="AO61">
            <v>43.100630088241473</v>
          </cell>
          <cell r="AP61">
            <v>27.486034996822738</v>
          </cell>
          <cell r="AQ61">
            <v>0</v>
          </cell>
          <cell r="AR61">
            <v>0</v>
          </cell>
          <cell r="AS61">
            <v>30.438270701329085</v>
          </cell>
          <cell r="AT61">
            <v>0</v>
          </cell>
          <cell r="AU61">
            <v>176.50376072826413</v>
          </cell>
          <cell r="AV61">
            <v>36.914999999999999</v>
          </cell>
          <cell r="AW61">
            <v>0</v>
          </cell>
          <cell r="AX61">
            <v>1.7665700000000002</v>
          </cell>
          <cell r="AY61">
            <v>0</v>
          </cell>
          <cell r="AZ61">
            <v>0</v>
          </cell>
          <cell r="BA61">
            <v>1.2850699999999999</v>
          </cell>
          <cell r="BB61">
            <v>0</v>
          </cell>
          <cell r="BC61">
            <v>0.35203000000000001</v>
          </cell>
          <cell r="BD61">
            <v>23.3367</v>
          </cell>
          <cell r="BE61">
            <v>63.655369999999998</v>
          </cell>
          <cell r="BF61">
            <v>240.15913072826416</v>
          </cell>
          <cell r="BG61">
            <v>10.326842621315357</v>
          </cell>
          <cell r="BH61">
            <v>4.2999999999999997E-2</v>
          </cell>
          <cell r="BI61">
            <v>256.91331696404092</v>
          </cell>
          <cell r="BJ61">
            <v>0</v>
          </cell>
          <cell r="BK61">
            <v>7885.8663299764112</v>
          </cell>
          <cell r="BL61">
            <v>738.11708848579201</v>
          </cell>
          <cell r="BM61">
            <v>94.630395959716935</v>
          </cell>
          <cell r="BN61">
            <v>837.02272801764241</v>
          </cell>
          <cell r="BO61">
            <v>516.42567128433018</v>
          </cell>
          <cell r="BP61">
            <v>0</v>
          </cell>
          <cell r="BQ61">
            <v>61.509757373816008</v>
          </cell>
          <cell r="BR61">
            <v>3.9429331649882053</v>
          </cell>
          <cell r="BS61">
            <v>0</v>
          </cell>
          <cell r="BT61">
            <v>0</v>
          </cell>
          <cell r="BU61">
            <v>2251.648574286286</v>
          </cell>
          <cell r="BV61">
            <v>394.29331649882062</v>
          </cell>
          <cell r="BW61">
            <v>330.51242962197131</v>
          </cell>
          <cell r="BX61">
            <v>0</v>
          </cell>
          <cell r="BY61">
            <v>133.27114097660132</v>
          </cell>
          <cell r="BZ61">
            <v>3.95E-2</v>
          </cell>
          <cell r="CA61">
            <v>311.49172003406824</v>
          </cell>
          <cell r="CB61">
            <v>11307.083511394158</v>
          </cell>
          <cell r="CC61">
            <v>0</v>
          </cell>
          <cell r="CD61">
            <v>847.46043325719222</v>
          </cell>
          <cell r="CE61">
            <v>12154.54394465135</v>
          </cell>
        </row>
        <row r="62">
          <cell r="A62">
            <v>42191</v>
          </cell>
          <cell r="B62">
            <v>2</v>
          </cell>
          <cell r="C62" t="str">
            <v>Mon</v>
          </cell>
          <cell r="D62">
            <v>20237.268356099947</v>
          </cell>
          <cell r="E62">
            <v>0</v>
          </cell>
          <cell r="F62">
            <v>20237.268356099947</v>
          </cell>
          <cell r="G62">
            <v>690.36799999999994</v>
          </cell>
          <cell r="H62">
            <v>20927.636356099945</v>
          </cell>
          <cell r="I62">
            <v>567.75988499999994</v>
          </cell>
          <cell r="J62">
            <v>519.28701953872348</v>
          </cell>
          <cell r="K62">
            <v>0</v>
          </cell>
          <cell r="L62">
            <v>519.28701953872348</v>
          </cell>
          <cell r="M62">
            <v>488.49272999999999</v>
          </cell>
          <cell r="N62">
            <v>0</v>
          </cell>
          <cell r="O62">
            <v>8</v>
          </cell>
          <cell r="P62">
            <v>235</v>
          </cell>
          <cell r="Q62">
            <v>0</v>
          </cell>
          <cell r="R62">
            <v>14.926443620032202</v>
          </cell>
          <cell r="S62">
            <v>19.46966899325226</v>
          </cell>
          <cell r="T62">
            <v>15.600762495987174</v>
          </cell>
          <cell r="U62">
            <v>235</v>
          </cell>
          <cell r="V62">
            <v>77.741227742644114</v>
          </cell>
          <cell r="W62">
            <v>0.62594622121573829</v>
          </cell>
          <cell r="X62">
            <v>0</v>
          </cell>
          <cell r="Y62">
            <v>33.246897599999997</v>
          </cell>
          <cell r="Z62">
            <v>0</v>
          </cell>
          <cell r="AA62">
            <v>1</v>
          </cell>
          <cell r="AB62">
            <v>33.246897599999997</v>
          </cell>
          <cell r="AC62">
            <v>0</v>
          </cell>
          <cell r="AD62">
            <v>33.246897599999997</v>
          </cell>
          <cell r="AE62">
            <v>42.962919999999997</v>
          </cell>
          <cell r="AF62">
            <v>47.294156885320376</v>
          </cell>
          <cell r="AG62">
            <v>0</v>
          </cell>
          <cell r="AH62">
            <v>254.30710392566087</v>
          </cell>
          <cell r="AI62">
            <v>22.113661210927027</v>
          </cell>
          <cell r="AJ62">
            <v>276.42076513658787</v>
          </cell>
          <cell r="AK62">
            <v>0</v>
          </cell>
          <cell r="AL62">
            <v>89.053771728084882</v>
          </cell>
          <cell r="AM62">
            <v>89.053771728084882</v>
          </cell>
          <cell r="AN62">
            <v>0</v>
          </cell>
          <cell r="AO62">
            <v>38.037184171454705</v>
          </cell>
          <cell r="AP62">
            <v>26.671589523103677</v>
          </cell>
          <cell r="AQ62">
            <v>0</v>
          </cell>
          <cell r="AR62">
            <v>0</v>
          </cell>
          <cell r="AS62">
            <v>31.312106066972685</v>
          </cell>
          <cell r="AT62">
            <v>0</v>
          </cell>
          <cell r="AU62">
            <v>189.31870350843678</v>
          </cell>
          <cell r="AV62">
            <v>38.64</v>
          </cell>
          <cell r="AW62">
            <v>0</v>
          </cell>
          <cell r="AX62">
            <v>1.008</v>
          </cell>
          <cell r="AY62">
            <v>0</v>
          </cell>
          <cell r="AZ62">
            <v>0</v>
          </cell>
          <cell r="BA62">
            <v>4.7039999999999997</v>
          </cell>
          <cell r="BB62">
            <v>0</v>
          </cell>
          <cell r="BC62">
            <v>0</v>
          </cell>
          <cell r="BD62">
            <v>24.427199999999996</v>
          </cell>
          <cell r="BE62">
            <v>68.779199999999989</v>
          </cell>
          <cell r="BF62">
            <v>258.09790350843679</v>
          </cell>
          <cell r="BG62">
            <v>11.09820985086278</v>
          </cell>
          <cell r="BH62">
            <v>4.2999999999999997E-2</v>
          </cell>
          <cell r="BI62">
            <v>276.42076513658787</v>
          </cell>
          <cell r="BJ62">
            <v>0</v>
          </cell>
          <cell r="BK62">
            <v>8454.922243169005</v>
          </cell>
          <cell r="BL62">
            <v>791.38072196061887</v>
          </cell>
          <cell r="BM62">
            <v>101.45906691802806</v>
          </cell>
          <cell r="BN62">
            <v>897.42354042355851</v>
          </cell>
          <cell r="BO62">
            <v>553.69172039953014</v>
          </cell>
          <cell r="BP62">
            <v>0</v>
          </cell>
          <cell r="BQ62">
            <v>65.948393496718239</v>
          </cell>
          <cell r="BR62">
            <v>4.2274611215845024</v>
          </cell>
          <cell r="BS62">
            <v>0</v>
          </cell>
          <cell r="BT62">
            <v>0</v>
          </cell>
          <cell r="BU62">
            <v>2414.1309043200386</v>
          </cell>
          <cell r="BV62">
            <v>422.74611215845027</v>
          </cell>
          <cell r="BW62">
            <v>354.36270105569935</v>
          </cell>
          <cell r="BX62">
            <v>0</v>
          </cell>
          <cell r="BY62">
            <v>142.88818590955617</v>
          </cell>
          <cell r="BZ62">
            <v>3.95E-2</v>
          </cell>
          <cell r="CA62">
            <v>333.96942860517566</v>
          </cell>
          <cell r="CB62">
            <v>12123.019575217926</v>
          </cell>
          <cell r="CC62">
            <v>0</v>
          </cell>
          <cell r="CD62">
            <v>950.0674575121609</v>
          </cell>
          <cell r="CE62">
            <v>13073.087032730085</v>
          </cell>
        </row>
        <row r="63">
          <cell r="A63">
            <v>42192</v>
          </cell>
          <cell r="B63">
            <v>2</v>
          </cell>
          <cell r="C63" t="str">
            <v>Tue</v>
          </cell>
          <cell r="D63">
            <v>24935.205653051726</v>
          </cell>
          <cell r="E63">
            <v>0</v>
          </cell>
          <cell r="F63">
            <v>24935.205653051726</v>
          </cell>
          <cell r="G63">
            <v>850.63200000000006</v>
          </cell>
          <cell r="H63">
            <v>25785.837653051727</v>
          </cell>
          <cell r="I63">
            <v>933.14991000000009</v>
          </cell>
          <cell r="J63">
            <v>696.93784201249719</v>
          </cell>
          <cell r="K63">
            <v>0</v>
          </cell>
          <cell r="L63">
            <v>696.93784201249719</v>
          </cell>
          <cell r="M63">
            <v>692.77150799999993</v>
          </cell>
          <cell r="N63">
            <v>0</v>
          </cell>
          <cell r="O63">
            <v>9</v>
          </cell>
          <cell r="P63">
            <v>235</v>
          </cell>
          <cell r="Q63">
            <v>0</v>
          </cell>
          <cell r="R63">
            <v>14.926443620032202</v>
          </cell>
          <cell r="S63">
            <v>19.46966899325226</v>
          </cell>
          <cell r="T63">
            <v>15.600762495987174</v>
          </cell>
          <cell r="U63">
            <v>235</v>
          </cell>
          <cell r="V63">
            <v>77.741227742644114</v>
          </cell>
          <cell r="W63">
            <v>0.62594622121573829</v>
          </cell>
          <cell r="X63">
            <v>0</v>
          </cell>
          <cell r="Y63">
            <v>33.246897599999997</v>
          </cell>
          <cell r="Z63">
            <v>0</v>
          </cell>
          <cell r="AA63">
            <v>1</v>
          </cell>
          <cell r="AB63">
            <v>33.246897599999997</v>
          </cell>
          <cell r="AC63">
            <v>0</v>
          </cell>
          <cell r="AD63">
            <v>33.246897599999997</v>
          </cell>
          <cell r="AE63">
            <v>42.962919999999997</v>
          </cell>
          <cell r="AF63">
            <v>47.294156885320376</v>
          </cell>
          <cell r="AG63">
            <v>0</v>
          </cell>
          <cell r="AH63">
            <v>313.34268162268933</v>
          </cell>
          <cell r="AI63">
            <v>27.247189706320803</v>
          </cell>
          <cell r="AJ63">
            <v>340.58987132901018</v>
          </cell>
          <cell r="AK63">
            <v>0</v>
          </cell>
          <cell r="AL63">
            <v>109.72696873639032</v>
          </cell>
          <cell r="AM63">
            <v>109.72696873639032</v>
          </cell>
          <cell r="AN63">
            <v>0</v>
          </cell>
          <cell r="AO63">
            <v>62.516560123381012</v>
          </cell>
          <cell r="AP63">
            <v>35.796080675744406</v>
          </cell>
          <cell r="AQ63">
            <v>0</v>
          </cell>
          <cell r="AR63">
            <v>0</v>
          </cell>
          <cell r="AS63">
            <v>44.406259513161267</v>
          </cell>
          <cell r="AT63">
            <v>0</v>
          </cell>
          <cell r="AU63">
            <v>233.26768825146678</v>
          </cell>
          <cell r="AV63">
            <v>47.610000000000007</v>
          </cell>
          <cell r="AW63">
            <v>0</v>
          </cell>
          <cell r="AX63">
            <v>1.242</v>
          </cell>
          <cell r="AY63">
            <v>0</v>
          </cell>
          <cell r="AZ63">
            <v>0</v>
          </cell>
          <cell r="BA63">
            <v>5.7960000000000003</v>
          </cell>
          <cell r="BB63">
            <v>0</v>
          </cell>
          <cell r="BC63">
            <v>0</v>
          </cell>
          <cell r="BD63">
            <v>30.097800000000003</v>
          </cell>
          <cell r="BE63">
            <v>84.745800000000017</v>
          </cell>
          <cell r="BF63">
            <v>318.01348825146675</v>
          </cell>
          <cell r="BG63">
            <v>13.674579994813069</v>
          </cell>
          <cell r="BH63">
            <v>4.2999999999999997E-2</v>
          </cell>
          <cell r="BI63">
            <v>340.58987132901018</v>
          </cell>
          <cell r="BJ63">
            <v>0</v>
          </cell>
          <cell r="BK63">
            <v>10417.672049618954</v>
          </cell>
          <cell r="BL63">
            <v>975.0941038443342</v>
          </cell>
          <cell r="BM63">
            <v>125.01206459542745</v>
          </cell>
          <cell r="BN63">
            <v>1105.754005164742</v>
          </cell>
          <cell r="BO63">
            <v>682.22729834942129</v>
          </cell>
          <cell r="BP63">
            <v>0</v>
          </cell>
          <cell r="BQ63">
            <v>81.257841987027831</v>
          </cell>
          <cell r="BR63">
            <v>5.2088360248094769</v>
          </cell>
          <cell r="BS63">
            <v>0</v>
          </cell>
          <cell r="BT63">
            <v>0</v>
          </cell>
          <cell r="BU63">
            <v>2974.5541499657625</v>
          </cell>
          <cell r="BV63">
            <v>520.88360248094773</v>
          </cell>
          <cell r="BW63">
            <v>436.62547094362964</v>
          </cell>
          <cell r="BX63">
            <v>0</v>
          </cell>
          <cell r="BY63">
            <v>176.05865763856031</v>
          </cell>
          <cell r="BZ63">
            <v>3.95E-2</v>
          </cell>
          <cell r="CA63">
            <v>411.49804595994868</v>
          </cell>
          <cell r="CB63">
            <v>14937.291976607803</v>
          </cell>
          <cell r="CC63">
            <v>0</v>
          </cell>
          <cell r="CD63">
            <v>1170.6188315774841</v>
          </cell>
          <cell r="CE63">
            <v>16107.910808185288</v>
          </cell>
        </row>
        <row r="64">
          <cell r="A64">
            <v>42193</v>
          </cell>
          <cell r="B64">
            <v>2</v>
          </cell>
          <cell r="C64" t="str">
            <v>Wed</v>
          </cell>
          <cell r="D64">
            <v>25477.275341161541</v>
          </cell>
          <cell r="E64">
            <v>0</v>
          </cell>
          <cell r="F64">
            <v>25477.275341161541</v>
          </cell>
          <cell r="G64">
            <v>869.12399999999991</v>
          </cell>
          <cell r="H64">
            <v>26346.399341161541</v>
          </cell>
          <cell r="I64">
            <v>680.18758500000001</v>
          </cell>
          <cell r="J64">
            <v>665.05179695310187</v>
          </cell>
          <cell r="K64">
            <v>0</v>
          </cell>
          <cell r="L64">
            <v>665.05179695310187</v>
          </cell>
          <cell r="M64">
            <v>608.39549099999988</v>
          </cell>
          <cell r="N64">
            <v>0</v>
          </cell>
          <cell r="O64">
            <v>10</v>
          </cell>
          <cell r="P64">
            <v>235</v>
          </cell>
          <cell r="Q64">
            <v>0</v>
          </cell>
          <cell r="R64">
            <v>14.926443620032202</v>
          </cell>
          <cell r="S64">
            <v>19.46966899325226</v>
          </cell>
          <cell r="T64">
            <v>15.600762495987174</v>
          </cell>
          <cell r="U64">
            <v>235</v>
          </cell>
          <cell r="V64">
            <v>77.741227742644114</v>
          </cell>
          <cell r="W64">
            <v>0.62594622121573829</v>
          </cell>
          <cell r="X64">
            <v>0</v>
          </cell>
          <cell r="Y64">
            <v>33.246897599999997</v>
          </cell>
          <cell r="Z64">
            <v>0</v>
          </cell>
          <cell r="AA64">
            <v>1</v>
          </cell>
          <cell r="AB64">
            <v>33.246897599999997</v>
          </cell>
          <cell r="AC64">
            <v>0</v>
          </cell>
          <cell r="AD64">
            <v>33.246897599999997</v>
          </cell>
          <cell r="AE64">
            <v>42.962919999999997</v>
          </cell>
          <cell r="AF64">
            <v>47.294156885320376</v>
          </cell>
          <cell r="AG64">
            <v>0</v>
          </cell>
          <cell r="AH64">
            <v>320.15447904926947</v>
          </cell>
          <cell r="AI64">
            <v>27.839519917327774</v>
          </cell>
          <cell r="AJ64">
            <v>347.99399896659725</v>
          </cell>
          <cell r="AK64">
            <v>0</v>
          </cell>
          <cell r="AL64">
            <v>112.112337621964</v>
          </cell>
          <cell r="AM64">
            <v>112.112337621964</v>
          </cell>
          <cell r="AN64">
            <v>0</v>
          </cell>
          <cell r="AO64">
            <v>45.569299848970495</v>
          </cell>
          <cell r="AP64">
            <v>34.158351494501197</v>
          </cell>
          <cell r="AQ64">
            <v>0</v>
          </cell>
          <cell r="AR64">
            <v>0</v>
          </cell>
          <cell r="AS64">
            <v>38.997804828865974</v>
          </cell>
          <cell r="AT64">
            <v>0</v>
          </cell>
          <cell r="AU64">
            <v>238.33872495258558</v>
          </cell>
          <cell r="AV64">
            <v>48.644999999999996</v>
          </cell>
          <cell r="AW64">
            <v>0</v>
          </cell>
          <cell r="AX64">
            <v>1.2689999999999999</v>
          </cell>
          <cell r="AY64">
            <v>0</v>
          </cell>
          <cell r="AZ64">
            <v>0</v>
          </cell>
          <cell r="BA64">
            <v>5.9219999999999997</v>
          </cell>
          <cell r="BB64">
            <v>0</v>
          </cell>
          <cell r="BC64">
            <v>0</v>
          </cell>
          <cell r="BD64">
            <v>30.752099999999995</v>
          </cell>
          <cell r="BE64">
            <v>86.588099999999997</v>
          </cell>
          <cell r="BF64">
            <v>324.92682495258555</v>
          </cell>
          <cell r="BG64">
            <v>13.971853472961177</v>
          </cell>
          <cell r="BH64">
            <v>4.2999999999999997E-2</v>
          </cell>
          <cell r="BI64">
            <v>347.99399896659725</v>
          </cell>
          <cell r="BJ64">
            <v>0</v>
          </cell>
          <cell r="BK64">
            <v>10644.143181132407</v>
          </cell>
          <cell r="BL64">
            <v>996.29180175399347</v>
          </cell>
          <cell r="BM64">
            <v>127.72971817358889</v>
          </cell>
          <cell r="BN64">
            <v>1129.7921357118014</v>
          </cell>
          <cell r="BO64">
            <v>697.05832657440851</v>
          </cell>
          <cell r="BP64">
            <v>0</v>
          </cell>
          <cell r="BQ64">
            <v>83.02431681283278</v>
          </cell>
          <cell r="BR64">
            <v>5.3220715905662042</v>
          </cell>
          <cell r="BS64">
            <v>0</v>
          </cell>
          <cell r="BT64">
            <v>0</v>
          </cell>
          <cell r="BU64">
            <v>3039.2183706171913</v>
          </cell>
          <cell r="BV64">
            <v>532.20715905662041</v>
          </cell>
          <cell r="BW64">
            <v>446.11732900762149</v>
          </cell>
          <cell r="BX64">
            <v>0</v>
          </cell>
          <cell r="BY64">
            <v>179.88601976113767</v>
          </cell>
          <cell r="BZ64">
            <v>3.95E-2</v>
          </cell>
          <cell r="CA64">
            <v>420.44365565473009</v>
          </cell>
          <cell r="CB64">
            <v>15262.015715229711</v>
          </cell>
          <cell r="CC64">
            <v>0</v>
          </cell>
          <cell r="CD64">
            <v>1196.0670670465597</v>
          </cell>
          <cell r="CE64">
            <v>16458.082782276269</v>
          </cell>
        </row>
        <row r="65">
          <cell r="A65">
            <v>42194</v>
          </cell>
          <cell r="B65">
            <v>2</v>
          </cell>
          <cell r="C65" t="str">
            <v>Thu</v>
          </cell>
          <cell r="D65">
            <v>33789.010558845453</v>
          </cell>
          <cell r="E65">
            <v>0</v>
          </cell>
          <cell r="F65">
            <v>33789.010558845453</v>
          </cell>
          <cell r="G65">
            <v>1152.6679999999999</v>
          </cell>
          <cell r="H65">
            <v>34941.678558845451</v>
          </cell>
          <cell r="I65">
            <v>950.01406499999996</v>
          </cell>
          <cell r="J65">
            <v>810.81657436748048</v>
          </cell>
          <cell r="K65">
            <v>0</v>
          </cell>
          <cell r="L65">
            <v>810.81657436748048</v>
          </cell>
          <cell r="M65">
            <v>821.55595499999993</v>
          </cell>
          <cell r="N65">
            <v>0</v>
          </cell>
          <cell r="O65">
            <v>11</v>
          </cell>
          <cell r="P65">
            <v>235</v>
          </cell>
          <cell r="Q65">
            <v>0</v>
          </cell>
          <cell r="R65">
            <v>14.926443620032202</v>
          </cell>
          <cell r="S65">
            <v>19.46966899325226</v>
          </cell>
          <cell r="T65">
            <v>15.600762495987174</v>
          </cell>
          <cell r="U65">
            <v>235</v>
          </cell>
          <cell r="V65">
            <v>77.741227742644114</v>
          </cell>
          <cell r="W65">
            <v>0.62594622121573829</v>
          </cell>
          <cell r="X65">
            <v>0</v>
          </cell>
          <cell r="Y65">
            <v>33.246897599999997</v>
          </cell>
          <cell r="Z65">
            <v>0</v>
          </cell>
          <cell r="AA65">
            <v>1</v>
          </cell>
          <cell r="AB65">
            <v>33.246897599999997</v>
          </cell>
          <cell r="AC65">
            <v>0</v>
          </cell>
          <cell r="AD65">
            <v>33.246897599999997</v>
          </cell>
          <cell r="AE65">
            <v>42.962919999999997</v>
          </cell>
          <cell r="AF65">
            <v>47.294156885320376</v>
          </cell>
          <cell r="AG65">
            <v>0</v>
          </cell>
          <cell r="AH65">
            <v>424.60203959016599</v>
          </cell>
          <cell r="AI65">
            <v>36.921916486101374</v>
          </cell>
          <cell r="AJ65">
            <v>461.52395607626732</v>
          </cell>
          <cell r="AK65">
            <v>0</v>
          </cell>
          <cell r="AL65">
            <v>148.68799386742745</v>
          </cell>
          <cell r="AM65">
            <v>148.68799386742745</v>
          </cell>
          <cell r="AN65">
            <v>0</v>
          </cell>
          <cell r="AO65">
            <v>63.646377475008372</v>
          </cell>
          <cell r="AP65">
            <v>41.645113465898724</v>
          </cell>
          <cell r="AQ65">
            <v>0</v>
          </cell>
          <cell r="AR65">
            <v>0</v>
          </cell>
          <cell r="AS65">
            <v>52.661269294454065</v>
          </cell>
          <cell r="AT65">
            <v>0</v>
          </cell>
          <cell r="AU65">
            <v>316.09462103640789</v>
          </cell>
          <cell r="AV65">
            <v>64.515000000000001</v>
          </cell>
          <cell r="AW65">
            <v>0</v>
          </cell>
          <cell r="AX65">
            <v>1.6830000000000001</v>
          </cell>
          <cell r="AY65">
            <v>0</v>
          </cell>
          <cell r="AZ65">
            <v>0</v>
          </cell>
          <cell r="BA65">
            <v>7.8540000000000001</v>
          </cell>
          <cell r="BB65">
            <v>0</v>
          </cell>
          <cell r="BC65">
            <v>0</v>
          </cell>
          <cell r="BD65">
            <v>40.784700000000001</v>
          </cell>
          <cell r="BE65">
            <v>114.83670000000001</v>
          </cell>
          <cell r="BF65">
            <v>430.93132103640784</v>
          </cell>
          <cell r="BG65">
            <v>18.530046804565536</v>
          </cell>
          <cell r="BH65">
            <v>4.2999999999999997E-2</v>
          </cell>
          <cell r="BI65">
            <v>461.52395607626732</v>
          </cell>
          <cell r="BJ65">
            <v>0</v>
          </cell>
          <cell r="BK65">
            <v>14116.700531005394</v>
          </cell>
          <cell r="BL65">
            <v>1321.3231697021049</v>
          </cell>
          <cell r="BM65">
            <v>169.40040637206471</v>
          </cell>
          <cell r="BN65">
            <v>1498.3768041000487</v>
          </cell>
          <cell r="BO65">
            <v>924.46742602421568</v>
          </cell>
          <cell r="BP65">
            <v>0</v>
          </cell>
          <cell r="BQ65">
            <v>110.11026414184207</v>
          </cell>
          <cell r="BR65">
            <v>7.0583502655026962</v>
          </cell>
          <cell r="BS65">
            <v>0</v>
          </cell>
          <cell r="BT65">
            <v>0</v>
          </cell>
          <cell r="BU65">
            <v>4030.7364206057791</v>
          </cell>
          <cell r="BV65">
            <v>705.83502655026973</v>
          </cell>
          <cell r="BW65">
            <v>591.65915265549813</v>
          </cell>
          <cell r="BX65">
            <v>0</v>
          </cell>
          <cell r="BY65">
            <v>238.57223897399112</v>
          </cell>
          <cell r="BZ65">
            <v>3.95E-2</v>
          </cell>
          <cell r="CA65">
            <v>557.60967097471303</v>
          </cell>
          <cell r="CB65">
            <v>20241.113040765646</v>
          </cell>
          <cell r="CC65">
            <v>0</v>
          </cell>
          <cell r="CD65">
            <v>1586.2733442390545</v>
          </cell>
          <cell r="CE65">
            <v>21827.386385004698</v>
          </cell>
        </row>
        <row r="66">
          <cell r="A66">
            <v>42195</v>
          </cell>
          <cell r="B66">
            <v>2</v>
          </cell>
          <cell r="C66" t="str">
            <v>Fri</v>
          </cell>
          <cell r="D66">
            <v>32524.181286589203</v>
          </cell>
          <cell r="E66">
            <v>0</v>
          </cell>
          <cell r="F66">
            <v>32524.181286589203</v>
          </cell>
          <cell r="G66">
            <v>1109.52</v>
          </cell>
          <cell r="H66">
            <v>33633.701286589203</v>
          </cell>
          <cell r="I66">
            <v>1000.6065300000001</v>
          </cell>
          <cell r="J66">
            <v>760.7099321312877</v>
          </cell>
          <cell r="K66">
            <v>0</v>
          </cell>
          <cell r="L66">
            <v>760.7099321312877</v>
          </cell>
          <cell r="M66">
            <v>763.82499599999994</v>
          </cell>
          <cell r="N66">
            <v>0</v>
          </cell>
          <cell r="O66">
            <v>12</v>
          </cell>
          <cell r="P66">
            <v>235</v>
          </cell>
          <cell r="Q66">
            <v>0</v>
          </cell>
          <cell r="R66">
            <v>14.926443620032202</v>
          </cell>
          <cell r="S66">
            <v>19.46966899325226</v>
          </cell>
          <cell r="T66">
            <v>15.600762495987174</v>
          </cell>
          <cell r="U66">
            <v>235</v>
          </cell>
          <cell r="V66">
            <v>77.741227742644114</v>
          </cell>
          <cell r="W66">
            <v>0.62594622121573829</v>
          </cell>
          <cell r="X66">
            <v>0</v>
          </cell>
          <cell r="Y66">
            <v>33.246897599999997</v>
          </cell>
          <cell r="Z66">
            <v>0</v>
          </cell>
          <cell r="AA66">
            <v>1</v>
          </cell>
          <cell r="AB66">
            <v>33.246897599999997</v>
          </cell>
          <cell r="AC66">
            <v>0</v>
          </cell>
          <cell r="AD66">
            <v>33.246897599999997</v>
          </cell>
          <cell r="AE66">
            <v>42.962919999999997</v>
          </cell>
          <cell r="AF66">
            <v>47.294156885320376</v>
          </cell>
          <cell r="AG66">
            <v>0</v>
          </cell>
          <cell r="AH66">
            <v>408.70784559481217</v>
          </cell>
          <cell r="AI66">
            <v>35.539812660418434</v>
          </cell>
          <cell r="AJ66">
            <v>444.24765825523059</v>
          </cell>
          <cell r="AK66">
            <v>0</v>
          </cell>
          <cell r="AL66">
            <v>143.12213313442214</v>
          </cell>
          <cell r="AM66">
            <v>143.12213313442214</v>
          </cell>
          <cell r="AN66">
            <v>0</v>
          </cell>
          <cell r="AO66">
            <v>67.035829529890478</v>
          </cell>
          <cell r="AP66">
            <v>39.071539038230817</v>
          </cell>
          <cell r="AQ66">
            <v>0</v>
          </cell>
          <cell r="AR66">
            <v>0</v>
          </cell>
          <cell r="AS66">
            <v>48.960747668357286</v>
          </cell>
          <cell r="AT66">
            <v>0</v>
          </cell>
          <cell r="AU66">
            <v>304.26220206713054</v>
          </cell>
          <cell r="AV66">
            <v>62.099999999999994</v>
          </cell>
          <cell r="AW66">
            <v>0</v>
          </cell>
          <cell r="AX66">
            <v>1.6199999999999999</v>
          </cell>
          <cell r="AY66">
            <v>0</v>
          </cell>
          <cell r="AZ66">
            <v>0</v>
          </cell>
          <cell r="BA66">
            <v>7.56</v>
          </cell>
          <cell r="BB66">
            <v>0</v>
          </cell>
          <cell r="BC66">
            <v>0</v>
          </cell>
          <cell r="BD66">
            <v>39.257999999999996</v>
          </cell>
          <cell r="BE66">
            <v>110.538</v>
          </cell>
          <cell r="BF66">
            <v>414.80020206713056</v>
          </cell>
          <cell r="BG66">
            <v>17.83640868888661</v>
          </cell>
          <cell r="BH66">
            <v>4.2999999999999997E-2</v>
          </cell>
          <cell r="BI66">
            <v>444.24765825523059</v>
          </cell>
          <cell r="BJ66">
            <v>0</v>
          </cell>
          <cell r="BK66">
            <v>13588.26789080733</v>
          </cell>
          <cell r="BL66">
            <v>1271.8618745795661</v>
          </cell>
          <cell r="BM66">
            <v>163.05921468968796</v>
          </cell>
          <cell r="BN66">
            <v>1442.2878328235763</v>
          </cell>
          <cell r="BO66">
            <v>889.86169349924501</v>
          </cell>
          <cell r="BP66">
            <v>0</v>
          </cell>
          <cell r="BQ66">
            <v>105.98848954829717</v>
          </cell>
          <cell r="BR66">
            <v>6.7941339454036651</v>
          </cell>
          <cell r="BS66">
            <v>0</v>
          </cell>
          <cell r="BT66">
            <v>0</v>
          </cell>
          <cell r="BU66">
            <v>3879.8532390857767</v>
          </cell>
          <cell r="BV66">
            <v>679.41339454036654</v>
          </cell>
          <cell r="BW66">
            <v>569.51148383951681</v>
          </cell>
          <cell r="BX66">
            <v>0</v>
          </cell>
          <cell r="BY66">
            <v>229.64172735464385</v>
          </cell>
          <cell r="BZ66">
            <v>3.95E-2</v>
          </cell>
          <cell r="CA66">
            <v>536.73658168688951</v>
          </cell>
          <cell r="CB66">
            <v>19483.424317314526</v>
          </cell>
          <cell r="CC66">
            <v>0</v>
          </cell>
          <cell r="CD66">
            <v>1526.8941281445443</v>
          </cell>
          <cell r="CE66">
            <v>21010.31844545907</v>
          </cell>
        </row>
        <row r="67">
          <cell r="A67">
            <v>42196</v>
          </cell>
          <cell r="B67">
            <v>2</v>
          </cell>
          <cell r="C67" t="str">
            <v>Sat</v>
          </cell>
          <cell r="D67">
            <v>24573.825860978512</v>
          </cell>
          <cell r="E67">
            <v>0</v>
          </cell>
          <cell r="F67">
            <v>24573.825860978512</v>
          </cell>
          <cell r="G67">
            <v>838.30400000000009</v>
          </cell>
          <cell r="H67">
            <v>25412.129860978512</v>
          </cell>
          <cell r="I67">
            <v>837.586365</v>
          </cell>
          <cell r="J67">
            <v>546.6179153039194</v>
          </cell>
          <cell r="K67">
            <v>0</v>
          </cell>
          <cell r="L67">
            <v>546.6179153039194</v>
          </cell>
          <cell r="M67">
            <v>586.19127600000002</v>
          </cell>
          <cell r="N67">
            <v>0</v>
          </cell>
          <cell r="O67">
            <v>13</v>
          </cell>
          <cell r="P67">
            <v>235</v>
          </cell>
          <cell r="Q67">
            <v>0</v>
          </cell>
          <cell r="R67">
            <v>14.926443620032202</v>
          </cell>
          <cell r="S67">
            <v>19.46966899325226</v>
          </cell>
          <cell r="T67">
            <v>15.600762495987174</v>
          </cell>
          <cell r="U67">
            <v>235</v>
          </cell>
          <cell r="V67">
            <v>77.741227742644114</v>
          </cell>
          <cell r="W67">
            <v>0.62594622121573829</v>
          </cell>
          <cell r="X67">
            <v>0</v>
          </cell>
          <cell r="Y67">
            <v>33.246897599999997</v>
          </cell>
          <cell r="Z67">
            <v>0</v>
          </cell>
          <cell r="AA67">
            <v>1</v>
          </cell>
          <cell r="AB67">
            <v>33.246897599999997</v>
          </cell>
          <cell r="AC67">
            <v>0</v>
          </cell>
          <cell r="AD67">
            <v>33.246897599999997</v>
          </cell>
          <cell r="AE67">
            <v>42.962919999999997</v>
          </cell>
          <cell r="AF67">
            <v>47.294156885320376</v>
          </cell>
          <cell r="AG67">
            <v>0</v>
          </cell>
          <cell r="AH67">
            <v>308.80148333830255</v>
          </cell>
          <cell r="AI67">
            <v>26.852302898982821</v>
          </cell>
          <cell r="AJ67">
            <v>335.65378623728537</v>
          </cell>
          <cell r="AK67">
            <v>0</v>
          </cell>
          <cell r="AL67">
            <v>108.13672281267452</v>
          </cell>
          <cell r="AM67">
            <v>108.13672281267452</v>
          </cell>
          <cell r="AN67">
            <v>0</v>
          </cell>
          <cell r="AO67">
            <v>56.114261797492588</v>
          </cell>
          <cell r="AP67">
            <v>28.07535739274071</v>
          </cell>
          <cell r="AQ67">
            <v>0</v>
          </cell>
          <cell r="AR67">
            <v>0</v>
          </cell>
          <cell r="AS67">
            <v>37.574527280367228</v>
          </cell>
          <cell r="AT67">
            <v>0</v>
          </cell>
          <cell r="AU67">
            <v>229.88699711738755</v>
          </cell>
          <cell r="AV67">
            <v>46.92</v>
          </cell>
          <cell r="AW67">
            <v>0</v>
          </cell>
          <cell r="AX67">
            <v>1.2240000000000002</v>
          </cell>
          <cell r="AY67">
            <v>0</v>
          </cell>
          <cell r="AZ67">
            <v>0</v>
          </cell>
          <cell r="BA67">
            <v>5.7120000000000006</v>
          </cell>
          <cell r="BB67">
            <v>0</v>
          </cell>
          <cell r="BC67">
            <v>0</v>
          </cell>
          <cell r="BD67">
            <v>29.6616</v>
          </cell>
          <cell r="BE67">
            <v>83.517600000000016</v>
          </cell>
          <cell r="BF67">
            <v>313.40459711738754</v>
          </cell>
          <cell r="BG67">
            <v>13.476397676047663</v>
          </cell>
          <cell r="BH67">
            <v>4.2999999999999997E-2</v>
          </cell>
          <cell r="BI67">
            <v>335.65378623728537</v>
          </cell>
          <cell r="BJ67">
            <v>0</v>
          </cell>
          <cell r="BK67">
            <v>10266.691295276651</v>
          </cell>
          <cell r="BL67">
            <v>960.9623052378945</v>
          </cell>
          <cell r="BM67">
            <v>123.2002955433198</v>
          </cell>
          <cell r="BN67">
            <v>1089.7285848000356</v>
          </cell>
          <cell r="BO67">
            <v>672.33994619942962</v>
          </cell>
          <cell r="BP67">
            <v>0</v>
          </cell>
          <cell r="BQ67">
            <v>80.08019210315787</v>
          </cell>
          <cell r="BR67">
            <v>5.1333456476383255</v>
          </cell>
          <cell r="BS67">
            <v>0</v>
          </cell>
          <cell r="BT67">
            <v>0</v>
          </cell>
          <cell r="BU67">
            <v>2931.4446695314759</v>
          </cell>
          <cell r="BV67">
            <v>513.33456476383253</v>
          </cell>
          <cell r="BW67">
            <v>430.29756556763499</v>
          </cell>
          <cell r="BX67">
            <v>0</v>
          </cell>
          <cell r="BY67">
            <v>173.50708289017538</v>
          </cell>
          <cell r="BZ67">
            <v>3.95E-2</v>
          </cell>
          <cell r="CA67">
            <v>405.53430616342769</v>
          </cell>
          <cell r="CB67">
            <v>14720.809484193198</v>
          </cell>
          <cell r="CC67">
            <v>0</v>
          </cell>
          <cell r="CD67">
            <v>1153.6533412647671</v>
          </cell>
          <cell r="CE67">
            <v>15874.462825457964</v>
          </cell>
        </row>
        <row r="68">
          <cell r="A68">
            <v>42197</v>
          </cell>
          <cell r="B68">
            <v>2</v>
          </cell>
          <cell r="C68" t="str">
            <v>Sun</v>
          </cell>
          <cell r="D68">
            <v>19333.818875916917</v>
          </cell>
          <cell r="E68">
            <v>0</v>
          </cell>
          <cell r="F68">
            <v>19333.818875916917</v>
          </cell>
          <cell r="G68">
            <v>659.548</v>
          </cell>
          <cell r="H68">
            <v>19993.366875916916</v>
          </cell>
          <cell r="I68">
            <v>657.702045</v>
          </cell>
          <cell r="J68">
            <v>551.17306459811869</v>
          </cell>
          <cell r="K68">
            <v>0</v>
          </cell>
          <cell r="L68">
            <v>551.17306459811869</v>
          </cell>
          <cell r="M68">
            <v>479.61104400000005</v>
          </cell>
          <cell r="N68">
            <v>0</v>
          </cell>
          <cell r="O68">
            <v>14</v>
          </cell>
          <cell r="P68">
            <v>235</v>
          </cell>
          <cell r="Q68">
            <v>0</v>
          </cell>
          <cell r="R68">
            <v>14.926443620032202</v>
          </cell>
          <cell r="S68">
            <v>19.46966899325226</v>
          </cell>
          <cell r="T68">
            <v>15.600762495987174</v>
          </cell>
          <cell r="U68">
            <v>235</v>
          </cell>
          <cell r="V68">
            <v>77.741227742644114</v>
          </cell>
          <cell r="W68">
            <v>0.62594622121573829</v>
          </cell>
          <cell r="X68">
            <v>0</v>
          </cell>
          <cell r="Y68">
            <v>33.246897599999997</v>
          </cell>
          <cell r="Z68">
            <v>0</v>
          </cell>
          <cell r="AA68">
            <v>1</v>
          </cell>
          <cell r="AB68">
            <v>33.246897599999997</v>
          </cell>
          <cell r="AC68">
            <v>0</v>
          </cell>
          <cell r="AD68">
            <v>33.246897599999997</v>
          </cell>
          <cell r="AE68">
            <v>42.962919999999997</v>
          </cell>
          <cell r="AF68">
            <v>47.294156885320376</v>
          </cell>
          <cell r="AG68">
            <v>0</v>
          </cell>
          <cell r="AH68">
            <v>242.95410821469389</v>
          </cell>
          <cell r="AI68">
            <v>21.126444192582071</v>
          </cell>
          <cell r="AJ68">
            <v>264.08055240727595</v>
          </cell>
          <cell r="AK68">
            <v>0</v>
          </cell>
          <cell r="AL68">
            <v>85.078156918795386</v>
          </cell>
          <cell r="AM68">
            <v>85.078156918795386</v>
          </cell>
          <cell r="AN68">
            <v>0</v>
          </cell>
          <cell r="AO68">
            <v>44.062876713467332</v>
          </cell>
          <cell r="AP68">
            <v>28.309318704346882</v>
          </cell>
          <cell r="AQ68">
            <v>0</v>
          </cell>
          <cell r="AR68">
            <v>0</v>
          </cell>
          <cell r="AS68">
            <v>30.742795047573185</v>
          </cell>
          <cell r="AT68">
            <v>0</v>
          </cell>
          <cell r="AU68">
            <v>180.86697567323873</v>
          </cell>
          <cell r="AV68">
            <v>36.914999999999999</v>
          </cell>
          <cell r="AW68">
            <v>0</v>
          </cell>
          <cell r="AX68">
            <v>0.96299999999999997</v>
          </cell>
          <cell r="AY68">
            <v>0</v>
          </cell>
          <cell r="AZ68">
            <v>0</v>
          </cell>
          <cell r="BA68">
            <v>4.4939999999999998</v>
          </cell>
          <cell r="BB68">
            <v>0</v>
          </cell>
          <cell r="BC68">
            <v>0</v>
          </cell>
          <cell r="BD68">
            <v>23.3367</v>
          </cell>
          <cell r="BE68">
            <v>65.708700000000007</v>
          </cell>
          <cell r="BF68">
            <v>246.57567567323872</v>
          </cell>
          <cell r="BG68">
            <v>10.602754053949264</v>
          </cell>
          <cell r="BH68">
            <v>4.2999999999999997E-2</v>
          </cell>
          <cell r="BI68">
            <v>264.08055240727595</v>
          </cell>
          <cell r="BJ68">
            <v>0</v>
          </cell>
          <cell r="BK68">
            <v>8077.4703573132465</v>
          </cell>
          <cell r="BL68">
            <v>756.0512254445199</v>
          </cell>
          <cell r="BM68">
            <v>96.929644287758947</v>
          </cell>
          <cell r="BN68">
            <v>857.35998951179261</v>
          </cell>
          <cell r="BO68">
            <v>528.97334002455125</v>
          </cell>
          <cell r="BP68">
            <v>0</v>
          </cell>
          <cell r="BQ68">
            <v>63.004268787043316</v>
          </cell>
          <cell r="BR68">
            <v>4.0387351786566228</v>
          </cell>
          <cell r="BS68">
            <v>0</v>
          </cell>
          <cell r="BT68">
            <v>0</v>
          </cell>
          <cell r="BU68">
            <v>2306.3572032343227</v>
          </cell>
          <cell r="BV68">
            <v>403.87351786566234</v>
          </cell>
          <cell r="BW68">
            <v>338.54293761571279</v>
          </cell>
          <cell r="BX68">
            <v>0</v>
          </cell>
          <cell r="BY68">
            <v>136.50924903859385</v>
          </cell>
          <cell r="BZ68">
            <v>3.95E-2</v>
          </cell>
          <cell r="CA68">
            <v>319.0600791138732</v>
          </cell>
          <cell r="CB68">
            <v>11581.813344181412</v>
          </cell>
          <cell r="CC68">
            <v>0</v>
          </cell>
          <cell r="CD68">
            <v>907.65373173036801</v>
          </cell>
          <cell r="CE68">
            <v>12489.46707591178</v>
          </cell>
        </row>
        <row r="69">
          <cell r="A69">
            <v>42198</v>
          </cell>
          <cell r="B69">
            <v>3</v>
          </cell>
          <cell r="C69" t="str">
            <v>Mon</v>
          </cell>
          <cell r="D69">
            <v>20063.36370410557</v>
          </cell>
          <cell r="E69">
            <v>0</v>
          </cell>
          <cell r="F69">
            <v>20063.36370410557</v>
          </cell>
          <cell r="G69">
            <v>538.60799999999995</v>
          </cell>
          <cell r="H69">
            <v>20601.97170410557</v>
          </cell>
          <cell r="I69">
            <v>567.86320799999987</v>
          </cell>
          <cell r="J69">
            <v>513.31426298566339</v>
          </cell>
          <cell r="K69">
            <v>0</v>
          </cell>
          <cell r="L69">
            <v>513.31426298566339</v>
          </cell>
          <cell r="M69">
            <v>481.06574999999998</v>
          </cell>
          <cell r="N69">
            <v>0</v>
          </cell>
          <cell r="O69">
            <v>15</v>
          </cell>
          <cell r="P69">
            <v>235</v>
          </cell>
          <cell r="Q69">
            <v>0</v>
          </cell>
          <cell r="R69">
            <v>14.926443620032202</v>
          </cell>
          <cell r="S69">
            <v>19.46966899325226</v>
          </cell>
          <cell r="T69">
            <v>15.600762495987174</v>
          </cell>
          <cell r="U69">
            <v>234.99999999999997</v>
          </cell>
          <cell r="V69">
            <v>76.192350761170673</v>
          </cell>
          <cell r="W69">
            <v>0.62316547745718109</v>
          </cell>
          <cell r="X69">
            <v>0</v>
          </cell>
          <cell r="Y69">
            <v>33.392973599999998</v>
          </cell>
          <cell r="Z69">
            <v>0</v>
          </cell>
          <cell r="AA69">
            <v>1</v>
          </cell>
          <cell r="AB69">
            <v>33.392973599999998</v>
          </cell>
          <cell r="AC69">
            <v>0</v>
          </cell>
          <cell r="AD69">
            <v>33.392973599999998</v>
          </cell>
          <cell r="AE69">
            <v>42.113399999999999</v>
          </cell>
          <cell r="AF69">
            <v>47.418889148612649</v>
          </cell>
          <cell r="AG69">
            <v>0</v>
          </cell>
          <cell r="AH69">
            <v>250.39587607230112</v>
          </cell>
          <cell r="AI69">
            <v>21.773554441069649</v>
          </cell>
          <cell r="AJ69">
            <v>272.16943051337074</v>
          </cell>
          <cell r="AK69">
            <v>0</v>
          </cell>
          <cell r="AL69">
            <v>87.667964698321569</v>
          </cell>
          <cell r="AM69">
            <v>87.667964698321569</v>
          </cell>
          <cell r="AN69">
            <v>0</v>
          </cell>
          <cell r="AO69">
            <v>38.044106315980898</v>
          </cell>
          <cell r="AP69">
            <v>26.364817150387424</v>
          </cell>
          <cell r="AQ69">
            <v>0</v>
          </cell>
          <cell r="AR69">
            <v>0</v>
          </cell>
          <cell r="AS69">
            <v>30.836040874523899</v>
          </cell>
          <cell r="AT69">
            <v>0</v>
          </cell>
          <cell r="AU69">
            <v>187.15446119564257</v>
          </cell>
          <cell r="AV69">
            <v>38.639999999999993</v>
          </cell>
          <cell r="AW69">
            <v>0</v>
          </cell>
          <cell r="AX69">
            <v>7.3460799999999997</v>
          </cell>
          <cell r="AY69">
            <v>0</v>
          </cell>
          <cell r="AZ69">
            <v>0</v>
          </cell>
          <cell r="BA69">
            <v>1.0942399999999999</v>
          </cell>
          <cell r="BB69">
            <v>0</v>
          </cell>
          <cell r="BC69">
            <v>0.58463999999999994</v>
          </cell>
          <cell r="BD69">
            <v>24.427199999999996</v>
          </cell>
          <cell r="BE69">
            <v>72.092159999999993</v>
          </cell>
          <cell r="BF69">
            <v>259.24662119564255</v>
          </cell>
          <cell r="BG69">
            <v>11.147604711412628</v>
          </cell>
          <cell r="BH69">
            <v>4.2999999999999997E-2</v>
          </cell>
          <cell r="BI69">
            <v>272.16943051337074</v>
          </cell>
          <cell r="BJ69">
            <v>0</v>
          </cell>
          <cell r="BK69">
            <v>8361.4628792312215</v>
          </cell>
          <cell r="BL69">
            <v>782.63292549604239</v>
          </cell>
          <cell r="BM69">
            <v>100.33755455077467</v>
          </cell>
          <cell r="BN69">
            <v>887.50356353216341</v>
          </cell>
          <cell r="BO69">
            <v>547.57130030365465</v>
          </cell>
          <cell r="BP69">
            <v>0</v>
          </cell>
          <cell r="BQ69">
            <v>65.219410458003523</v>
          </cell>
          <cell r="BR69">
            <v>4.1807314396156112</v>
          </cell>
          <cell r="BS69">
            <v>0</v>
          </cell>
          <cell r="BT69">
            <v>0</v>
          </cell>
          <cell r="BU69">
            <v>2387.4454857802543</v>
          </cell>
          <cell r="BV69">
            <v>418.07314396156113</v>
          </cell>
          <cell r="BW69">
            <v>350.445632194339</v>
          </cell>
          <cell r="BX69">
            <v>0</v>
          </cell>
          <cell r="BY69">
            <v>141.30872265900763</v>
          </cell>
          <cell r="BZ69">
            <v>3.95E-2</v>
          </cell>
          <cell r="CA69">
            <v>330.27778372963326</v>
          </cell>
          <cell r="CB69">
            <v>11989.013647556018</v>
          </cell>
          <cell r="CC69">
            <v>0</v>
          </cell>
          <cell r="CD69">
            <v>916.95840759854264</v>
          </cell>
          <cell r="CE69">
            <v>12905.972055154562</v>
          </cell>
        </row>
        <row r="70">
          <cell r="A70">
            <v>42199</v>
          </cell>
          <cell r="B70">
            <v>3</v>
          </cell>
          <cell r="C70" t="str">
            <v>Tue</v>
          </cell>
          <cell r="D70">
            <v>24720.930278272936</v>
          </cell>
          <cell r="E70">
            <v>0</v>
          </cell>
          <cell r="F70">
            <v>24720.930278272936</v>
          </cell>
          <cell r="G70">
            <v>663.64200000000005</v>
          </cell>
          <cell r="H70">
            <v>25384.572278272935</v>
          </cell>
          <cell r="I70">
            <v>933.31972799999994</v>
          </cell>
          <cell r="J70">
            <v>688.92177400707453</v>
          </cell>
          <cell r="K70">
            <v>0</v>
          </cell>
          <cell r="L70">
            <v>688.92177400707453</v>
          </cell>
          <cell r="M70">
            <v>682.23869999999999</v>
          </cell>
          <cell r="N70">
            <v>0</v>
          </cell>
          <cell r="O70">
            <v>16</v>
          </cell>
          <cell r="P70">
            <v>235</v>
          </cell>
          <cell r="Q70">
            <v>0</v>
          </cell>
          <cell r="R70">
            <v>14.926443620032202</v>
          </cell>
          <cell r="S70">
            <v>19.46966899325226</v>
          </cell>
          <cell r="T70">
            <v>15.600762495987174</v>
          </cell>
          <cell r="U70">
            <v>234.99999999999997</v>
          </cell>
          <cell r="V70">
            <v>76.192350761170673</v>
          </cell>
          <cell r="W70">
            <v>0.62316547745718109</v>
          </cell>
          <cell r="X70">
            <v>0</v>
          </cell>
          <cell r="Y70">
            <v>33.392973599999998</v>
          </cell>
          <cell r="Z70">
            <v>0</v>
          </cell>
          <cell r="AA70">
            <v>1</v>
          </cell>
          <cell r="AB70">
            <v>33.392973599999998</v>
          </cell>
          <cell r="AC70">
            <v>0</v>
          </cell>
          <cell r="AD70">
            <v>33.392973599999998</v>
          </cell>
          <cell r="AE70">
            <v>42.113399999999999</v>
          </cell>
          <cell r="AF70">
            <v>47.418889148612649</v>
          </cell>
          <cell r="AG70">
            <v>0</v>
          </cell>
          <cell r="AH70">
            <v>308.52349016051392</v>
          </cell>
          <cell r="AI70">
            <v>26.828129579175112</v>
          </cell>
          <cell r="AJ70">
            <v>335.35161973968906</v>
          </cell>
          <cell r="AK70">
            <v>0</v>
          </cell>
          <cell r="AL70">
            <v>108.01945650328911</v>
          </cell>
          <cell r="AM70">
            <v>108.01945650328911</v>
          </cell>
          <cell r="AN70">
            <v>0</v>
          </cell>
          <cell r="AO70">
            <v>62.527937113394358</v>
          </cell>
          <cell r="AP70">
            <v>35.384359859730488</v>
          </cell>
          <cell r="AQ70">
            <v>0</v>
          </cell>
          <cell r="AR70">
            <v>0</v>
          </cell>
          <cell r="AS70">
            <v>43.731112512961168</v>
          </cell>
          <cell r="AT70">
            <v>0</v>
          </cell>
          <cell r="AU70">
            <v>230.6010325446311</v>
          </cell>
          <cell r="AV70">
            <v>47.610000000000007</v>
          </cell>
          <cell r="AW70">
            <v>0</v>
          </cell>
          <cell r="AX70">
            <v>9.051420000000002</v>
          </cell>
          <cell r="AY70">
            <v>0</v>
          </cell>
          <cell r="AZ70">
            <v>0</v>
          </cell>
          <cell r="BA70">
            <v>1.34826</v>
          </cell>
          <cell r="BB70">
            <v>0</v>
          </cell>
          <cell r="BC70">
            <v>0.72036</v>
          </cell>
          <cell r="BD70">
            <v>30.097800000000003</v>
          </cell>
          <cell r="BE70">
            <v>88.827840000000023</v>
          </cell>
          <cell r="BF70">
            <v>319.42887254463108</v>
          </cell>
          <cell r="BG70">
            <v>13.735441519419135</v>
          </cell>
          <cell r="BH70">
            <v>4.2999999999999997E-2</v>
          </cell>
          <cell r="BI70">
            <v>335.35161973968906</v>
          </cell>
          <cell r="BJ70">
            <v>0</v>
          </cell>
          <cell r="BK70">
            <v>10302.516761909901</v>
          </cell>
          <cell r="BL70">
            <v>964.3155689147668</v>
          </cell>
          <cell r="BM70">
            <v>123.63020114291881</v>
          </cell>
          <cell r="BN70">
            <v>1093.5311764949872</v>
          </cell>
          <cell r="BO70">
            <v>674.68606644557462</v>
          </cell>
          <cell r="BP70">
            <v>0</v>
          </cell>
          <cell r="BQ70">
            <v>80.359630742897224</v>
          </cell>
          <cell r="BR70">
            <v>5.1512583809549497</v>
          </cell>
          <cell r="BS70">
            <v>0</v>
          </cell>
          <cell r="BT70">
            <v>0</v>
          </cell>
          <cell r="BU70">
            <v>2941.6739021220997</v>
          </cell>
          <cell r="BV70">
            <v>515.12583809549506</v>
          </cell>
          <cell r="BW70">
            <v>431.79908252516776</v>
          </cell>
          <cell r="BX70">
            <v>0</v>
          </cell>
          <cell r="BY70">
            <v>174.1125332762773</v>
          </cell>
          <cell r="BZ70">
            <v>3.95E-2</v>
          </cell>
          <cell r="CA70">
            <v>406.94941209544106</v>
          </cell>
          <cell r="CB70">
            <v>14772.177530024383</v>
          </cell>
          <cell r="CC70">
            <v>0</v>
          </cell>
          <cell r="CD70">
            <v>1129.823752219633</v>
          </cell>
          <cell r="CE70">
            <v>15902.001282244015</v>
          </cell>
        </row>
        <row r="71">
          <cell r="A71">
            <v>42200</v>
          </cell>
          <cell r="B71">
            <v>3</v>
          </cell>
          <cell r="C71" t="str">
            <v>Wed</v>
          </cell>
          <cell r="D71">
            <v>25258.341806061475</v>
          </cell>
          <cell r="E71">
            <v>0</v>
          </cell>
          <cell r="F71">
            <v>25258.341806061475</v>
          </cell>
          <cell r="G71">
            <v>678.06899999999996</v>
          </cell>
          <cell r="H71">
            <v>25936.410806061474</v>
          </cell>
          <cell r="I71">
            <v>680.3113679999999</v>
          </cell>
          <cell r="J71">
            <v>657.40247715707767</v>
          </cell>
          <cell r="K71">
            <v>0</v>
          </cell>
          <cell r="L71">
            <v>657.40247715707767</v>
          </cell>
          <cell r="M71">
            <v>599.14552499999991</v>
          </cell>
          <cell r="N71">
            <v>0</v>
          </cell>
          <cell r="O71">
            <v>17</v>
          </cell>
          <cell r="P71">
            <v>235</v>
          </cell>
          <cell r="Q71">
            <v>0</v>
          </cell>
          <cell r="R71">
            <v>14.926443620032202</v>
          </cell>
          <cell r="S71">
            <v>19.46966899325226</v>
          </cell>
          <cell r="T71">
            <v>15.600762495987174</v>
          </cell>
          <cell r="U71">
            <v>234.99999999999997</v>
          </cell>
          <cell r="V71">
            <v>76.192350761170673</v>
          </cell>
          <cell r="W71">
            <v>0.62316547745718109</v>
          </cell>
          <cell r="X71">
            <v>0</v>
          </cell>
          <cell r="Y71">
            <v>33.392973599999998</v>
          </cell>
          <cell r="Z71">
            <v>0</v>
          </cell>
          <cell r="AA71">
            <v>1</v>
          </cell>
          <cell r="AB71">
            <v>33.392973599999998</v>
          </cell>
          <cell r="AC71">
            <v>0</v>
          </cell>
          <cell r="AD71">
            <v>33.392973599999998</v>
          </cell>
          <cell r="AE71">
            <v>42.113399999999999</v>
          </cell>
          <cell r="AF71">
            <v>47.418889148612649</v>
          </cell>
          <cell r="AG71">
            <v>0</v>
          </cell>
          <cell r="AH71">
            <v>315.23052255530763</v>
          </cell>
          <cell r="AI71">
            <v>27.411349787418043</v>
          </cell>
          <cell r="AJ71">
            <v>342.64187234272572</v>
          </cell>
          <cell r="AK71">
            <v>0</v>
          </cell>
          <cell r="AL71">
            <v>110.3677055577084</v>
          </cell>
          <cell r="AM71">
            <v>110.3677055577084</v>
          </cell>
          <cell r="AN71">
            <v>0</v>
          </cell>
          <cell r="AO71">
            <v>45.577592715185041</v>
          </cell>
          <cell r="AP71">
            <v>33.765467578566344</v>
          </cell>
          <cell r="AQ71">
            <v>0</v>
          </cell>
          <cell r="AR71">
            <v>0</v>
          </cell>
          <cell r="AS71">
            <v>38.404887270997939</v>
          </cell>
          <cell r="AT71">
            <v>0</v>
          </cell>
          <cell r="AU71">
            <v>235.61409846951432</v>
          </cell>
          <cell r="AV71">
            <v>48.644999999999996</v>
          </cell>
          <cell r="AW71">
            <v>0</v>
          </cell>
          <cell r="AX71">
            <v>9.2481899999999992</v>
          </cell>
          <cell r="AY71">
            <v>0</v>
          </cell>
          <cell r="AZ71">
            <v>0</v>
          </cell>
          <cell r="BA71">
            <v>1.3775699999999997</v>
          </cell>
          <cell r="BB71">
            <v>0</v>
          </cell>
          <cell r="BC71">
            <v>0.7360199999999999</v>
          </cell>
          <cell r="BD71">
            <v>30.752099999999995</v>
          </cell>
          <cell r="BE71">
            <v>90.758880000000005</v>
          </cell>
          <cell r="BF71">
            <v>326.37297846951429</v>
          </cell>
          <cell r="BG71">
            <v>14.034038074189112</v>
          </cell>
          <cell r="BH71">
            <v>4.2999999999999997E-2</v>
          </cell>
          <cell r="BI71">
            <v>342.64187234272572</v>
          </cell>
          <cell r="BJ71">
            <v>0</v>
          </cell>
          <cell r="BK71">
            <v>10526.484517603592</v>
          </cell>
          <cell r="BL71">
            <v>985.27895084769625</v>
          </cell>
          <cell r="BM71">
            <v>126.3178142112431</v>
          </cell>
          <cell r="BN71">
            <v>1117.3035933753129</v>
          </cell>
          <cell r="BO71">
            <v>689.35315484656519</v>
          </cell>
          <cell r="BP71">
            <v>0</v>
          </cell>
          <cell r="BQ71">
            <v>82.106579237308011</v>
          </cell>
          <cell r="BR71">
            <v>5.263242258801796</v>
          </cell>
          <cell r="BS71">
            <v>0</v>
          </cell>
          <cell r="BT71">
            <v>0</v>
          </cell>
          <cell r="BU71">
            <v>3005.6233347769275</v>
          </cell>
          <cell r="BV71">
            <v>526.3242258801796</v>
          </cell>
          <cell r="BW71">
            <v>441.18601910180178</v>
          </cell>
          <cell r="BX71">
            <v>0</v>
          </cell>
          <cell r="BY71">
            <v>177.89758834750069</v>
          </cell>
          <cell r="BZ71">
            <v>3.95E-2</v>
          </cell>
          <cell r="CA71">
            <v>415.79613844534185</v>
          </cell>
          <cell r="CB71">
            <v>15093.311824155344</v>
          </cell>
          <cell r="CC71">
            <v>0</v>
          </cell>
          <cell r="CD71">
            <v>1154.3851381374509</v>
          </cell>
          <cell r="CE71">
            <v>16247.696962292795</v>
          </cell>
        </row>
        <row r="72">
          <cell r="A72">
            <v>42201</v>
          </cell>
          <cell r="B72">
            <v>3</v>
          </cell>
          <cell r="C72" t="str">
            <v>Thu</v>
          </cell>
          <cell r="D72">
            <v>33498.651898819124</v>
          </cell>
          <cell r="E72">
            <v>0</v>
          </cell>
          <cell r="F72">
            <v>33498.651898819124</v>
          </cell>
          <cell r="G72">
            <v>899.28300000000002</v>
          </cell>
          <cell r="H72">
            <v>34397.93489881912</v>
          </cell>
          <cell r="I72">
            <v>950.18695199999979</v>
          </cell>
          <cell r="J72">
            <v>801.49069132849206</v>
          </cell>
          <cell r="K72">
            <v>0</v>
          </cell>
          <cell r="L72">
            <v>801.49069132849206</v>
          </cell>
          <cell r="M72">
            <v>809.06512499999997</v>
          </cell>
          <cell r="N72">
            <v>0</v>
          </cell>
          <cell r="O72">
            <v>18</v>
          </cell>
          <cell r="P72">
            <v>235</v>
          </cell>
          <cell r="Q72">
            <v>0</v>
          </cell>
          <cell r="R72">
            <v>14.926443620032202</v>
          </cell>
          <cell r="S72">
            <v>19.46966899325226</v>
          </cell>
          <cell r="T72">
            <v>15.600762495987174</v>
          </cell>
          <cell r="U72">
            <v>234.99999999999997</v>
          </cell>
          <cell r="V72">
            <v>76.192350761170673</v>
          </cell>
          <cell r="W72">
            <v>0.62316547745718109</v>
          </cell>
          <cell r="X72">
            <v>0</v>
          </cell>
          <cell r="Y72">
            <v>33.392973599999998</v>
          </cell>
          <cell r="Z72">
            <v>0</v>
          </cell>
          <cell r="AA72">
            <v>1</v>
          </cell>
          <cell r="AB72">
            <v>33.392973599999998</v>
          </cell>
          <cell r="AC72">
            <v>0</v>
          </cell>
          <cell r="AD72">
            <v>33.392973599999998</v>
          </cell>
          <cell r="AE72">
            <v>42.113399999999999</v>
          </cell>
          <cell r="AF72">
            <v>47.418889148612649</v>
          </cell>
          <cell r="AG72">
            <v>0</v>
          </cell>
          <cell r="AH72">
            <v>418.07168594214562</v>
          </cell>
          <cell r="AI72">
            <v>36.354059647143082</v>
          </cell>
          <cell r="AJ72">
            <v>454.42574558928874</v>
          </cell>
          <cell r="AK72">
            <v>0</v>
          </cell>
          <cell r="AL72">
            <v>146.3741910588048</v>
          </cell>
          <cell r="AM72">
            <v>146.3741910588048</v>
          </cell>
          <cell r="AN72">
            <v>0</v>
          </cell>
          <cell r="AO72">
            <v>63.657960073274971</v>
          </cell>
          <cell r="AP72">
            <v>41.166118006745279</v>
          </cell>
          <cell r="AQ72">
            <v>0</v>
          </cell>
          <cell r="AR72">
            <v>0</v>
          </cell>
          <cell r="AS72">
            <v>51.860614198062919</v>
          </cell>
          <cell r="AT72">
            <v>0</v>
          </cell>
          <cell r="AU72">
            <v>312.4811093177247</v>
          </cell>
          <cell r="AV72">
            <v>64.515000000000001</v>
          </cell>
          <cell r="AW72">
            <v>0</v>
          </cell>
          <cell r="AX72">
            <v>12.265330000000001</v>
          </cell>
          <cell r="AY72">
            <v>0</v>
          </cell>
          <cell r="AZ72">
            <v>0</v>
          </cell>
          <cell r="BA72">
            <v>1.8269899999999999</v>
          </cell>
          <cell r="BB72">
            <v>0</v>
          </cell>
          <cell r="BC72">
            <v>0.9761399999999999</v>
          </cell>
          <cell r="BD72">
            <v>40.784700000000001</v>
          </cell>
          <cell r="BE72">
            <v>120.36816000000002</v>
          </cell>
          <cell r="BF72">
            <v>432.84926931772469</v>
          </cell>
          <cell r="BG72">
            <v>18.612518580662158</v>
          </cell>
          <cell r="BH72">
            <v>4.2999999999999997E-2</v>
          </cell>
          <cell r="BI72">
            <v>454.42574558928874</v>
          </cell>
          <cell r="BJ72">
            <v>0</v>
          </cell>
          <cell r="BK72">
            <v>13960.65677157356</v>
          </cell>
          <cell r="BL72">
            <v>1306.7174738192853</v>
          </cell>
          <cell r="BM72">
            <v>167.52788125888273</v>
          </cell>
          <cell r="BN72">
            <v>1481.8139855403087</v>
          </cell>
          <cell r="BO72">
            <v>914.24851032842355</v>
          </cell>
          <cell r="BP72">
            <v>0</v>
          </cell>
          <cell r="BQ72">
            <v>108.89312281827375</v>
          </cell>
          <cell r="BR72">
            <v>6.9803283857867795</v>
          </cell>
          <cell r="BS72">
            <v>0</v>
          </cell>
          <cell r="BT72">
            <v>0</v>
          </cell>
          <cell r="BU72">
            <v>3986.1813021509606</v>
          </cell>
          <cell r="BV72">
            <v>698.03283857867802</v>
          </cell>
          <cell r="BW72">
            <v>585.11904661019105</v>
          </cell>
          <cell r="BX72">
            <v>0</v>
          </cell>
          <cell r="BY72">
            <v>235.93509943959313</v>
          </cell>
          <cell r="BZ72">
            <v>3.95E-2</v>
          </cell>
          <cell r="CA72">
            <v>551.44594247715554</v>
          </cell>
          <cell r="CB72">
            <v>20017.371000830139</v>
          </cell>
          <cell r="CC72">
            <v>0</v>
          </cell>
          <cell r="CD72">
            <v>1530.9930555439953</v>
          </cell>
          <cell r="CE72">
            <v>21548.364056374136</v>
          </cell>
        </row>
        <row r="73">
          <cell r="A73">
            <v>42202</v>
          </cell>
          <cell r="B73">
            <v>3</v>
          </cell>
          <cell r="C73" t="str">
            <v>Fri</v>
          </cell>
          <cell r="D73">
            <v>32244.691667312523</v>
          </cell>
          <cell r="E73">
            <v>0</v>
          </cell>
          <cell r="F73">
            <v>32244.691667312523</v>
          </cell>
          <cell r="G73">
            <v>865.62</v>
          </cell>
          <cell r="H73">
            <v>33110.311667312526</v>
          </cell>
          <cell r="I73">
            <v>1000.788624</v>
          </cell>
          <cell r="J73">
            <v>751.96036770706826</v>
          </cell>
          <cell r="K73">
            <v>0</v>
          </cell>
          <cell r="L73">
            <v>751.96036770706826</v>
          </cell>
          <cell r="M73">
            <v>752.2118999999999</v>
          </cell>
          <cell r="N73">
            <v>0</v>
          </cell>
          <cell r="O73">
            <v>19</v>
          </cell>
          <cell r="P73">
            <v>235</v>
          </cell>
          <cell r="Q73">
            <v>0</v>
          </cell>
          <cell r="R73">
            <v>14.926443620032202</v>
          </cell>
          <cell r="S73">
            <v>19.46966899325226</v>
          </cell>
          <cell r="T73">
            <v>15.600762495987174</v>
          </cell>
          <cell r="U73">
            <v>234.99999999999997</v>
          </cell>
          <cell r="V73">
            <v>76.192350761170673</v>
          </cell>
          <cell r="W73">
            <v>0.62316547745718109</v>
          </cell>
          <cell r="X73">
            <v>0</v>
          </cell>
          <cell r="Y73">
            <v>33.392973599999998</v>
          </cell>
          <cell r="Z73">
            <v>0</v>
          </cell>
          <cell r="AA73">
            <v>1</v>
          </cell>
          <cell r="AB73">
            <v>33.392973599999998</v>
          </cell>
          <cell r="AC73">
            <v>0</v>
          </cell>
          <cell r="AD73">
            <v>33.392973599999998</v>
          </cell>
          <cell r="AE73">
            <v>42.113399999999999</v>
          </cell>
          <cell r="AF73">
            <v>47.418889148612649</v>
          </cell>
          <cell r="AG73">
            <v>0</v>
          </cell>
          <cell r="AH73">
            <v>402.42194368762682</v>
          </cell>
          <cell r="AI73">
            <v>34.993212494576227</v>
          </cell>
          <cell r="AJ73">
            <v>437.41515618220302</v>
          </cell>
          <cell r="AK73">
            <v>0</v>
          </cell>
          <cell r="AL73">
            <v>140.89494326515967</v>
          </cell>
          <cell r="AM73">
            <v>140.89494326515967</v>
          </cell>
          <cell r="AN73">
            <v>0</v>
          </cell>
          <cell r="AO73">
            <v>67.048028952916852</v>
          </cell>
          <cell r="AP73">
            <v>38.622144422058767</v>
          </cell>
          <cell r="AQ73">
            <v>0</v>
          </cell>
          <cell r="AR73">
            <v>0</v>
          </cell>
          <cell r="AS73">
            <v>48.216354821982819</v>
          </cell>
          <cell r="AT73">
            <v>0</v>
          </cell>
          <cell r="AU73">
            <v>300.78395549299705</v>
          </cell>
          <cell r="AV73">
            <v>62.099999999999994</v>
          </cell>
          <cell r="AW73">
            <v>0</v>
          </cell>
          <cell r="AX73">
            <v>11.8062</v>
          </cell>
          <cell r="AY73">
            <v>0</v>
          </cell>
          <cell r="AZ73">
            <v>0</v>
          </cell>
          <cell r="BA73">
            <v>1.7585999999999999</v>
          </cell>
          <cell r="BB73">
            <v>0</v>
          </cell>
          <cell r="BC73">
            <v>0.93959999999999988</v>
          </cell>
          <cell r="BD73">
            <v>39.257999999999996</v>
          </cell>
          <cell r="BE73">
            <v>115.86240000000001</v>
          </cell>
          <cell r="BF73">
            <v>416.64635549299697</v>
          </cell>
          <cell r="BG73">
            <v>17.91579328619887</v>
          </cell>
          <cell r="BH73">
            <v>4.2999999999999997E-2</v>
          </cell>
          <cell r="BI73">
            <v>437.41515618220302</v>
          </cell>
          <cell r="BJ73">
            <v>0</v>
          </cell>
          <cell r="BK73">
            <v>13438.065341621608</v>
          </cell>
          <cell r="BL73">
            <v>1257.8029159757825</v>
          </cell>
          <cell r="BM73">
            <v>161.25678409945931</v>
          </cell>
          <cell r="BN73">
            <v>1426.3450128195484</v>
          </cell>
          <cell r="BO73">
            <v>880.02530405944503</v>
          </cell>
          <cell r="BP73">
            <v>0</v>
          </cell>
          <cell r="BQ73">
            <v>104.81690966464853</v>
          </cell>
          <cell r="BR73">
            <v>6.7190326708108037</v>
          </cell>
          <cell r="BS73">
            <v>0</v>
          </cell>
          <cell r="BT73">
            <v>0</v>
          </cell>
          <cell r="BU73">
            <v>3836.9659592896946</v>
          </cell>
          <cell r="BV73">
            <v>671.90326708108034</v>
          </cell>
          <cell r="BW73">
            <v>563.21619459804481</v>
          </cell>
          <cell r="BX73">
            <v>0</v>
          </cell>
          <cell r="BY73">
            <v>227.10330427340514</v>
          </cell>
          <cell r="BZ73">
            <v>3.95E-2</v>
          </cell>
          <cell r="CA73">
            <v>530.8035809940535</v>
          </cell>
          <cell r="CB73">
            <v>19268.057647857888</v>
          </cell>
          <cell r="CC73">
            <v>0</v>
          </cell>
          <cell r="CD73">
            <v>1473.6831550690863</v>
          </cell>
          <cell r="CE73">
            <v>20741.740802926975</v>
          </cell>
        </row>
        <row r="74">
          <cell r="A74">
            <v>42203</v>
          </cell>
          <cell r="B74">
            <v>3</v>
          </cell>
          <cell r="C74" t="str">
            <v>Sat</v>
          </cell>
          <cell r="D74">
            <v>24362.65592641391</v>
          </cell>
          <cell r="E74">
            <v>0</v>
          </cell>
          <cell r="F74">
            <v>24362.65592641391</v>
          </cell>
          <cell r="G74">
            <v>654.024</v>
          </cell>
          <cell r="H74">
            <v>25016.679926413908</v>
          </cell>
          <cell r="I74">
            <v>837.73879199999988</v>
          </cell>
          <cell r="J74">
            <v>540.33080314280357</v>
          </cell>
          <cell r="K74">
            <v>0</v>
          </cell>
          <cell r="L74">
            <v>540.33080314280357</v>
          </cell>
          <cell r="M74">
            <v>577.27890000000002</v>
          </cell>
          <cell r="N74">
            <v>0</v>
          </cell>
          <cell r="O74">
            <v>20</v>
          </cell>
          <cell r="P74">
            <v>235</v>
          </cell>
          <cell r="Q74">
            <v>0</v>
          </cell>
          <cell r="R74">
            <v>14.926443620032202</v>
          </cell>
          <cell r="S74">
            <v>19.46966899325226</v>
          </cell>
          <cell r="T74">
            <v>15.600762495987174</v>
          </cell>
          <cell r="U74">
            <v>234.99999999999997</v>
          </cell>
          <cell r="V74">
            <v>76.192350761170673</v>
          </cell>
          <cell r="W74">
            <v>0.62316547745718109</v>
          </cell>
          <cell r="X74">
            <v>0</v>
          </cell>
          <cell r="Y74">
            <v>33.392973599999998</v>
          </cell>
          <cell r="Z74">
            <v>0</v>
          </cell>
          <cell r="AA74">
            <v>1</v>
          </cell>
          <cell r="AB74">
            <v>33.392973599999998</v>
          </cell>
          <cell r="AC74">
            <v>0</v>
          </cell>
          <cell r="AD74">
            <v>33.392973599999998</v>
          </cell>
          <cell r="AE74">
            <v>42.113399999999999</v>
          </cell>
          <cell r="AF74">
            <v>47.418889148612649</v>
          </cell>
          <cell r="AG74">
            <v>0</v>
          </cell>
          <cell r="AH74">
            <v>304.0521352306514</v>
          </cell>
          <cell r="AI74">
            <v>26.439316107013152</v>
          </cell>
          <cell r="AJ74">
            <v>330.49145133766456</v>
          </cell>
          <cell r="AK74">
            <v>0</v>
          </cell>
          <cell r="AL74">
            <v>106.45395713367621</v>
          </cell>
          <cell r="AM74">
            <v>106.45395713367621</v>
          </cell>
          <cell r="AN74">
            <v>0</v>
          </cell>
          <cell r="AO74">
            <v>56.124473674070835</v>
          </cell>
          <cell r="AP74">
            <v>27.75243910567097</v>
          </cell>
          <cell r="AQ74">
            <v>0</v>
          </cell>
          <cell r="AR74">
            <v>0</v>
          </cell>
          <cell r="AS74">
            <v>37.003249049428682</v>
          </cell>
          <cell r="AT74">
            <v>0</v>
          </cell>
          <cell r="AU74">
            <v>227.25898859470888</v>
          </cell>
          <cell r="AV74">
            <v>46.92</v>
          </cell>
          <cell r="AW74">
            <v>0</v>
          </cell>
          <cell r="AX74">
            <v>8.9202400000000015</v>
          </cell>
          <cell r="AY74">
            <v>0</v>
          </cell>
          <cell r="AZ74">
            <v>0</v>
          </cell>
          <cell r="BA74">
            <v>1.3287200000000001</v>
          </cell>
          <cell r="BB74">
            <v>0</v>
          </cell>
          <cell r="BC74">
            <v>0.70992</v>
          </cell>
          <cell r="BD74">
            <v>29.6616</v>
          </cell>
          <cell r="BE74">
            <v>87.540480000000017</v>
          </cell>
          <cell r="BF74">
            <v>314.79946859470886</v>
          </cell>
          <cell r="BG74">
            <v>13.536377149572481</v>
          </cell>
          <cell r="BH74">
            <v>4.2999999999999997E-2</v>
          </cell>
          <cell r="BI74">
            <v>330.49145133766456</v>
          </cell>
          <cell r="BJ74">
            <v>0</v>
          </cell>
          <cell r="BK74">
            <v>10153.204924780772</v>
          </cell>
          <cell r="BL74">
            <v>950.33998095948027</v>
          </cell>
          <cell r="BM74">
            <v>121.83845909736927</v>
          </cell>
          <cell r="BN74">
            <v>1077.68289857477</v>
          </cell>
          <cell r="BO74">
            <v>664.90800751158076</v>
          </cell>
          <cell r="BP74">
            <v>0</v>
          </cell>
          <cell r="BQ74">
            <v>79.194998413290008</v>
          </cell>
          <cell r="BR74">
            <v>5.0766024623903858</v>
          </cell>
          <cell r="BS74">
            <v>0</v>
          </cell>
          <cell r="BT74">
            <v>0</v>
          </cell>
          <cell r="BU74">
            <v>2899.0409470188806</v>
          </cell>
          <cell r="BV74">
            <v>507.66024623903854</v>
          </cell>
          <cell r="BW74">
            <v>425.54112480741173</v>
          </cell>
          <cell r="BX74">
            <v>0</v>
          </cell>
          <cell r="BY74">
            <v>171.589163228795</v>
          </cell>
          <cell r="BZ74">
            <v>3.95E-2</v>
          </cell>
          <cell r="CA74">
            <v>401.05159452884044</v>
          </cell>
          <cell r="CB74">
            <v>14558.088000603739</v>
          </cell>
          <cell r="CC74">
            <v>0</v>
          </cell>
          <cell r="CD74">
            <v>1113.4494949410876</v>
          </cell>
          <cell r="CE74">
            <v>15671.537495544826</v>
          </cell>
        </row>
        <row r="75">
          <cell r="A75">
            <v>42204</v>
          </cell>
          <cell r="B75">
            <v>3</v>
          </cell>
          <cell r="C75" t="str">
            <v>Sun</v>
          </cell>
          <cell r="D75">
            <v>19167.677824457998</v>
          </cell>
          <cell r="E75">
            <v>0</v>
          </cell>
          <cell r="F75">
            <v>19167.677824457998</v>
          </cell>
          <cell r="G75">
            <v>514.56299999999999</v>
          </cell>
          <cell r="H75">
            <v>19682.240824458</v>
          </cell>
          <cell r="I75">
            <v>657.82173599999987</v>
          </cell>
          <cell r="J75">
            <v>544.83355983566025</v>
          </cell>
          <cell r="K75">
            <v>0</v>
          </cell>
          <cell r="L75">
            <v>544.83355983566025</v>
          </cell>
          <cell r="M75">
            <v>472.31910000000005</v>
          </cell>
          <cell r="N75">
            <v>0</v>
          </cell>
          <cell r="O75">
            <v>21</v>
          </cell>
          <cell r="P75">
            <v>235</v>
          </cell>
          <cell r="Q75">
            <v>0</v>
          </cell>
          <cell r="R75">
            <v>14.926443620032202</v>
          </cell>
          <cell r="S75">
            <v>19.46966899325226</v>
          </cell>
          <cell r="T75">
            <v>15.600762495987174</v>
          </cell>
          <cell r="U75">
            <v>234.99999999999997</v>
          </cell>
          <cell r="V75">
            <v>76.192350761170673</v>
          </cell>
          <cell r="W75">
            <v>0.62316547745718109</v>
          </cell>
          <cell r="X75">
            <v>0</v>
          </cell>
          <cell r="Y75">
            <v>33.392973599999998</v>
          </cell>
          <cell r="Z75">
            <v>0</v>
          </cell>
          <cell r="AA75">
            <v>1</v>
          </cell>
          <cell r="AB75">
            <v>33.392973599999998</v>
          </cell>
          <cell r="AC75">
            <v>0</v>
          </cell>
          <cell r="AD75">
            <v>33.392973599999998</v>
          </cell>
          <cell r="AE75">
            <v>42.113399999999999</v>
          </cell>
          <cell r="AF75">
            <v>47.418889148612649</v>
          </cell>
          <cell r="AG75">
            <v>0</v>
          </cell>
          <cell r="AH75">
            <v>239.21748874764484</v>
          </cell>
          <cell r="AI75">
            <v>20.801520760664758</v>
          </cell>
          <cell r="AJ75">
            <v>260.01900950830958</v>
          </cell>
          <cell r="AK75">
            <v>0</v>
          </cell>
          <cell r="AL75">
            <v>83.754216274289362</v>
          </cell>
          <cell r="AM75">
            <v>83.754216274289362</v>
          </cell>
          <cell r="AN75">
            <v>0</v>
          </cell>
          <cell r="AO75">
            <v>44.070895435344212</v>
          </cell>
          <cell r="AP75">
            <v>27.983709431551564</v>
          </cell>
          <cell r="AQ75">
            <v>0</v>
          </cell>
          <cell r="AR75">
            <v>0</v>
          </cell>
          <cell r="AS75">
            <v>30.275385585896196</v>
          </cell>
          <cell r="AT75">
            <v>0</v>
          </cell>
          <cell r="AU75">
            <v>178.79935132083713</v>
          </cell>
          <cell r="AV75">
            <v>36.914999999999999</v>
          </cell>
          <cell r="AW75">
            <v>0</v>
          </cell>
          <cell r="AX75">
            <v>7.0181300000000002</v>
          </cell>
          <cell r="AY75">
            <v>0</v>
          </cell>
          <cell r="AZ75">
            <v>0</v>
          </cell>
          <cell r="BA75">
            <v>1.04539</v>
          </cell>
          <cell r="BB75">
            <v>0</v>
          </cell>
          <cell r="BC75">
            <v>0.55853999999999993</v>
          </cell>
          <cell r="BD75">
            <v>23.3367</v>
          </cell>
          <cell r="BE75">
            <v>68.873760000000004</v>
          </cell>
          <cell r="BF75">
            <v>247.67311132083711</v>
          </cell>
          <cell r="BG75">
            <v>10.649943786795994</v>
          </cell>
          <cell r="BH75">
            <v>4.2999999999999997E-2</v>
          </cell>
          <cell r="BI75">
            <v>260.01900950830958</v>
          </cell>
          <cell r="BJ75">
            <v>0</v>
          </cell>
          <cell r="BK75">
            <v>7988.1832864083999</v>
          </cell>
          <cell r="BL75">
            <v>747.6939556078263</v>
          </cell>
          <cell r="BM75">
            <v>95.858199436900804</v>
          </cell>
          <cell r="BN75">
            <v>847.88286873162053</v>
          </cell>
          <cell r="BO75">
            <v>523.12615296867011</v>
          </cell>
          <cell r="BP75">
            <v>0</v>
          </cell>
          <cell r="BQ75">
            <v>62.30782963398552</v>
          </cell>
          <cell r="BR75">
            <v>3.9940916432042002</v>
          </cell>
          <cell r="BS75">
            <v>0</v>
          </cell>
          <cell r="BT75">
            <v>0</v>
          </cell>
          <cell r="BU75">
            <v>2280.8630980222074</v>
          </cell>
          <cell r="BV75">
            <v>399.40916432042002</v>
          </cell>
          <cell r="BW75">
            <v>334.8007378999489</v>
          </cell>
          <cell r="BX75">
            <v>0</v>
          </cell>
          <cell r="BY75">
            <v>135.00029754030194</v>
          </cell>
          <cell r="BZ75">
            <v>3.95E-2</v>
          </cell>
          <cell r="CA75">
            <v>315.53323981313179</v>
          </cell>
          <cell r="CB75">
            <v>11453.789824004411</v>
          </cell>
          <cell r="CC75">
            <v>0</v>
          </cell>
          <cell r="CD75">
            <v>876.02276440217918</v>
          </cell>
          <cell r="CE75">
            <v>12329.81258840659</v>
          </cell>
        </row>
        <row r="76">
          <cell r="A76">
            <v>42205</v>
          </cell>
          <cell r="B76">
            <v>4</v>
          </cell>
          <cell r="C76" t="str">
            <v>Mon</v>
          </cell>
          <cell r="D76">
            <v>18807.068271334098</v>
          </cell>
          <cell r="E76">
            <v>0</v>
          </cell>
          <cell r="F76">
            <v>18807.068271334098</v>
          </cell>
          <cell r="G76">
            <v>389.42399999999998</v>
          </cell>
          <cell r="H76">
            <v>19196.4922713341</v>
          </cell>
          <cell r="I76">
            <v>505.9727309999999</v>
          </cell>
          <cell r="J76">
            <v>448.27303173552036</v>
          </cell>
          <cell r="K76">
            <v>0</v>
          </cell>
          <cell r="L76">
            <v>448.27303173552036</v>
          </cell>
          <cell r="M76">
            <v>448.20698999999996</v>
          </cell>
          <cell r="N76">
            <v>0</v>
          </cell>
          <cell r="O76">
            <v>22</v>
          </cell>
          <cell r="P76">
            <v>235</v>
          </cell>
          <cell r="Q76">
            <v>0</v>
          </cell>
          <cell r="R76">
            <v>14.926443620032202</v>
          </cell>
          <cell r="S76">
            <v>19.46966899325226</v>
          </cell>
          <cell r="T76">
            <v>15.600762495987174</v>
          </cell>
          <cell r="U76">
            <v>235</v>
          </cell>
          <cell r="V76">
            <v>75.775799638200269</v>
          </cell>
          <cell r="W76">
            <v>0.61655545870874062</v>
          </cell>
          <cell r="X76">
            <v>0</v>
          </cell>
          <cell r="Y76">
            <v>33.266374399999997</v>
          </cell>
          <cell r="Z76">
            <v>0</v>
          </cell>
          <cell r="AA76">
            <v>1</v>
          </cell>
          <cell r="AB76">
            <v>33.266374399999997</v>
          </cell>
          <cell r="AC76">
            <v>0</v>
          </cell>
          <cell r="AD76">
            <v>33.266374399999997</v>
          </cell>
          <cell r="AE76">
            <v>40.74588</v>
          </cell>
          <cell r="AF76">
            <v>47.142486200426013</v>
          </cell>
          <cell r="AG76">
            <v>0</v>
          </cell>
          <cell r="AH76">
            <v>260.57113277970956</v>
          </cell>
          <cell r="AI76">
            <v>22.658359372148624</v>
          </cell>
          <cell r="AJ76">
            <v>283.22949215185821</v>
          </cell>
          <cell r="AK76">
            <v>0</v>
          </cell>
          <cell r="AL76">
            <v>81.687201154613192</v>
          </cell>
          <cell r="AM76">
            <v>81.687201154613192</v>
          </cell>
          <cell r="AN76">
            <v>0</v>
          </cell>
          <cell r="AO76">
            <v>33.897741744788661</v>
          </cell>
          <cell r="AP76">
            <v>23.024173235347835</v>
          </cell>
          <cell r="AQ76">
            <v>0</v>
          </cell>
          <cell r="AR76">
            <v>0</v>
          </cell>
          <cell r="AS76">
            <v>28.729813053386824</v>
          </cell>
          <cell r="AT76">
            <v>0</v>
          </cell>
          <cell r="AU76">
            <v>171.1491898210262</v>
          </cell>
          <cell r="AV76">
            <v>38.639999999999993</v>
          </cell>
          <cell r="AW76">
            <v>0</v>
          </cell>
          <cell r="AX76">
            <v>7.2127999999999997</v>
          </cell>
          <cell r="AY76">
            <v>0</v>
          </cell>
          <cell r="AZ76">
            <v>0</v>
          </cell>
          <cell r="BA76">
            <v>1.4593599999999998</v>
          </cell>
          <cell r="BB76">
            <v>0</v>
          </cell>
          <cell r="BC76">
            <v>0</v>
          </cell>
          <cell r="BD76">
            <v>24.427199999999996</v>
          </cell>
          <cell r="BE76">
            <v>71.739359999999991</v>
          </cell>
          <cell r="BF76">
            <v>242.88854982102617</v>
          </cell>
          <cell r="BG76">
            <v>10.444207642304125</v>
          </cell>
          <cell r="BH76">
            <v>4.2999999999999997E-2</v>
          </cell>
          <cell r="BI76">
            <v>283.22949215185821</v>
          </cell>
          <cell r="BJ76">
            <v>0</v>
          </cell>
          <cell r="BK76">
            <v>8668.2568608819292</v>
          </cell>
          <cell r="BL76">
            <v>811.34884217854858</v>
          </cell>
          <cell r="BM76">
            <v>104.01908233058316</v>
          </cell>
          <cell r="BN76">
            <v>920.06733328369046</v>
          </cell>
          <cell r="BO76">
            <v>567.66247117700539</v>
          </cell>
          <cell r="BP76">
            <v>0</v>
          </cell>
          <cell r="BQ76">
            <v>67.612403514879048</v>
          </cell>
          <cell r="BR76">
            <v>4.3341284304409653</v>
          </cell>
          <cell r="BS76">
            <v>0</v>
          </cell>
          <cell r="BT76">
            <v>0</v>
          </cell>
          <cell r="BU76">
            <v>2475.0442609151478</v>
          </cell>
          <cell r="BV76">
            <v>433.41284304409652</v>
          </cell>
          <cell r="BW76">
            <v>363.30398155328345</v>
          </cell>
          <cell r="BX76">
            <v>0</v>
          </cell>
          <cell r="BY76">
            <v>146.49354094890458</v>
          </cell>
          <cell r="BZ76">
            <v>3.95E-2</v>
          </cell>
          <cell r="CA76">
            <v>342.39614600483623</v>
          </cell>
          <cell r="CB76">
            <v>12428.907633348197</v>
          </cell>
          <cell r="CC76">
            <v>0</v>
          </cell>
          <cell r="CD76">
            <v>923.23479197444317</v>
          </cell>
          <cell r="CE76">
            <v>13352.142425322641</v>
          </cell>
        </row>
        <row r="77">
          <cell r="A77">
            <v>42206</v>
          </cell>
          <cell r="B77">
            <v>4</v>
          </cell>
          <cell r="C77" t="str">
            <v>Tue</v>
          </cell>
          <cell r="D77">
            <v>23172.994834322377</v>
          </cell>
          <cell r="E77">
            <v>0</v>
          </cell>
          <cell r="F77">
            <v>23172.994834322377</v>
          </cell>
          <cell r="G77">
            <v>479.82600000000002</v>
          </cell>
          <cell r="H77">
            <v>23652.820834322374</v>
          </cell>
          <cell r="I77">
            <v>831.59874599999989</v>
          </cell>
          <cell r="J77">
            <v>601.62959522398774</v>
          </cell>
          <cell r="K77">
            <v>0</v>
          </cell>
          <cell r="L77">
            <v>601.62959522398774</v>
          </cell>
          <cell r="M77">
            <v>635.63900399999989</v>
          </cell>
          <cell r="N77">
            <v>0</v>
          </cell>
          <cell r="O77">
            <v>23</v>
          </cell>
          <cell r="P77">
            <v>235</v>
          </cell>
          <cell r="Q77">
            <v>0</v>
          </cell>
          <cell r="R77">
            <v>14.926443620032202</v>
          </cell>
          <cell r="S77">
            <v>19.46966899325226</v>
          </cell>
          <cell r="T77">
            <v>15.600762495987174</v>
          </cell>
          <cell r="U77">
            <v>235</v>
          </cell>
          <cell r="V77">
            <v>75.775799638200269</v>
          </cell>
          <cell r="W77">
            <v>0.61655545870874062</v>
          </cell>
          <cell r="X77">
            <v>0</v>
          </cell>
          <cell r="Y77">
            <v>33.266374399999997</v>
          </cell>
          <cell r="Z77">
            <v>0</v>
          </cell>
          <cell r="AA77">
            <v>1</v>
          </cell>
          <cell r="AB77">
            <v>33.266374399999997</v>
          </cell>
          <cell r="AC77">
            <v>0</v>
          </cell>
          <cell r="AD77">
            <v>33.266374399999997</v>
          </cell>
          <cell r="AE77">
            <v>40.74588</v>
          </cell>
          <cell r="AF77">
            <v>47.142486200426013</v>
          </cell>
          <cell r="AG77">
            <v>0</v>
          </cell>
          <cell r="AH77">
            <v>321.06086003214222</v>
          </cell>
          <cell r="AI77">
            <v>27.918335654968843</v>
          </cell>
          <cell r="AJ77">
            <v>348.97919568711103</v>
          </cell>
          <cell r="AK77">
            <v>0</v>
          </cell>
          <cell r="AL77">
            <v>100.65030142264841</v>
          </cell>
          <cell r="AM77">
            <v>100.65030142264841</v>
          </cell>
          <cell r="AN77">
            <v>0</v>
          </cell>
          <cell r="AO77">
            <v>55.713120095395233</v>
          </cell>
          <cell r="AP77">
            <v>30.900864079019463</v>
          </cell>
          <cell r="AQ77">
            <v>0</v>
          </cell>
          <cell r="AR77">
            <v>0</v>
          </cell>
          <cell r="AS77">
            <v>40.744098512075858</v>
          </cell>
          <cell r="AT77">
            <v>0</v>
          </cell>
          <cell r="AU77">
            <v>210.88025174376446</v>
          </cell>
          <cell r="AV77">
            <v>47.610000000000007</v>
          </cell>
          <cell r="AW77">
            <v>0</v>
          </cell>
          <cell r="AX77">
            <v>8.8872000000000018</v>
          </cell>
          <cell r="AY77">
            <v>0</v>
          </cell>
          <cell r="AZ77">
            <v>0</v>
          </cell>
          <cell r="BA77">
            <v>1.7981400000000001</v>
          </cell>
          <cell r="BB77">
            <v>0</v>
          </cell>
          <cell r="BC77">
            <v>0</v>
          </cell>
          <cell r="BD77">
            <v>30.097800000000003</v>
          </cell>
          <cell r="BE77">
            <v>88.393140000000002</v>
          </cell>
          <cell r="BF77">
            <v>299.27339174376442</v>
          </cell>
          <cell r="BG77">
            <v>12.86875584498187</v>
          </cell>
          <cell r="BH77">
            <v>4.2999999999999997E-2</v>
          </cell>
          <cell r="BI77">
            <v>348.97919568711103</v>
          </cell>
          <cell r="BJ77">
            <v>0</v>
          </cell>
          <cell r="BK77">
            <v>10680.530775015237</v>
          </cell>
          <cell r="BL77">
            <v>999.69768054142617</v>
          </cell>
          <cell r="BM77">
            <v>128.16636930018285</v>
          </cell>
          <cell r="BN77">
            <v>1133.654392795976</v>
          </cell>
          <cell r="BO77">
            <v>699.44125912881043</v>
          </cell>
          <cell r="BP77">
            <v>0</v>
          </cell>
          <cell r="BQ77">
            <v>83.308140045118847</v>
          </cell>
          <cell r="BR77">
            <v>5.3402653875076185</v>
          </cell>
          <cell r="BS77">
            <v>0</v>
          </cell>
          <cell r="BT77">
            <v>0</v>
          </cell>
          <cell r="BU77">
            <v>3049.608107199022</v>
          </cell>
          <cell r="BV77">
            <v>534.02653875076192</v>
          </cell>
          <cell r="BW77">
            <v>447.64240584243868</v>
          </cell>
          <cell r="BX77">
            <v>0</v>
          </cell>
          <cell r="BY77">
            <v>180.50097009775749</v>
          </cell>
          <cell r="BZ77">
            <v>3.95E-2</v>
          </cell>
          <cell r="CA77">
            <v>421.88096561310186</v>
          </cell>
          <cell r="CB77">
            <v>15314.189762518319</v>
          </cell>
          <cell r="CC77">
            <v>0</v>
          </cell>
          <cell r="CD77">
            <v>1137.5571543970821</v>
          </cell>
          <cell r="CE77">
            <v>16451.746916915399</v>
          </cell>
        </row>
        <row r="78">
          <cell r="A78">
            <v>42207</v>
          </cell>
          <cell r="B78">
            <v>4</v>
          </cell>
          <cell r="C78" t="str">
            <v>Wed</v>
          </cell>
          <cell r="D78">
            <v>23676.755591590249</v>
          </cell>
          <cell r="E78">
            <v>0</v>
          </cell>
          <cell r="F78">
            <v>23676.755591590249</v>
          </cell>
          <cell r="G78">
            <v>490.25699999999995</v>
          </cell>
          <cell r="H78">
            <v>24167.01259159025</v>
          </cell>
          <cell r="I78">
            <v>606.16535099999987</v>
          </cell>
          <cell r="J78">
            <v>574.10405818759614</v>
          </cell>
          <cell r="K78">
            <v>0</v>
          </cell>
          <cell r="L78">
            <v>574.10405818759614</v>
          </cell>
          <cell r="M78">
            <v>558.22143299999982</v>
          </cell>
          <cell r="N78">
            <v>0</v>
          </cell>
          <cell r="O78">
            <v>24</v>
          </cell>
          <cell r="P78">
            <v>235</v>
          </cell>
          <cell r="Q78">
            <v>0</v>
          </cell>
          <cell r="R78">
            <v>14.926443620032202</v>
          </cell>
          <cell r="S78">
            <v>19.46966899325226</v>
          </cell>
          <cell r="T78">
            <v>15.600762495987174</v>
          </cell>
          <cell r="U78">
            <v>235</v>
          </cell>
          <cell r="V78">
            <v>75.775799638200269</v>
          </cell>
          <cell r="W78">
            <v>0.61655545870874062</v>
          </cell>
          <cell r="X78">
            <v>0</v>
          </cell>
          <cell r="Y78">
            <v>33.266374399999997</v>
          </cell>
          <cell r="Z78">
            <v>0</v>
          </cell>
          <cell r="AA78">
            <v>1</v>
          </cell>
          <cell r="AB78">
            <v>33.266374399999997</v>
          </cell>
          <cell r="AC78">
            <v>0</v>
          </cell>
          <cell r="AD78">
            <v>33.266374399999997</v>
          </cell>
          <cell r="AE78">
            <v>40.74588</v>
          </cell>
          <cell r="AF78">
            <v>47.142486200426013</v>
          </cell>
          <cell r="AG78">
            <v>0</v>
          </cell>
          <cell r="AH78">
            <v>328.04044394588436</v>
          </cell>
          <cell r="AI78">
            <v>28.525255995294248</v>
          </cell>
          <cell r="AJ78">
            <v>356.56569994117859</v>
          </cell>
          <cell r="AK78">
            <v>0</v>
          </cell>
          <cell r="AL78">
            <v>102.83835145357554</v>
          </cell>
          <cell r="AM78">
            <v>102.83835145357554</v>
          </cell>
          <cell r="AN78">
            <v>0</v>
          </cell>
          <cell r="AO78">
            <v>40.610165852667606</v>
          </cell>
          <cell r="AP78">
            <v>29.487099055796346</v>
          </cell>
          <cell r="AQ78">
            <v>0</v>
          </cell>
          <cell r="AR78">
            <v>0</v>
          </cell>
          <cell r="AS78">
            <v>35.781676257399951</v>
          </cell>
          <cell r="AT78">
            <v>0</v>
          </cell>
          <cell r="AU78">
            <v>215.4646050425419</v>
          </cell>
          <cell r="AV78">
            <v>48.644999999999996</v>
          </cell>
          <cell r="AW78">
            <v>0</v>
          </cell>
          <cell r="AX78">
            <v>9.0803999999999991</v>
          </cell>
          <cell r="AY78">
            <v>0</v>
          </cell>
          <cell r="AZ78">
            <v>0</v>
          </cell>
          <cell r="BA78">
            <v>1.8372299999999997</v>
          </cell>
          <cell r="BB78">
            <v>0</v>
          </cell>
          <cell r="BC78">
            <v>0</v>
          </cell>
          <cell r="BD78">
            <v>30.752099999999995</v>
          </cell>
          <cell r="BE78">
            <v>90.314729999999983</v>
          </cell>
          <cell r="BF78">
            <v>305.77933504254185</v>
          </cell>
          <cell r="BG78">
            <v>13.1485114068293</v>
          </cell>
          <cell r="BH78">
            <v>4.2999999999999997E-2</v>
          </cell>
          <cell r="BI78">
            <v>356.56569994117859</v>
          </cell>
          <cell r="BJ78">
            <v>0</v>
          </cell>
          <cell r="BK78">
            <v>10912.716226646</v>
          </cell>
          <cell r="BL78">
            <v>1021.4302388140657</v>
          </cell>
          <cell r="BM78">
            <v>130.95259471975203</v>
          </cell>
          <cell r="BN78">
            <v>1158.2990535089318</v>
          </cell>
          <cell r="BO78">
            <v>714.64650389248004</v>
          </cell>
          <cell r="BP78">
            <v>0</v>
          </cell>
          <cell r="BQ78">
            <v>85.11918656783881</v>
          </cell>
          <cell r="BR78">
            <v>5.4563581133230006</v>
          </cell>
          <cell r="BS78">
            <v>0</v>
          </cell>
          <cell r="BT78">
            <v>0</v>
          </cell>
          <cell r="BU78">
            <v>3115.9039356163917</v>
          </cell>
          <cell r="BV78">
            <v>545.63581133230002</v>
          </cell>
          <cell r="BW78">
            <v>457.37376249118722</v>
          </cell>
          <cell r="BX78">
            <v>0</v>
          </cell>
          <cell r="BY78">
            <v>184.4249042303174</v>
          </cell>
          <cell r="BZ78">
            <v>3.95E-2</v>
          </cell>
          <cell r="CA78">
            <v>431.05229095251707</v>
          </cell>
          <cell r="CB78">
            <v>15647.106931268714</v>
          </cell>
          <cell r="CC78">
            <v>0</v>
          </cell>
          <cell r="CD78">
            <v>1162.2866577535401</v>
          </cell>
          <cell r="CE78">
            <v>16809.393589022253</v>
          </cell>
        </row>
        <row r="79">
          <cell r="A79">
            <v>42208</v>
          </cell>
          <cell r="B79">
            <v>4</v>
          </cell>
          <cell r="C79" t="str">
            <v>Thu</v>
          </cell>
          <cell r="D79">
            <v>31401.087203031042</v>
          </cell>
          <cell r="E79">
            <v>0</v>
          </cell>
          <cell r="F79">
            <v>31401.087203031042</v>
          </cell>
          <cell r="G79">
            <v>650.19899999999996</v>
          </cell>
          <cell r="H79">
            <v>32051.286203031043</v>
          </cell>
          <cell r="I79">
            <v>846.62763899999982</v>
          </cell>
          <cell r="J79">
            <v>699.93508463967214</v>
          </cell>
          <cell r="K79">
            <v>0</v>
          </cell>
          <cell r="L79">
            <v>699.93508463967214</v>
          </cell>
          <cell r="M79">
            <v>753.80266499999993</v>
          </cell>
          <cell r="N79">
            <v>0</v>
          </cell>
          <cell r="O79">
            <v>25</v>
          </cell>
          <cell r="P79">
            <v>235</v>
          </cell>
          <cell r="Q79">
            <v>0</v>
          </cell>
          <cell r="R79">
            <v>14.926443620032202</v>
          </cell>
          <cell r="S79">
            <v>19.46966899325226</v>
          </cell>
          <cell r="T79">
            <v>15.600762495987174</v>
          </cell>
          <cell r="U79">
            <v>235</v>
          </cell>
          <cell r="V79">
            <v>75.775799638200269</v>
          </cell>
          <cell r="W79">
            <v>0.61655545870874062</v>
          </cell>
          <cell r="X79">
            <v>0</v>
          </cell>
          <cell r="Y79">
            <v>33.266374399999997</v>
          </cell>
          <cell r="Z79">
            <v>0</v>
          </cell>
          <cell r="AA79">
            <v>1</v>
          </cell>
          <cell r="AB79">
            <v>33.266374399999997</v>
          </cell>
          <cell r="AC79">
            <v>0</v>
          </cell>
          <cell r="AD79">
            <v>33.266374399999997</v>
          </cell>
          <cell r="AE79">
            <v>40.74588</v>
          </cell>
          <cell r="AF79">
            <v>47.142486200426013</v>
          </cell>
          <cell r="AG79">
            <v>0</v>
          </cell>
          <cell r="AH79">
            <v>435.0607306232651</v>
          </cell>
          <cell r="AI79">
            <v>37.831367880283864</v>
          </cell>
          <cell r="AJ79">
            <v>472.89209850354899</v>
          </cell>
          <cell r="AK79">
            <v>0</v>
          </cell>
          <cell r="AL79">
            <v>136.38845192779169</v>
          </cell>
          <cell r="AM79">
            <v>136.38845192779169</v>
          </cell>
          <cell r="AN79">
            <v>0</v>
          </cell>
          <cell r="AO79">
            <v>56.719983711577065</v>
          </cell>
          <cell r="AP79">
            <v>35.950024876244868</v>
          </cell>
          <cell r="AQ79">
            <v>0</v>
          </cell>
          <cell r="AR79">
            <v>0</v>
          </cell>
          <cell r="AS79">
            <v>48.318321953423293</v>
          </cell>
          <cell r="AT79">
            <v>0</v>
          </cell>
          <cell r="AU79">
            <v>285.75802229046343</v>
          </cell>
          <cell r="AV79">
            <v>64.515000000000001</v>
          </cell>
          <cell r="AW79">
            <v>0</v>
          </cell>
          <cell r="AX79">
            <v>12.042800000000002</v>
          </cell>
          <cell r="AY79">
            <v>0</v>
          </cell>
          <cell r="AZ79">
            <v>0</v>
          </cell>
          <cell r="BA79">
            <v>2.4366099999999999</v>
          </cell>
          <cell r="BB79">
            <v>0</v>
          </cell>
          <cell r="BC79">
            <v>0</v>
          </cell>
          <cell r="BD79">
            <v>40.784700000000001</v>
          </cell>
          <cell r="BE79">
            <v>119.77910999999999</v>
          </cell>
          <cell r="BF79">
            <v>405.53713229046338</v>
          </cell>
          <cell r="BG79">
            <v>17.438096688489924</v>
          </cell>
          <cell r="BH79">
            <v>4.2999999999999997E-2</v>
          </cell>
          <cell r="BI79">
            <v>472.89209850354899</v>
          </cell>
          <cell r="BJ79">
            <v>0</v>
          </cell>
          <cell r="BK79">
            <v>14472.89315165108</v>
          </cell>
          <cell r="BL79">
            <v>1354.6627989945412</v>
          </cell>
          <cell r="BM79">
            <v>173.67471781981297</v>
          </cell>
          <cell r="BN79">
            <v>1536.1838511075905</v>
          </cell>
          <cell r="BO79">
            <v>947.79359026875022</v>
          </cell>
          <cell r="BP79">
            <v>0</v>
          </cell>
          <cell r="BQ79">
            <v>112.88856658287843</v>
          </cell>
          <cell r="BR79">
            <v>7.236446575825541</v>
          </cell>
          <cell r="BS79">
            <v>0</v>
          </cell>
          <cell r="BT79">
            <v>0</v>
          </cell>
          <cell r="BU79">
            <v>4132.4399713493995</v>
          </cell>
          <cell r="BV79">
            <v>723.64465758255403</v>
          </cell>
          <cell r="BW79">
            <v>606.58789777200013</v>
          </cell>
          <cell r="BX79">
            <v>0</v>
          </cell>
          <cell r="BY79">
            <v>244.59189426290322</v>
          </cell>
          <cell r="BZ79">
            <v>3.95E-2</v>
          </cell>
          <cell r="CA79">
            <v>571.67927949021771</v>
          </cell>
          <cell r="CB79">
            <v>20751.836852108154</v>
          </cell>
          <cell r="CC79">
            <v>0</v>
          </cell>
          <cell r="CD79">
            <v>1541.4723758859009</v>
          </cell>
          <cell r="CE79">
            <v>22293.309227994057</v>
          </cell>
        </row>
        <row r="80">
          <cell r="A80">
            <v>42209</v>
          </cell>
          <cell r="B80">
            <v>4</v>
          </cell>
          <cell r="C80" t="str">
            <v>Fri</v>
          </cell>
          <cell r="D80">
            <v>30225.64543607266</v>
          </cell>
          <cell r="E80">
            <v>0</v>
          </cell>
          <cell r="F80">
            <v>30225.64543607266</v>
          </cell>
          <cell r="G80">
            <v>625.86</v>
          </cell>
          <cell r="H80">
            <v>30851.505436072661</v>
          </cell>
          <cell r="I80">
            <v>891.71431799999993</v>
          </cell>
          <cell r="J80">
            <v>656.68066929677093</v>
          </cell>
          <cell r="K80">
            <v>0</v>
          </cell>
          <cell r="L80">
            <v>656.68066929677093</v>
          </cell>
          <cell r="M80">
            <v>700.83274799999981</v>
          </cell>
          <cell r="N80">
            <v>0</v>
          </cell>
          <cell r="O80">
            <v>26</v>
          </cell>
          <cell r="P80">
            <v>235</v>
          </cell>
          <cell r="Q80">
            <v>0</v>
          </cell>
          <cell r="R80">
            <v>14.926443620032202</v>
          </cell>
          <cell r="S80">
            <v>19.46966899325226</v>
          </cell>
          <cell r="T80">
            <v>15.600762495987174</v>
          </cell>
          <cell r="U80">
            <v>235</v>
          </cell>
          <cell r="V80">
            <v>75.775799638200269</v>
          </cell>
          <cell r="W80">
            <v>0.61655545870874062</v>
          </cell>
          <cell r="X80">
            <v>0</v>
          </cell>
          <cell r="Y80">
            <v>33.266374399999997</v>
          </cell>
          <cell r="Z80">
            <v>0</v>
          </cell>
          <cell r="AA80">
            <v>1</v>
          </cell>
          <cell r="AB80">
            <v>33.266374399999997</v>
          </cell>
          <cell r="AC80">
            <v>0</v>
          </cell>
          <cell r="AD80">
            <v>33.266374399999997</v>
          </cell>
          <cell r="AE80">
            <v>40.74588</v>
          </cell>
          <cell r="AF80">
            <v>47.142486200426013</v>
          </cell>
          <cell r="AG80">
            <v>0</v>
          </cell>
          <cell r="AH80">
            <v>418.77503482453324</v>
          </cell>
          <cell r="AI80">
            <v>36.415220419524573</v>
          </cell>
          <cell r="AJ80">
            <v>455.19025524405782</v>
          </cell>
          <cell r="AK80">
            <v>0</v>
          </cell>
          <cell r="AL80">
            <v>131.28300185562836</v>
          </cell>
          <cell r="AM80">
            <v>131.28300185562836</v>
          </cell>
          <cell r="AN80">
            <v>0</v>
          </cell>
          <cell r="AO80">
            <v>59.740574560122596</v>
          </cell>
          <cell r="AP80">
            <v>33.728394125465684</v>
          </cell>
          <cell r="AQ80">
            <v>0</v>
          </cell>
          <cell r="AR80">
            <v>0</v>
          </cell>
          <cell r="AS80">
            <v>44.922980410750306</v>
          </cell>
          <cell r="AT80">
            <v>0</v>
          </cell>
          <cell r="AU80">
            <v>275.06119792664924</v>
          </cell>
          <cell r="AV80">
            <v>62.099999999999994</v>
          </cell>
          <cell r="AW80">
            <v>0</v>
          </cell>
          <cell r="AX80">
            <v>11.592000000000001</v>
          </cell>
          <cell r="AY80">
            <v>0</v>
          </cell>
          <cell r="AZ80">
            <v>0</v>
          </cell>
          <cell r="BA80">
            <v>2.3453999999999997</v>
          </cell>
          <cell r="BB80">
            <v>0</v>
          </cell>
          <cell r="BC80">
            <v>0</v>
          </cell>
          <cell r="BD80">
            <v>39.257999999999996</v>
          </cell>
          <cell r="BE80">
            <v>115.29539999999999</v>
          </cell>
          <cell r="BF80">
            <v>390.35659792664921</v>
          </cell>
          <cell r="BG80">
            <v>16.785333710845915</v>
          </cell>
          <cell r="BH80">
            <v>4.2999999999999997E-2</v>
          </cell>
          <cell r="BI80">
            <v>455.19025524405782</v>
          </cell>
          <cell r="BJ80">
            <v>0</v>
          </cell>
          <cell r="BK80">
            <v>13931.12709784596</v>
          </cell>
          <cell r="BL80">
            <v>1303.9534963583817</v>
          </cell>
          <cell r="BM80">
            <v>167.17352517415154</v>
          </cell>
          <cell r="BN80">
            <v>1478.6796427773597</v>
          </cell>
          <cell r="BO80">
            <v>912.31468582018738</v>
          </cell>
          <cell r="BP80">
            <v>0</v>
          </cell>
          <cell r="BQ80">
            <v>108.66279136319848</v>
          </cell>
          <cell r="BR80">
            <v>6.9655635489229804</v>
          </cell>
          <cell r="BS80">
            <v>0</v>
          </cell>
          <cell r="BT80">
            <v>0</v>
          </cell>
          <cell r="BU80">
            <v>3977.7497050422021</v>
          </cell>
          <cell r="BV80">
            <v>696.55635489229803</v>
          </cell>
          <cell r="BW80">
            <v>583.88139892491995</v>
          </cell>
          <cell r="BX80">
            <v>0</v>
          </cell>
          <cell r="BY80">
            <v>235.43604795359667</v>
          </cell>
          <cell r="BZ80">
            <v>3.95E-2</v>
          </cell>
          <cell r="CA80">
            <v>550.27952036491536</v>
          </cell>
          <cell r="CB80">
            <v>19975.030125023892</v>
          </cell>
          <cell r="CC80">
            <v>0</v>
          </cell>
          <cell r="CD80">
            <v>1483.7702013874982</v>
          </cell>
          <cell r="CE80">
            <v>21458.80032641139</v>
          </cell>
        </row>
        <row r="81">
          <cell r="A81">
            <v>42210</v>
          </cell>
          <cell r="B81">
            <v>4</v>
          </cell>
          <cell r="C81" t="str">
            <v>Sat</v>
          </cell>
          <cell r="D81">
            <v>22837.154329477125</v>
          </cell>
          <cell r="E81">
            <v>0</v>
          </cell>
          <cell r="F81">
            <v>22837.154329477125</v>
          </cell>
          <cell r="G81">
            <v>472.87200000000001</v>
          </cell>
          <cell r="H81">
            <v>23310.026329477125</v>
          </cell>
          <cell r="I81">
            <v>746.4350189999999</v>
          </cell>
          <cell r="J81">
            <v>471.86634919528456</v>
          </cell>
          <cell r="K81">
            <v>0</v>
          </cell>
          <cell r="L81">
            <v>471.86634919528456</v>
          </cell>
          <cell r="M81">
            <v>537.848388</v>
          </cell>
          <cell r="N81">
            <v>0</v>
          </cell>
          <cell r="O81">
            <v>27</v>
          </cell>
          <cell r="P81">
            <v>235</v>
          </cell>
          <cell r="Q81">
            <v>0</v>
          </cell>
          <cell r="R81">
            <v>14.926443620032202</v>
          </cell>
          <cell r="S81">
            <v>19.46966899325226</v>
          </cell>
          <cell r="T81">
            <v>15.600762495987174</v>
          </cell>
          <cell r="U81">
            <v>235</v>
          </cell>
          <cell r="V81">
            <v>75.775799638200269</v>
          </cell>
          <cell r="W81">
            <v>0.61655545870874062</v>
          </cell>
          <cell r="X81">
            <v>0</v>
          </cell>
          <cell r="Y81">
            <v>33.266374399999997</v>
          </cell>
          <cell r="Z81">
            <v>0</v>
          </cell>
          <cell r="AA81">
            <v>1</v>
          </cell>
          <cell r="AB81">
            <v>33.266374399999997</v>
          </cell>
          <cell r="AC81">
            <v>0</v>
          </cell>
          <cell r="AD81">
            <v>33.266374399999997</v>
          </cell>
          <cell r="AE81">
            <v>40.74588</v>
          </cell>
          <cell r="AF81">
            <v>47.142486200426013</v>
          </cell>
          <cell r="AG81">
            <v>0</v>
          </cell>
          <cell r="AH81">
            <v>316.40780408964741</v>
          </cell>
          <cell r="AI81">
            <v>27.513722094751905</v>
          </cell>
          <cell r="AJ81">
            <v>343.92152618439928</v>
          </cell>
          <cell r="AK81">
            <v>0</v>
          </cell>
          <cell r="AL81">
            <v>99.191601402030315</v>
          </cell>
          <cell r="AM81">
            <v>99.191601402030315</v>
          </cell>
          <cell r="AN81">
            <v>0</v>
          </cell>
          <cell r="AO81">
            <v>50.007559603698127</v>
          </cell>
          <cell r="AP81">
            <v>24.235971826681929</v>
          </cell>
          <cell r="AQ81">
            <v>0</v>
          </cell>
          <cell r="AR81">
            <v>0</v>
          </cell>
          <cell r="AS81">
            <v>34.475775664064194</v>
          </cell>
          <cell r="AT81">
            <v>0</v>
          </cell>
          <cell r="AU81">
            <v>207.82401621124615</v>
          </cell>
          <cell r="AV81">
            <v>46.92</v>
          </cell>
          <cell r="AW81">
            <v>0</v>
          </cell>
          <cell r="AX81">
            <v>8.7584000000000017</v>
          </cell>
          <cell r="AY81">
            <v>0</v>
          </cell>
          <cell r="AZ81">
            <v>0</v>
          </cell>
          <cell r="BA81">
            <v>1.7720800000000001</v>
          </cell>
          <cell r="BB81">
            <v>0</v>
          </cell>
          <cell r="BC81">
            <v>0</v>
          </cell>
          <cell r="BD81">
            <v>29.6616</v>
          </cell>
          <cell r="BE81">
            <v>87.112080000000006</v>
          </cell>
          <cell r="BF81">
            <v>294.93609621124608</v>
          </cell>
          <cell r="BG81">
            <v>12.682252137083582</v>
          </cell>
          <cell r="BH81">
            <v>4.2999999999999997E-2</v>
          </cell>
          <cell r="BI81">
            <v>343.92152618439928</v>
          </cell>
          <cell r="BJ81">
            <v>0</v>
          </cell>
          <cell r="BK81">
            <v>10525.740473928059</v>
          </cell>
          <cell r="BL81">
            <v>985.20930835966635</v>
          </cell>
          <cell r="BM81">
            <v>126.30888568713672</v>
          </cell>
          <cell r="BN81">
            <v>1117.2246189873385</v>
          </cell>
          <cell r="BO81">
            <v>689.30442928636387</v>
          </cell>
          <cell r="BP81">
            <v>0</v>
          </cell>
          <cell r="BQ81">
            <v>82.100775696638863</v>
          </cell>
          <cell r="BR81">
            <v>5.2628702369640301</v>
          </cell>
          <cell r="BS81">
            <v>0</v>
          </cell>
          <cell r="BT81">
            <v>0</v>
          </cell>
          <cell r="BU81">
            <v>3005.4108882541086</v>
          </cell>
          <cell r="BV81">
            <v>526.28702369640303</v>
          </cell>
          <cell r="BW81">
            <v>441.15483474327289</v>
          </cell>
          <cell r="BX81">
            <v>0</v>
          </cell>
          <cell r="BY81">
            <v>177.88501400938418</v>
          </cell>
          <cell r="BZ81">
            <v>3.95E-2</v>
          </cell>
          <cell r="CA81">
            <v>415.76674872015838</v>
          </cell>
          <cell r="CB81">
            <v>15092.244983351386</v>
          </cell>
          <cell r="CC81">
            <v>0</v>
          </cell>
          <cell r="CD81">
            <v>1121.0708188261099</v>
          </cell>
          <cell r="CE81">
            <v>16213.315802177496</v>
          </cell>
        </row>
        <row r="82">
          <cell r="A82">
            <v>42211</v>
          </cell>
          <cell r="B82">
            <v>4</v>
          </cell>
          <cell r="C82" t="str">
            <v>Sun</v>
          </cell>
          <cell r="D82">
            <v>17967.467009220971</v>
          </cell>
          <cell r="E82">
            <v>0</v>
          </cell>
          <cell r="F82">
            <v>17967.467009220971</v>
          </cell>
          <cell r="G82">
            <v>372.03899999999999</v>
          </cell>
          <cell r="H82">
            <v>18339.506009220971</v>
          </cell>
          <cell r="I82">
            <v>586.12682699999993</v>
          </cell>
          <cell r="J82">
            <v>475.7985687719119</v>
          </cell>
          <cell r="K82">
            <v>0</v>
          </cell>
          <cell r="L82">
            <v>475.7985687719119</v>
          </cell>
          <cell r="M82">
            <v>440.057772</v>
          </cell>
          <cell r="N82">
            <v>0</v>
          </cell>
          <cell r="O82">
            <v>28</v>
          </cell>
          <cell r="P82">
            <v>235</v>
          </cell>
          <cell r="Q82">
            <v>0</v>
          </cell>
          <cell r="R82">
            <v>14.926443620032202</v>
          </cell>
          <cell r="S82">
            <v>19.46966899325226</v>
          </cell>
          <cell r="T82">
            <v>15.600762495987174</v>
          </cell>
          <cell r="U82">
            <v>235</v>
          </cell>
          <cell r="V82">
            <v>75.775799638200269</v>
          </cell>
          <cell r="W82">
            <v>0.61655545870874062</v>
          </cell>
          <cell r="X82">
            <v>0</v>
          </cell>
          <cell r="Y82">
            <v>33.266374399999997</v>
          </cell>
          <cell r="Z82">
            <v>0</v>
          </cell>
          <cell r="AA82">
            <v>1</v>
          </cell>
          <cell r="AB82">
            <v>33.266374399999997</v>
          </cell>
          <cell r="AC82">
            <v>0</v>
          </cell>
          <cell r="AD82">
            <v>33.266374399999997</v>
          </cell>
          <cell r="AE82">
            <v>40.74588</v>
          </cell>
          <cell r="AF82">
            <v>47.142486200426013</v>
          </cell>
          <cell r="AG82">
            <v>0</v>
          </cell>
          <cell r="AH82">
            <v>248.93849292347255</v>
          </cell>
          <cell r="AI82">
            <v>21.646825471606274</v>
          </cell>
          <cell r="AJ82">
            <v>270.58531839507884</v>
          </cell>
          <cell r="AK82">
            <v>0</v>
          </cell>
          <cell r="AL82">
            <v>78.040451103067966</v>
          </cell>
          <cell r="AM82">
            <v>78.040451103067966</v>
          </cell>
          <cell r="AN82">
            <v>0</v>
          </cell>
          <cell r="AO82">
            <v>39.267681031091811</v>
          </cell>
          <cell r="AP82">
            <v>24.437938258570945</v>
          </cell>
          <cell r="AQ82">
            <v>0</v>
          </cell>
          <cell r="AR82">
            <v>0</v>
          </cell>
          <cell r="AS82">
            <v>28.207452816052523</v>
          </cell>
          <cell r="AT82">
            <v>0</v>
          </cell>
          <cell r="AU82">
            <v>163.50860098973041</v>
          </cell>
          <cell r="AV82">
            <v>36.914999999999999</v>
          </cell>
          <cell r="AW82">
            <v>0</v>
          </cell>
          <cell r="AX82">
            <v>6.8908000000000005</v>
          </cell>
          <cell r="AY82">
            <v>0</v>
          </cell>
          <cell r="AZ82">
            <v>0</v>
          </cell>
          <cell r="BA82">
            <v>1.3942099999999999</v>
          </cell>
          <cell r="BB82">
            <v>0</v>
          </cell>
          <cell r="BC82">
            <v>0</v>
          </cell>
          <cell r="BD82">
            <v>23.3367</v>
          </cell>
          <cell r="BE82">
            <v>68.536709999999999</v>
          </cell>
          <cell r="BF82">
            <v>232.04531098973038</v>
          </cell>
          <cell r="BG82">
            <v>9.9779483725584051</v>
          </cell>
          <cell r="BH82">
            <v>4.2999999999999997E-2</v>
          </cell>
          <cell r="BI82">
            <v>270.58531839507884</v>
          </cell>
          <cell r="BJ82">
            <v>0</v>
          </cell>
          <cell r="BK82">
            <v>8281.2811081639866</v>
          </cell>
          <cell r="BL82">
            <v>775.12791172414916</v>
          </cell>
          <cell r="BM82">
            <v>99.375373297967855</v>
          </cell>
          <cell r="BN82">
            <v>878.9928987620973</v>
          </cell>
          <cell r="BO82">
            <v>542.3203965708891</v>
          </cell>
          <cell r="BP82">
            <v>0</v>
          </cell>
          <cell r="BQ82">
            <v>64.593992643679101</v>
          </cell>
          <cell r="BR82">
            <v>4.1406405540819939</v>
          </cell>
          <cell r="BS82">
            <v>0</v>
          </cell>
          <cell r="BT82">
            <v>0</v>
          </cell>
          <cell r="BU82">
            <v>2364.5512135528647</v>
          </cell>
          <cell r="BV82">
            <v>414.06405540819935</v>
          </cell>
          <cell r="BW82">
            <v>347.08505380536906</v>
          </cell>
          <cell r="BX82">
            <v>0</v>
          </cell>
          <cell r="BY82">
            <v>139.95365072797136</v>
          </cell>
          <cell r="BZ82">
            <v>3.95E-2</v>
          </cell>
          <cell r="CA82">
            <v>327.11060377247748</v>
          </cell>
          <cell r="CB82">
            <v>11874.045685430869</v>
          </cell>
          <cell r="CC82">
            <v>0</v>
          </cell>
          <cell r="CD82">
            <v>882.01895304701281</v>
          </cell>
          <cell r="CE82">
            <v>12756.064638477881</v>
          </cell>
        </row>
        <row r="83">
          <cell r="A83">
            <v>42212</v>
          </cell>
          <cell r="B83">
            <v>5</v>
          </cell>
          <cell r="C83" t="str">
            <v>Mon</v>
          </cell>
          <cell r="D83">
            <v>20321.021384951378</v>
          </cell>
          <cell r="E83">
            <v>0</v>
          </cell>
          <cell r="F83">
            <v>20321.021384951378</v>
          </cell>
          <cell r="G83">
            <v>646.12799999999993</v>
          </cell>
          <cell r="H83">
            <v>20967.149384951379</v>
          </cell>
          <cell r="I83">
            <v>557.53090799999984</v>
          </cell>
          <cell r="J83">
            <v>506.52461666308454</v>
          </cell>
          <cell r="K83">
            <v>0</v>
          </cell>
          <cell r="L83">
            <v>506.52461666308454</v>
          </cell>
          <cell r="M83">
            <v>496.03224</v>
          </cell>
          <cell r="N83">
            <v>0</v>
          </cell>
          <cell r="O83">
            <v>29</v>
          </cell>
          <cell r="P83">
            <v>235</v>
          </cell>
          <cell r="Q83">
            <v>0</v>
          </cell>
          <cell r="R83">
            <v>14.926443620032202</v>
          </cell>
          <cell r="S83">
            <v>19.46966899325226</v>
          </cell>
          <cell r="T83">
            <v>15.600762495987174</v>
          </cell>
          <cell r="U83">
            <v>234.99999999999997</v>
          </cell>
          <cell r="V83">
            <v>76.323105075121859</v>
          </cell>
          <cell r="W83">
            <v>0.61909696097204892</v>
          </cell>
          <cell r="X83">
            <v>0</v>
          </cell>
          <cell r="Y83">
            <v>33.373496799999998</v>
          </cell>
          <cell r="Z83">
            <v>0</v>
          </cell>
          <cell r="AA83">
            <v>1</v>
          </cell>
          <cell r="AB83">
            <v>33.373496799999998</v>
          </cell>
          <cell r="AC83">
            <v>0</v>
          </cell>
          <cell r="AD83">
            <v>33.373496799999998</v>
          </cell>
          <cell r="AE83">
            <v>40.673360000000002</v>
          </cell>
          <cell r="AF83">
            <v>47.277993433507014</v>
          </cell>
          <cell r="AG83">
            <v>0</v>
          </cell>
          <cell r="AH83">
            <v>253.07822237769116</v>
          </cell>
          <cell r="AI83">
            <v>22.006801945886181</v>
          </cell>
          <cell r="AJ83">
            <v>275.08502432357733</v>
          </cell>
          <cell r="AK83">
            <v>0</v>
          </cell>
          <cell r="AL83">
            <v>89.221912276388849</v>
          </cell>
          <cell r="AM83">
            <v>89.221912276388849</v>
          </cell>
          <cell r="AN83">
            <v>0</v>
          </cell>
          <cell r="AO83">
            <v>37.351891863361161</v>
          </cell>
          <cell r="AP83">
            <v>26.016087733111146</v>
          </cell>
          <cell r="AQ83">
            <v>0</v>
          </cell>
          <cell r="AR83">
            <v>0</v>
          </cell>
          <cell r="AS83">
            <v>31.795384368397979</v>
          </cell>
          <cell r="AT83">
            <v>0</v>
          </cell>
          <cell r="AU83">
            <v>188.5749793737601</v>
          </cell>
          <cell r="AV83">
            <v>38.639999999999993</v>
          </cell>
          <cell r="AW83">
            <v>0</v>
          </cell>
          <cell r="AX83">
            <v>8.989119999999998</v>
          </cell>
          <cell r="AY83">
            <v>0</v>
          </cell>
          <cell r="AZ83">
            <v>0</v>
          </cell>
          <cell r="BA83">
            <v>2.7585599999999997</v>
          </cell>
          <cell r="BB83">
            <v>0</v>
          </cell>
          <cell r="BC83">
            <v>0</v>
          </cell>
          <cell r="BD83">
            <v>24.427199999999996</v>
          </cell>
          <cell r="BE83">
            <v>74.814879999999988</v>
          </cell>
          <cell r="BF83">
            <v>263.38985937376009</v>
          </cell>
          <cell r="BG83">
            <v>11.325763953071684</v>
          </cell>
          <cell r="BH83">
            <v>4.2999999999999997E-2</v>
          </cell>
          <cell r="BI83">
            <v>275.08502432357733</v>
          </cell>
          <cell r="BJ83">
            <v>0</v>
          </cell>
          <cell r="BK83">
            <v>8446.1052446715639</v>
          </cell>
          <cell r="BL83">
            <v>790.55545090125838</v>
          </cell>
          <cell r="BM83">
            <v>101.35326293605875</v>
          </cell>
          <cell r="BN83">
            <v>896.48768533466352</v>
          </cell>
          <cell r="BO83">
            <v>553.11431721042914</v>
          </cell>
          <cell r="BP83">
            <v>0</v>
          </cell>
          <cell r="BQ83">
            <v>65.879620908438184</v>
          </cell>
          <cell r="BR83">
            <v>4.223052622335782</v>
          </cell>
          <cell r="BS83">
            <v>0</v>
          </cell>
          <cell r="BT83">
            <v>0</v>
          </cell>
          <cell r="BU83">
            <v>2411.6133899131833</v>
          </cell>
          <cell r="BV83">
            <v>422.30526223357822</v>
          </cell>
          <cell r="BW83">
            <v>353.99316301467468</v>
          </cell>
          <cell r="BX83">
            <v>0</v>
          </cell>
          <cell r="BY83">
            <v>142.73917863494941</v>
          </cell>
          <cell r="BZ83">
            <v>3.95E-2</v>
          </cell>
          <cell r="CA83">
            <v>333.62115716452678</v>
          </cell>
          <cell r="CB83">
            <v>12110.377395632477</v>
          </cell>
          <cell r="CC83">
            <v>0</v>
          </cell>
          <cell r="CD83">
            <v>895.09057799372908</v>
          </cell>
          <cell r="CE83">
            <v>13005.467973626206</v>
          </cell>
        </row>
        <row r="84">
          <cell r="A84">
            <v>42213</v>
          </cell>
          <cell r="B84">
            <v>5</v>
          </cell>
          <cell r="C84" t="str">
            <v>Tue</v>
          </cell>
          <cell r="D84">
            <v>25038.401349315096</v>
          </cell>
          <cell r="E84">
            <v>0</v>
          </cell>
          <cell r="F84">
            <v>25038.401349315096</v>
          </cell>
          <cell r="G84">
            <v>796.12200000000007</v>
          </cell>
          <cell r="H84">
            <v>25834.523349315095</v>
          </cell>
          <cell r="I84">
            <v>916.33792799999992</v>
          </cell>
          <cell r="J84">
            <v>679.80935394256085</v>
          </cell>
          <cell r="K84">
            <v>0</v>
          </cell>
          <cell r="L84">
            <v>679.80935394256085</v>
          </cell>
          <cell r="M84">
            <v>703.46390399999996</v>
          </cell>
          <cell r="N84">
            <v>0</v>
          </cell>
          <cell r="O84">
            <v>30</v>
          </cell>
          <cell r="P84">
            <v>235</v>
          </cell>
          <cell r="Q84">
            <v>0</v>
          </cell>
          <cell r="R84">
            <v>14.926443620032202</v>
          </cell>
          <cell r="S84">
            <v>19.46966899325226</v>
          </cell>
          <cell r="T84">
            <v>15.600762495987174</v>
          </cell>
          <cell r="U84">
            <v>234.99999999999997</v>
          </cell>
          <cell r="V84">
            <v>76.323105075121859</v>
          </cell>
          <cell r="W84">
            <v>0.61909696097204892</v>
          </cell>
          <cell r="X84">
            <v>0</v>
          </cell>
          <cell r="Y84">
            <v>33.373496799999998</v>
          </cell>
          <cell r="Z84">
            <v>0</v>
          </cell>
          <cell r="AA84">
            <v>1</v>
          </cell>
          <cell r="AB84">
            <v>33.373496799999998</v>
          </cell>
          <cell r="AC84">
            <v>0</v>
          </cell>
          <cell r="AD84">
            <v>33.373496799999998</v>
          </cell>
          <cell r="AE84">
            <v>40.673360000000002</v>
          </cell>
          <cell r="AF84">
            <v>47.277993433507014</v>
          </cell>
          <cell r="AG84">
            <v>0</v>
          </cell>
          <cell r="AH84">
            <v>311.82852400108379</v>
          </cell>
          <cell r="AI84">
            <v>27.115523826181189</v>
          </cell>
          <cell r="AJ84">
            <v>338.94404782726502</v>
          </cell>
          <cell r="AK84">
            <v>0</v>
          </cell>
          <cell r="AL84">
            <v>109.93414191197914</v>
          </cell>
          <cell r="AM84">
            <v>109.93414191197914</v>
          </cell>
          <cell r="AN84">
            <v>0</v>
          </cell>
          <cell r="AO84">
            <v>61.390238112058945</v>
          </cell>
          <cell r="AP84">
            <v>34.916328273386007</v>
          </cell>
          <cell r="AQ84">
            <v>0</v>
          </cell>
          <cell r="AR84">
            <v>0</v>
          </cell>
          <cell r="AS84">
            <v>45.091636013364401</v>
          </cell>
          <cell r="AT84">
            <v>0</v>
          </cell>
          <cell r="AU84">
            <v>232.35131387124014</v>
          </cell>
          <cell r="AV84">
            <v>47.610000000000007</v>
          </cell>
          <cell r="AW84">
            <v>0</v>
          </cell>
          <cell r="AX84">
            <v>11.07588</v>
          </cell>
          <cell r="AY84">
            <v>0</v>
          </cell>
          <cell r="AZ84">
            <v>0</v>
          </cell>
          <cell r="BA84">
            <v>3.3989400000000001</v>
          </cell>
          <cell r="BB84">
            <v>0</v>
          </cell>
          <cell r="BC84">
            <v>0</v>
          </cell>
          <cell r="BD84">
            <v>30.097800000000003</v>
          </cell>
          <cell r="BE84">
            <v>92.182620000000014</v>
          </cell>
          <cell r="BF84">
            <v>324.53393387124021</v>
          </cell>
          <cell r="BG84">
            <v>13.954959156463326</v>
          </cell>
          <cell r="BH84">
            <v>4.2999999999999997E-2</v>
          </cell>
          <cell r="BI84">
            <v>338.94404782726502</v>
          </cell>
          <cell r="BJ84">
            <v>0</v>
          </cell>
          <cell r="BK84">
            <v>10406.808247898893</v>
          </cell>
          <cell r="BL84">
            <v>974.0772520033363</v>
          </cell>
          <cell r="BM84">
            <v>124.88169897478672</v>
          </cell>
          <cell r="BN84">
            <v>1104.6008980016393</v>
          </cell>
          <cell r="BO84">
            <v>681.51585513427881</v>
          </cell>
          <cell r="BP84">
            <v>0</v>
          </cell>
          <cell r="BQ84">
            <v>81.173104333611363</v>
          </cell>
          <cell r="BR84">
            <v>5.2034041239494471</v>
          </cell>
          <cell r="BS84">
            <v>0</v>
          </cell>
          <cell r="BT84">
            <v>0</v>
          </cell>
          <cell r="BU84">
            <v>2971.4522125716016</v>
          </cell>
          <cell r="BV84">
            <v>520.34041239494468</v>
          </cell>
          <cell r="BW84">
            <v>436.17014728593847</v>
          </cell>
          <cell r="BX84">
            <v>0</v>
          </cell>
          <cell r="BY84">
            <v>175.87505938949127</v>
          </cell>
          <cell r="BZ84">
            <v>3.95E-2</v>
          </cell>
          <cell r="CA84">
            <v>411.06892579200627</v>
          </cell>
          <cell r="CB84">
            <v>14921.715005332877</v>
          </cell>
          <cell r="CC84">
            <v>0</v>
          </cell>
          <cell r="CD84">
            <v>1102.879462170845</v>
          </cell>
          <cell r="CE84">
            <v>16024.594467503723</v>
          </cell>
        </row>
        <row r="85">
          <cell r="A85">
            <v>42214</v>
          </cell>
          <cell r="B85">
            <v>5</v>
          </cell>
          <cell r="C85" t="str">
            <v>Wed</v>
          </cell>
          <cell r="D85">
            <v>25582.71442212629</v>
          </cell>
          <cell r="E85">
            <v>0</v>
          </cell>
          <cell r="F85">
            <v>25582.71442212629</v>
          </cell>
          <cell r="G85">
            <v>813.42899999999997</v>
          </cell>
          <cell r="H85">
            <v>26396.14342212629</v>
          </cell>
          <cell r="I85">
            <v>667.93306799999993</v>
          </cell>
          <cell r="J85">
            <v>648.70696520009062</v>
          </cell>
          <cell r="K85">
            <v>0</v>
          </cell>
          <cell r="L85">
            <v>648.70696520009062</v>
          </cell>
          <cell r="M85">
            <v>617.78560799999991</v>
          </cell>
          <cell r="N85">
            <v>0</v>
          </cell>
          <cell r="O85">
            <v>31</v>
          </cell>
          <cell r="P85">
            <v>235</v>
          </cell>
          <cell r="Q85">
            <v>0</v>
          </cell>
          <cell r="R85">
            <v>14.926443620032202</v>
          </cell>
          <cell r="S85">
            <v>19.46966899325226</v>
          </cell>
          <cell r="T85">
            <v>15.600762495987174</v>
          </cell>
          <cell r="U85">
            <v>234.99999999999997</v>
          </cell>
          <cell r="V85">
            <v>76.323105075121859</v>
          </cell>
          <cell r="W85">
            <v>0.61909696097204892</v>
          </cell>
          <cell r="X85">
            <v>0</v>
          </cell>
          <cell r="Y85">
            <v>33.373496799999998</v>
          </cell>
          <cell r="Z85">
            <v>0</v>
          </cell>
          <cell r="AA85">
            <v>1</v>
          </cell>
          <cell r="AB85">
            <v>33.373496799999998</v>
          </cell>
          <cell r="AC85">
            <v>0</v>
          </cell>
          <cell r="AD85">
            <v>33.373496799999998</v>
          </cell>
          <cell r="AE85">
            <v>40.673360000000002</v>
          </cell>
          <cell r="AF85">
            <v>47.277993433507014</v>
          </cell>
          <cell r="AG85">
            <v>0</v>
          </cell>
          <cell r="AH85">
            <v>318.60740495762906</v>
          </cell>
          <cell r="AI85">
            <v>27.704991735445994</v>
          </cell>
          <cell r="AJ85">
            <v>346.31239669307507</v>
          </cell>
          <cell r="AK85">
            <v>0</v>
          </cell>
          <cell r="AL85">
            <v>112.32401456223954</v>
          </cell>
          <cell r="AM85">
            <v>112.32401456223954</v>
          </cell>
          <cell r="AN85">
            <v>0</v>
          </cell>
          <cell r="AO85">
            <v>44.74830609372971</v>
          </cell>
          <cell r="AP85">
            <v>33.318849202054622</v>
          </cell>
          <cell r="AQ85">
            <v>0</v>
          </cell>
          <cell r="AR85">
            <v>0</v>
          </cell>
          <cell r="AS85">
            <v>39.599705986095657</v>
          </cell>
          <cell r="AT85">
            <v>0</v>
          </cell>
          <cell r="AU85">
            <v>237.40242939018012</v>
          </cell>
          <cell r="AV85">
            <v>48.644999999999996</v>
          </cell>
          <cell r="AW85">
            <v>0</v>
          </cell>
          <cell r="AX85">
            <v>11.316659999999997</v>
          </cell>
          <cell r="AY85">
            <v>0</v>
          </cell>
          <cell r="AZ85">
            <v>0</v>
          </cell>
          <cell r="BA85">
            <v>3.4728299999999996</v>
          </cell>
          <cell r="BB85">
            <v>0</v>
          </cell>
          <cell r="BC85">
            <v>0</v>
          </cell>
          <cell r="BD85">
            <v>30.752099999999995</v>
          </cell>
          <cell r="BE85">
            <v>94.186589999999995</v>
          </cell>
          <cell r="BF85">
            <v>331.58901939018011</v>
          </cell>
          <cell r="BG85">
            <v>14.258327833777745</v>
          </cell>
          <cell r="BH85">
            <v>4.2999999999999997E-2</v>
          </cell>
          <cell r="BI85">
            <v>346.31239669307507</v>
          </cell>
          <cell r="BJ85">
            <v>0</v>
          </cell>
          <cell r="BK85">
            <v>10633.043209809737</v>
          </cell>
          <cell r="BL85">
            <v>995.25284443819135</v>
          </cell>
          <cell r="BM85">
            <v>127.59651851771683</v>
          </cell>
          <cell r="BN85">
            <v>1128.6139610016746</v>
          </cell>
          <cell r="BO85">
            <v>696.3314172024152</v>
          </cell>
          <cell r="BP85">
            <v>0</v>
          </cell>
          <cell r="BQ85">
            <v>82.937737036515941</v>
          </cell>
          <cell r="BR85">
            <v>5.3165216049048691</v>
          </cell>
          <cell r="BS85">
            <v>0</v>
          </cell>
          <cell r="BT85">
            <v>0</v>
          </cell>
          <cell r="BU85">
            <v>3036.0489998014182</v>
          </cell>
          <cell r="BV85">
            <v>531.65216049048684</v>
          </cell>
          <cell r="BW85">
            <v>445.65210700954577</v>
          </cell>
          <cell r="BX85">
            <v>0</v>
          </cell>
          <cell r="BY85">
            <v>179.69843024578452</v>
          </cell>
          <cell r="BZ85">
            <v>3.95E-2</v>
          </cell>
          <cell r="CA85">
            <v>420.00520678748461</v>
          </cell>
          <cell r="CB85">
            <v>15246.100114144458</v>
          </cell>
          <cell r="CC85">
            <v>0</v>
          </cell>
          <cell r="CD85">
            <v>1126.8551026528196</v>
          </cell>
          <cell r="CE85">
            <v>16372.955216797278</v>
          </cell>
        </row>
        <row r="86">
          <cell r="A86">
            <v>42215</v>
          </cell>
          <cell r="B86">
            <v>5</v>
          </cell>
          <cell r="C86" t="str">
            <v>Thu</v>
          </cell>
          <cell r="D86">
            <v>33928.848205231319</v>
          </cell>
          <cell r="E86">
            <v>0</v>
          </cell>
          <cell r="F86">
            <v>33928.848205231319</v>
          </cell>
          <cell r="G86">
            <v>1078.8030000000001</v>
          </cell>
          <cell r="H86">
            <v>35007.651205231319</v>
          </cell>
          <cell r="I86">
            <v>932.89825199999973</v>
          </cell>
          <cell r="J86">
            <v>790.88931373709693</v>
          </cell>
          <cell r="K86">
            <v>0</v>
          </cell>
          <cell r="L86">
            <v>790.88931373709693</v>
          </cell>
          <cell r="M86">
            <v>834.23604</v>
          </cell>
          <cell r="N86">
            <v>0</v>
          </cell>
          <cell r="O86">
            <v>32</v>
          </cell>
          <cell r="P86">
            <v>235</v>
          </cell>
          <cell r="Q86">
            <v>0</v>
          </cell>
          <cell r="R86">
            <v>14.926443620032202</v>
          </cell>
          <cell r="S86">
            <v>19.46966899325226</v>
          </cell>
          <cell r="T86">
            <v>15.600762495987174</v>
          </cell>
          <cell r="U86">
            <v>234.99999999999997</v>
          </cell>
          <cell r="V86">
            <v>76.323105075121859</v>
          </cell>
          <cell r="W86">
            <v>0.61909696097204892</v>
          </cell>
          <cell r="X86">
            <v>0</v>
          </cell>
          <cell r="Y86">
            <v>33.373496799999998</v>
          </cell>
          <cell r="Z86">
            <v>0</v>
          </cell>
          <cell r="AA86">
            <v>1</v>
          </cell>
          <cell r="AB86">
            <v>33.373496799999998</v>
          </cell>
          <cell r="AC86">
            <v>0</v>
          </cell>
          <cell r="AD86">
            <v>33.373496799999998</v>
          </cell>
          <cell r="AE86">
            <v>40.673360000000002</v>
          </cell>
          <cell r="AF86">
            <v>47.277993433507014</v>
          </cell>
          <cell r="AG86">
            <v>0</v>
          </cell>
          <cell r="AH86">
            <v>422.55024629132367</v>
          </cell>
          <cell r="AI86">
            <v>36.743499677506392</v>
          </cell>
          <cell r="AJ86">
            <v>459.29374596883008</v>
          </cell>
          <cell r="AK86">
            <v>0</v>
          </cell>
          <cell r="AL86">
            <v>148.96872853289926</v>
          </cell>
          <cell r="AM86">
            <v>148.96872853289926</v>
          </cell>
          <cell r="AN86">
            <v>0</v>
          </cell>
          <cell r="AO86">
            <v>62.499700246614218</v>
          </cell>
          <cell r="AP86">
            <v>40.621610670998109</v>
          </cell>
          <cell r="AQ86">
            <v>0</v>
          </cell>
          <cell r="AR86">
            <v>0</v>
          </cell>
          <cell r="AS86">
            <v>53.474055528669325</v>
          </cell>
          <cell r="AT86">
            <v>0</v>
          </cell>
          <cell r="AU86">
            <v>314.8528673472602</v>
          </cell>
          <cell r="AV86">
            <v>64.515000000000001</v>
          </cell>
          <cell r="AW86">
            <v>0</v>
          </cell>
          <cell r="AX86">
            <v>15.008619999999999</v>
          </cell>
          <cell r="AY86">
            <v>0</v>
          </cell>
          <cell r="AZ86">
            <v>0</v>
          </cell>
          <cell r="BA86">
            <v>4.60581</v>
          </cell>
          <cell r="BB86">
            <v>0</v>
          </cell>
          <cell r="BC86">
            <v>0</v>
          </cell>
          <cell r="BD86">
            <v>40.784700000000001</v>
          </cell>
          <cell r="BE86">
            <v>124.91413</v>
          </cell>
          <cell r="BF86">
            <v>439.7669973472602</v>
          </cell>
          <cell r="BG86">
            <v>18.909980885932189</v>
          </cell>
          <cell r="BH86">
            <v>4.2999999999999997E-2</v>
          </cell>
          <cell r="BI86">
            <v>459.29374596883008</v>
          </cell>
          <cell r="BJ86">
            <v>0</v>
          </cell>
          <cell r="BK86">
            <v>14101.979292442702</v>
          </cell>
          <cell r="BL86">
            <v>1319.9452617726367</v>
          </cell>
          <cell r="BM86">
            <v>169.22375150931242</v>
          </cell>
          <cell r="BN86">
            <v>1496.8142603355543</v>
          </cell>
          <cell r="BO86">
            <v>923.50336891384154</v>
          </cell>
          <cell r="BP86">
            <v>0</v>
          </cell>
          <cell r="BQ86">
            <v>109.99543848105306</v>
          </cell>
          <cell r="BR86">
            <v>7.0509896462213515</v>
          </cell>
          <cell r="BS86">
            <v>0</v>
          </cell>
          <cell r="BT86">
            <v>0</v>
          </cell>
          <cell r="BU86">
            <v>4026.5330706586192</v>
          </cell>
          <cell r="BV86">
            <v>705.0989646221351</v>
          </cell>
          <cell r="BW86">
            <v>591.04215610485858</v>
          </cell>
          <cell r="BX86">
            <v>0</v>
          </cell>
          <cell r="BY86">
            <v>238.32345004228162</v>
          </cell>
          <cell r="BZ86">
            <v>3.95E-2</v>
          </cell>
          <cell r="CA86">
            <v>557.02818205148674</v>
          </cell>
          <cell r="CB86">
            <v>20220.005115922086</v>
          </cell>
          <cell r="CC86">
            <v>0</v>
          </cell>
          <cell r="CD86">
            <v>1494.4815900431015</v>
          </cell>
          <cell r="CE86">
            <v>21714.486705965188</v>
          </cell>
        </row>
        <row r="87">
          <cell r="A87">
            <v>42216</v>
          </cell>
          <cell r="B87">
            <v>5</v>
          </cell>
          <cell r="C87" t="str">
            <v>Fri</v>
          </cell>
          <cell r="D87">
            <v>32097.876626256784</v>
          </cell>
          <cell r="E87">
            <v>0</v>
          </cell>
          <cell r="F87">
            <v>32097.876626256784</v>
          </cell>
          <cell r="G87">
            <v>1060.74603</v>
          </cell>
          <cell r="H87">
            <v>33158.622656256783</v>
          </cell>
          <cell r="I87">
            <v>981.13849200000016</v>
          </cell>
          <cell r="J87">
            <v>730.15453508923758</v>
          </cell>
          <cell r="K87">
            <v>0</v>
          </cell>
          <cell r="L87">
            <v>730.15453508923758</v>
          </cell>
          <cell r="M87">
            <v>774.47678399999995</v>
          </cell>
          <cell r="N87">
            <v>0</v>
          </cell>
          <cell r="O87">
            <v>33</v>
          </cell>
          <cell r="P87">
            <v>233</v>
          </cell>
          <cell r="Q87">
            <v>0</v>
          </cell>
          <cell r="R87">
            <v>16.7</v>
          </cell>
          <cell r="S87">
            <v>20</v>
          </cell>
          <cell r="T87">
            <v>16.5</v>
          </cell>
          <cell r="U87">
            <v>233</v>
          </cell>
          <cell r="V87">
            <v>80.049431727443391</v>
          </cell>
          <cell r="W87">
            <v>0.6260558382551189</v>
          </cell>
          <cell r="X87">
            <v>0</v>
          </cell>
          <cell r="Y87">
            <v>35.700000000000003</v>
          </cell>
          <cell r="Z87">
            <v>0</v>
          </cell>
          <cell r="AA87">
            <v>1</v>
          </cell>
          <cell r="AB87">
            <v>35.700000000000003</v>
          </cell>
          <cell r="AC87">
            <v>0</v>
          </cell>
          <cell r="AD87">
            <v>35.700000000000003</v>
          </cell>
          <cell r="AE87">
            <v>45.159240000000004</v>
          </cell>
          <cell r="AF87">
            <v>50.115414081970485</v>
          </cell>
          <cell r="AG87">
            <v>0</v>
          </cell>
          <cell r="AH87">
            <v>396.04683385382475</v>
          </cell>
          <cell r="AI87">
            <v>18.18</v>
          </cell>
          <cell r="AJ87">
            <v>414.22683385382476</v>
          </cell>
          <cell r="AK87">
            <v>0</v>
          </cell>
          <cell r="AL87">
            <v>142.3116852199862</v>
          </cell>
          <cell r="AM87">
            <v>142.3116852199862</v>
          </cell>
          <cell r="AN87">
            <v>0</v>
          </cell>
          <cell r="AO87">
            <v>58.750807904191632</v>
          </cell>
          <cell r="AP87">
            <v>36.507726754461878</v>
          </cell>
          <cell r="AQ87">
            <v>0</v>
          </cell>
          <cell r="AR87">
            <v>0</v>
          </cell>
          <cell r="AS87">
            <v>46.937986909090903</v>
          </cell>
          <cell r="AT87">
            <v>0</v>
          </cell>
          <cell r="AU87">
            <v>290.19340925582424</v>
          </cell>
          <cell r="AV87">
            <v>49.14</v>
          </cell>
          <cell r="AW87">
            <v>0</v>
          </cell>
          <cell r="AX87">
            <v>11.7</v>
          </cell>
          <cell r="AY87">
            <v>0</v>
          </cell>
          <cell r="AZ87">
            <v>0</v>
          </cell>
          <cell r="BA87">
            <v>5.3999999999999995</v>
          </cell>
          <cell r="BB87">
            <v>0</v>
          </cell>
          <cell r="BC87">
            <v>1.7999999999999998</v>
          </cell>
          <cell r="BD87">
            <v>38.916000000000004</v>
          </cell>
          <cell r="BE87">
            <v>106.956</v>
          </cell>
          <cell r="BF87">
            <v>397.14940925582431</v>
          </cell>
          <cell r="BG87">
            <v>17.077424598000441</v>
          </cell>
          <cell r="BH87">
            <v>4.2999999999999997E-2</v>
          </cell>
          <cell r="BI87">
            <v>414.22683385382476</v>
          </cell>
          <cell r="BJ87">
            <v>0</v>
          </cell>
          <cell r="BK87">
            <v>14138.871968581545</v>
          </cell>
          <cell r="BL87">
            <v>1201.8041173294314</v>
          </cell>
          <cell r="BM87">
            <v>169.66646362297854</v>
          </cell>
          <cell r="BN87">
            <v>1699.6267299072033</v>
          </cell>
          <cell r="BO87">
            <v>1029.9368499165932</v>
          </cell>
          <cell r="BP87">
            <v>0</v>
          </cell>
          <cell r="BQ87">
            <v>110.28320135493604</v>
          </cell>
          <cell r="BR87">
            <v>7.0694359842907728</v>
          </cell>
          <cell r="BS87">
            <v>0</v>
          </cell>
          <cell r="BT87">
            <v>0</v>
          </cell>
          <cell r="BU87">
            <v>4218.3867981154326</v>
          </cell>
          <cell r="BV87">
            <v>466.58277496319101</v>
          </cell>
          <cell r="BW87">
            <v>591.17451475033158</v>
          </cell>
          <cell r="BX87">
            <v>0</v>
          </cell>
          <cell r="BY87">
            <v>0</v>
          </cell>
          <cell r="BZ87">
            <v>3.6999999999999998E-2</v>
          </cell>
          <cell r="CA87">
            <v>523.13826283751712</v>
          </cell>
          <cell r="CB87">
            <v>19938.154319248017</v>
          </cell>
          <cell r="CC87">
            <v>0</v>
          </cell>
          <cell r="CD87">
            <v>820.99498320000009</v>
          </cell>
          <cell r="CE87">
            <v>20759.149302448019</v>
          </cell>
        </row>
        <row r="88">
          <cell r="A88">
            <v>42217</v>
          </cell>
          <cell r="B88">
            <v>5</v>
          </cell>
          <cell r="C88" t="str">
            <v>Sat</v>
          </cell>
          <cell r="D88">
            <v>24251.729006505127</v>
          </cell>
          <cell r="E88">
            <v>0</v>
          </cell>
          <cell r="F88">
            <v>24251.729006505127</v>
          </cell>
          <cell r="G88">
            <v>801.45255600000007</v>
          </cell>
          <cell r="H88">
            <v>25053.181562505128</v>
          </cell>
          <cell r="I88">
            <v>821.29008599999997</v>
          </cell>
          <cell r="J88">
            <v>524.66194138148808</v>
          </cell>
          <cell r="K88">
            <v>0</v>
          </cell>
          <cell r="L88">
            <v>524.66194138148808</v>
          </cell>
          <cell r="M88">
            <v>594.365904</v>
          </cell>
          <cell r="N88">
            <v>0</v>
          </cell>
          <cell r="O88">
            <v>34</v>
          </cell>
          <cell r="P88">
            <v>233</v>
          </cell>
          <cell r="Q88">
            <v>0</v>
          </cell>
          <cell r="R88">
            <v>16.7</v>
          </cell>
          <cell r="S88">
            <v>20</v>
          </cell>
          <cell r="T88">
            <v>16.5</v>
          </cell>
          <cell r="U88">
            <v>233</v>
          </cell>
          <cell r="V88">
            <v>80.049431727443391</v>
          </cell>
          <cell r="W88">
            <v>0.6260558382551189</v>
          </cell>
          <cell r="X88">
            <v>0</v>
          </cell>
          <cell r="Y88">
            <v>35.700000000000003</v>
          </cell>
          <cell r="Z88">
            <v>0</v>
          </cell>
          <cell r="AA88">
            <v>1</v>
          </cell>
          <cell r="AB88">
            <v>35.700000000000003</v>
          </cell>
          <cell r="AC88">
            <v>0</v>
          </cell>
          <cell r="AD88">
            <v>35.700000000000003</v>
          </cell>
          <cell r="AE88">
            <v>45.159240000000004</v>
          </cell>
          <cell r="AF88">
            <v>50.115414081970485</v>
          </cell>
          <cell r="AG88">
            <v>0</v>
          </cell>
          <cell r="AH88">
            <v>299.2353855784454</v>
          </cell>
          <cell r="AI88">
            <v>13.736000000000001</v>
          </cell>
          <cell r="AJ88">
            <v>312.97138557844539</v>
          </cell>
          <cell r="AK88">
            <v>0</v>
          </cell>
          <cell r="AL88">
            <v>107.52438438843403</v>
          </cell>
          <cell r="AM88">
            <v>107.52438438843403</v>
          </cell>
          <cell r="AN88">
            <v>0</v>
          </cell>
          <cell r="AO88">
            <v>49.179047065868268</v>
          </cell>
          <cell r="AP88">
            <v>26.233097069074407</v>
          </cell>
          <cell r="AQ88">
            <v>0</v>
          </cell>
          <cell r="AR88">
            <v>0</v>
          </cell>
          <cell r="AS88">
            <v>36.022175999999995</v>
          </cell>
          <cell r="AT88">
            <v>0</v>
          </cell>
          <cell r="AU88">
            <v>219.257242548845</v>
          </cell>
          <cell r="AV88">
            <v>37.128</v>
          </cell>
          <cell r="AW88">
            <v>0</v>
          </cell>
          <cell r="AX88">
            <v>8.84</v>
          </cell>
          <cell r="AY88">
            <v>0</v>
          </cell>
          <cell r="AZ88">
            <v>0</v>
          </cell>
          <cell r="BA88">
            <v>4.08</v>
          </cell>
          <cell r="BB88">
            <v>0</v>
          </cell>
          <cell r="BC88">
            <v>1.36</v>
          </cell>
          <cell r="BD88">
            <v>29.403200000000005</v>
          </cell>
          <cell r="BE88">
            <v>80.811200000000014</v>
          </cell>
          <cell r="BF88">
            <v>300.06844254884504</v>
          </cell>
          <cell r="BG88">
            <v>12.902943029600335</v>
          </cell>
          <cell r="BH88">
            <v>4.2999999999999997E-2</v>
          </cell>
          <cell r="BI88">
            <v>312.97138557844539</v>
          </cell>
          <cell r="BJ88">
            <v>0</v>
          </cell>
          <cell r="BK88">
            <v>10682.703265150501</v>
          </cell>
          <cell r="BL88">
            <v>908.02977753779282</v>
          </cell>
          <cell r="BM88">
            <v>128.19243918180604</v>
          </cell>
          <cell r="BN88">
            <v>1284.1624181521095</v>
          </cell>
          <cell r="BO88">
            <v>778.17450882587059</v>
          </cell>
          <cell r="BP88">
            <v>0</v>
          </cell>
          <cell r="BQ88">
            <v>83.32508546817391</v>
          </cell>
          <cell r="BR88">
            <v>5.3413516325752513</v>
          </cell>
          <cell r="BS88">
            <v>0</v>
          </cell>
          <cell r="BT88">
            <v>0</v>
          </cell>
          <cell r="BU88">
            <v>3187.2255807983274</v>
          </cell>
          <cell r="BV88">
            <v>352.52920774996659</v>
          </cell>
          <cell r="BW88">
            <v>446.66518892247279</v>
          </cell>
          <cell r="BX88">
            <v>0</v>
          </cell>
          <cell r="BY88">
            <v>0</v>
          </cell>
          <cell r="BZ88">
            <v>3.6999999999999998E-2</v>
          </cell>
          <cell r="CA88">
            <v>395.26002081056856</v>
          </cell>
          <cell r="CB88">
            <v>15064.383263431837</v>
          </cell>
          <cell r="CC88">
            <v>0</v>
          </cell>
          <cell r="CD88">
            <v>620.30732064000017</v>
          </cell>
          <cell r="CE88">
            <v>15684.690584071839</v>
          </cell>
        </row>
        <row r="89">
          <cell r="A89">
            <v>42218</v>
          </cell>
          <cell r="B89">
            <v>5</v>
          </cell>
          <cell r="C89" t="str">
            <v>Sun</v>
          </cell>
          <cell r="D89">
            <v>19080.404438941532</v>
          </cell>
          <cell r="E89">
            <v>0</v>
          </cell>
          <cell r="F89">
            <v>19080.404438941532</v>
          </cell>
          <cell r="G89">
            <v>630.55458450000003</v>
          </cell>
          <cell r="H89">
            <v>19710.959023441534</v>
          </cell>
          <cell r="I89">
            <v>644.90563799999995</v>
          </cell>
          <cell r="J89">
            <v>529.03412422633392</v>
          </cell>
          <cell r="K89">
            <v>0</v>
          </cell>
          <cell r="L89">
            <v>529.03412422633392</v>
          </cell>
          <cell r="M89">
            <v>486.29937600000005</v>
          </cell>
          <cell r="N89">
            <v>0</v>
          </cell>
          <cell r="O89">
            <v>35</v>
          </cell>
          <cell r="P89">
            <v>233</v>
          </cell>
          <cell r="Q89">
            <v>0</v>
          </cell>
          <cell r="R89">
            <v>16.7</v>
          </cell>
          <cell r="S89">
            <v>20</v>
          </cell>
          <cell r="T89">
            <v>16.5</v>
          </cell>
          <cell r="U89">
            <v>233</v>
          </cell>
          <cell r="V89">
            <v>80.049431727443391</v>
          </cell>
          <cell r="W89">
            <v>0.6260558382551189</v>
          </cell>
          <cell r="X89">
            <v>0</v>
          </cell>
          <cell r="Y89">
            <v>35.700000000000003</v>
          </cell>
          <cell r="Z89">
            <v>0</v>
          </cell>
          <cell r="AA89">
            <v>1</v>
          </cell>
          <cell r="AB89">
            <v>35.700000000000003</v>
          </cell>
          <cell r="AC89">
            <v>0</v>
          </cell>
          <cell r="AD89">
            <v>35.700000000000003</v>
          </cell>
          <cell r="AE89">
            <v>45.159240000000004</v>
          </cell>
          <cell r="AF89">
            <v>50.115414081970485</v>
          </cell>
          <cell r="AG89">
            <v>0</v>
          </cell>
          <cell r="AH89">
            <v>235.42784012421805</v>
          </cell>
          <cell r="AI89">
            <v>10.807</v>
          </cell>
          <cell r="AJ89">
            <v>246.23484012421807</v>
          </cell>
          <cell r="AK89">
            <v>0</v>
          </cell>
          <cell r="AL89">
            <v>84.59639065854735</v>
          </cell>
          <cell r="AM89">
            <v>84.59639065854735</v>
          </cell>
          <cell r="AN89">
            <v>0</v>
          </cell>
          <cell r="AO89">
            <v>38.617104071856289</v>
          </cell>
          <cell r="AP89">
            <v>26.451706211316694</v>
          </cell>
          <cell r="AQ89">
            <v>0</v>
          </cell>
          <cell r="AR89">
            <v>0</v>
          </cell>
          <cell r="AS89">
            <v>29.472689454545456</v>
          </cell>
          <cell r="AT89">
            <v>0</v>
          </cell>
          <cell r="AU89">
            <v>172.50385994651774</v>
          </cell>
          <cell r="AV89">
            <v>29.210999999999999</v>
          </cell>
          <cell r="AW89">
            <v>0</v>
          </cell>
          <cell r="AX89">
            <v>6.9550000000000001</v>
          </cell>
          <cell r="AY89">
            <v>0</v>
          </cell>
          <cell r="AZ89">
            <v>0</v>
          </cell>
          <cell r="BA89">
            <v>3.21</v>
          </cell>
          <cell r="BB89">
            <v>0</v>
          </cell>
          <cell r="BC89">
            <v>1.07</v>
          </cell>
          <cell r="BD89">
            <v>23.133400000000002</v>
          </cell>
          <cell r="BE89">
            <v>63.579400000000007</v>
          </cell>
          <cell r="BF89">
            <v>236.08325994651779</v>
          </cell>
          <cell r="BG89">
            <v>10.151580177700263</v>
          </cell>
          <cell r="BH89">
            <v>4.2999999999999997E-2</v>
          </cell>
          <cell r="BI89">
            <v>246.23484012421807</v>
          </cell>
          <cell r="BJ89">
            <v>0</v>
          </cell>
          <cell r="BK89">
            <v>8404.7738924345849</v>
          </cell>
          <cell r="BL89">
            <v>714.40578085693983</v>
          </cell>
          <cell r="BM89">
            <v>100.85728670921503</v>
          </cell>
          <cell r="BN89">
            <v>1010.3336672226153</v>
          </cell>
          <cell r="BO89">
            <v>612.24023856153042</v>
          </cell>
          <cell r="BP89">
            <v>0</v>
          </cell>
          <cell r="BQ89">
            <v>65.557236360989762</v>
          </cell>
          <cell r="BR89">
            <v>4.2023869462172927</v>
          </cell>
          <cell r="BS89">
            <v>0</v>
          </cell>
          <cell r="BT89">
            <v>0</v>
          </cell>
          <cell r="BU89">
            <v>2507.5965966575072</v>
          </cell>
          <cell r="BV89">
            <v>277.35753845034134</v>
          </cell>
          <cell r="BW89">
            <v>351.42040599047488</v>
          </cell>
          <cell r="BX89">
            <v>0</v>
          </cell>
          <cell r="BY89">
            <v>0</v>
          </cell>
          <cell r="BZ89">
            <v>3.6999999999999998E-2</v>
          </cell>
          <cell r="CA89">
            <v>310.97663402007964</v>
          </cell>
          <cell r="CB89">
            <v>11852.125067552988</v>
          </cell>
          <cell r="CC89">
            <v>0</v>
          </cell>
          <cell r="CD89">
            <v>488.0359066800001</v>
          </cell>
          <cell r="CE89">
            <v>12340.160974232989</v>
          </cell>
        </row>
        <row r="90">
          <cell r="A90">
            <v>42219</v>
          </cell>
          <cell r="B90">
            <v>6</v>
          </cell>
          <cell r="C90" t="str">
            <v>Mon</v>
          </cell>
          <cell r="D90">
            <v>20553.407815792634</v>
          </cell>
          <cell r="E90">
            <v>0</v>
          </cell>
          <cell r="F90">
            <v>20553.407815792634</v>
          </cell>
          <cell r="G90">
            <v>553.16268000000002</v>
          </cell>
          <cell r="H90">
            <v>21106.570495792635</v>
          </cell>
          <cell r="I90">
            <v>571.77645299999995</v>
          </cell>
          <cell r="J90">
            <v>512.28517790199328</v>
          </cell>
          <cell r="K90">
            <v>0</v>
          </cell>
          <cell r="L90">
            <v>512.28517790199328</v>
          </cell>
          <cell r="M90">
            <v>498.56350500000008</v>
          </cell>
          <cell r="N90">
            <v>0</v>
          </cell>
          <cell r="O90">
            <v>36</v>
          </cell>
          <cell r="P90">
            <v>235</v>
          </cell>
          <cell r="Q90">
            <v>0</v>
          </cell>
          <cell r="R90">
            <v>16.7</v>
          </cell>
          <cell r="S90">
            <v>20</v>
          </cell>
          <cell r="T90">
            <v>16.5</v>
          </cell>
          <cell r="U90">
            <v>235</v>
          </cell>
          <cell r="V90">
            <v>80.860605107675752</v>
          </cell>
          <cell r="W90">
            <v>0.61046726538536444</v>
          </cell>
          <cell r="X90">
            <v>0</v>
          </cell>
          <cell r="Y90">
            <v>35.1</v>
          </cell>
          <cell r="Z90">
            <v>0</v>
          </cell>
          <cell r="AA90">
            <v>1</v>
          </cell>
          <cell r="AB90">
            <v>35.1</v>
          </cell>
          <cell r="AC90">
            <v>0</v>
          </cell>
          <cell r="AD90">
            <v>35.1</v>
          </cell>
          <cell r="AE90">
            <v>46.433520000000001</v>
          </cell>
          <cell r="AF90">
            <v>49.362752477488648</v>
          </cell>
          <cell r="AG90">
            <v>0</v>
          </cell>
          <cell r="AH90">
            <v>249.60014726784033</v>
          </cell>
          <cell r="AI90">
            <v>11.423999999999999</v>
          </cell>
          <cell r="AJ90">
            <v>261.02414726784031</v>
          </cell>
          <cell r="AK90">
            <v>0</v>
          </cell>
          <cell r="AL90">
            <v>89.815193599117606</v>
          </cell>
          <cell r="AM90">
            <v>89.815193599117606</v>
          </cell>
          <cell r="AN90">
            <v>0</v>
          </cell>
          <cell r="AO90">
            <v>34.23811095808383</v>
          </cell>
          <cell r="AP90">
            <v>25.614258895099663</v>
          </cell>
          <cell r="AQ90">
            <v>0</v>
          </cell>
          <cell r="AR90">
            <v>0</v>
          </cell>
          <cell r="AS90">
            <v>30.215970000000002</v>
          </cell>
          <cell r="AT90">
            <v>0</v>
          </cell>
          <cell r="AU90">
            <v>183.71244493560914</v>
          </cell>
          <cell r="AV90">
            <v>30.575999999999997</v>
          </cell>
          <cell r="AW90">
            <v>0</v>
          </cell>
          <cell r="AX90">
            <v>7.2799999999999994</v>
          </cell>
          <cell r="AY90">
            <v>0</v>
          </cell>
          <cell r="AZ90">
            <v>0</v>
          </cell>
          <cell r="BA90">
            <v>3.3599999999999994</v>
          </cell>
          <cell r="BB90">
            <v>0</v>
          </cell>
          <cell r="BC90">
            <v>1.1199999999999999</v>
          </cell>
          <cell r="BD90">
            <v>24.214399999999998</v>
          </cell>
          <cell r="BE90">
            <v>66.550399999999996</v>
          </cell>
          <cell r="BF90">
            <v>250.26284493560911</v>
          </cell>
          <cell r="BG90">
            <v>10.761302332231191</v>
          </cell>
          <cell r="BH90">
            <v>4.2999999999999997E-2</v>
          </cell>
          <cell r="BI90">
            <v>261.02414726784031</v>
          </cell>
          <cell r="BJ90">
            <v>0</v>
          </cell>
          <cell r="BK90">
            <v>8760.965169101195</v>
          </cell>
          <cell r="BL90">
            <v>744.6820393736017</v>
          </cell>
          <cell r="BM90">
            <v>105.13158202921434</v>
          </cell>
          <cell r="BN90">
            <v>1053.1512424950699</v>
          </cell>
          <cell r="BO90">
            <v>638.18675835978422</v>
          </cell>
          <cell r="BP90">
            <v>0</v>
          </cell>
          <cell r="BQ90">
            <v>68.335528318989319</v>
          </cell>
          <cell r="BR90">
            <v>4.380482584550597</v>
          </cell>
          <cell r="BS90">
            <v>0</v>
          </cell>
          <cell r="BT90">
            <v>0</v>
          </cell>
          <cell r="BU90">
            <v>2613.8676331612101</v>
          </cell>
          <cell r="BV90">
            <v>289.11185058033942</v>
          </cell>
          <cell r="BW90">
            <v>366.31347565045917</v>
          </cell>
          <cell r="BX90">
            <v>0</v>
          </cell>
          <cell r="BY90">
            <v>0</v>
          </cell>
          <cell r="BZ90">
            <v>3.6999999999999998E-2</v>
          </cell>
          <cell r="CA90">
            <v>324.15571125674415</v>
          </cell>
          <cell r="CB90">
            <v>12354.413839749948</v>
          </cell>
          <cell r="CC90">
            <v>0</v>
          </cell>
          <cell r="CD90">
            <v>530.45653247999996</v>
          </cell>
          <cell r="CE90">
            <v>12884.870372229947</v>
          </cell>
        </row>
        <row r="91">
          <cell r="A91">
            <v>42220</v>
          </cell>
          <cell r="B91">
            <v>6</v>
          </cell>
          <cell r="C91" t="str">
            <v>Tue</v>
          </cell>
          <cell r="D91">
            <v>25324.734630173072</v>
          </cell>
          <cell r="E91">
            <v>0</v>
          </cell>
          <cell r="F91">
            <v>25324.734630173072</v>
          </cell>
          <cell r="G91">
            <v>681.57544500000006</v>
          </cell>
          <cell r="H91">
            <v>26006.310075173074</v>
          </cell>
          <cell r="I91">
            <v>939.75139800000011</v>
          </cell>
          <cell r="J91">
            <v>687.54063350004355</v>
          </cell>
          <cell r="K91">
            <v>0</v>
          </cell>
          <cell r="L91">
            <v>687.54063350004355</v>
          </cell>
          <cell r="M91">
            <v>707.05369800000005</v>
          </cell>
          <cell r="N91">
            <v>0</v>
          </cell>
          <cell r="O91">
            <v>37</v>
          </cell>
          <cell r="P91">
            <v>235</v>
          </cell>
          <cell r="Q91">
            <v>0</v>
          </cell>
          <cell r="R91">
            <v>16.7</v>
          </cell>
          <cell r="S91">
            <v>20</v>
          </cell>
          <cell r="T91">
            <v>16.5</v>
          </cell>
          <cell r="U91">
            <v>235</v>
          </cell>
          <cell r="V91">
            <v>80.860605107675752</v>
          </cell>
          <cell r="W91">
            <v>0.61046726538536444</v>
          </cell>
          <cell r="X91">
            <v>0</v>
          </cell>
          <cell r="Y91">
            <v>35.1</v>
          </cell>
          <cell r="Z91">
            <v>0</v>
          </cell>
          <cell r="AA91">
            <v>1</v>
          </cell>
          <cell r="AB91">
            <v>35.1</v>
          </cell>
          <cell r="AC91">
            <v>0</v>
          </cell>
          <cell r="AD91">
            <v>35.1</v>
          </cell>
          <cell r="AE91">
            <v>46.433520000000001</v>
          </cell>
          <cell r="AF91">
            <v>49.362752477488648</v>
          </cell>
          <cell r="AG91">
            <v>0</v>
          </cell>
          <cell r="AH91">
            <v>307.54303859787473</v>
          </cell>
          <cell r="AI91">
            <v>14.076000000000001</v>
          </cell>
          <cell r="AJ91">
            <v>321.61903859787475</v>
          </cell>
          <cell r="AK91">
            <v>0</v>
          </cell>
          <cell r="AL91">
            <v>110.66514925605563</v>
          </cell>
          <cell r="AM91">
            <v>110.66514925605563</v>
          </cell>
          <cell r="AN91">
            <v>0</v>
          </cell>
          <cell r="AO91">
            <v>56.272538802395218</v>
          </cell>
          <cell r="AP91">
            <v>34.377031675002179</v>
          </cell>
          <cell r="AQ91">
            <v>0</v>
          </cell>
          <cell r="AR91">
            <v>0</v>
          </cell>
          <cell r="AS91">
            <v>42.851739272727272</v>
          </cell>
          <cell r="AT91">
            <v>0</v>
          </cell>
          <cell r="AU91">
            <v>226.35997679566128</v>
          </cell>
          <cell r="AV91">
            <v>37.674000000000007</v>
          </cell>
          <cell r="AW91">
            <v>0</v>
          </cell>
          <cell r="AX91">
            <v>8.9700000000000006</v>
          </cell>
          <cell r="AY91">
            <v>0</v>
          </cell>
          <cell r="AZ91">
            <v>0</v>
          </cell>
          <cell r="BA91">
            <v>4.1400000000000006</v>
          </cell>
          <cell r="BB91">
            <v>0</v>
          </cell>
          <cell r="BC91">
            <v>1.3800000000000001</v>
          </cell>
          <cell r="BD91">
            <v>29.835600000000007</v>
          </cell>
          <cell r="BE91">
            <v>81.999600000000015</v>
          </cell>
          <cell r="BF91">
            <v>308.35957679566127</v>
          </cell>
          <cell r="BG91">
            <v>13.259461802213435</v>
          </cell>
          <cell r="BH91">
            <v>4.2999999999999997E-2</v>
          </cell>
          <cell r="BI91">
            <v>321.61903859787475</v>
          </cell>
          <cell r="BJ91">
            <v>0</v>
          </cell>
          <cell r="BK91">
            <v>10794.760654785403</v>
          </cell>
          <cell r="BL91">
            <v>917.55465565675934</v>
          </cell>
          <cell r="BM91">
            <v>129.53712785742485</v>
          </cell>
          <cell r="BN91">
            <v>1297.6327809314259</v>
          </cell>
          <cell r="BO91">
            <v>786.33725583616285</v>
          </cell>
          <cell r="BP91">
            <v>0</v>
          </cell>
          <cell r="BQ91">
            <v>84.199133107326148</v>
          </cell>
          <cell r="BR91">
            <v>5.3973803273927015</v>
          </cell>
          <cell r="BS91">
            <v>0</v>
          </cell>
          <cell r="BT91">
            <v>0</v>
          </cell>
          <cell r="BU91">
            <v>3220.6583337164916</v>
          </cell>
          <cell r="BV91">
            <v>356.22710160791831</v>
          </cell>
          <cell r="BW91">
            <v>451.35053249788723</v>
          </cell>
          <cell r="BX91">
            <v>0</v>
          </cell>
          <cell r="BY91">
            <v>0</v>
          </cell>
          <cell r="BZ91">
            <v>3.6999999999999998E-2</v>
          </cell>
          <cell r="CA91">
            <v>399.40614422705988</v>
          </cell>
          <cell r="CB91">
            <v>15222.402766834759</v>
          </cell>
          <cell r="CC91">
            <v>0</v>
          </cell>
          <cell r="CD91">
            <v>653.59822752000002</v>
          </cell>
          <cell r="CE91">
            <v>15876.000994354759</v>
          </cell>
        </row>
        <row r="92">
          <cell r="A92">
            <v>42221</v>
          </cell>
          <cell r="B92">
            <v>6</v>
          </cell>
          <cell r="C92" t="str">
            <v>Wed</v>
          </cell>
          <cell r="D92">
            <v>25875.272339524658</v>
          </cell>
          <cell r="E92">
            <v>0</v>
          </cell>
          <cell r="F92">
            <v>25875.272339524658</v>
          </cell>
          <cell r="G92">
            <v>696.39230250000003</v>
          </cell>
          <cell r="H92">
            <v>26571.664642024658</v>
          </cell>
          <cell r="I92">
            <v>684.99951299999998</v>
          </cell>
          <cell r="J92">
            <v>656.08452608500886</v>
          </cell>
          <cell r="K92">
            <v>0</v>
          </cell>
          <cell r="L92">
            <v>656.08452608500886</v>
          </cell>
          <cell r="M92">
            <v>620.93818350000004</v>
          </cell>
          <cell r="N92">
            <v>0</v>
          </cell>
          <cell r="O92">
            <v>38</v>
          </cell>
          <cell r="P92">
            <v>235</v>
          </cell>
          <cell r="Q92">
            <v>0</v>
          </cell>
          <cell r="R92">
            <v>16.7</v>
          </cell>
          <cell r="S92">
            <v>20</v>
          </cell>
          <cell r="T92">
            <v>16.5</v>
          </cell>
          <cell r="U92">
            <v>235</v>
          </cell>
          <cell r="V92">
            <v>80.860605107675752</v>
          </cell>
          <cell r="W92">
            <v>0.61046726538536444</v>
          </cell>
          <cell r="X92">
            <v>0</v>
          </cell>
          <cell r="Y92">
            <v>35.1</v>
          </cell>
          <cell r="Z92">
            <v>0</v>
          </cell>
          <cell r="AA92">
            <v>1</v>
          </cell>
          <cell r="AB92">
            <v>35.1</v>
          </cell>
          <cell r="AC92">
            <v>0</v>
          </cell>
          <cell r="AD92">
            <v>35.1</v>
          </cell>
          <cell r="AE92">
            <v>46.433520000000001</v>
          </cell>
          <cell r="AF92">
            <v>49.362752477488648</v>
          </cell>
          <cell r="AG92">
            <v>0</v>
          </cell>
          <cell r="AH92">
            <v>314.22875682826327</v>
          </cell>
          <cell r="AI92">
            <v>14.381999999999998</v>
          </cell>
          <cell r="AJ92">
            <v>328.61075682826328</v>
          </cell>
          <cell r="AK92">
            <v>0</v>
          </cell>
          <cell r="AL92">
            <v>113.0709133703177</v>
          </cell>
          <cell r="AM92">
            <v>113.0709133703177</v>
          </cell>
          <cell r="AN92">
            <v>0</v>
          </cell>
          <cell r="AO92">
            <v>41.01793491017964</v>
          </cell>
          <cell r="AP92">
            <v>32.804226304250442</v>
          </cell>
          <cell r="AQ92">
            <v>0</v>
          </cell>
          <cell r="AR92">
            <v>0</v>
          </cell>
          <cell r="AS92">
            <v>37.632617181818176</v>
          </cell>
          <cell r="AT92">
            <v>0</v>
          </cell>
          <cell r="AU92">
            <v>231.28084585643649</v>
          </cell>
          <cell r="AV92">
            <v>38.492999999999995</v>
          </cell>
          <cell r="AW92">
            <v>0</v>
          </cell>
          <cell r="AX92">
            <v>9.1649999999999991</v>
          </cell>
          <cell r="AY92">
            <v>0</v>
          </cell>
          <cell r="AZ92">
            <v>0</v>
          </cell>
          <cell r="BA92">
            <v>4.2299999999999995</v>
          </cell>
          <cell r="BB92">
            <v>0</v>
          </cell>
          <cell r="BC92">
            <v>1.41</v>
          </cell>
          <cell r="BD92">
            <v>30.484199999999998</v>
          </cell>
          <cell r="BE92">
            <v>83.782200000000003</v>
          </cell>
          <cell r="BF92">
            <v>315.06304585643647</v>
          </cell>
          <cell r="BG92">
            <v>13.547710971826767</v>
          </cell>
          <cell r="BH92">
            <v>4.2999999999999997E-2</v>
          </cell>
          <cell r="BI92">
            <v>328.61075682826328</v>
          </cell>
          <cell r="BJ92">
            <v>0</v>
          </cell>
          <cell r="BK92">
            <v>11029.42936467204</v>
          </cell>
          <cell r="BL92">
            <v>937.50149599712358</v>
          </cell>
          <cell r="BM92">
            <v>132.35315237606449</v>
          </cell>
          <cell r="BN92">
            <v>1325.8421892125436</v>
          </cell>
          <cell r="BO92">
            <v>803.43154400651406</v>
          </cell>
          <cell r="BP92">
            <v>0</v>
          </cell>
          <cell r="BQ92">
            <v>86.029549044441922</v>
          </cell>
          <cell r="BR92">
            <v>5.5147146823360202</v>
          </cell>
          <cell r="BS92">
            <v>0</v>
          </cell>
          <cell r="BT92">
            <v>0</v>
          </cell>
          <cell r="BU92">
            <v>3290.6726453190236</v>
          </cell>
          <cell r="BV92">
            <v>363.97116903417731</v>
          </cell>
          <cell r="BW92">
            <v>461.16250059566732</v>
          </cell>
          <cell r="BX92">
            <v>0</v>
          </cell>
          <cell r="BY92">
            <v>0</v>
          </cell>
          <cell r="BZ92">
            <v>3.6999999999999998E-2</v>
          </cell>
          <cell r="CA92">
            <v>408.08888649286541</v>
          </cell>
          <cell r="CB92">
            <v>15553.324566113773</v>
          </cell>
          <cell r="CC92">
            <v>0</v>
          </cell>
          <cell r="CD92">
            <v>667.80688463999991</v>
          </cell>
          <cell r="CE92">
            <v>16221.131450753774</v>
          </cell>
        </row>
        <row r="93">
          <cell r="A93">
            <v>42222</v>
          </cell>
          <cell r="B93">
            <v>6</v>
          </cell>
          <cell r="C93" t="str">
            <v>Thu</v>
          </cell>
          <cell r="D93">
            <v>34316.850549582348</v>
          </cell>
          <cell r="E93">
            <v>0</v>
          </cell>
          <cell r="F93">
            <v>34316.850549582348</v>
          </cell>
          <cell r="G93">
            <v>923.58411750000005</v>
          </cell>
          <cell r="H93">
            <v>35240.434667082351</v>
          </cell>
          <cell r="I93">
            <v>956.73485699999992</v>
          </cell>
          <cell r="J93">
            <v>799.88387426802467</v>
          </cell>
          <cell r="K93">
            <v>0</v>
          </cell>
          <cell r="L93">
            <v>799.88387426802467</v>
          </cell>
          <cell r="M93">
            <v>838.49316750000014</v>
          </cell>
          <cell r="N93">
            <v>0</v>
          </cell>
          <cell r="O93">
            <v>39</v>
          </cell>
          <cell r="P93">
            <v>235</v>
          </cell>
          <cell r="Q93">
            <v>0</v>
          </cell>
          <cell r="R93">
            <v>16.7</v>
          </cell>
          <cell r="S93">
            <v>20</v>
          </cell>
          <cell r="T93">
            <v>16.5</v>
          </cell>
          <cell r="U93">
            <v>235</v>
          </cell>
          <cell r="V93">
            <v>80.860605107675752</v>
          </cell>
          <cell r="W93">
            <v>0.61046726538536444</v>
          </cell>
          <cell r="X93">
            <v>0</v>
          </cell>
          <cell r="Y93">
            <v>35.1</v>
          </cell>
          <cell r="Z93">
            <v>0</v>
          </cell>
          <cell r="AA93">
            <v>1</v>
          </cell>
          <cell r="AB93">
            <v>35.1</v>
          </cell>
          <cell r="AC93">
            <v>0</v>
          </cell>
          <cell r="AD93">
            <v>35.1</v>
          </cell>
          <cell r="AE93">
            <v>46.433520000000001</v>
          </cell>
          <cell r="AF93">
            <v>49.362752477488648</v>
          </cell>
          <cell r="AG93">
            <v>0</v>
          </cell>
          <cell r="AH93">
            <v>416.74310302755487</v>
          </cell>
          <cell r="AI93">
            <v>19.074000000000002</v>
          </cell>
          <cell r="AJ93">
            <v>435.81710302755488</v>
          </cell>
          <cell r="AK93">
            <v>0</v>
          </cell>
          <cell r="AL93">
            <v>149.95929645566957</v>
          </cell>
          <cell r="AM93">
            <v>149.95929645566957</v>
          </cell>
          <cell r="AN93">
            <v>0</v>
          </cell>
          <cell r="AO93">
            <v>57.289512395209577</v>
          </cell>
          <cell r="AP93">
            <v>39.994193713401231</v>
          </cell>
          <cell r="AQ93">
            <v>0</v>
          </cell>
          <cell r="AR93">
            <v>0</v>
          </cell>
          <cell r="AS93">
            <v>50.817767727272731</v>
          </cell>
          <cell r="AT93">
            <v>0</v>
          </cell>
          <cell r="AU93">
            <v>306.7341714549903</v>
          </cell>
          <cell r="AV93">
            <v>51.051000000000002</v>
          </cell>
          <cell r="AW93">
            <v>0</v>
          </cell>
          <cell r="AX93">
            <v>12.154999999999999</v>
          </cell>
          <cell r="AY93">
            <v>0</v>
          </cell>
          <cell r="AZ93">
            <v>0</v>
          </cell>
          <cell r="BA93">
            <v>5.61</v>
          </cell>
          <cell r="BB93">
            <v>0</v>
          </cell>
          <cell r="BC93">
            <v>1.87</v>
          </cell>
          <cell r="BD93">
            <v>40.429400000000001</v>
          </cell>
          <cell r="BE93">
            <v>111.11540000000001</v>
          </cell>
          <cell r="BF93">
            <v>417.84957145499027</v>
          </cell>
          <cell r="BG93">
            <v>17.967531572564582</v>
          </cell>
          <cell r="BH93">
            <v>4.2999999999999997E-2</v>
          </cell>
          <cell r="BI93">
            <v>435.81710302755488</v>
          </cell>
          <cell r="BJ93">
            <v>0</v>
          </cell>
          <cell r="BK93">
            <v>14627.682916267175</v>
          </cell>
          <cell r="BL93">
            <v>1243.3530478827101</v>
          </cell>
          <cell r="BM93">
            <v>175.53219499520611</v>
          </cell>
          <cell r="BN93">
            <v>1758.3864495230189</v>
          </cell>
          <cell r="BO93">
            <v>1065.5439626185685</v>
          </cell>
          <cell r="BP93">
            <v>0</v>
          </cell>
          <cell r="BQ93">
            <v>114.09592674688398</v>
          </cell>
          <cell r="BR93">
            <v>7.3138414581335871</v>
          </cell>
          <cell r="BS93">
            <v>0</v>
          </cell>
          <cell r="BT93">
            <v>0</v>
          </cell>
          <cell r="BU93">
            <v>4364.2254232245205</v>
          </cell>
          <cell r="BV93">
            <v>482.71353623681676</v>
          </cell>
          <cell r="BW93">
            <v>611.61267809496314</v>
          </cell>
          <cell r="BX93">
            <v>0</v>
          </cell>
          <cell r="BY93">
            <v>0</v>
          </cell>
          <cell r="BZ93">
            <v>3.6999999999999998E-2</v>
          </cell>
          <cell r="CA93">
            <v>541.22426790188547</v>
          </cell>
          <cell r="CB93">
            <v>20627.458821725362</v>
          </cell>
          <cell r="CC93">
            <v>0</v>
          </cell>
          <cell r="CD93">
            <v>885.67296048000003</v>
          </cell>
          <cell r="CE93">
            <v>21513.131782205361</v>
          </cell>
        </row>
        <row r="94">
          <cell r="A94">
            <v>42223</v>
          </cell>
          <cell r="B94">
            <v>6</v>
          </cell>
          <cell r="C94" t="str">
            <v>Fri</v>
          </cell>
          <cell r="D94">
            <v>33032.262561095311</v>
          </cell>
          <cell r="E94">
            <v>0</v>
          </cell>
          <cell r="F94">
            <v>33032.262561095311</v>
          </cell>
          <cell r="G94">
            <v>889.01145000000008</v>
          </cell>
          <cell r="H94">
            <v>33921.274011095309</v>
          </cell>
          <cell r="I94">
            <v>1007.6852340000002</v>
          </cell>
          <cell r="J94">
            <v>750.45284833011283</v>
          </cell>
          <cell r="K94">
            <v>0</v>
          </cell>
          <cell r="L94">
            <v>750.45284833011283</v>
          </cell>
          <cell r="M94">
            <v>779.57202600000005</v>
          </cell>
          <cell r="N94">
            <v>0</v>
          </cell>
          <cell r="O94">
            <v>40</v>
          </cell>
          <cell r="P94">
            <v>235</v>
          </cell>
          <cell r="Q94">
            <v>0</v>
          </cell>
          <cell r="R94">
            <v>16.7</v>
          </cell>
          <cell r="S94">
            <v>20</v>
          </cell>
          <cell r="T94">
            <v>16.5</v>
          </cell>
          <cell r="U94">
            <v>235</v>
          </cell>
          <cell r="V94">
            <v>80.860605107675752</v>
          </cell>
          <cell r="W94">
            <v>0.61046726538536444</v>
          </cell>
          <cell r="X94">
            <v>0</v>
          </cell>
          <cell r="Y94">
            <v>35.1</v>
          </cell>
          <cell r="Z94">
            <v>0</v>
          </cell>
          <cell r="AA94">
            <v>1</v>
          </cell>
          <cell r="AB94">
            <v>35.1</v>
          </cell>
          <cell r="AC94">
            <v>0</v>
          </cell>
          <cell r="AD94">
            <v>35.1</v>
          </cell>
          <cell r="AE94">
            <v>46.433520000000001</v>
          </cell>
          <cell r="AF94">
            <v>49.362752477488648</v>
          </cell>
          <cell r="AG94">
            <v>0</v>
          </cell>
          <cell r="AH94">
            <v>401.14309382331481</v>
          </cell>
          <cell r="AI94">
            <v>18.36</v>
          </cell>
          <cell r="AJ94">
            <v>419.50309382331483</v>
          </cell>
          <cell r="AK94">
            <v>0</v>
          </cell>
          <cell r="AL94">
            <v>144.34584685572472</v>
          </cell>
          <cell r="AM94">
            <v>144.34584685572472</v>
          </cell>
          <cell r="AN94">
            <v>0</v>
          </cell>
          <cell r="AO94">
            <v>60.340433173652706</v>
          </cell>
          <cell r="AP94">
            <v>37.52264241650564</v>
          </cell>
          <cell r="AQ94">
            <v>0</v>
          </cell>
          <cell r="AR94">
            <v>0</v>
          </cell>
          <cell r="AS94">
            <v>47.24678945454545</v>
          </cell>
          <cell r="AT94">
            <v>0</v>
          </cell>
          <cell r="AU94">
            <v>295.2521436465147</v>
          </cell>
          <cell r="AV94">
            <v>49.14</v>
          </cell>
          <cell r="AW94">
            <v>0</v>
          </cell>
          <cell r="AX94">
            <v>11.7</v>
          </cell>
          <cell r="AY94">
            <v>0</v>
          </cell>
          <cell r="AZ94">
            <v>0</v>
          </cell>
          <cell r="BA94">
            <v>5.3999999999999995</v>
          </cell>
          <cell r="BB94">
            <v>0</v>
          </cell>
          <cell r="BC94">
            <v>1.7999999999999998</v>
          </cell>
          <cell r="BD94">
            <v>38.916000000000004</v>
          </cell>
          <cell r="BE94">
            <v>106.956</v>
          </cell>
          <cell r="BF94">
            <v>402.20814364651466</v>
          </cell>
          <cell r="BG94">
            <v>17.294950176800128</v>
          </cell>
          <cell r="BH94">
            <v>4.2999999999999997E-2</v>
          </cell>
          <cell r="BI94">
            <v>419.50309382331483</v>
          </cell>
          <cell r="BJ94">
            <v>0</v>
          </cell>
          <cell r="BK94">
            <v>14080.12259319835</v>
          </cell>
          <cell r="BL94">
            <v>1196.8104204218598</v>
          </cell>
          <cell r="BM94">
            <v>168.96147111838022</v>
          </cell>
          <cell r="BN94">
            <v>1692.564496867077</v>
          </cell>
          <cell r="BO94">
            <v>1025.6572902210819</v>
          </cell>
          <cell r="BP94">
            <v>0</v>
          </cell>
          <cell r="BQ94">
            <v>109.82495622694714</v>
          </cell>
          <cell r="BR94">
            <v>7.0400612965991742</v>
          </cell>
          <cell r="BS94">
            <v>0</v>
          </cell>
          <cell r="BT94">
            <v>0</v>
          </cell>
          <cell r="BU94">
            <v>4200.858696151945</v>
          </cell>
          <cell r="BV94">
            <v>464.64404557554553</v>
          </cell>
          <cell r="BW94">
            <v>588.71808586680936</v>
          </cell>
          <cell r="BX94">
            <v>0</v>
          </cell>
          <cell r="BY94">
            <v>0</v>
          </cell>
          <cell r="BZ94">
            <v>3.6999999999999998E-2</v>
          </cell>
          <cell r="CA94">
            <v>520.96453594833883</v>
          </cell>
          <cell r="CB94">
            <v>19855.307956740988</v>
          </cell>
          <cell r="CC94">
            <v>0</v>
          </cell>
          <cell r="CD94">
            <v>852.5194272</v>
          </cell>
          <cell r="CE94">
            <v>20707.827383940989</v>
          </cell>
        </row>
        <row r="95">
          <cell r="A95">
            <v>42224</v>
          </cell>
          <cell r="B95">
            <v>6</v>
          </cell>
          <cell r="C95" t="str">
            <v>Sat</v>
          </cell>
          <cell r="D95">
            <v>24957.709490605346</v>
          </cell>
          <cell r="E95">
            <v>0</v>
          </cell>
          <cell r="F95">
            <v>24957.709490605346</v>
          </cell>
          <cell r="G95">
            <v>671.69754000000012</v>
          </cell>
          <cell r="H95">
            <v>25629.407030605347</v>
          </cell>
          <cell r="I95">
            <v>843.511797</v>
          </cell>
          <cell r="J95">
            <v>539.24755568630871</v>
          </cell>
          <cell r="K95">
            <v>0</v>
          </cell>
          <cell r="L95">
            <v>539.24755568630871</v>
          </cell>
          <cell r="M95">
            <v>598.27620600000012</v>
          </cell>
          <cell r="N95">
            <v>0</v>
          </cell>
          <cell r="O95">
            <v>41</v>
          </cell>
          <cell r="P95">
            <v>235</v>
          </cell>
          <cell r="Q95">
            <v>0</v>
          </cell>
          <cell r="R95">
            <v>16.7</v>
          </cell>
          <cell r="S95">
            <v>20</v>
          </cell>
          <cell r="T95">
            <v>16.5</v>
          </cell>
          <cell r="U95">
            <v>235</v>
          </cell>
          <cell r="V95">
            <v>80.860605107675752</v>
          </cell>
          <cell r="W95">
            <v>0.61046726538536444</v>
          </cell>
          <cell r="X95">
            <v>0</v>
          </cell>
          <cell r="Y95">
            <v>35.1</v>
          </cell>
          <cell r="Z95">
            <v>0</v>
          </cell>
          <cell r="AA95">
            <v>1</v>
          </cell>
          <cell r="AB95">
            <v>35.1</v>
          </cell>
          <cell r="AC95">
            <v>0</v>
          </cell>
          <cell r="AD95">
            <v>35.1</v>
          </cell>
          <cell r="AE95">
            <v>46.433520000000001</v>
          </cell>
          <cell r="AF95">
            <v>49.362752477488648</v>
          </cell>
          <cell r="AG95">
            <v>0</v>
          </cell>
          <cell r="AH95">
            <v>303.08589311094903</v>
          </cell>
          <cell r="AI95">
            <v>13.872000000000002</v>
          </cell>
          <cell r="AJ95">
            <v>316.95789311094899</v>
          </cell>
          <cell r="AK95">
            <v>0</v>
          </cell>
          <cell r="AL95">
            <v>109.06130651321425</v>
          </cell>
          <cell r="AM95">
            <v>109.06130651321425</v>
          </cell>
          <cell r="AN95">
            <v>0</v>
          </cell>
          <cell r="AO95">
            <v>50.509688443113774</v>
          </cell>
          <cell r="AP95">
            <v>26.962377784315432</v>
          </cell>
          <cell r="AQ95">
            <v>0</v>
          </cell>
          <cell r="AR95">
            <v>0</v>
          </cell>
          <cell r="AS95">
            <v>36.259164000000006</v>
          </cell>
          <cell r="AT95">
            <v>0</v>
          </cell>
          <cell r="AU95">
            <v>223.07939742181114</v>
          </cell>
          <cell r="AV95">
            <v>37.128</v>
          </cell>
          <cell r="AW95">
            <v>0</v>
          </cell>
          <cell r="AX95">
            <v>8.84</v>
          </cell>
          <cell r="AY95">
            <v>0</v>
          </cell>
          <cell r="AZ95">
            <v>0</v>
          </cell>
          <cell r="BA95">
            <v>4.08</v>
          </cell>
          <cell r="BB95">
            <v>0</v>
          </cell>
          <cell r="BC95">
            <v>1.36</v>
          </cell>
          <cell r="BD95">
            <v>29.403200000000005</v>
          </cell>
          <cell r="BE95">
            <v>80.811200000000014</v>
          </cell>
          <cell r="BF95">
            <v>303.89059742181109</v>
          </cell>
          <cell r="BG95">
            <v>13.067295689137877</v>
          </cell>
          <cell r="BH95">
            <v>4.2999999999999997E-2</v>
          </cell>
          <cell r="BI95">
            <v>316.95789311094899</v>
          </cell>
          <cell r="BJ95">
            <v>0</v>
          </cell>
          <cell r="BK95">
            <v>10638.31484819431</v>
          </cell>
          <cell r="BL95">
            <v>904.25676209651647</v>
          </cell>
          <cell r="BM95">
            <v>127.65977817833173</v>
          </cell>
          <cell r="BN95">
            <v>1278.8265087440138</v>
          </cell>
          <cell r="BO95">
            <v>774.94106372259523</v>
          </cell>
          <cell r="BP95">
            <v>0</v>
          </cell>
          <cell r="BQ95">
            <v>82.978855815915622</v>
          </cell>
          <cell r="BR95">
            <v>5.3191574240971544</v>
          </cell>
          <cell r="BS95">
            <v>0</v>
          </cell>
          <cell r="BT95">
            <v>0</v>
          </cell>
          <cell r="BU95">
            <v>3173.9821259814698</v>
          </cell>
          <cell r="BV95">
            <v>351.06438999041222</v>
          </cell>
          <cell r="BW95">
            <v>444.8092204327005</v>
          </cell>
          <cell r="BX95">
            <v>0</v>
          </cell>
          <cell r="BY95">
            <v>0</v>
          </cell>
          <cell r="BZ95">
            <v>3.6999999999999998E-2</v>
          </cell>
          <cell r="CA95">
            <v>393.61764938318942</v>
          </cell>
          <cell r="CB95">
            <v>15001.788233982083</v>
          </cell>
          <cell r="CC95">
            <v>0</v>
          </cell>
          <cell r="CD95">
            <v>644.12578944000006</v>
          </cell>
          <cell r="CE95">
            <v>15645.914023422081</v>
          </cell>
        </row>
        <row r="96">
          <cell r="A96">
            <v>42225</v>
          </cell>
          <cell r="B96">
            <v>6</v>
          </cell>
          <cell r="C96" t="str">
            <v>Sun</v>
          </cell>
          <cell r="D96">
            <v>19635.844966873323</v>
          </cell>
          <cell r="E96">
            <v>0</v>
          </cell>
          <cell r="F96">
            <v>19635.844966873323</v>
          </cell>
          <cell r="G96">
            <v>528.4679175</v>
          </cell>
          <cell r="H96">
            <v>20164.312884373325</v>
          </cell>
          <cell r="I96">
            <v>662.35490100000004</v>
          </cell>
          <cell r="J96">
            <v>543.74128531702797</v>
          </cell>
          <cell r="K96">
            <v>0</v>
          </cell>
          <cell r="L96">
            <v>543.74128531702797</v>
          </cell>
          <cell r="M96">
            <v>489.49871400000012</v>
          </cell>
          <cell r="N96">
            <v>0</v>
          </cell>
          <cell r="O96">
            <v>42</v>
          </cell>
          <cell r="P96">
            <v>235</v>
          </cell>
          <cell r="Q96">
            <v>0</v>
          </cell>
          <cell r="R96">
            <v>16.7</v>
          </cell>
          <cell r="S96">
            <v>20</v>
          </cell>
          <cell r="T96">
            <v>16.5</v>
          </cell>
          <cell r="U96">
            <v>235</v>
          </cell>
          <cell r="V96">
            <v>80.860605107675752</v>
          </cell>
          <cell r="W96">
            <v>0.61046726538536444</v>
          </cell>
          <cell r="X96">
            <v>0</v>
          </cell>
          <cell r="Y96">
            <v>35.1</v>
          </cell>
          <cell r="Z96">
            <v>0</v>
          </cell>
          <cell r="AA96">
            <v>1</v>
          </cell>
          <cell r="AB96">
            <v>35.1</v>
          </cell>
          <cell r="AC96">
            <v>0</v>
          </cell>
          <cell r="AD96">
            <v>35.1</v>
          </cell>
          <cell r="AE96">
            <v>46.433520000000001</v>
          </cell>
          <cell r="AF96">
            <v>49.362752477488648</v>
          </cell>
          <cell r="AG96">
            <v>0</v>
          </cell>
          <cell r="AH96">
            <v>238.45728355052603</v>
          </cell>
          <cell r="AI96">
            <v>10.914</v>
          </cell>
          <cell r="AJ96">
            <v>249.37128355052604</v>
          </cell>
          <cell r="AK96">
            <v>0</v>
          </cell>
          <cell r="AL96">
            <v>85.805586742014142</v>
          </cell>
          <cell r="AM96">
            <v>85.805586742014142</v>
          </cell>
          <cell r="AN96">
            <v>0</v>
          </cell>
          <cell r="AO96">
            <v>39.661970119760483</v>
          </cell>
          <cell r="AP96">
            <v>27.187064265851394</v>
          </cell>
          <cell r="AQ96">
            <v>0</v>
          </cell>
          <cell r="AR96">
            <v>0</v>
          </cell>
          <cell r="AS96">
            <v>29.666588727272732</v>
          </cell>
          <cell r="AT96">
            <v>0</v>
          </cell>
          <cell r="AU96">
            <v>175.51099650098374</v>
          </cell>
          <cell r="AV96">
            <v>29.210999999999999</v>
          </cell>
          <cell r="AW96">
            <v>0</v>
          </cell>
          <cell r="AX96">
            <v>6.9550000000000001</v>
          </cell>
          <cell r="AY96">
            <v>0</v>
          </cell>
          <cell r="AZ96">
            <v>0</v>
          </cell>
          <cell r="BA96">
            <v>3.21</v>
          </cell>
          <cell r="BB96">
            <v>0</v>
          </cell>
          <cell r="BC96">
            <v>1.07</v>
          </cell>
          <cell r="BD96">
            <v>23.133400000000002</v>
          </cell>
          <cell r="BE96">
            <v>63.579400000000007</v>
          </cell>
          <cell r="BF96">
            <v>239.09039650098373</v>
          </cell>
          <cell r="BG96">
            <v>10.280887049542299</v>
          </cell>
          <cell r="BH96">
            <v>4.2999999999999997E-2</v>
          </cell>
          <cell r="BI96">
            <v>249.37128355052604</v>
          </cell>
          <cell r="BJ96">
            <v>0</v>
          </cell>
          <cell r="BK96">
            <v>8369.8506526234632</v>
          </cell>
          <cell r="BL96">
            <v>711.43730547299447</v>
          </cell>
          <cell r="BM96">
            <v>100.43820783148158</v>
          </cell>
          <cell r="BN96">
            <v>1006.1355620265402</v>
          </cell>
          <cell r="BO96">
            <v>609.69627807586528</v>
          </cell>
          <cell r="BP96">
            <v>0</v>
          </cell>
          <cell r="BQ96">
            <v>65.284835090463019</v>
          </cell>
          <cell r="BR96">
            <v>4.1849253263117321</v>
          </cell>
          <cell r="BS96">
            <v>0</v>
          </cell>
          <cell r="BT96">
            <v>0</v>
          </cell>
          <cell r="BU96">
            <v>2497.1771138236563</v>
          </cell>
          <cell r="BV96">
            <v>276.20507153657428</v>
          </cell>
          <cell r="BW96">
            <v>349.96019548749223</v>
          </cell>
          <cell r="BX96">
            <v>0</v>
          </cell>
          <cell r="BY96">
            <v>0</v>
          </cell>
          <cell r="BZ96">
            <v>3.6999999999999998E-2</v>
          </cell>
          <cell r="CA96">
            <v>309.6844741470681</v>
          </cell>
          <cell r="CB96">
            <v>11802.877507618254</v>
          </cell>
          <cell r="CC96">
            <v>0</v>
          </cell>
          <cell r="CD96">
            <v>506.77543728000001</v>
          </cell>
          <cell r="CE96">
            <v>12309.652944898255</v>
          </cell>
        </row>
        <row r="97">
          <cell r="A97">
            <v>42226</v>
          </cell>
          <cell r="B97">
            <v>7</v>
          </cell>
          <cell r="C97" t="str">
            <v>Mon</v>
          </cell>
          <cell r="D97">
            <v>19849.899691132479</v>
          </cell>
          <cell r="E97">
            <v>0</v>
          </cell>
          <cell r="F97">
            <v>19849.899691132479</v>
          </cell>
          <cell r="G97">
            <v>468.15753599999994</v>
          </cell>
          <cell r="H97">
            <v>20318.057227132478</v>
          </cell>
          <cell r="I97">
            <v>541.23768900000005</v>
          </cell>
          <cell r="J97">
            <v>512.16386462075593</v>
          </cell>
          <cell r="K97">
            <v>0</v>
          </cell>
          <cell r="L97">
            <v>512.16386462075593</v>
          </cell>
          <cell r="M97">
            <v>448.67344500000002</v>
          </cell>
          <cell r="N97">
            <v>0</v>
          </cell>
          <cell r="O97">
            <v>43</v>
          </cell>
          <cell r="P97">
            <v>235</v>
          </cell>
          <cell r="Q97">
            <v>0</v>
          </cell>
          <cell r="R97">
            <v>16.7</v>
          </cell>
          <cell r="S97">
            <v>20</v>
          </cell>
          <cell r="T97">
            <v>16.5</v>
          </cell>
          <cell r="U97">
            <v>235</v>
          </cell>
          <cell r="V97">
            <v>80.565747178019819</v>
          </cell>
          <cell r="W97">
            <v>0.61526587038266101</v>
          </cell>
          <cell r="X97">
            <v>0</v>
          </cell>
          <cell r="Y97">
            <v>35.25</v>
          </cell>
          <cell r="Z97">
            <v>0</v>
          </cell>
          <cell r="AA97">
            <v>1</v>
          </cell>
          <cell r="AB97">
            <v>35.25</v>
          </cell>
          <cell r="AC97">
            <v>0</v>
          </cell>
          <cell r="AD97">
            <v>35.25</v>
          </cell>
          <cell r="AE97">
            <v>46.609640000000006</v>
          </cell>
          <cell r="AF97">
            <v>49.56935456051378</v>
          </cell>
          <cell r="AG97">
            <v>0</v>
          </cell>
          <cell r="AH97">
            <v>240.88025215198789</v>
          </cell>
          <cell r="AI97">
            <v>11.311999999999999</v>
          </cell>
          <cell r="AJ97">
            <v>252.19225215198787</v>
          </cell>
          <cell r="AK97">
            <v>0</v>
          </cell>
          <cell r="AL97">
            <v>86.459817987797777</v>
          </cell>
          <cell r="AM97">
            <v>86.459817987797777</v>
          </cell>
          <cell r="AN97">
            <v>0</v>
          </cell>
          <cell r="AO97">
            <v>32.409442455089824</v>
          </cell>
          <cell r="AP97">
            <v>25.608193231037799</v>
          </cell>
          <cell r="AQ97">
            <v>0</v>
          </cell>
          <cell r="AR97">
            <v>0</v>
          </cell>
          <cell r="AS97">
            <v>27.192330000000002</v>
          </cell>
          <cell r="AT97">
            <v>0</v>
          </cell>
          <cell r="AU97">
            <v>175.24466438349745</v>
          </cell>
          <cell r="AV97">
            <v>30.575999999999997</v>
          </cell>
          <cell r="AW97">
            <v>0</v>
          </cell>
          <cell r="AX97">
            <v>7.2799999999999994</v>
          </cell>
          <cell r="AY97">
            <v>0</v>
          </cell>
          <cell r="AZ97">
            <v>0</v>
          </cell>
          <cell r="BA97">
            <v>3.3599999999999994</v>
          </cell>
          <cell r="BB97">
            <v>0</v>
          </cell>
          <cell r="BC97">
            <v>1.1199999999999999</v>
          </cell>
          <cell r="BD97">
            <v>24.214399999999998</v>
          </cell>
          <cell r="BE97">
            <v>66.550399999999996</v>
          </cell>
          <cell r="BF97">
            <v>241.79506438349748</v>
          </cell>
          <cell r="BG97">
            <v>10.397187768490392</v>
          </cell>
          <cell r="BH97">
            <v>4.2999999999999997E-2</v>
          </cell>
          <cell r="BI97">
            <v>252.19225215198787</v>
          </cell>
          <cell r="BJ97">
            <v>0</v>
          </cell>
          <cell r="BK97">
            <v>8491.0288883575722</v>
          </cell>
          <cell r="BL97">
            <v>721.73745551039372</v>
          </cell>
          <cell r="BM97">
            <v>101.89234666029088</v>
          </cell>
          <cell r="BN97">
            <v>1020.7023371550197</v>
          </cell>
          <cell r="BO97">
            <v>618.52342713469943</v>
          </cell>
          <cell r="BP97">
            <v>0</v>
          </cell>
          <cell r="BQ97">
            <v>66.230025329189061</v>
          </cell>
          <cell r="BR97">
            <v>4.2455144441787862</v>
          </cell>
          <cell r="BS97">
            <v>0</v>
          </cell>
          <cell r="BT97">
            <v>0</v>
          </cell>
          <cell r="BU97">
            <v>2533.3311062337716</v>
          </cell>
          <cell r="BV97">
            <v>280.20395331579988</v>
          </cell>
          <cell r="BW97">
            <v>355.02689988000685</v>
          </cell>
          <cell r="BX97">
            <v>0</v>
          </cell>
          <cell r="BY97">
            <v>0</v>
          </cell>
          <cell r="BZ97">
            <v>3.6999999999999998E-2</v>
          </cell>
          <cell r="CA97">
            <v>314.16806886923018</v>
          </cell>
          <cell r="CB97">
            <v>11973.758916656381</v>
          </cell>
          <cell r="CC97">
            <v>0</v>
          </cell>
          <cell r="CD97">
            <v>527.24824767999996</v>
          </cell>
          <cell r="CE97">
            <v>12501.007164336381</v>
          </cell>
        </row>
        <row r="98">
          <cell r="A98">
            <v>42227</v>
          </cell>
          <cell r="B98">
            <v>7</v>
          </cell>
          <cell r="C98" t="str">
            <v>Tue</v>
          </cell>
          <cell r="D98">
            <v>24457.912119431094</v>
          </cell>
          <cell r="E98">
            <v>0</v>
          </cell>
          <cell r="F98">
            <v>24457.912119431094</v>
          </cell>
          <cell r="G98">
            <v>576.83696400000008</v>
          </cell>
          <cell r="H98">
            <v>25034.749083431096</v>
          </cell>
          <cell r="I98">
            <v>889.55897400000015</v>
          </cell>
          <cell r="J98">
            <v>687.37781830680399</v>
          </cell>
          <cell r="K98">
            <v>0</v>
          </cell>
          <cell r="L98">
            <v>687.37781830680399</v>
          </cell>
          <cell r="M98">
            <v>636.300522</v>
          </cell>
          <cell r="N98">
            <v>0</v>
          </cell>
          <cell r="O98">
            <v>44</v>
          </cell>
          <cell r="P98">
            <v>235</v>
          </cell>
          <cell r="Q98">
            <v>0</v>
          </cell>
          <cell r="R98">
            <v>16.7</v>
          </cell>
          <cell r="S98">
            <v>20</v>
          </cell>
          <cell r="T98">
            <v>16.5</v>
          </cell>
          <cell r="U98">
            <v>235</v>
          </cell>
          <cell r="V98">
            <v>80.565747178019819</v>
          </cell>
          <cell r="W98">
            <v>0.61526587038266101</v>
          </cell>
          <cell r="X98">
            <v>0</v>
          </cell>
          <cell r="Y98">
            <v>35.25</v>
          </cell>
          <cell r="Z98">
            <v>0</v>
          </cell>
          <cell r="AA98">
            <v>1</v>
          </cell>
          <cell r="AB98">
            <v>35.25</v>
          </cell>
          <cell r="AC98">
            <v>0</v>
          </cell>
          <cell r="AD98">
            <v>35.25</v>
          </cell>
          <cell r="AE98">
            <v>46.609640000000006</v>
          </cell>
          <cell r="AF98">
            <v>49.56935456051378</v>
          </cell>
          <cell r="AG98">
            <v>0</v>
          </cell>
          <cell r="AH98">
            <v>296.79888211584228</v>
          </cell>
          <cell r="AI98">
            <v>13.938000000000001</v>
          </cell>
          <cell r="AJ98">
            <v>310.73688211584226</v>
          </cell>
          <cell r="AK98">
            <v>0</v>
          </cell>
          <cell r="AL98">
            <v>106.53084716353658</v>
          </cell>
          <cell r="AM98">
            <v>106.53084716353658</v>
          </cell>
          <cell r="AN98">
            <v>0</v>
          </cell>
          <cell r="AO98">
            <v>53.267004431137735</v>
          </cell>
          <cell r="AP98">
            <v>34.368890915340202</v>
          </cell>
          <cell r="AQ98">
            <v>0</v>
          </cell>
          <cell r="AR98">
            <v>0</v>
          </cell>
          <cell r="AS98">
            <v>38.563668</v>
          </cell>
          <cell r="AT98">
            <v>0</v>
          </cell>
          <cell r="AU98">
            <v>215.9264614725237</v>
          </cell>
          <cell r="AV98">
            <v>37.674000000000007</v>
          </cell>
          <cell r="AW98">
            <v>0</v>
          </cell>
          <cell r="AX98">
            <v>8.9700000000000006</v>
          </cell>
          <cell r="AY98">
            <v>0</v>
          </cell>
          <cell r="AZ98">
            <v>0</v>
          </cell>
          <cell r="BA98">
            <v>4.1400000000000006</v>
          </cell>
          <cell r="BB98">
            <v>0</v>
          </cell>
          <cell r="BC98">
            <v>1.3800000000000001</v>
          </cell>
          <cell r="BD98">
            <v>29.835600000000007</v>
          </cell>
          <cell r="BE98">
            <v>81.999600000000015</v>
          </cell>
          <cell r="BF98">
            <v>297.92606147252371</v>
          </cell>
          <cell r="BG98">
            <v>12.81082064331852</v>
          </cell>
          <cell r="BH98">
            <v>4.2999999999999997E-2</v>
          </cell>
          <cell r="BI98">
            <v>310.73688211584226</v>
          </cell>
          <cell r="BJ98">
            <v>0</v>
          </cell>
          <cell r="BK98">
            <v>10462.16059458344</v>
          </cell>
          <cell r="BL98">
            <v>889.28365053959249</v>
          </cell>
          <cell r="BM98">
            <v>125.54592713500128</v>
          </cell>
          <cell r="BN98">
            <v>1257.6510939945781</v>
          </cell>
          <cell r="BO98">
            <v>762.10922271954041</v>
          </cell>
          <cell r="BP98">
            <v>0</v>
          </cell>
          <cell r="BQ98">
            <v>81.604852637750838</v>
          </cell>
          <cell r="BR98">
            <v>5.2310802972917205</v>
          </cell>
          <cell r="BS98">
            <v>0</v>
          </cell>
          <cell r="BT98">
            <v>0</v>
          </cell>
          <cell r="BU98">
            <v>3121.4258273237547</v>
          </cell>
          <cell r="BV98">
            <v>345.25129962125351</v>
          </cell>
          <cell r="BW98">
            <v>437.44385878072279</v>
          </cell>
          <cell r="BX98">
            <v>0</v>
          </cell>
          <cell r="BY98">
            <v>0</v>
          </cell>
          <cell r="BZ98">
            <v>3.6999999999999998E-2</v>
          </cell>
          <cell r="CA98">
            <v>387.09994199958726</v>
          </cell>
          <cell r="CB98">
            <v>14753.381522308759</v>
          </cell>
          <cell r="CC98">
            <v>0</v>
          </cell>
          <cell r="CD98">
            <v>649.64516232000017</v>
          </cell>
          <cell r="CE98">
            <v>15403.02668462876</v>
          </cell>
        </row>
        <row r="99">
          <cell r="A99">
            <v>42228</v>
          </cell>
          <cell r="B99">
            <v>7</v>
          </cell>
          <cell r="C99" t="str">
            <v>Wed</v>
          </cell>
          <cell r="D99">
            <v>24989.605861157852</v>
          </cell>
          <cell r="E99">
            <v>0</v>
          </cell>
          <cell r="F99">
            <v>24989.605861157852</v>
          </cell>
          <cell r="G99">
            <v>589.37689799999998</v>
          </cell>
          <cell r="H99">
            <v>25578.982759157854</v>
          </cell>
          <cell r="I99">
            <v>648.41346900000008</v>
          </cell>
          <cell r="J99">
            <v>655.92915995289786</v>
          </cell>
          <cell r="K99">
            <v>0</v>
          </cell>
          <cell r="L99">
            <v>655.92915995289786</v>
          </cell>
          <cell r="M99">
            <v>558.80238149999991</v>
          </cell>
          <cell r="N99">
            <v>0</v>
          </cell>
          <cell r="O99">
            <v>45</v>
          </cell>
          <cell r="P99">
            <v>235</v>
          </cell>
          <cell r="Q99">
            <v>0</v>
          </cell>
          <cell r="R99">
            <v>16.7</v>
          </cell>
          <cell r="S99">
            <v>20</v>
          </cell>
          <cell r="T99">
            <v>16.5</v>
          </cell>
          <cell r="U99">
            <v>235</v>
          </cell>
          <cell r="V99">
            <v>80.565747178019819</v>
          </cell>
          <cell r="W99">
            <v>0.61526587038266101</v>
          </cell>
          <cell r="X99">
            <v>0</v>
          </cell>
          <cell r="Y99">
            <v>35.25</v>
          </cell>
          <cell r="Z99">
            <v>0</v>
          </cell>
          <cell r="AA99">
            <v>1</v>
          </cell>
          <cell r="AB99">
            <v>35.25</v>
          </cell>
          <cell r="AC99">
            <v>0</v>
          </cell>
          <cell r="AD99">
            <v>35.25</v>
          </cell>
          <cell r="AE99">
            <v>46.609640000000006</v>
          </cell>
          <cell r="AF99">
            <v>49.56935456051378</v>
          </cell>
          <cell r="AG99">
            <v>0</v>
          </cell>
          <cell r="AH99">
            <v>303.25103172705616</v>
          </cell>
          <cell r="AI99">
            <v>14.240999999999998</v>
          </cell>
          <cell r="AJ99">
            <v>317.49203172705614</v>
          </cell>
          <cell r="AK99">
            <v>0</v>
          </cell>
          <cell r="AL99">
            <v>108.84673514535257</v>
          </cell>
          <cell r="AM99">
            <v>108.84673514535257</v>
          </cell>
          <cell r="AN99">
            <v>0</v>
          </cell>
          <cell r="AO99">
            <v>38.827153832335334</v>
          </cell>
          <cell r="AP99">
            <v>32.796457997644893</v>
          </cell>
          <cell r="AQ99">
            <v>0</v>
          </cell>
          <cell r="AR99">
            <v>0</v>
          </cell>
          <cell r="AS99">
            <v>33.866810999999998</v>
          </cell>
          <cell r="AT99">
            <v>0</v>
          </cell>
          <cell r="AU99">
            <v>220.6205149827959</v>
          </cell>
          <cell r="AV99">
            <v>38.492999999999995</v>
          </cell>
          <cell r="AW99">
            <v>0</v>
          </cell>
          <cell r="AX99">
            <v>9.1649999999999991</v>
          </cell>
          <cell r="AY99">
            <v>0</v>
          </cell>
          <cell r="AZ99">
            <v>0</v>
          </cell>
          <cell r="BA99">
            <v>4.2299999999999995</v>
          </cell>
          <cell r="BB99">
            <v>0</v>
          </cell>
          <cell r="BC99">
            <v>1.41</v>
          </cell>
          <cell r="BD99">
            <v>30.484199999999998</v>
          </cell>
          <cell r="BE99">
            <v>83.782200000000003</v>
          </cell>
          <cell r="BF99">
            <v>304.40271498279594</v>
          </cell>
          <cell r="BG99">
            <v>13.089316744260225</v>
          </cell>
          <cell r="BH99">
            <v>4.2999999999999997E-2</v>
          </cell>
          <cell r="BI99">
            <v>317.49203172705614</v>
          </cell>
          <cell r="BJ99">
            <v>0</v>
          </cell>
          <cell r="BK99">
            <v>10689.598868378729</v>
          </cell>
          <cell r="BL99">
            <v>908.61590381219219</v>
          </cell>
          <cell r="BM99">
            <v>128.27518642054477</v>
          </cell>
          <cell r="BN99">
            <v>1284.9913351683731</v>
          </cell>
          <cell r="BO99">
            <v>778.67681451779117</v>
          </cell>
          <cell r="BP99">
            <v>0</v>
          </cell>
          <cell r="BQ99">
            <v>83.378871173354099</v>
          </cell>
          <cell r="BR99">
            <v>5.3447994341893654</v>
          </cell>
          <cell r="BS99">
            <v>0</v>
          </cell>
          <cell r="BT99">
            <v>0</v>
          </cell>
          <cell r="BU99">
            <v>3189.2829105264445</v>
          </cell>
          <cell r="BV99">
            <v>352.7567626564981</v>
          </cell>
          <cell r="BW99">
            <v>446.95350788465146</v>
          </cell>
          <cell r="BX99">
            <v>0</v>
          </cell>
          <cell r="BY99">
            <v>0</v>
          </cell>
          <cell r="BZ99">
            <v>3.6999999999999998E-2</v>
          </cell>
          <cell r="CA99">
            <v>395.51515813001299</v>
          </cell>
          <cell r="CB99">
            <v>15074.107207576337</v>
          </cell>
          <cell r="CC99">
            <v>0</v>
          </cell>
          <cell r="CD99">
            <v>663.76788324000006</v>
          </cell>
          <cell r="CE99">
            <v>15737.875090816338</v>
          </cell>
        </row>
        <row r="100">
          <cell r="A100">
            <v>42229</v>
          </cell>
          <cell r="B100">
            <v>7</v>
          </cell>
          <cell r="C100" t="str">
            <v>Thu</v>
          </cell>
          <cell r="D100">
            <v>33142.243234301553</v>
          </cell>
          <cell r="E100">
            <v>0</v>
          </cell>
          <cell r="F100">
            <v>33142.243234301553</v>
          </cell>
          <cell r="G100">
            <v>781.65588600000001</v>
          </cell>
          <cell r="H100">
            <v>33923.899120301554</v>
          </cell>
          <cell r="I100">
            <v>905.63534100000004</v>
          </cell>
          <cell r="J100">
            <v>799.69445528504002</v>
          </cell>
          <cell r="K100">
            <v>0</v>
          </cell>
          <cell r="L100">
            <v>799.69445528504002</v>
          </cell>
          <cell r="M100">
            <v>754.58715749999999</v>
          </cell>
          <cell r="N100">
            <v>0</v>
          </cell>
          <cell r="O100">
            <v>46</v>
          </cell>
          <cell r="P100">
            <v>235</v>
          </cell>
          <cell r="Q100">
            <v>0</v>
          </cell>
          <cell r="R100">
            <v>16.7</v>
          </cell>
          <cell r="S100">
            <v>20</v>
          </cell>
          <cell r="T100">
            <v>16.5</v>
          </cell>
          <cell r="U100">
            <v>235</v>
          </cell>
          <cell r="V100">
            <v>80.565747178019819</v>
          </cell>
          <cell r="W100">
            <v>0.61526587038266101</v>
          </cell>
          <cell r="X100">
            <v>0</v>
          </cell>
          <cell r="Y100">
            <v>35.25</v>
          </cell>
          <cell r="Z100">
            <v>0</v>
          </cell>
          <cell r="AA100">
            <v>1</v>
          </cell>
          <cell r="AB100">
            <v>35.25</v>
          </cell>
          <cell r="AC100">
            <v>0</v>
          </cell>
          <cell r="AD100">
            <v>35.25</v>
          </cell>
          <cell r="AE100">
            <v>46.609640000000006</v>
          </cell>
          <cell r="AF100">
            <v>49.56935456051378</v>
          </cell>
          <cell r="AG100">
            <v>0</v>
          </cell>
          <cell r="AH100">
            <v>402.18399243233694</v>
          </cell>
          <cell r="AI100">
            <v>18.887</v>
          </cell>
          <cell r="AJ100">
            <v>421.07099243233694</v>
          </cell>
          <cell r="AK100">
            <v>0</v>
          </cell>
          <cell r="AL100">
            <v>144.3570175331981</v>
          </cell>
          <cell r="AM100">
            <v>144.3570175331981</v>
          </cell>
          <cell r="AN100">
            <v>0</v>
          </cell>
          <cell r="AO100">
            <v>54.229661137724548</v>
          </cell>
          <cell r="AP100">
            <v>39.984722764252005</v>
          </cell>
          <cell r="AQ100">
            <v>0</v>
          </cell>
          <cell r="AR100">
            <v>0</v>
          </cell>
          <cell r="AS100">
            <v>45.732554999999998</v>
          </cell>
          <cell r="AT100">
            <v>0</v>
          </cell>
          <cell r="AU100">
            <v>292.59600214030382</v>
          </cell>
          <cell r="AV100">
            <v>51.051000000000002</v>
          </cell>
          <cell r="AW100">
            <v>0</v>
          </cell>
          <cell r="AX100">
            <v>12.154999999999999</v>
          </cell>
          <cell r="AY100">
            <v>0</v>
          </cell>
          <cell r="AZ100">
            <v>0</v>
          </cell>
          <cell r="BA100">
            <v>5.61</v>
          </cell>
          <cell r="BB100">
            <v>0</v>
          </cell>
          <cell r="BC100">
            <v>1.87</v>
          </cell>
          <cell r="BD100">
            <v>40.429400000000001</v>
          </cell>
          <cell r="BE100">
            <v>111.11540000000001</v>
          </cell>
          <cell r="BF100">
            <v>403.71140214030385</v>
          </cell>
          <cell r="BG100">
            <v>17.359590292033065</v>
          </cell>
          <cell r="BH100">
            <v>4.2999999999999997E-2</v>
          </cell>
          <cell r="BI100">
            <v>421.07099243233694</v>
          </cell>
          <cell r="BJ100">
            <v>0</v>
          </cell>
          <cell r="BK100">
            <v>14176.985733239877</v>
          </cell>
          <cell r="BL100">
            <v>1205.0437873253898</v>
          </cell>
          <cell r="BM100">
            <v>170.12382879887855</v>
          </cell>
          <cell r="BN100">
            <v>1704.2083664998991</v>
          </cell>
          <cell r="BO100">
            <v>1032.7132220909714</v>
          </cell>
          <cell r="BP100">
            <v>0</v>
          </cell>
          <cell r="BQ100">
            <v>110.58048871927105</v>
          </cell>
          <cell r="BR100">
            <v>7.0884928666199389</v>
          </cell>
          <cell r="BS100">
            <v>0</v>
          </cell>
          <cell r="BT100">
            <v>0</v>
          </cell>
          <cell r="BU100">
            <v>4229.75818630103</v>
          </cell>
          <cell r="BV100">
            <v>467.84052919691595</v>
          </cell>
          <cell r="BW100">
            <v>592.76812747822578</v>
          </cell>
          <cell r="BX100">
            <v>0</v>
          </cell>
          <cell r="BY100">
            <v>0</v>
          </cell>
          <cell r="BZ100">
            <v>3.6999999999999998E-2</v>
          </cell>
          <cell r="CA100">
            <v>524.54847212987545</v>
          </cell>
          <cell r="CB100">
            <v>19991.901048345924</v>
          </cell>
          <cell r="CC100">
            <v>0</v>
          </cell>
          <cell r="CD100">
            <v>880.31627068000012</v>
          </cell>
          <cell r="CE100">
            <v>20872.217319025924</v>
          </cell>
        </row>
        <row r="101">
          <cell r="A101">
            <v>42230</v>
          </cell>
          <cell r="B101">
            <v>7</v>
          </cell>
          <cell r="C101" t="str">
            <v>Fri</v>
          </cell>
          <cell r="D101">
            <v>31901.62450360577</v>
          </cell>
          <cell r="E101">
            <v>0</v>
          </cell>
          <cell r="F101">
            <v>31901.62450360577</v>
          </cell>
          <cell r="G101">
            <v>752.39603999999997</v>
          </cell>
          <cell r="H101">
            <v>32654.020543605773</v>
          </cell>
          <cell r="I101">
            <v>953.86444200000017</v>
          </cell>
          <cell r="J101">
            <v>750.27513501461601</v>
          </cell>
          <cell r="K101">
            <v>0</v>
          </cell>
          <cell r="L101">
            <v>750.27513501461601</v>
          </cell>
          <cell r="M101">
            <v>701.56211399999995</v>
          </cell>
          <cell r="N101">
            <v>0</v>
          </cell>
          <cell r="O101">
            <v>47</v>
          </cell>
          <cell r="P101">
            <v>235</v>
          </cell>
          <cell r="Q101">
            <v>0</v>
          </cell>
          <cell r="R101">
            <v>16.7</v>
          </cell>
          <cell r="S101">
            <v>20</v>
          </cell>
          <cell r="T101">
            <v>16.5</v>
          </cell>
          <cell r="U101">
            <v>235</v>
          </cell>
          <cell r="V101">
            <v>80.565747178019819</v>
          </cell>
          <cell r="W101">
            <v>0.61526587038266101</v>
          </cell>
          <cell r="X101">
            <v>0</v>
          </cell>
          <cell r="Y101">
            <v>35.25</v>
          </cell>
          <cell r="Z101">
            <v>0</v>
          </cell>
          <cell r="AA101">
            <v>1</v>
          </cell>
          <cell r="AB101">
            <v>35.25</v>
          </cell>
          <cell r="AC101">
            <v>0</v>
          </cell>
          <cell r="AD101">
            <v>35.25</v>
          </cell>
          <cell r="AE101">
            <v>46.609640000000006</v>
          </cell>
          <cell r="AF101">
            <v>49.56935456051378</v>
          </cell>
          <cell r="AG101">
            <v>0</v>
          </cell>
          <cell r="AH101">
            <v>387.12897667283767</v>
          </cell>
          <cell r="AI101">
            <v>18.18</v>
          </cell>
          <cell r="AJ101">
            <v>405.30897667283767</v>
          </cell>
          <cell r="AK101">
            <v>0</v>
          </cell>
          <cell r="AL101">
            <v>138.95327890896073</v>
          </cell>
          <cell r="AM101">
            <v>138.95327890896073</v>
          </cell>
          <cell r="AN101">
            <v>0</v>
          </cell>
          <cell r="AO101">
            <v>57.117631257485044</v>
          </cell>
          <cell r="AP101">
            <v>37.513756750730799</v>
          </cell>
          <cell r="AQ101">
            <v>0</v>
          </cell>
          <cell r="AR101">
            <v>0</v>
          </cell>
          <cell r="AS101">
            <v>42.518915999999997</v>
          </cell>
          <cell r="AT101">
            <v>0</v>
          </cell>
          <cell r="AU101">
            <v>281.64321061633524</v>
          </cell>
          <cell r="AV101">
            <v>49.14</v>
          </cell>
          <cell r="AW101">
            <v>0</v>
          </cell>
          <cell r="AX101">
            <v>11.7</v>
          </cell>
          <cell r="AY101">
            <v>0</v>
          </cell>
          <cell r="AZ101">
            <v>0</v>
          </cell>
          <cell r="BA101">
            <v>5.3999999999999995</v>
          </cell>
          <cell r="BB101">
            <v>0</v>
          </cell>
          <cell r="BC101">
            <v>1.7999999999999998</v>
          </cell>
          <cell r="BD101">
            <v>38.916000000000004</v>
          </cell>
          <cell r="BE101">
            <v>106.956</v>
          </cell>
          <cell r="BF101">
            <v>388.59921061633526</v>
          </cell>
          <cell r="BG101">
            <v>16.709766056502417</v>
          </cell>
          <cell r="BH101">
            <v>4.2999999999999997E-2</v>
          </cell>
          <cell r="BI101">
            <v>405.30897667283767</v>
          </cell>
          <cell r="BJ101">
            <v>0</v>
          </cell>
          <cell r="BK101">
            <v>13646.296427717529</v>
          </cell>
          <cell r="BL101">
            <v>1159.93519635599</v>
          </cell>
          <cell r="BM101">
            <v>163.75555713261036</v>
          </cell>
          <cell r="BN101">
            <v>1640.4144704277103</v>
          </cell>
          <cell r="BO101">
            <v>994.05550789505264</v>
          </cell>
          <cell r="BP101">
            <v>0</v>
          </cell>
          <cell r="BQ101">
            <v>106.44111213619672</v>
          </cell>
          <cell r="BR101">
            <v>6.8231482138587642</v>
          </cell>
          <cell r="BS101">
            <v>0</v>
          </cell>
          <cell r="BT101">
            <v>0</v>
          </cell>
          <cell r="BU101">
            <v>4071.4249921614187</v>
          </cell>
          <cell r="BV101">
            <v>450.32778211467843</v>
          </cell>
          <cell r="BW101">
            <v>570.57894623572531</v>
          </cell>
          <cell r="BX101">
            <v>0</v>
          </cell>
          <cell r="BY101">
            <v>0</v>
          </cell>
          <cell r="BZ101">
            <v>3.6999999999999998E-2</v>
          </cell>
          <cell r="CA101">
            <v>504.91296782554855</v>
          </cell>
          <cell r="CB101">
            <v>19243.541116054901</v>
          </cell>
          <cell r="CC101">
            <v>0</v>
          </cell>
          <cell r="CD101">
            <v>847.36325520000003</v>
          </cell>
          <cell r="CE101">
            <v>20090.904371254899</v>
          </cell>
        </row>
        <row r="102">
          <cell r="A102">
            <v>42231</v>
          </cell>
          <cell r="B102">
            <v>7</v>
          </cell>
          <cell r="C102" t="str">
            <v>Sat</v>
          </cell>
          <cell r="D102">
            <v>24103.449624946585</v>
          </cell>
          <cell r="E102">
            <v>0</v>
          </cell>
          <cell r="F102">
            <v>24103.449624946585</v>
          </cell>
          <cell r="G102">
            <v>568.47700800000007</v>
          </cell>
          <cell r="H102">
            <v>24671.926632946586</v>
          </cell>
          <cell r="I102">
            <v>798.45956100000012</v>
          </cell>
          <cell r="J102">
            <v>539.11985749553253</v>
          </cell>
          <cell r="K102">
            <v>0</v>
          </cell>
          <cell r="L102">
            <v>539.11985749553253</v>
          </cell>
          <cell r="M102">
            <v>538.40813400000002</v>
          </cell>
          <cell r="N102">
            <v>0</v>
          </cell>
          <cell r="O102">
            <v>48</v>
          </cell>
          <cell r="P102">
            <v>235</v>
          </cell>
          <cell r="Q102">
            <v>0</v>
          </cell>
          <cell r="R102">
            <v>16.7</v>
          </cell>
          <cell r="S102">
            <v>20</v>
          </cell>
          <cell r="T102">
            <v>16.5</v>
          </cell>
          <cell r="U102">
            <v>235</v>
          </cell>
          <cell r="V102">
            <v>80.565747178019819</v>
          </cell>
          <cell r="W102">
            <v>0.61526587038266101</v>
          </cell>
          <cell r="X102">
            <v>0</v>
          </cell>
          <cell r="Y102">
            <v>35.25</v>
          </cell>
          <cell r="Z102">
            <v>0</v>
          </cell>
          <cell r="AA102">
            <v>1</v>
          </cell>
          <cell r="AB102">
            <v>35.25</v>
          </cell>
          <cell r="AC102">
            <v>0</v>
          </cell>
          <cell r="AD102">
            <v>35.25</v>
          </cell>
          <cell r="AE102">
            <v>46.609640000000006</v>
          </cell>
          <cell r="AF102">
            <v>49.56935456051378</v>
          </cell>
          <cell r="AG102">
            <v>0</v>
          </cell>
          <cell r="AH102">
            <v>292.49744904169961</v>
          </cell>
          <cell r="AI102">
            <v>13.736000000000001</v>
          </cell>
          <cell r="AJ102">
            <v>306.2334490416996</v>
          </cell>
          <cell r="AK102">
            <v>0</v>
          </cell>
          <cell r="AL102">
            <v>104.9869218423259</v>
          </cell>
          <cell r="AM102">
            <v>104.9869218423259</v>
          </cell>
          <cell r="AN102">
            <v>0</v>
          </cell>
          <cell r="AO102">
            <v>47.811949760479045</v>
          </cell>
          <cell r="AP102">
            <v>26.955992874776626</v>
          </cell>
          <cell r="AQ102">
            <v>0</v>
          </cell>
          <cell r="AR102">
            <v>0</v>
          </cell>
          <cell r="AS102">
            <v>32.630796000000004</v>
          </cell>
          <cell r="AT102">
            <v>0</v>
          </cell>
          <cell r="AU102">
            <v>212.79709246567552</v>
          </cell>
          <cell r="AV102">
            <v>37.128</v>
          </cell>
          <cell r="AW102">
            <v>0</v>
          </cell>
          <cell r="AX102">
            <v>8.84</v>
          </cell>
          <cell r="AY102">
            <v>0</v>
          </cell>
          <cell r="AZ102">
            <v>0</v>
          </cell>
          <cell r="BA102">
            <v>4.08</v>
          </cell>
          <cell r="BB102">
            <v>0</v>
          </cell>
          <cell r="BC102">
            <v>1.36</v>
          </cell>
          <cell r="BD102">
            <v>29.403200000000005</v>
          </cell>
          <cell r="BE102">
            <v>80.811200000000014</v>
          </cell>
          <cell r="BF102">
            <v>293.60829246567556</v>
          </cell>
          <cell r="BG102">
            <v>12.625156576024049</v>
          </cell>
          <cell r="BH102">
            <v>4.2999999999999997E-2</v>
          </cell>
          <cell r="BI102">
            <v>306.2334490416996</v>
          </cell>
          <cell r="BJ102">
            <v>0</v>
          </cell>
          <cell r="BK102">
            <v>10310.535078719911</v>
          </cell>
          <cell r="BL102">
            <v>876.39548169119257</v>
          </cell>
          <cell r="BM102">
            <v>123.72642094463895</v>
          </cell>
          <cell r="BN102">
            <v>1239.4242665453812</v>
          </cell>
          <cell r="BO102">
            <v>751.06416152070653</v>
          </cell>
          <cell r="BP102">
            <v>0</v>
          </cell>
          <cell r="BQ102">
            <v>80.422173614015307</v>
          </cell>
          <cell r="BR102">
            <v>5.1552675393599561</v>
          </cell>
          <cell r="BS102">
            <v>0</v>
          </cell>
          <cell r="BT102">
            <v>0</v>
          </cell>
          <cell r="BU102">
            <v>3076.1877718552946</v>
          </cell>
          <cell r="BV102">
            <v>340.24765759775704</v>
          </cell>
          <cell r="BW102">
            <v>431.10409271143698</v>
          </cell>
          <cell r="BX102">
            <v>0</v>
          </cell>
          <cell r="BY102">
            <v>0</v>
          </cell>
          <cell r="BZ102">
            <v>3.6999999999999998E-2</v>
          </cell>
          <cell r="CA102">
            <v>381.48979791263673</v>
          </cell>
          <cell r="CB102">
            <v>14539.564398797038</v>
          </cell>
          <cell r="CC102">
            <v>0</v>
          </cell>
          <cell r="CD102">
            <v>640.23001504000013</v>
          </cell>
          <cell r="CE102">
            <v>15179.794413837037</v>
          </cell>
        </row>
        <row r="103">
          <cell r="A103">
            <v>42232</v>
          </cell>
          <cell r="B103">
            <v>7</v>
          </cell>
          <cell r="C103" t="str">
            <v>Sun</v>
          </cell>
          <cell r="D103">
            <v>18963.743454921208</v>
          </cell>
          <cell r="E103">
            <v>0</v>
          </cell>
          <cell r="F103">
            <v>18963.743454921208</v>
          </cell>
          <cell r="G103">
            <v>447.25764600000002</v>
          </cell>
          <cell r="H103">
            <v>19411.00110092121</v>
          </cell>
          <cell r="I103">
            <v>626.97831300000007</v>
          </cell>
          <cell r="J103">
            <v>543.61252297466194</v>
          </cell>
          <cell r="K103">
            <v>0</v>
          </cell>
          <cell r="L103">
            <v>543.61252297466194</v>
          </cell>
          <cell r="M103">
            <v>440.51574600000009</v>
          </cell>
          <cell r="N103">
            <v>0</v>
          </cell>
          <cell r="O103">
            <v>49</v>
          </cell>
          <cell r="P103">
            <v>235</v>
          </cell>
          <cell r="Q103">
            <v>0</v>
          </cell>
          <cell r="R103">
            <v>16.7</v>
          </cell>
          <cell r="S103">
            <v>20</v>
          </cell>
          <cell r="T103">
            <v>16.5</v>
          </cell>
          <cell r="U103">
            <v>235</v>
          </cell>
          <cell r="V103">
            <v>80.565747178019819</v>
          </cell>
          <cell r="W103">
            <v>0.61526587038266101</v>
          </cell>
          <cell r="X103">
            <v>0</v>
          </cell>
          <cell r="Y103">
            <v>35.25</v>
          </cell>
          <cell r="Z103">
            <v>0</v>
          </cell>
          <cell r="AA103">
            <v>1</v>
          </cell>
          <cell r="AB103">
            <v>35.25</v>
          </cell>
          <cell r="AC103">
            <v>0</v>
          </cell>
          <cell r="AD103">
            <v>35.25</v>
          </cell>
          <cell r="AE103">
            <v>46.609640000000006</v>
          </cell>
          <cell r="AF103">
            <v>49.56935456051378</v>
          </cell>
          <cell r="AG103">
            <v>0</v>
          </cell>
          <cell r="AH103">
            <v>230.12666946663128</v>
          </cell>
          <cell r="AI103">
            <v>10.807</v>
          </cell>
          <cell r="AJ103">
            <v>240.9336694666313</v>
          </cell>
          <cell r="AK103">
            <v>0</v>
          </cell>
          <cell r="AL103">
            <v>82.600004684771108</v>
          </cell>
          <cell r="AM103">
            <v>82.600004684771108</v>
          </cell>
          <cell r="AN103">
            <v>0</v>
          </cell>
          <cell r="AO103">
            <v>37.543611556886226</v>
          </cell>
          <cell r="AP103">
            <v>27.180626148733097</v>
          </cell>
          <cell r="AQ103">
            <v>0</v>
          </cell>
          <cell r="AR103">
            <v>0</v>
          </cell>
          <cell r="AS103">
            <v>26.697924000000004</v>
          </cell>
          <cell r="AT103">
            <v>0</v>
          </cell>
          <cell r="AU103">
            <v>167.42124186637704</v>
          </cell>
          <cell r="AV103">
            <v>29.210999999999999</v>
          </cell>
          <cell r="AW103">
            <v>0</v>
          </cell>
          <cell r="AX103">
            <v>6.9550000000000001</v>
          </cell>
          <cell r="AY103">
            <v>0</v>
          </cell>
          <cell r="AZ103">
            <v>0</v>
          </cell>
          <cell r="BA103">
            <v>3.21</v>
          </cell>
          <cell r="BB103">
            <v>0</v>
          </cell>
          <cell r="BC103">
            <v>1.07</v>
          </cell>
          <cell r="BD103">
            <v>23.133400000000002</v>
          </cell>
          <cell r="BE103">
            <v>63.579400000000007</v>
          </cell>
          <cell r="BF103">
            <v>231.00064186637707</v>
          </cell>
          <cell r="BG103">
            <v>9.9330276002542135</v>
          </cell>
          <cell r="BH103">
            <v>4.2999999999999997E-2</v>
          </cell>
          <cell r="BI103">
            <v>240.9336694666313</v>
          </cell>
          <cell r="BJ103">
            <v>0</v>
          </cell>
          <cell r="BK103">
            <v>8111.9650986987526</v>
          </cell>
          <cell r="BL103">
            <v>689.5170333893941</v>
          </cell>
          <cell r="BM103">
            <v>97.343581184385044</v>
          </cell>
          <cell r="BN103">
            <v>975.13526853202779</v>
          </cell>
          <cell r="BO103">
            <v>590.91077413761468</v>
          </cell>
          <cell r="BP103">
            <v>0</v>
          </cell>
          <cell r="BQ103">
            <v>63.273327769850276</v>
          </cell>
          <cell r="BR103">
            <v>4.0559825493493769</v>
          </cell>
          <cell r="BS103">
            <v>0</v>
          </cell>
          <cell r="BT103">
            <v>0</v>
          </cell>
          <cell r="BU103">
            <v>2420.2359675626212</v>
          </cell>
          <cell r="BV103">
            <v>267.69484825705882</v>
          </cell>
          <cell r="BW103">
            <v>339.17748470679226</v>
          </cell>
          <cell r="BX103">
            <v>0</v>
          </cell>
          <cell r="BY103">
            <v>0</v>
          </cell>
          <cell r="BZ103">
            <v>3.6999999999999998E-2</v>
          </cell>
          <cell r="CA103">
            <v>300.14270865185387</v>
          </cell>
          <cell r="CB103">
            <v>11439.216107877081</v>
          </cell>
          <cell r="CC103">
            <v>0</v>
          </cell>
          <cell r="CD103">
            <v>503.71037948000003</v>
          </cell>
          <cell r="CE103">
            <v>11942.926487357079</v>
          </cell>
        </row>
        <row r="104">
          <cell r="A104">
            <v>42233</v>
          </cell>
          <cell r="B104">
            <v>8</v>
          </cell>
          <cell r="C104" t="str">
            <v>Mon</v>
          </cell>
          <cell r="D104">
            <v>20974.668800149037</v>
          </cell>
          <cell r="E104">
            <v>0</v>
          </cell>
          <cell r="F104">
            <v>20974.668800149037</v>
          </cell>
          <cell r="G104">
            <v>548.70076800000004</v>
          </cell>
          <cell r="H104">
            <v>21523.369568149035</v>
          </cell>
          <cell r="I104">
            <v>579.82383000000004</v>
          </cell>
          <cell r="J104">
            <v>542.23397969668918</v>
          </cell>
          <cell r="K104">
            <v>0</v>
          </cell>
          <cell r="L104">
            <v>542.23397969668918</v>
          </cell>
          <cell r="M104">
            <v>489.57430500000004</v>
          </cell>
          <cell r="N104">
            <v>0</v>
          </cell>
          <cell r="O104">
            <v>50</v>
          </cell>
          <cell r="P104">
            <v>235</v>
          </cell>
          <cell r="Q104">
            <v>0</v>
          </cell>
          <cell r="R104">
            <v>16.7</v>
          </cell>
          <cell r="S104">
            <v>20</v>
          </cell>
          <cell r="T104">
            <v>16.5</v>
          </cell>
          <cell r="U104">
            <v>235</v>
          </cell>
          <cell r="V104">
            <v>81.408504902883337</v>
          </cell>
          <cell r="W104">
            <v>0.6207794383943025</v>
          </cell>
          <cell r="X104">
            <v>0</v>
          </cell>
          <cell r="Y104">
            <v>35.979999999999997</v>
          </cell>
          <cell r="Z104">
            <v>0</v>
          </cell>
          <cell r="AA104">
            <v>1</v>
          </cell>
          <cell r="AB104">
            <v>35.979999999999997</v>
          </cell>
          <cell r="AC104">
            <v>0</v>
          </cell>
          <cell r="AD104">
            <v>35.979999999999997</v>
          </cell>
          <cell r="AE104">
            <v>46.174520000000001</v>
          </cell>
          <cell r="AF104">
            <v>50.53672595413174</v>
          </cell>
          <cell r="AG104">
            <v>0</v>
          </cell>
          <cell r="AH104">
            <v>252.73923563128253</v>
          </cell>
          <cell r="AI104">
            <v>11.648</v>
          </cell>
          <cell r="AJ104">
            <v>264.38723563128252</v>
          </cell>
          <cell r="AK104">
            <v>0</v>
          </cell>
          <cell r="AL104">
            <v>91.588806672974613</v>
          </cell>
          <cell r="AM104">
            <v>91.588806672974613</v>
          </cell>
          <cell r="AN104">
            <v>0</v>
          </cell>
          <cell r="AO104">
            <v>34.719989820359288</v>
          </cell>
          <cell r="AP104">
            <v>27.111698984834458</v>
          </cell>
          <cell r="AQ104">
            <v>0</v>
          </cell>
          <cell r="AR104">
            <v>0</v>
          </cell>
          <cell r="AS104">
            <v>29.671170000000004</v>
          </cell>
          <cell r="AT104">
            <v>0</v>
          </cell>
          <cell r="AU104">
            <v>186.9368824844511</v>
          </cell>
          <cell r="AV104">
            <v>30.575999999999997</v>
          </cell>
          <cell r="AW104">
            <v>0</v>
          </cell>
          <cell r="AX104">
            <v>7.2799999999999994</v>
          </cell>
          <cell r="AY104">
            <v>0</v>
          </cell>
          <cell r="AZ104">
            <v>0</v>
          </cell>
          <cell r="BA104">
            <v>3.3599999999999994</v>
          </cell>
          <cell r="BB104">
            <v>0</v>
          </cell>
          <cell r="BC104">
            <v>1.1199999999999999</v>
          </cell>
          <cell r="BD104">
            <v>24.214399999999998</v>
          </cell>
          <cell r="BE104">
            <v>66.550399999999996</v>
          </cell>
          <cell r="BF104">
            <v>253.48728248445113</v>
          </cell>
          <cell r="BG104">
            <v>10.899953146831399</v>
          </cell>
          <cell r="BH104">
            <v>4.2999999999999997E-2</v>
          </cell>
          <cell r="BI104">
            <v>264.38723563128252</v>
          </cell>
          <cell r="BJ104">
            <v>0</v>
          </cell>
          <cell r="BK104">
            <v>9093.5576980135447</v>
          </cell>
          <cell r="BL104">
            <v>772.95240433115134</v>
          </cell>
          <cell r="BM104">
            <v>109.12269237616253</v>
          </cell>
          <cell r="BN104">
            <v>1093.1320240993593</v>
          </cell>
          <cell r="BO104">
            <v>662.41424286455731</v>
          </cell>
          <cell r="BP104">
            <v>0</v>
          </cell>
          <cell r="BQ104">
            <v>70.929750044505639</v>
          </cell>
          <cell r="BR104">
            <v>4.5467788490067722</v>
          </cell>
          <cell r="BS104">
            <v>0</v>
          </cell>
          <cell r="BT104">
            <v>0</v>
          </cell>
          <cell r="BU104">
            <v>2713.0978925647432</v>
          </cell>
          <cell r="BV104">
            <v>300.08740403444693</v>
          </cell>
          <cell r="BW104">
            <v>380.21983446934229</v>
          </cell>
          <cell r="BX104">
            <v>0</v>
          </cell>
          <cell r="BY104">
            <v>0</v>
          </cell>
          <cell r="BZ104">
            <v>3.6999999999999998E-2</v>
          </cell>
          <cell r="CA104">
            <v>336.4616348265011</v>
          </cell>
          <cell r="CB104">
            <v>12823.424463908577</v>
          </cell>
          <cell r="CC104">
            <v>0</v>
          </cell>
          <cell r="CD104">
            <v>537.84080896</v>
          </cell>
          <cell r="CE104">
            <v>13361.265272868579</v>
          </cell>
        </row>
        <row r="105">
          <cell r="A105">
            <v>42234</v>
          </cell>
          <cell r="B105">
            <v>8</v>
          </cell>
          <cell r="C105" t="str">
            <v>Tue</v>
          </cell>
          <cell r="D105">
            <v>25843.788343040778</v>
          </cell>
          <cell r="E105">
            <v>0</v>
          </cell>
          <cell r="F105">
            <v>25843.788343040778</v>
          </cell>
          <cell r="G105">
            <v>676.07773200000008</v>
          </cell>
          <cell r="H105">
            <v>26519.86607504078</v>
          </cell>
          <cell r="I105">
            <v>952.97778000000017</v>
          </cell>
          <cell r="J105">
            <v>727.7350780139775</v>
          </cell>
          <cell r="K105">
            <v>0</v>
          </cell>
          <cell r="L105">
            <v>727.7350780139775</v>
          </cell>
          <cell r="M105">
            <v>694.30537800000002</v>
          </cell>
          <cell r="N105">
            <v>0</v>
          </cell>
          <cell r="O105">
            <v>51</v>
          </cell>
          <cell r="P105">
            <v>235</v>
          </cell>
          <cell r="Q105">
            <v>0</v>
          </cell>
          <cell r="R105">
            <v>16.7</v>
          </cell>
          <cell r="S105">
            <v>20</v>
          </cell>
          <cell r="T105">
            <v>16.5</v>
          </cell>
          <cell r="U105">
            <v>235</v>
          </cell>
          <cell r="V105">
            <v>81.408504902883337</v>
          </cell>
          <cell r="W105">
            <v>0.6207794383943025</v>
          </cell>
          <cell r="X105">
            <v>0</v>
          </cell>
          <cell r="Y105">
            <v>35.979999999999997</v>
          </cell>
          <cell r="Z105">
            <v>0</v>
          </cell>
          <cell r="AA105">
            <v>1</v>
          </cell>
          <cell r="AB105">
            <v>35.979999999999997</v>
          </cell>
          <cell r="AC105">
            <v>0</v>
          </cell>
          <cell r="AD105">
            <v>35.979999999999997</v>
          </cell>
          <cell r="AE105">
            <v>46.174520000000001</v>
          </cell>
          <cell r="AF105">
            <v>50.53672595413174</v>
          </cell>
          <cell r="AG105">
            <v>0</v>
          </cell>
          <cell r="AH105">
            <v>311.41084390283032</v>
          </cell>
          <cell r="AI105">
            <v>14.352</v>
          </cell>
          <cell r="AJ105">
            <v>325.7628439028303</v>
          </cell>
          <cell r="AK105">
            <v>0</v>
          </cell>
          <cell r="AL105">
            <v>112.85049393634375</v>
          </cell>
          <cell r="AM105">
            <v>112.85049393634375</v>
          </cell>
          <cell r="AN105">
            <v>0</v>
          </cell>
          <cell r="AO105">
            <v>57.064537724550917</v>
          </cell>
          <cell r="AP105">
            <v>36.386753900698878</v>
          </cell>
          <cell r="AQ105">
            <v>0</v>
          </cell>
          <cell r="AR105">
            <v>0</v>
          </cell>
          <cell r="AS105">
            <v>42.079113818181824</v>
          </cell>
          <cell r="AT105">
            <v>0</v>
          </cell>
          <cell r="AU105">
            <v>230.33294448977014</v>
          </cell>
          <cell r="AV105">
            <v>37.674000000000007</v>
          </cell>
          <cell r="AW105">
            <v>0</v>
          </cell>
          <cell r="AX105">
            <v>8.9700000000000006</v>
          </cell>
          <cell r="AY105">
            <v>0</v>
          </cell>
          <cell r="AZ105">
            <v>0</v>
          </cell>
          <cell r="BA105">
            <v>4.1400000000000006</v>
          </cell>
          <cell r="BB105">
            <v>0</v>
          </cell>
          <cell r="BC105">
            <v>1.3800000000000001</v>
          </cell>
          <cell r="BD105">
            <v>29.835600000000007</v>
          </cell>
          <cell r="BE105">
            <v>81.999600000000015</v>
          </cell>
          <cell r="BF105">
            <v>312.33254448977021</v>
          </cell>
          <cell r="BG105">
            <v>13.430299413060117</v>
          </cell>
          <cell r="BH105">
            <v>4.2999999999999997E-2</v>
          </cell>
          <cell r="BI105">
            <v>325.7628439028303</v>
          </cell>
          <cell r="BJ105">
            <v>0</v>
          </cell>
          <cell r="BK105">
            <v>11204.562163623832</v>
          </cell>
          <cell r="BL105">
            <v>952.38778390802588</v>
          </cell>
          <cell r="BM105">
            <v>134.454745963486</v>
          </cell>
          <cell r="BN105">
            <v>1346.8948154081393</v>
          </cell>
          <cell r="BO105">
            <v>816.18897781525834</v>
          </cell>
          <cell r="BP105">
            <v>0</v>
          </cell>
          <cell r="BQ105">
            <v>87.395584876265886</v>
          </cell>
          <cell r="BR105">
            <v>5.6022810818119169</v>
          </cell>
          <cell r="BS105">
            <v>0</v>
          </cell>
          <cell r="BT105">
            <v>0</v>
          </cell>
          <cell r="BU105">
            <v>3342.9241890529875</v>
          </cell>
          <cell r="BV105">
            <v>369.75055139958653</v>
          </cell>
          <cell r="BW105">
            <v>468.48515318543974</v>
          </cell>
          <cell r="BX105">
            <v>0</v>
          </cell>
          <cell r="BY105">
            <v>0</v>
          </cell>
          <cell r="BZ105">
            <v>3.6999999999999998E-2</v>
          </cell>
          <cell r="CA105">
            <v>414.56880005408181</v>
          </cell>
          <cell r="CB105">
            <v>15800.290857315929</v>
          </cell>
          <cell r="CC105">
            <v>0</v>
          </cell>
          <cell r="CD105">
            <v>662.69671104000008</v>
          </cell>
          <cell r="CE105">
            <v>16462.987568355929</v>
          </cell>
        </row>
        <row r="106">
          <cell r="A106">
            <v>42235</v>
          </cell>
          <cell r="B106">
            <v>8</v>
          </cell>
          <cell r="C106" t="str">
            <v>Wed</v>
          </cell>
          <cell r="D106">
            <v>26405.609828759054</v>
          </cell>
          <cell r="E106">
            <v>0</v>
          </cell>
          <cell r="F106">
            <v>26405.609828759054</v>
          </cell>
          <cell r="G106">
            <v>690.77507400000002</v>
          </cell>
          <cell r="H106">
            <v>27096.384902759055</v>
          </cell>
          <cell r="I106">
            <v>694.64043000000004</v>
          </cell>
          <cell r="J106">
            <v>694.44000908523344</v>
          </cell>
          <cell r="K106">
            <v>0</v>
          </cell>
          <cell r="L106">
            <v>694.44000908523344</v>
          </cell>
          <cell r="M106">
            <v>609.74254350000001</v>
          </cell>
          <cell r="N106">
            <v>0</v>
          </cell>
          <cell r="O106">
            <v>52</v>
          </cell>
          <cell r="P106">
            <v>235</v>
          </cell>
          <cell r="Q106">
            <v>0</v>
          </cell>
          <cell r="R106">
            <v>16.7</v>
          </cell>
          <cell r="S106">
            <v>20</v>
          </cell>
          <cell r="T106">
            <v>16.5</v>
          </cell>
          <cell r="U106">
            <v>235</v>
          </cell>
          <cell r="V106">
            <v>81.408504902883337</v>
          </cell>
          <cell r="W106">
            <v>0.6207794383943025</v>
          </cell>
          <cell r="X106">
            <v>0</v>
          </cell>
          <cell r="Y106">
            <v>35.979999999999997</v>
          </cell>
          <cell r="Z106">
            <v>0</v>
          </cell>
          <cell r="AA106">
            <v>1</v>
          </cell>
          <cell r="AB106">
            <v>35.979999999999997</v>
          </cell>
          <cell r="AC106">
            <v>0</v>
          </cell>
          <cell r="AD106">
            <v>35.979999999999997</v>
          </cell>
          <cell r="AE106">
            <v>46.174520000000001</v>
          </cell>
          <cell r="AF106">
            <v>50.53672595413174</v>
          </cell>
          <cell r="AG106">
            <v>0</v>
          </cell>
          <cell r="AH106">
            <v>318.1806448572396</v>
          </cell>
          <cell r="AI106">
            <v>14.663999999999998</v>
          </cell>
          <cell r="AJ106">
            <v>332.84464485723959</v>
          </cell>
          <cell r="AK106">
            <v>0</v>
          </cell>
          <cell r="AL106">
            <v>115.30376554365554</v>
          </cell>
          <cell r="AM106">
            <v>115.30376554365554</v>
          </cell>
          <cell r="AN106">
            <v>0</v>
          </cell>
          <cell r="AO106">
            <v>41.595235329341328</v>
          </cell>
          <cell r="AP106">
            <v>34.722000454261668</v>
          </cell>
          <cell r="AQ106">
            <v>0</v>
          </cell>
          <cell r="AR106">
            <v>0</v>
          </cell>
          <cell r="AS106">
            <v>36.954093545454541</v>
          </cell>
          <cell r="AT106">
            <v>0</v>
          </cell>
          <cell r="AU106">
            <v>235.34018241346075</v>
          </cell>
          <cell r="AV106">
            <v>38.492999999999995</v>
          </cell>
          <cell r="AW106">
            <v>0</v>
          </cell>
          <cell r="AX106">
            <v>9.1649999999999991</v>
          </cell>
          <cell r="AY106">
            <v>0</v>
          </cell>
          <cell r="AZ106">
            <v>0</v>
          </cell>
          <cell r="BA106">
            <v>4.2299999999999995</v>
          </cell>
          <cell r="BB106">
            <v>0</v>
          </cell>
          <cell r="BC106">
            <v>1.41</v>
          </cell>
          <cell r="BD106">
            <v>30.484199999999998</v>
          </cell>
          <cell r="BE106">
            <v>83.782200000000003</v>
          </cell>
          <cell r="BF106">
            <v>319.1223824134608</v>
          </cell>
          <cell r="BG106">
            <v>13.722262443778813</v>
          </cell>
          <cell r="BH106">
            <v>4.2999999999999997E-2</v>
          </cell>
          <cell r="BI106">
            <v>332.84464485723959</v>
          </cell>
          <cell r="BJ106">
            <v>0</v>
          </cell>
          <cell r="BK106">
            <v>11448.139601963479</v>
          </cell>
          <cell r="BL106">
            <v>973.0918661668959</v>
          </cell>
          <cell r="BM106">
            <v>137.37767522356177</v>
          </cell>
          <cell r="BN106">
            <v>1376.175137482229</v>
          </cell>
          <cell r="BO106">
            <v>833.9322164634159</v>
          </cell>
          <cell r="BP106">
            <v>0</v>
          </cell>
          <cell r="BQ106">
            <v>89.295488895315131</v>
          </cell>
          <cell r="BR106">
            <v>5.7240698009817397</v>
          </cell>
          <cell r="BS106">
            <v>0</v>
          </cell>
          <cell r="BT106">
            <v>0</v>
          </cell>
          <cell r="BU106">
            <v>3415.5964540323998</v>
          </cell>
          <cell r="BV106">
            <v>377.78860686479482</v>
          </cell>
          <cell r="BW106">
            <v>478.66961303729704</v>
          </cell>
          <cell r="BX106">
            <v>0</v>
          </cell>
          <cell r="BY106">
            <v>0</v>
          </cell>
          <cell r="BZ106">
            <v>3.6999999999999998E-2</v>
          </cell>
          <cell r="CA106">
            <v>423.58116527264872</v>
          </cell>
          <cell r="CB106">
            <v>16143.775441170621</v>
          </cell>
          <cell r="CC106">
            <v>0</v>
          </cell>
          <cell r="CD106">
            <v>677.10316127999999</v>
          </cell>
          <cell r="CE106">
            <v>16820.878602450623</v>
          </cell>
        </row>
        <row r="107">
          <cell r="A107">
            <v>42236</v>
          </cell>
          <cell r="B107">
            <v>8</v>
          </cell>
          <cell r="C107" t="str">
            <v>Thu</v>
          </cell>
          <cell r="D107">
            <v>35020.205943105982</v>
          </cell>
          <cell r="E107">
            <v>0</v>
          </cell>
          <cell r="F107">
            <v>35020.205943105982</v>
          </cell>
          <cell r="G107">
            <v>916.13431800000012</v>
          </cell>
          <cell r="H107">
            <v>35936.340261105979</v>
          </cell>
          <cell r="I107">
            <v>970.20027000000005</v>
          </cell>
          <cell r="J107">
            <v>846.64603847377793</v>
          </cell>
          <cell r="K107">
            <v>0</v>
          </cell>
          <cell r="L107">
            <v>846.64603847377793</v>
          </cell>
          <cell r="M107">
            <v>823.37496750000003</v>
          </cell>
          <cell r="N107">
            <v>0</v>
          </cell>
          <cell r="O107">
            <v>53</v>
          </cell>
          <cell r="P107">
            <v>235</v>
          </cell>
          <cell r="Q107">
            <v>0</v>
          </cell>
          <cell r="R107">
            <v>16.7</v>
          </cell>
          <cell r="S107">
            <v>20</v>
          </cell>
          <cell r="T107">
            <v>16.5</v>
          </cell>
          <cell r="U107">
            <v>235</v>
          </cell>
          <cell r="V107">
            <v>81.408504902883337</v>
          </cell>
          <cell r="W107">
            <v>0.6207794383943025</v>
          </cell>
          <cell r="X107">
            <v>0</v>
          </cell>
          <cell r="Y107">
            <v>35.979999999999997</v>
          </cell>
          <cell r="Z107">
            <v>0</v>
          </cell>
          <cell r="AA107">
            <v>1</v>
          </cell>
          <cell r="AB107">
            <v>35.979999999999997</v>
          </cell>
          <cell r="AC107">
            <v>0</v>
          </cell>
          <cell r="AD107">
            <v>35.979999999999997</v>
          </cell>
          <cell r="AE107">
            <v>46.174520000000001</v>
          </cell>
          <cell r="AF107">
            <v>50.53672595413174</v>
          </cell>
          <cell r="AG107">
            <v>0</v>
          </cell>
          <cell r="AH107">
            <v>421.98425949151641</v>
          </cell>
          <cell r="AI107">
            <v>19.448</v>
          </cell>
          <cell r="AJ107">
            <v>441.43225949151639</v>
          </cell>
          <cell r="AK107">
            <v>0</v>
          </cell>
          <cell r="AL107">
            <v>152.92059685577013</v>
          </cell>
          <cell r="AM107">
            <v>152.92059685577013</v>
          </cell>
          <cell r="AN107">
            <v>0</v>
          </cell>
          <cell r="AO107">
            <v>58.095824550898215</v>
          </cell>
          <cell r="AP107">
            <v>42.332301923688895</v>
          </cell>
          <cell r="AQ107">
            <v>0</v>
          </cell>
          <cell r="AR107">
            <v>0</v>
          </cell>
          <cell r="AS107">
            <v>49.901513181818189</v>
          </cell>
          <cell r="AT107">
            <v>0</v>
          </cell>
          <cell r="AU107">
            <v>312.11783057671749</v>
          </cell>
          <cell r="AV107">
            <v>51.051000000000002</v>
          </cell>
          <cell r="AW107">
            <v>0</v>
          </cell>
          <cell r="AX107">
            <v>12.154999999999999</v>
          </cell>
          <cell r="AY107">
            <v>0</v>
          </cell>
          <cell r="AZ107">
            <v>0</v>
          </cell>
          <cell r="BA107">
            <v>5.61</v>
          </cell>
          <cell r="BB107">
            <v>0</v>
          </cell>
          <cell r="BC107">
            <v>1.87</v>
          </cell>
          <cell r="BD107">
            <v>40.429400000000001</v>
          </cell>
          <cell r="BE107">
            <v>111.11540000000001</v>
          </cell>
          <cell r="BF107">
            <v>423.23323057671752</v>
          </cell>
          <cell r="BG107">
            <v>18.199028914798856</v>
          </cell>
          <cell r="BH107">
            <v>4.2999999999999997E-2</v>
          </cell>
          <cell r="BI107">
            <v>441.43225949151639</v>
          </cell>
          <cell r="BJ107">
            <v>0</v>
          </cell>
          <cell r="BK107">
            <v>15182.993656504757</v>
          </cell>
          <cell r="BL107">
            <v>1290.5544608029045</v>
          </cell>
          <cell r="BM107">
            <v>182.1959238780571</v>
          </cell>
          <cell r="BN107">
            <v>1825.1400759516089</v>
          </cell>
          <cell r="BO107">
            <v>1105.9952090685022</v>
          </cell>
          <cell r="BP107">
            <v>0</v>
          </cell>
          <cell r="BQ107">
            <v>118.42735052073709</v>
          </cell>
          <cell r="BR107">
            <v>7.5914968282523798</v>
          </cell>
          <cell r="BS107">
            <v>0</v>
          </cell>
          <cell r="BT107">
            <v>0</v>
          </cell>
          <cell r="BU107">
            <v>4529.9045170500622</v>
          </cell>
          <cell r="BV107">
            <v>501.03879066465703</v>
          </cell>
          <cell r="BW107">
            <v>634.83133076577701</v>
          </cell>
          <cell r="BX107">
            <v>0</v>
          </cell>
          <cell r="BY107">
            <v>0</v>
          </cell>
          <cell r="BZ107">
            <v>3.6999999999999998E-2</v>
          </cell>
          <cell r="CA107">
            <v>561.77076529067597</v>
          </cell>
          <cell r="CB107">
            <v>21410.539060275933</v>
          </cell>
          <cell r="CC107">
            <v>0</v>
          </cell>
          <cell r="CD107">
            <v>898.0020649600001</v>
          </cell>
          <cell r="CE107">
            <v>22308.541125235934</v>
          </cell>
        </row>
        <row r="108">
          <cell r="A108">
            <v>42237</v>
          </cell>
          <cell r="B108">
            <v>8</v>
          </cell>
          <cell r="C108" t="str">
            <v>Fri</v>
          </cell>
          <cell r="D108">
            <v>33709.289143096663</v>
          </cell>
          <cell r="E108">
            <v>0</v>
          </cell>
          <cell r="F108">
            <v>33709.289143096663</v>
          </cell>
          <cell r="G108">
            <v>881.84052000000008</v>
          </cell>
          <cell r="H108">
            <v>34591.129663096668</v>
          </cell>
          <cell r="I108">
            <v>1021.8677400000003</v>
          </cell>
          <cell r="J108">
            <v>794.32521587146562</v>
          </cell>
          <cell r="K108">
            <v>0</v>
          </cell>
          <cell r="L108">
            <v>794.32521587146562</v>
          </cell>
          <cell r="M108">
            <v>765.51618599999995</v>
          </cell>
          <cell r="N108">
            <v>0</v>
          </cell>
          <cell r="O108">
            <v>54</v>
          </cell>
          <cell r="P108">
            <v>235</v>
          </cell>
          <cell r="Q108">
            <v>0</v>
          </cell>
          <cell r="R108">
            <v>16.7</v>
          </cell>
          <cell r="S108">
            <v>20</v>
          </cell>
          <cell r="T108">
            <v>16.5</v>
          </cell>
          <cell r="U108">
            <v>235</v>
          </cell>
          <cell r="V108">
            <v>81.408504902883337</v>
          </cell>
          <cell r="W108">
            <v>0.6207794383943025</v>
          </cell>
          <cell r="X108">
            <v>0</v>
          </cell>
          <cell r="Y108">
            <v>35.979999999999997</v>
          </cell>
          <cell r="Z108">
            <v>0</v>
          </cell>
          <cell r="AA108">
            <v>1</v>
          </cell>
          <cell r="AB108">
            <v>35.979999999999997</v>
          </cell>
          <cell r="AC108">
            <v>0</v>
          </cell>
          <cell r="AD108">
            <v>35.979999999999997</v>
          </cell>
          <cell r="AE108">
            <v>46.174520000000001</v>
          </cell>
          <cell r="AF108">
            <v>50.53672595413174</v>
          </cell>
          <cell r="AG108">
            <v>0</v>
          </cell>
          <cell r="AH108">
            <v>406.18805726456122</v>
          </cell>
          <cell r="AI108">
            <v>18.72</v>
          </cell>
          <cell r="AJ108">
            <v>424.90805726456119</v>
          </cell>
          <cell r="AK108">
            <v>0</v>
          </cell>
          <cell r="AL108">
            <v>147.19629643870923</v>
          </cell>
          <cell r="AM108">
            <v>147.19629643870923</v>
          </cell>
          <cell r="AN108">
            <v>0</v>
          </cell>
          <cell r="AO108">
            <v>61.189685029940144</v>
          </cell>
          <cell r="AP108">
            <v>39.716260793573277</v>
          </cell>
          <cell r="AQ108">
            <v>0</v>
          </cell>
          <cell r="AR108">
            <v>0</v>
          </cell>
          <cell r="AS108">
            <v>46.394920363636366</v>
          </cell>
          <cell r="AT108">
            <v>0</v>
          </cell>
          <cell r="AU108">
            <v>300.43427542143928</v>
          </cell>
          <cell r="AV108">
            <v>49.14</v>
          </cell>
          <cell r="AW108">
            <v>0</v>
          </cell>
          <cell r="AX108">
            <v>11.7</v>
          </cell>
          <cell r="AY108">
            <v>0</v>
          </cell>
          <cell r="AZ108">
            <v>0</v>
          </cell>
          <cell r="BA108">
            <v>5.3999999999999995</v>
          </cell>
          <cell r="BB108">
            <v>0</v>
          </cell>
          <cell r="BC108">
            <v>1.7999999999999998</v>
          </cell>
          <cell r="BD108">
            <v>38.916000000000004</v>
          </cell>
          <cell r="BE108">
            <v>106.956</v>
          </cell>
          <cell r="BF108">
            <v>407.39027542143936</v>
          </cell>
          <cell r="BG108">
            <v>17.517781843121892</v>
          </cell>
          <cell r="BH108">
            <v>4.2999999999999997E-2</v>
          </cell>
          <cell r="BI108">
            <v>424.90805726456119</v>
          </cell>
          <cell r="BJ108">
            <v>0</v>
          </cell>
          <cell r="BK108">
            <v>14614.64630037891</v>
          </cell>
          <cell r="BL108">
            <v>1242.2449355322076</v>
          </cell>
          <cell r="BM108">
            <v>175.37575560454692</v>
          </cell>
          <cell r="BN108">
            <v>1756.8193244453989</v>
          </cell>
          <cell r="BO108">
            <v>1064.5943188894673</v>
          </cell>
          <cell r="BP108">
            <v>0</v>
          </cell>
          <cell r="BQ108">
            <v>113.99424114295549</v>
          </cell>
          <cell r="BR108">
            <v>7.3073231501894558</v>
          </cell>
          <cell r="BS108">
            <v>0</v>
          </cell>
          <cell r="BT108">
            <v>0</v>
          </cell>
          <cell r="BU108">
            <v>4360.3358987647662</v>
          </cell>
          <cell r="BV108">
            <v>482.28332791250409</v>
          </cell>
          <cell r="BW108">
            <v>611.06759111144299</v>
          </cell>
          <cell r="BX108">
            <v>0</v>
          </cell>
          <cell r="BY108">
            <v>0</v>
          </cell>
          <cell r="BZ108">
            <v>3.6999999999999998E-2</v>
          </cell>
          <cell r="CA108">
            <v>540.74191311401967</v>
          </cell>
          <cell r="CB108">
            <v>20609.075031281645</v>
          </cell>
          <cell r="CC108">
            <v>0</v>
          </cell>
          <cell r="CD108">
            <v>864.3870144</v>
          </cell>
          <cell r="CE108">
            <v>21473.462045681645</v>
          </cell>
        </row>
        <row r="109">
          <cell r="A109">
            <v>42238</v>
          </cell>
          <cell r="B109">
            <v>8</v>
          </cell>
          <cell r="C109" t="str">
            <v>Sat</v>
          </cell>
          <cell r="D109">
            <v>25469.24068589526</v>
          </cell>
          <cell r="E109">
            <v>0</v>
          </cell>
          <cell r="F109">
            <v>25469.24068589526</v>
          </cell>
          <cell r="G109">
            <v>666.27950400000009</v>
          </cell>
          <cell r="H109">
            <v>26135.520189895262</v>
          </cell>
          <cell r="I109">
            <v>855.38367000000005</v>
          </cell>
          <cell r="J109">
            <v>570.77261020704123</v>
          </cell>
          <cell r="K109">
            <v>0</v>
          </cell>
          <cell r="L109">
            <v>570.77261020704123</v>
          </cell>
          <cell r="M109">
            <v>587.48916600000007</v>
          </cell>
          <cell r="N109">
            <v>0</v>
          </cell>
          <cell r="O109">
            <v>55</v>
          </cell>
          <cell r="P109">
            <v>235</v>
          </cell>
          <cell r="Q109">
            <v>0</v>
          </cell>
          <cell r="R109">
            <v>16.7</v>
          </cell>
          <cell r="S109">
            <v>20</v>
          </cell>
          <cell r="T109">
            <v>16.5</v>
          </cell>
          <cell r="U109">
            <v>235</v>
          </cell>
          <cell r="V109">
            <v>81.408504902883337</v>
          </cell>
          <cell r="W109">
            <v>0.6207794383943025</v>
          </cell>
          <cell r="X109">
            <v>0</v>
          </cell>
          <cell r="Y109">
            <v>35.979999999999997</v>
          </cell>
          <cell r="Z109">
            <v>0</v>
          </cell>
          <cell r="AA109">
            <v>1</v>
          </cell>
          <cell r="AB109">
            <v>35.979999999999997</v>
          </cell>
          <cell r="AC109">
            <v>0</v>
          </cell>
          <cell r="AD109">
            <v>35.979999999999997</v>
          </cell>
          <cell r="AE109">
            <v>46.174520000000001</v>
          </cell>
          <cell r="AF109">
            <v>50.53672595413174</v>
          </cell>
          <cell r="AG109">
            <v>0</v>
          </cell>
          <cell r="AH109">
            <v>306.8976432665574</v>
          </cell>
          <cell r="AI109">
            <v>14.144000000000002</v>
          </cell>
          <cell r="AJ109">
            <v>321.0416432665574</v>
          </cell>
          <cell r="AK109">
            <v>0</v>
          </cell>
          <cell r="AL109">
            <v>111.2149795314692</v>
          </cell>
          <cell r="AM109">
            <v>111.2149795314692</v>
          </cell>
          <cell r="AN109">
            <v>0</v>
          </cell>
          <cell r="AO109">
            <v>51.220579041916174</v>
          </cell>
          <cell r="AP109">
            <v>28.538630510352061</v>
          </cell>
          <cell r="AQ109">
            <v>0</v>
          </cell>
          <cell r="AR109">
            <v>0</v>
          </cell>
          <cell r="AS109">
            <v>35.605404000000007</v>
          </cell>
          <cell r="AT109">
            <v>0</v>
          </cell>
          <cell r="AU109">
            <v>226.99478587397638</v>
          </cell>
          <cell r="AV109">
            <v>37.128</v>
          </cell>
          <cell r="AW109">
            <v>0</v>
          </cell>
          <cell r="AX109">
            <v>8.84</v>
          </cell>
          <cell r="AY109">
            <v>0</v>
          </cell>
          <cell r="AZ109">
            <v>0</v>
          </cell>
          <cell r="BA109">
            <v>4.08</v>
          </cell>
          <cell r="BB109">
            <v>0</v>
          </cell>
          <cell r="BC109">
            <v>1.36</v>
          </cell>
          <cell r="BD109">
            <v>29.403200000000005</v>
          </cell>
          <cell r="BE109">
            <v>80.811200000000014</v>
          </cell>
          <cell r="BF109">
            <v>307.8059858739764</v>
          </cell>
          <cell r="BG109">
            <v>13.235657392580986</v>
          </cell>
          <cell r="BH109">
            <v>4.2999999999999997E-2</v>
          </cell>
          <cell r="BI109">
            <v>321.0416432665574</v>
          </cell>
          <cell r="BJ109">
            <v>0</v>
          </cell>
          <cell r="BK109">
            <v>11042.177204730733</v>
          </cell>
          <cell r="BL109">
            <v>938.5850624021125</v>
          </cell>
          <cell r="BM109">
            <v>132.50612645676881</v>
          </cell>
          <cell r="BN109">
            <v>1327.3746006920794</v>
          </cell>
          <cell r="BO109">
            <v>804.36015204981982</v>
          </cell>
          <cell r="BP109">
            <v>0</v>
          </cell>
          <cell r="BQ109">
            <v>86.128982196899713</v>
          </cell>
          <cell r="BR109">
            <v>5.5210886023653671</v>
          </cell>
          <cell r="BS109">
            <v>0</v>
          </cell>
          <cell r="BT109">
            <v>0</v>
          </cell>
          <cell r="BU109">
            <v>3294.4760124000459</v>
          </cell>
          <cell r="BV109">
            <v>364.3918477561142</v>
          </cell>
          <cell r="BW109">
            <v>461.69551328420147</v>
          </cell>
          <cell r="BX109">
            <v>0</v>
          </cell>
          <cell r="BY109">
            <v>0</v>
          </cell>
          <cell r="BZ109">
            <v>3.6999999999999998E-2</v>
          </cell>
          <cell r="CA109">
            <v>408.56055657503714</v>
          </cell>
          <cell r="CB109">
            <v>15571.301134746132</v>
          </cell>
          <cell r="CC109">
            <v>0</v>
          </cell>
          <cell r="CD109">
            <v>653.0924108800001</v>
          </cell>
          <cell r="CE109">
            <v>16224.393545626133</v>
          </cell>
        </row>
        <row r="110">
          <cell r="A110">
            <v>42239</v>
          </cell>
          <cell r="B110">
            <v>8</v>
          </cell>
          <cell r="C110" t="str">
            <v>Sun</v>
          </cell>
          <cell r="D110">
            <v>20038.299657285239</v>
          </cell>
          <cell r="E110">
            <v>0</v>
          </cell>
          <cell r="F110">
            <v>20038.299657285239</v>
          </cell>
          <cell r="G110">
            <v>524.205198</v>
          </cell>
          <cell r="H110">
            <v>20562.504855285242</v>
          </cell>
          <cell r="I110">
            <v>671.67711000000008</v>
          </cell>
          <cell r="J110">
            <v>575.52904862543323</v>
          </cell>
          <cell r="K110">
            <v>0</v>
          </cell>
          <cell r="L110">
            <v>575.52904862543323</v>
          </cell>
          <cell r="M110">
            <v>480.67295400000006</v>
          </cell>
          <cell r="N110">
            <v>0</v>
          </cell>
          <cell r="O110">
            <v>56</v>
          </cell>
          <cell r="P110">
            <v>235</v>
          </cell>
          <cell r="Q110">
            <v>0</v>
          </cell>
          <cell r="R110">
            <v>16.7</v>
          </cell>
          <cell r="S110">
            <v>20</v>
          </cell>
          <cell r="T110">
            <v>16.5</v>
          </cell>
          <cell r="U110">
            <v>235</v>
          </cell>
          <cell r="V110">
            <v>81.408504902883337</v>
          </cell>
          <cell r="W110">
            <v>0.6207794383943025</v>
          </cell>
          <cell r="X110">
            <v>0</v>
          </cell>
          <cell r="Y110">
            <v>35.979999999999997</v>
          </cell>
          <cell r="Z110">
            <v>0</v>
          </cell>
          <cell r="AA110">
            <v>1</v>
          </cell>
          <cell r="AB110">
            <v>35.979999999999997</v>
          </cell>
          <cell r="AC110">
            <v>0</v>
          </cell>
          <cell r="AD110">
            <v>35.979999999999997</v>
          </cell>
          <cell r="AE110">
            <v>46.174520000000001</v>
          </cell>
          <cell r="AF110">
            <v>50.53672595413174</v>
          </cell>
          <cell r="AG110">
            <v>0</v>
          </cell>
          <cell r="AH110">
            <v>241.45623404060029</v>
          </cell>
          <cell r="AI110">
            <v>11.128</v>
          </cell>
          <cell r="AJ110">
            <v>252.58423404060028</v>
          </cell>
          <cell r="AK110">
            <v>0</v>
          </cell>
          <cell r="AL110">
            <v>87.500020660788252</v>
          </cell>
          <cell r="AM110">
            <v>87.500020660788252</v>
          </cell>
          <cell r="AN110">
            <v>0</v>
          </cell>
          <cell r="AO110">
            <v>40.220186227544914</v>
          </cell>
          <cell r="AP110">
            <v>28.776452431271661</v>
          </cell>
          <cell r="AQ110">
            <v>0</v>
          </cell>
          <cell r="AR110">
            <v>0</v>
          </cell>
          <cell r="AS110">
            <v>29.131694181818187</v>
          </cell>
          <cell r="AT110">
            <v>0</v>
          </cell>
          <cell r="AU110">
            <v>178.59148594496668</v>
          </cell>
          <cell r="AV110">
            <v>29.210999999999999</v>
          </cell>
          <cell r="AW110">
            <v>0</v>
          </cell>
          <cell r="AX110">
            <v>6.9550000000000001</v>
          </cell>
          <cell r="AY110">
            <v>0</v>
          </cell>
          <cell r="AZ110">
            <v>0</v>
          </cell>
          <cell r="BA110">
            <v>3.21</v>
          </cell>
          <cell r="BB110">
            <v>0</v>
          </cell>
          <cell r="BC110">
            <v>1.07</v>
          </cell>
          <cell r="BD110">
            <v>23.133400000000002</v>
          </cell>
          <cell r="BE110">
            <v>63.579400000000007</v>
          </cell>
          <cell r="BF110">
            <v>242.17088594496673</v>
          </cell>
          <cell r="BG110">
            <v>10.413348095633568</v>
          </cell>
          <cell r="BH110">
            <v>4.2999999999999997E-2</v>
          </cell>
          <cell r="BI110">
            <v>252.58423404060028</v>
          </cell>
          <cell r="BJ110">
            <v>0</v>
          </cell>
          <cell r="BK110">
            <v>8687.5953007807966</v>
          </cell>
          <cell r="BL110">
            <v>738.44560056636783</v>
          </cell>
          <cell r="BM110">
            <v>104.25114360936956</v>
          </cell>
          <cell r="BN110">
            <v>1044.3314873092095</v>
          </cell>
          <cell r="BO110">
            <v>632.84217845096111</v>
          </cell>
          <cell r="BP110">
            <v>0</v>
          </cell>
          <cell r="BQ110">
            <v>67.763243346090206</v>
          </cell>
          <cell r="BR110">
            <v>4.3437976503903988</v>
          </cell>
          <cell r="BS110">
            <v>0</v>
          </cell>
          <cell r="BT110">
            <v>0</v>
          </cell>
          <cell r="BU110">
            <v>2591.9774509323888</v>
          </cell>
          <cell r="BV110">
            <v>286.69064492576632</v>
          </cell>
          <cell r="BW110">
            <v>363.24573471624672</v>
          </cell>
          <cell r="BX110">
            <v>0</v>
          </cell>
          <cell r="BY110">
            <v>0</v>
          </cell>
          <cell r="BZ110">
            <v>3.6999999999999998E-2</v>
          </cell>
          <cell r="CA110">
            <v>321.44102612888946</v>
          </cell>
          <cell r="CB110">
            <v>12250.950157484089</v>
          </cell>
          <cell r="CC110">
            <v>0</v>
          </cell>
          <cell r="CD110">
            <v>513.83005856</v>
          </cell>
          <cell r="CE110">
            <v>12764.78021604409</v>
          </cell>
        </row>
        <row r="111">
          <cell r="A111">
            <v>42240</v>
          </cell>
          <cell r="B111">
            <v>9</v>
          </cell>
          <cell r="C111" t="str">
            <v>Mon</v>
          </cell>
          <cell r="D111">
            <v>21012.643869935357</v>
          </cell>
          <cell r="E111">
            <v>0</v>
          </cell>
          <cell r="F111">
            <v>21012.643869935357</v>
          </cell>
          <cell r="G111">
            <v>1195.5636</v>
          </cell>
          <cell r="H111">
            <v>22208.207469935358</v>
          </cell>
          <cell r="I111">
            <v>611.29113749999999</v>
          </cell>
          <cell r="J111">
            <v>591.27595064786624</v>
          </cell>
          <cell r="K111">
            <v>0</v>
          </cell>
          <cell r="L111">
            <v>591.27595064786624</v>
          </cell>
          <cell r="M111">
            <v>529.80097499999999</v>
          </cell>
          <cell r="N111">
            <v>0</v>
          </cell>
          <cell r="O111">
            <v>57</v>
          </cell>
          <cell r="P111">
            <v>238</v>
          </cell>
          <cell r="Q111">
            <v>0</v>
          </cell>
          <cell r="R111">
            <v>16.7</v>
          </cell>
          <cell r="S111">
            <v>20</v>
          </cell>
          <cell r="T111">
            <v>16.5</v>
          </cell>
          <cell r="U111">
            <v>238</v>
          </cell>
          <cell r="V111">
            <v>81.210311545801375</v>
          </cell>
          <cell r="W111">
            <v>0.60776815677295148</v>
          </cell>
          <cell r="X111">
            <v>0</v>
          </cell>
          <cell r="Y111">
            <v>35.04</v>
          </cell>
          <cell r="Z111">
            <v>0</v>
          </cell>
          <cell r="AA111">
            <v>1</v>
          </cell>
          <cell r="AB111">
            <v>35.04</v>
          </cell>
          <cell r="AC111">
            <v>0</v>
          </cell>
          <cell r="AD111">
            <v>35.04</v>
          </cell>
          <cell r="AE111">
            <v>48.153279999999995</v>
          </cell>
          <cell r="AF111">
            <v>49.357041359148845</v>
          </cell>
          <cell r="AG111">
            <v>0</v>
          </cell>
          <cell r="AH111">
            <v>261.48136476972223</v>
          </cell>
          <cell r="AI111">
            <v>11.983999999999998</v>
          </cell>
          <cell r="AJ111">
            <v>273.46536476972221</v>
          </cell>
          <cell r="AK111">
            <v>0</v>
          </cell>
          <cell r="AL111">
            <v>93.311796092165366</v>
          </cell>
          <cell r="AM111">
            <v>93.311796092165366</v>
          </cell>
          <cell r="AN111">
            <v>0</v>
          </cell>
          <cell r="AO111">
            <v>36.604259730538928</v>
          </cell>
          <cell r="AP111">
            <v>29.563797532393309</v>
          </cell>
          <cell r="AQ111">
            <v>0</v>
          </cell>
          <cell r="AR111">
            <v>0</v>
          </cell>
          <cell r="AS111">
            <v>32.109150000000007</v>
          </cell>
          <cell r="AT111">
            <v>0</v>
          </cell>
          <cell r="AU111">
            <v>195.64074551267711</v>
          </cell>
          <cell r="AV111">
            <v>30.575999999999997</v>
          </cell>
          <cell r="AW111">
            <v>0</v>
          </cell>
          <cell r="AX111">
            <v>7.2799999999999994</v>
          </cell>
          <cell r="AY111">
            <v>0</v>
          </cell>
          <cell r="AZ111">
            <v>0</v>
          </cell>
          <cell r="BA111">
            <v>3.3599999999999994</v>
          </cell>
          <cell r="BB111">
            <v>0</v>
          </cell>
          <cell r="BC111">
            <v>1.1199999999999999</v>
          </cell>
          <cell r="BD111">
            <v>24.214399999999998</v>
          </cell>
          <cell r="BE111">
            <v>66.550399999999996</v>
          </cell>
          <cell r="BF111">
            <v>262.19114551267711</v>
          </cell>
          <cell r="BG111">
            <v>11.274219257045116</v>
          </cell>
          <cell r="BH111">
            <v>4.2999999999999997E-2</v>
          </cell>
          <cell r="BI111">
            <v>273.46536476972221</v>
          </cell>
          <cell r="BJ111">
            <v>0</v>
          </cell>
          <cell r="BK111">
            <v>9162.3070215310654</v>
          </cell>
          <cell r="BL111">
            <v>778.79609683014064</v>
          </cell>
          <cell r="BM111">
            <v>109.9476842583728</v>
          </cell>
          <cell r="BN111">
            <v>1101.3963459047386</v>
          </cell>
          <cell r="BO111">
            <v>667.42224221944764</v>
          </cell>
          <cell r="BP111">
            <v>0</v>
          </cell>
          <cell r="BQ111">
            <v>71.46599476794232</v>
          </cell>
          <cell r="BR111">
            <v>4.5811535107655335</v>
          </cell>
          <cell r="BS111">
            <v>0</v>
          </cell>
          <cell r="BT111">
            <v>0</v>
          </cell>
          <cell r="BU111">
            <v>2733.6095174914076</v>
          </cell>
          <cell r="BV111">
            <v>302.35613171052518</v>
          </cell>
          <cell r="BW111">
            <v>383.09438118425686</v>
          </cell>
          <cell r="BX111">
            <v>0</v>
          </cell>
          <cell r="BY111">
            <v>0</v>
          </cell>
          <cell r="BZ111">
            <v>3.6999999999999998E-2</v>
          </cell>
          <cell r="CA111">
            <v>339.00535979664943</v>
          </cell>
          <cell r="CB111">
            <v>12920.372411713905</v>
          </cell>
          <cell r="CC111">
            <v>0</v>
          </cell>
          <cell r="CD111">
            <v>577.06890751999981</v>
          </cell>
          <cell r="CE111">
            <v>13497.441319233905</v>
          </cell>
        </row>
        <row r="112">
          <cell r="A112">
            <v>42241</v>
          </cell>
          <cell r="B112">
            <v>9</v>
          </cell>
          <cell r="C112" t="str">
            <v>Tue</v>
          </cell>
          <cell r="D112">
            <v>25890.579054027501</v>
          </cell>
          <cell r="E112">
            <v>0</v>
          </cell>
          <cell r="F112">
            <v>25890.579054027501</v>
          </cell>
          <cell r="G112">
            <v>1473.1051500000003</v>
          </cell>
          <cell r="H112">
            <v>27363.684204027497</v>
          </cell>
          <cell r="I112">
            <v>1004.6963250000002</v>
          </cell>
          <cell r="J112">
            <v>793.55456534318876</v>
          </cell>
          <cell r="K112">
            <v>0</v>
          </cell>
          <cell r="L112">
            <v>793.55456534318876</v>
          </cell>
          <cell r="M112">
            <v>751.35411000000011</v>
          </cell>
          <cell r="N112">
            <v>0</v>
          </cell>
          <cell r="O112">
            <v>58</v>
          </cell>
          <cell r="P112">
            <v>238</v>
          </cell>
          <cell r="Q112">
            <v>0</v>
          </cell>
          <cell r="R112">
            <v>16.7</v>
          </cell>
          <cell r="S112">
            <v>20</v>
          </cell>
          <cell r="T112">
            <v>16.5</v>
          </cell>
          <cell r="U112">
            <v>238</v>
          </cell>
          <cell r="V112">
            <v>81.210311545801375</v>
          </cell>
          <cell r="W112">
            <v>0.60776815677295148</v>
          </cell>
          <cell r="X112">
            <v>0</v>
          </cell>
          <cell r="Y112">
            <v>35.04</v>
          </cell>
          <cell r="Z112">
            <v>0</v>
          </cell>
          <cell r="AA112">
            <v>1</v>
          </cell>
          <cell r="AB112">
            <v>35.04</v>
          </cell>
          <cell r="AC112">
            <v>0</v>
          </cell>
          <cell r="AD112">
            <v>35.04</v>
          </cell>
          <cell r="AE112">
            <v>48.153279999999995</v>
          </cell>
          <cell r="AF112">
            <v>49.357041359148845</v>
          </cell>
          <cell r="AG112">
            <v>0</v>
          </cell>
          <cell r="AH112">
            <v>322.18239587697923</v>
          </cell>
          <cell r="AI112">
            <v>14.766000000000002</v>
          </cell>
          <cell r="AJ112">
            <v>336.94839587697925</v>
          </cell>
          <cell r="AK112">
            <v>0</v>
          </cell>
          <cell r="AL112">
            <v>114.97346304213235</v>
          </cell>
          <cell r="AM112">
            <v>114.97346304213235</v>
          </cell>
          <cell r="AN112">
            <v>0</v>
          </cell>
          <cell r="AO112">
            <v>60.161456586826361</v>
          </cell>
          <cell r="AP112">
            <v>39.677728267159438</v>
          </cell>
          <cell r="AQ112">
            <v>0</v>
          </cell>
          <cell r="AR112">
            <v>0</v>
          </cell>
          <cell r="AS112">
            <v>45.536612727272733</v>
          </cell>
          <cell r="AT112">
            <v>0</v>
          </cell>
          <cell r="AU112">
            <v>241.05734714954863</v>
          </cell>
          <cell r="AV112">
            <v>37.674000000000007</v>
          </cell>
          <cell r="AW112">
            <v>0</v>
          </cell>
          <cell r="AX112">
            <v>8.9700000000000006</v>
          </cell>
          <cell r="AY112">
            <v>0</v>
          </cell>
          <cell r="AZ112">
            <v>0</v>
          </cell>
          <cell r="BA112">
            <v>4.1400000000000006</v>
          </cell>
          <cell r="BB112">
            <v>0</v>
          </cell>
          <cell r="BC112">
            <v>1.3800000000000001</v>
          </cell>
          <cell r="BD112">
            <v>29.835600000000007</v>
          </cell>
          <cell r="BE112">
            <v>81.999600000000015</v>
          </cell>
          <cell r="BF112">
            <v>323.05694714954865</v>
          </cell>
          <cell r="BG112">
            <v>13.891448727430591</v>
          </cell>
          <cell r="BH112">
            <v>4.2999999999999997E-2</v>
          </cell>
          <cell r="BI112">
            <v>336.94839587697925</v>
          </cell>
          <cell r="BJ112">
            <v>0</v>
          </cell>
          <cell r="BK112">
            <v>11289.271151529352</v>
          </cell>
          <cell r="BL112">
            <v>959.58804787999497</v>
          </cell>
          <cell r="BM112">
            <v>135.47125381835224</v>
          </cell>
          <cell r="BN112">
            <v>1357.0776404897674</v>
          </cell>
          <cell r="BO112">
            <v>822.3595484489623</v>
          </cell>
          <cell r="BP112">
            <v>0</v>
          </cell>
          <cell r="BQ112">
            <v>88.056314981928935</v>
          </cell>
          <cell r="BR112">
            <v>5.644635575764676</v>
          </cell>
          <cell r="BS112">
            <v>0</v>
          </cell>
          <cell r="BT112">
            <v>0</v>
          </cell>
          <cell r="BU112">
            <v>3368.1974411947708</v>
          </cell>
          <cell r="BV112">
            <v>372.54594800046863</v>
          </cell>
          <cell r="BW112">
            <v>472.02700538774519</v>
          </cell>
          <cell r="BX112">
            <v>0</v>
          </cell>
          <cell r="BY112">
            <v>0</v>
          </cell>
          <cell r="BZ112">
            <v>3.6999999999999998E-2</v>
          </cell>
          <cell r="CA112">
            <v>417.70303260658596</v>
          </cell>
          <cell r="CB112">
            <v>15919.744578718923</v>
          </cell>
          <cell r="CC112">
            <v>0</v>
          </cell>
          <cell r="CD112">
            <v>711.03133247999995</v>
          </cell>
          <cell r="CE112">
            <v>16630.775911198922</v>
          </cell>
        </row>
        <row r="113">
          <cell r="A113">
            <v>42242</v>
          </cell>
          <cell r="B113">
            <v>9</v>
          </cell>
          <cell r="C113" t="str">
            <v>Wed</v>
          </cell>
          <cell r="D113">
            <v>26453.417729115048</v>
          </cell>
          <cell r="E113">
            <v>0</v>
          </cell>
          <cell r="F113">
            <v>26453.417729115048</v>
          </cell>
          <cell r="G113">
            <v>1505.129175</v>
          </cell>
          <cell r="H113">
            <v>27958.546904115046</v>
          </cell>
          <cell r="I113">
            <v>732.33888750000006</v>
          </cell>
          <cell r="J113">
            <v>757.24814732095138</v>
          </cell>
          <cell r="K113">
            <v>0</v>
          </cell>
          <cell r="L113">
            <v>757.24814732095138</v>
          </cell>
          <cell r="M113">
            <v>659.84303249999994</v>
          </cell>
          <cell r="N113">
            <v>0</v>
          </cell>
          <cell r="O113">
            <v>59</v>
          </cell>
          <cell r="P113">
            <v>238</v>
          </cell>
          <cell r="Q113">
            <v>0</v>
          </cell>
          <cell r="R113">
            <v>16.7</v>
          </cell>
          <cell r="S113">
            <v>20</v>
          </cell>
          <cell r="T113">
            <v>16.5</v>
          </cell>
          <cell r="U113">
            <v>238</v>
          </cell>
          <cell r="V113">
            <v>81.210311545801375</v>
          </cell>
          <cell r="W113">
            <v>0.60776815677295148</v>
          </cell>
          <cell r="X113">
            <v>0</v>
          </cell>
          <cell r="Y113">
            <v>35.04</v>
          </cell>
          <cell r="Z113">
            <v>0</v>
          </cell>
          <cell r="AA113">
            <v>1</v>
          </cell>
          <cell r="AB113">
            <v>35.04</v>
          </cell>
          <cell r="AC113">
            <v>0</v>
          </cell>
          <cell r="AD113">
            <v>35.04</v>
          </cell>
          <cell r="AE113">
            <v>48.153279999999995</v>
          </cell>
          <cell r="AF113">
            <v>49.357041359148845</v>
          </cell>
          <cell r="AG113">
            <v>0</v>
          </cell>
          <cell r="AH113">
            <v>329.18636100473958</v>
          </cell>
          <cell r="AI113">
            <v>15.086999999999998</v>
          </cell>
          <cell r="AJ113">
            <v>344.27336100473957</v>
          </cell>
          <cell r="AK113">
            <v>0</v>
          </cell>
          <cell r="AL113">
            <v>117.47288615174391</v>
          </cell>
          <cell r="AM113">
            <v>117.47288615174391</v>
          </cell>
          <cell r="AN113">
            <v>0</v>
          </cell>
          <cell r="AO113">
            <v>43.852627994011982</v>
          </cell>
          <cell r="AP113">
            <v>37.86240736604757</v>
          </cell>
          <cell r="AQ113">
            <v>0</v>
          </cell>
          <cell r="AR113">
            <v>0</v>
          </cell>
          <cell r="AS113">
            <v>39.990486818181814</v>
          </cell>
          <cell r="AT113">
            <v>0</v>
          </cell>
          <cell r="AU113">
            <v>246.29772426149529</v>
          </cell>
          <cell r="AV113">
            <v>38.492999999999995</v>
          </cell>
          <cell r="AW113">
            <v>0</v>
          </cell>
          <cell r="AX113">
            <v>9.1649999999999991</v>
          </cell>
          <cell r="AY113">
            <v>0</v>
          </cell>
          <cell r="AZ113">
            <v>0</v>
          </cell>
          <cell r="BA113">
            <v>4.2299999999999995</v>
          </cell>
          <cell r="BB113">
            <v>0</v>
          </cell>
          <cell r="BC113">
            <v>1.41</v>
          </cell>
          <cell r="BD113">
            <v>30.484199999999998</v>
          </cell>
          <cell r="BE113">
            <v>83.782200000000003</v>
          </cell>
          <cell r="BF113">
            <v>330.07992426149531</v>
          </cell>
          <cell r="BG113">
            <v>14.193436743244298</v>
          </cell>
          <cell r="BH113">
            <v>4.2999999999999997E-2</v>
          </cell>
          <cell r="BI113">
            <v>344.27336100473957</v>
          </cell>
          <cell r="BJ113">
            <v>0</v>
          </cell>
          <cell r="BK113">
            <v>11534.690089606074</v>
          </cell>
          <cell r="BL113">
            <v>980.44865761651636</v>
          </cell>
          <cell r="BM113">
            <v>138.41628107527291</v>
          </cell>
          <cell r="BN113">
            <v>1386.5793283265014</v>
          </cell>
          <cell r="BO113">
            <v>840.23692993698307</v>
          </cell>
          <cell r="BP113">
            <v>0</v>
          </cell>
          <cell r="BQ113">
            <v>89.970582698927373</v>
          </cell>
          <cell r="BR113">
            <v>5.7673450448030374</v>
          </cell>
          <cell r="BS113">
            <v>0</v>
          </cell>
          <cell r="BT113">
            <v>0</v>
          </cell>
          <cell r="BU113">
            <v>3441.4191246990044</v>
          </cell>
          <cell r="BV113">
            <v>380.64477295700044</v>
          </cell>
          <cell r="BW113">
            <v>482.28846202660912</v>
          </cell>
          <cell r="BX113">
            <v>0</v>
          </cell>
          <cell r="BY113">
            <v>0</v>
          </cell>
          <cell r="BZ113">
            <v>3.6999999999999998E-2</v>
          </cell>
          <cell r="CA113">
            <v>426.78353331542473</v>
          </cell>
          <cell r="CB113">
            <v>16265.825982604112</v>
          </cell>
          <cell r="CC113">
            <v>0</v>
          </cell>
          <cell r="CD113">
            <v>726.48853535999979</v>
          </cell>
          <cell r="CE113">
            <v>16992.314517964114</v>
          </cell>
        </row>
        <row r="114">
          <cell r="A114">
            <v>42243</v>
          </cell>
          <cell r="B114">
            <v>9</v>
          </cell>
          <cell r="C114" t="str">
            <v>Thu</v>
          </cell>
          <cell r="D114">
            <v>35083.610747124214</v>
          </cell>
          <cell r="E114">
            <v>0</v>
          </cell>
          <cell r="F114">
            <v>35083.610747124214</v>
          </cell>
          <cell r="G114">
            <v>1996.1642250000002</v>
          </cell>
          <cell r="H114">
            <v>37079.774972124214</v>
          </cell>
          <cell r="I114">
            <v>1022.8534875</v>
          </cell>
          <cell r="J114">
            <v>923.22034399403674</v>
          </cell>
          <cell r="K114">
            <v>0</v>
          </cell>
          <cell r="L114">
            <v>923.22034399403674</v>
          </cell>
          <cell r="M114">
            <v>891.02891250000005</v>
          </cell>
          <cell r="N114">
            <v>0</v>
          </cell>
          <cell r="O114">
            <v>60</v>
          </cell>
          <cell r="P114">
            <v>238</v>
          </cell>
          <cell r="Q114">
            <v>0</v>
          </cell>
          <cell r="R114">
            <v>16.7</v>
          </cell>
          <cell r="S114">
            <v>20</v>
          </cell>
          <cell r="T114">
            <v>16.5</v>
          </cell>
          <cell r="U114">
            <v>238</v>
          </cell>
          <cell r="V114">
            <v>81.210311545801375</v>
          </cell>
          <cell r="W114">
            <v>0.60776815677295148</v>
          </cell>
          <cell r="X114">
            <v>0</v>
          </cell>
          <cell r="Y114">
            <v>35.04</v>
          </cell>
          <cell r="Z114">
            <v>0</v>
          </cell>
          <cell r="AA114">
            <v>1</v>
          </cell>
          <cell r="AB114">
            <v>35.04</v>
          </cell>
          <cell r="AC114">
            <v>0</v>
          </cell>
          <cell r="AD114">
            <v>35.04</v>
          </cell>
          <cell r="AE114">
            <v>48.153279999999995</v>
          </cell>
          <cell r="AF114">
            <v>49.357041359148845</v>
          </cell>
          <cell r="AG114">
            <v>0</v>
          </cell>
          <cell r="AH114">
            <v>436.58049296373269</v>
          </cell>
          <cell r="AI114">
            <v>20.009</v>
          </cell>
          <cell r="AJ114">
            <v>456.58949296373271</v>
          </cell>
          <cell r="AK114">
            <v>0</v>
          </cell>
          <cell r="AL114">
            <v>155.7973738324547</v>
          </cell>
          <cell r="AM114">
            <v>155.7973738324547</v>
          </cell>
          <cell r="AN114">
            <v>0</v>
          </cell>
          <cell r="AO114">
            <v>61.248711826347311</v>
          </cell>
          <cell r="AP114">
            <v>46.161017199701838</v>
          </cell>
          <cell r="AQ114">
            <v>0</v>
          </cell>
          <cell r="AR114">
            <v>0</v>
          </cell>
          <cell r="AS114">
            <v>54.001752272727281</v>
          </cell>
          <cell r="AT114">
            <v>0</v>
          </cell>
          <cell r="AU114">
            <v>326.65017331134487</v>
          </cell>
          <cell r="AV114">
            <v>51.051000000000002</v>
          </cell>
          <cell r="AW114">
            <v>0</v>
          </cell>
          <cell r="AX114">
            <v>12.154999999999999</v>
          </cell>
          <cell r="AY114">
            <v>0</v>
          </cell>
          <cell r="AZ114">
            <v>0</v>
          </cell>
          <cell r="BA114">
            <v>5.61</v>
          </cell>
          <cell r="BB114">
            <v>0</v>
          </cell>
          <cell r="BC114">
            <v>1.87</v>
          </cell>
          <cell r="BD114">
            <v>40.429400000000001</v>
          </cell>
          <cell r="BE114">
            <v>111.11540000000001</v>
          </cell>
          <cell r="BF114">
            <v>437.76557331134489</v>
          </cell>
          <cell r="BG114">
            <v>18.823919652387829</v>
          </cell>
          <cell r="BH114">
            <v>4.2999999999999997E-2</v>
          </cell>
          <cell r="BI114">
            <v>456.58949296373271</v>
          </cell>
          <cell r="BJ114">
            <v>0</v>
          </cell>
          <cell r="BK114">
            <v>15297.780473449193</v>
          </cell>
          <cell r="BL114">
            <v>1300.3113402431813</v>
          </cell>
          <cell r="BM114">
            <v>183.57336568139033</v>
          </cell>
          <cell r="BN114">
            <v>1838.9385418230904</v>
          </cell>
          <cell r="BO114">
            <v>1114.3567794199707</v>
          </cell>
          <cell r="BP114">
            <v>0</v>
          </cell>
          <cell r="BQ114">
            <v>119.3226876929037</v>
          </cell>
          <cell r="BR114">
            <v>7.648890236724597</v>
          </cell>
          <cell r="BS114">
            <v>0</v>
          </cell>
          <cell r="BT114">
            <v>0</v>
          </cell>
          <cell r="BU114">
            <v>4564.1516050972614</v>
          </cell>
          <cell r="BV114">
            <v>504.82675562382337</v>
          </cell>
          <cell r="BW114">
            <v>639.63079715585752</v>
          </cell>
          <cell r="BX114">
            <v>0</v>
          </cell>
          <cell r="BY114">
            <v>0</v>
          </cell>
          <cell r="BZ114">
            <v>3.6999999999999998E-2</v>
          </cell>
          <cell r="CA114">
            <v>566.01787751762004</v>
          </cell>
          <cell r="CB114">
            <v>21572.407508843753</v>
          </cell>
          <cell r="CC114">
            <v>0</v>
          </cell>
          <cell r="CD114">
            <v>963.49897951999981</v>
          </cell>
          <cell r="CE114">
            <v>22535.906488363755</v>
          </cell>
        </row>
        <row r="115">
          <cell r="A115">
            <v>42244</v>
          </cell>
          <cell r="B115">
            <v>9</v>
          </cell>
          <cell r="C115" t="str">
            <v>Fri</v>
          </cell>
          <cell r="D115">
            <v>33770.320505253258</v>
          </cell>
          <cell r="E115">
            <v>0</v>
          </cell>
          <cell r="F115">
            <v>33770.320505253258</v>
          </cell>
          <cell r="G115">
            <v>1921.4415000000001</v>
          </cell>
          <cell r="H115">
            <v>35691.762005253251</v>
          </cell>
          <cell r="I115">
            <v>1077.3249750000002</v>
          </cell>
          <cell r="J115">
            <v>866.16740138766352</v>
          </cell>
          <cell r="K115">
            <v>0</v>
          </cell>
          <cell r="L115">
            <v>866.16740138766352</v>
          </cell>
          <cell r="M115">
            <v>828.41606999999999</v>
          </cell>
          <cell r="N115">
            <v>0</v>
          </cell>
          <cell r="O115">
            <v>61</v>
          </cell>
          <cell r="P115">
            <v>238</v>
          </cell>
          <cell r="Q115">
            <v>0</v>
          </cell>
          <cell r="R115">
            <v>16.7</v>
          </cell>
          <cell r="S115">
            <v>20</v>
          </cell>
          <cell r="T115">
            <v>16.5</v>
          </cell>
          <cell r="U115">
            <v>238</v>
          </cell>
          <cell r="V115">
            <v>81.210311545801375</v>
          </cell>
          <cell r="W115">
            <v>0.60776815677295148</v>
          </cell>
          <cell r="X115">
            <v>0</v>
          </cell>
          <cell r="Y115">
            <v>35.04</v>
          </cell>
          <cell r="Z115">
            <v>0</v>
          </cell>
          <cell r="AA115">
            <v>1</v>
          </cell>
          <cell r="AB115">
            <v>35.04</v>
          </cell>
          <cell r="AC115">
            <v>0</v>
          </cell>
          <cell r="AD115">
            <v>35.04</v>
          </cell>
          <cell r="AE115">
            <v>48.153279999999995</v>
          </cell>
          <cell r="AF115">
            <v>49.357041359148845</v>
          </cell>
          <cell r="AG115">
            <v>0</v>
          </cell>
          <cell r="AH115">
            <v>420.23790766562502</v>
          </cell>
          <cell r="AI115">
            <v>19.259999999999998</v>
          </cell>
          <cell r="AJ115">
            <v>439.49790766562506</v>
          </cell>
          <cell r="AK115">
            <v>0</v>
          </cell>
          <cell r="AL115">
            <v>149.96538657669436</v>
          </cell>
          <cell r="AM115">
            <v>149.96538657669436</v>
          </cell>
          <cell r="AN115">
            <v>0</v>
          </cell>
          <cell r="AO115">
            <v>64.510477544910202</v>
          </cell>
          <cell r="AP115">
            <v>43.308370069383173</v>
          </cell>
          <cell r="AQ115">
            <v>0</v>
          </cell>
          <cell r="AR115">
            <v>0</v>
          </cell>
          <cell r="AS115">
            <v>50.207034545454547</v>
          </cell>
          <cell r="AT115">
            <v>0</v>
          </cell>
          <cell r="AU115">
            <v>314.42262671680254</v>
          </cell>
          <cell r="AV115">
            <v>49.14</v>
          </cell>
          <cell r="AW115">
            <v>0</v>
          </cell>
          <cell r="AX115">
            <v>11.7</v>
          </cell>
          <cell r="AY115">
            <v>0</v>
          </cell>
          <cell r="AZ115">
            <v>0</v>
          </cell>
          <cell r="BA115">
            <v>5.3999999999999995</v>
          </cell>
          <cell r="BB115">
            <v>0</v>
          </cell>
          <cell r="BC115">
            <v>1.7999999999999998</v>
          </cell>
          <cell r="BD115">
            <v>38.916000000000004</v>
          </cell>
          <cell r="BE115">
            <v>106.956</v>
          </cell>
          <cell r="BF115">
            <v>421.37862671680256</v>
          </cell>
          <cell r="BG115">
            <v>18.11928094882251</v>
          </cell>
          <cell r="BH115">
            <v>4.2999999999999997E-2</v>
          </cell>
          <cell r="BI115">
            <v>439.49790766562506</v>
          </cell>
          <cell r="BJ115">
            <v>0</v>
          </cell>
          <cell r="BK115">
            <v>14725.136284603501</v>
          </cell>
          <cell r="BL115">
            <v>1251.6365841912975</v>
          </cell>
          <cell r="BM115">
            <v>176.70163541524201</v>
          </cell>
          <cell r="BN115">
            <v>1770.1012702040443</v>
          </cell>
          <cell r="BO115">
            <v>1072.6428892812551</v>
          </cell>
          <cell r="BP115">
            <v>0</v>
          </cell>
          <cell r="BQ115">
            <v>114.8560630199073</v>
          </cell>
          <cell r="BR115">
            <v>7.3625681423017504</v>
          </cell>
          <cell r="BS115">
            <v>0</v>
          </cell>
          <cell r="BT115">
            <v>0</v>
          </cell>
          <cell r="BU115">
            <v>4393.3010102540484</v>
          </cell>
          <cell r="BV115">
            <v>485.9294973919155</v>
          </cell>
          <cell r="BW115">
            <v>615.68739833184145</v>
          </cell>
          <cell r="BX115">
            <v>0</v>
          </cell>
          <cell r="BY115">
            <v>0</v>
          </cell>
          <cell r="BZ115">
            <v>3.6999999999999998E-2</v>
          </cell>
          <cell r="CA115">
            <v>544.83004253032948</v>
          </cell>
          <cell r="CB115">
            <v>20764.884233111636</v>
          </cell>
          <cell r="CC115">
            <v>0</v>
          </cell>
          <cell r="CD115">
            <v>927.43217279999976</v>
          </cell>
          <cell r="CE115">
            <v>21692.316405911635</v>
          </cell>
        </row>
        <row r="116">
          <cell r="A116">
            <v>42245</v>
          </cell>
          <cell r="B116">
            <v>9</v>
          </cell>
          <cell r="C116" t="str">
            <v>Sat</v>
          </cell>
          <cell r="D116">
            <v>25515.353270635798</v>
          </cell>
          <cell r="E116">
            <v>0</v>
          </cell>
          <cell r="F116">
            <v>25515.353270635798</v>
          </cell>
          <cell r="G116">
            <v>1451.7558000000004</v>
          </cell>
          <cell r="H116">
            <v>26967.109070635794</v>
          </cell>
          <cell r="I116">
            <v>901.80573750000008</v>
          </cell>
          <cell r="J116">
            <v>622.39573752406966</v>
          </cell>
          <cell r="K116">
            <v>0</v>
          </cell>
          <cell r="L116">
            <v>622.39573752406966</v>
          </cell>
          <cell r="M116">
            <v>635.76117000000011</v>
          </cell>
          <cell r="N116">
            <v>0</v>
          </cell>
          <cell r="O116">
            <v>62</v>
          </cell>
          <cell r="P116">
            <v>238</v>
          </cell>
          <cell r="Q116">
            <v>0</v>
          </cell>
          <cell r="R116">
            <v>16.7</v>
          </cell>
          <cell r="S116">
            <v>20</v>
          </cell>
          <cell r="T116">
            <v>16.5</v>
          </cell>
          <cell r="U116">
            <v>238</v>
          </cell>
          <cell r="V116">
            <v>81.210311545801375</v>
          </cell>
          <cell r="W116">
            <v>0.60776815677295148</v>
          </cell>
          <cell r="X116">
            <v>0</v>
          </cell>
          <cell r="Y116">
            <v>35.04</v>
          </cell>
          <cell r="Z116">
            <v>0</v>
          </cell>
          <cell r="AA116">
            <v>1</v>
          </cell>
          <cell r="AB116">
            <v>35.04</v>
          </cell>
          <cell r="AC116">
            <v>0</v>
          </cell>
          <cell r="AD116">
            <v>35.04</v>
          </cell>
          <cell r="AE116">
            <v>48.153279999999995</v>
          </cell>
          <cell r="AF116">
            <v>49.357041359148845</v>
          </cell>
          <cell r="AG116">
            <v>0</v>
          </cell>
          <cell r="AH116">
            <v>317.51308579180562</v>
          </cell>
          <cell r="AI116">
            <v>14.552000000000001</v>
          </cell>
          <cell r="AJ116">
            <v>332.06508579180564</v>
          </cell>
          <cell r="AK116">
            <v>0</v>
          </cell>
          <cell r="AL116">
            <v>113.30718096905797</v>
          </cell>
          <cell r="AM116">
            <v>113.30718096905797</v>
          </cell>
          <cell r="AN116">
            <v>0</v>
          </cell>
          <cell r="AO116">
            <v>54.000343562874257</v>
          </cell>
          <cell r="AP116">
            <v>31.119786876203481</v>
          </cell>
          <cell r="AQ116">
            <v>0</v>
          </cell>
          <cell r="AR116">
            <v>0</v>
          </cell>
          <cell r="AS116">
            <v>38.530980000000007</v>
          </cell>
          <cell r="AT116">
            <v>0</v>
          </cell>
          <cell r="AU116">
            <v>237.56376240825082</v>
          </cell>
          <cell r="AV116">
            <v>37.128</v>
          </cell>
          <cell r="AW116">
            <v>0</v>
          </cell>
          <cell r="AX116">
            <v>8.84</v>
          </cell>
          <cell r="AY116">
            <v>0</v>
          </cell>
          <cell r="AZ116">
            <v>0</v>
          </cell>
          <cell r="BA116">
            <v>4.08</v>
          </cell>
          <cell r="BB116">
            <v>0</v>
          </cell>
          <cell r="BC116">
            <v>1.36</v>
          </cell>
          <cell r="BD116">
            <v>29.403200000000005</v>
          </cell>
          <cell r="BE116">
            <v>80.811200000000014</v>
          </cell>
          <cell r="BF116">
            <v>318.37496240825084</v>
          </cell>
          <cell r="BG116">
            <v>13.690123383554786</v>
          </cell>
          <cell r="BH116">
            <v>4.2999999999999997E-2</v>
          </cell>
          <cell r="BI116">
            <v>332.06508579180564</v>
          </cell>
          <cell r="BJ116">
            <v>0</v>
          </cell>
          <cell r="BK116">
            <v>11125.658526144867</v>
          </cell>
          <cell r="BL116">
            <v>945.68097472231386</v>
          </cell>
          <cell r="BM116">
            <v>133.50790231373841</v>
          </cell>
          <cell r="BN116">
            <v>1337.4098485986115</v>
          </cell>
          <cell r="BO116">
            <v>810.44129412361508</v>
          </cell>
          <cell r="BP116">
            <v>0</v>
          </cell>
          <cell r="BQ116">
            <v>86.780136503929967</v>
          </cell>
          <cell r="BR116">
            <v>5.5628292630724347</v>
          </cell>
          <cell r="BS116">
            <v>0</v>
          </cell>
          <cell r="BT116">
            <v>0</v>
          </cell>
          <cell r="BU116">
            <v>3319.3829855252811</v>
          </cell>
          <cell r="BV116">
            <v>367.14673136278066</v>
          </cell>
          <cell r="BW116">
            <v>465.18603429516912</v>
          </cell>
          <cell r="BX116">
            <v>0</v>
          </cell>
          <cell r="BY116">
            <v>0</v>
          </cell>
          <cell r="BZ116">
            <v>3.6999999999999998E-2</v>
          </cell>
          <cell r="CA116">
            <v>411.6493654673601</v>
          </cell>
          <cell r="CB116">
            <v>15689.023642795459</v>
          </cell>
          <cell r="CC116">
            <v>0</v>
          </cell>
          <cell r="CD116">
            <v>700.7265305599999</v>
          </cell>
          <cell r="CE116">
            <v>16389.75017335546</v>
          </cell>
        </row>
        <row r="117">
          <cell r="A117">
            <v>42246</v>
          </cell>
          <cell r="B117">
            <v>9</v>
          </cell>
          <cell r="C117" t="str">
            <v>Sun</v>
          </cell>
          <cell r="D117">
            <v>20074.579411456103</v>
          </cell>
          <cell r="E117">
            <v>0</v>
          </cell>
          <cell r="F117">
            <v>20074.579411456103</v>
          </cell>
          <cell r="G117">
            <v>1142.1902250000001</v>
          </cell>
          <cell r="H117">
            <v>21216.769636456102</v>
          </cell>
          <cell r="I117">
            <v>708.12933750000002</v>
          </cell>
          <cell r="J117">
            <v>627.58236867010351</v>
          </cell>
          <cell r="K117">
            <v>0</v>
          </cell>
          <cell r="L117">
            <v>627.58236867010351</v>
          </cell>
          <cell r="M117">
            <v>520.16823000000011</v>
          </cell>
          <cell r="N117">
            <v>0</v>
          </cell>
          <cell r="O117">
            <v>63</v>
          </cell>
          <cell r="P117">
            <v>238</v>
          </cell>
          <cell r="Q117">
            <v>0</v>
          </cell>
          <cell r="R117">
            <v>16.7</v>
          </cell>
          <cell r="S117">
            <v>20</v>
          </cell>
          <cell r="T117">
            <v>16.5</v>
          </cell>
          <cell r="U117">
            <v>238</v>
          </cell>
          <cell r="V117">
            <v>81.210311545801375</v>
          </cell>
          <cell r="W117">
            <v>0.60776815677295148</v>
          </cell>
          <cell r="X117">
            <v>0</v>
          </cell>
          <cell r="Y117">
            <v>35.04</v>
          </cell>
          <cell r="Z117">
            <v>0</v>
          </cell>
          <cell r="AA117">
            <v>1</v>
          </cell>
          <cell r="AB117">
            <v>35.04</v>
          </cell>
          <cell r="AC117">
            <v>0</v>
          </cell>
          <cell r="AD117">
            <v>35.04</v>
          </cell>
          <cell r="AE117">
            <v>48.153279999999995</v>
          </cell>
          <cell r="AF117">
            <v>49.357041359148845</v>
          </cell>
          <cell r="AG117">
            <v>0</v>
          </cell>
          <cell r="AH117">
            <v>249.80808955678822</v>
          </cell>
          <cell r="AI117">
            <v>11.449</v>
          </cell>
          <cell r="AJ117">
            <v>261.25708955678823</v>
          </cell>
          <cell r="AK117">
            <v>0</v>
          </cell>
          <cell r="AL117">
            <v>89.146090909479426</v>
          </cell>
          <cell r="AM117">
            <v>89.146090909479426</v>
          </cell>
          <cell r="AN117">
            <v>0</v>
          </cell>
          <cell r="AO117">
            <v>42.402954341317368</v>
          </cell>
          <cell r="AP117">
            <v>31.379118433505177</v>
          </cell>
          <cell r="AQ117">
            <v>0</v>
          </cell>
          <cell r="AR117">
            <v>0</v>
          </cell>
          <cell r="AS117">
            <v>31.525347272727281</v>
          </cell>
          <cell r="AT117">
            <v>0</v>
          </cell>
          <cell r="AU117">
            <v>186.90678365943262</v>
          </cell>
          <cell r="AV117">
            <v>29.210999999999999</v>
          </cell>
          <cell r="AW117">
            <v>0</v>
          </cell>
          <cell r="AX117">
            <v>6.9550000000000001</v>
          </cell>
          <cell r="AY117">
            <v>0</v>
          </cell>
          <cell r="AZ117">
            <v>0</v>
          </cell>
          <cell r="BA117">
            <v>3.21</v>
          </cell>
          <cell r="BB117">
            <v>0</v>
          </cell>
          <cell r="BC117">
            <v>1.07</v>
          </cell>
          <cell r="BD117">
            <v>23.133400000000002</v>
          </cell>
          <cell r="BE117">
            <v>63.579400000000007</v>
          </cell>
          <cell r="BF117">
            <v>250.48618365943261</v>
          </cell>
          <cell r="BG117">
            <v>10.770905897355602</v>
          </cell>
          <cell r="BH117">
            <v>4.2999999999999997E-2</v>
          </cell>
          <cell r="BI117">
            <v>261.25708955678823</v>
          </cell>
          <cell r="BJ117">
            <v>0</v>
          </cell>
          <cell r="BK117">
            <v>8753.2754580698584</v>
          </cell>
          <cell r="BL117">
            <v>744.02841393593803</v>
          </cell>
          <cell r="BM117">
            <v>105.03930549683831</v>
          </cell>
          <cell r="BN117">
            <v>1052.2268661768485</v>
          </cell>
          <cell r="BO117">
            <v>637.62660640607942</v>
          </cell>
          <cell r="BP117">
            <v>0</v>
          </cell>
          <cell r="BQ117">
            <v>68.275548572944899</v>
          </cell>
          <cell r="BR117">
            <v>4.3766377290349299</v>
          </cell>
          <cell r="BS117">
            <v>0</v>
          </cell>
          <cell r="BT117">
            <v>0</v>
          </cell>
          <cell r="BU117">
            <v>2611.5733783176843</v>
          </cell>
          <cell r="BV117">
            <v>288.85809011630533</v>
          </cell>
          <cell r="BW117">
            <v>365.99195345281686</v>
          </cell>
          <cell r="BX117">
            <v>0</v>
          </cell>
          <cell r="BY117">
            <v>0</v>
          </cell>
          <cell r="BZ117">
            <v>3.6999999999999998E-2</v>
          </cell>
          <cell r="CA117">
            <v>323.87119194858474</v>
          </cell>
          <cell r="CB117">
            <v>12343.570071905249</v>
          </cell>
          <cell r="CC117">
            <v>0</v>
          </cell>
          <cell r="CD117">
            <v>551.30690271999993</v>
          </cell>
          <cell r="CE117">
            <v>12894.876974625249</v>
          </cell>
        </row>
        <row r="118">
          <cell r="A118">
            <v>42247</v>
          </cell>
          <cell r="B118">
            <v>10</v>
          </cell>
          <cell r="C118" t="str">
            <v>Mon</v>
          </cell>
          <cell r="D118">
            <v>21520.004486990481</v>
          </cell>
          <cell r="E118">
            <v>0</v>
          </cell>
          <cell r="F118">
            <v>21520.004486990481</v>
          </cell>
          <cell r="G118">
            <v>822.36470399999996</v>
          </cell>
          <cell r="H118">
            <v>22342.369190990477</v>
          </cell>
          <cell r="I118">
            <v>617.79094199999997</v>
          </cell>
          <cell r="J118">
            <v>563.49812244759983</v>
          </cell>
          <cell r="K118">
            <v>0</v>
          </cell>
          <cell r="L118">
            <v>563.49812244759983</v>
          </cell>
          <cell r="M118">
            <v>508.00216499999999</v>
          </cell>
          <cell r="N118">
            <v>0</v>
          </cell>
          <cell r="O118">
            <v>64</v>
          </cell>
          <cell r="P118">
            <v>242</v>
          </cell>
          <cell r="Q118">
            <v>0</v>
          </cell>
          <cell r="R118">
            <v>16.7</v>
          </cell>
          <cell r="S118">
            <v>20</v>
          </cell>
          <cell r="T118">
            <v>16.5</v>
          </cell>
          <cell r="U118">
            <v>242</v>
          </cell>
          <cell r="V118">
            <v>82.731473356788669</v>
          </cell>
          <cell r="W118">
            <v>0.60175801562736986</v>
          </cell>
          <cell r="X118">
            <v>0</v>
          </cell>
          <cell r="Y118">
            <v>35.39</v>
          </cell>
          <cell r="Z118">
            <v>0</v>
          </cell>
          <cell r="AA118">
            <v>1</v>
          </cell>
          <cell r="AB118">
            <v>35.39</v>
          </cell>
          <cell r="AC118">
            <v>0</v>
          </cell>
          <cell r="AD118">
            <v>35.39</v>
          </cell>
          <cell r="AE118">
            <v>47.169080000000001</v>
          </cell>
          <cell r="AF118">
            <v>49.784327237109778</v>
          </cell>
          <cell r="AG118">
            <v>0</v>
          </cell>
          <cell r="AH118">
            <v>258.07488187965089</v>
          </cell>
          <cell r="AI118">
            <v>11.983999999999998</v>
          </cell>
          <cell r="AJ118">
            <v>270.05888187965093</v>
          </cell>
          <cell r="AK118">
            <v>0</v>
          </cell>
          <cell r="AL118">
            <v>92.323839632192062</v>
          </cell>
          <cell r="AM118">
            <v>92.323839632192062</v>
          </cell>
          <cell r="AN118">
            <v>0</v>
          </cell>
          <cell r="AO118">
            <v>36.993469580838322</v>
          </cell>
          <cell r="AP118">
            <v>28.174906122379991</v>
          </cell>
          <cell r="AQ118">
            <v>0</v>
          </cell>
          <cell r="AR118">
            <v>0</v>
          </cell>
          <cell r="AS118">
            <v>30.788010000000003</v>
          </cell>
          <cell r="AT118">
            <v>0</v>
          </cell>
          <cell r="AU118">
            <v>192.37470247329907</v>
          </cell>
          <cell r="AV118">
            <v>30.575999999999997</v>
          </cell>
          <cell r="AW118">
            <v>0</v>
          </cell>
          <cell r="AX118">
            <v>7.2799999999999994</v>
          </cell>
          <cell r="AY118">
            <v>0</v>
          </cell>
          <cell r="AZ118">
            <v>0</v>
          </cell>
          <cell r="BA118">
            <v>3.3599999999999994</v>
          </cell>
          <cell r="BB118">
            <v>0</v>
          </cell>
          <cell r="BC118">
            <v>1.1199999999999999</v>
          </cell>
          <cell r="BD118">
            <v>24.214399999999998</v>
          </cell>
          <cell r="BE118">
            <v>66.550399999999996</v>
          </cell>
          <cell r="BF118">
            <v>258.92510247329909</v>
          </cell>
          <cell r="BG118">
            <v>11.133779406351859</v>
          </cell>
          <cell r="BH118">
            <v>4.2999999999999997E-2</v>
          </cell>
          <cell r="BI118">
            <v>270.05888187965093</v>
          </cell>
          <cell r="BJ118">
            <v>0</v>
          </cell>
          <cell r="BK118">
            <v>9133.2700697208456</v>
          </cell>
          <cell r="BL118">
            <v>776.32795592627201</v>
          </cell>
          <cell r="BM118">
            <v>109.59924083665015</v>
          </cell>
          <cell r="BN118">
            <v>1097.9058284461078</v>
          </cell>
          <cell r="BO118">
            <v>665.30706452033166</v>
          </cell>
          <cell r="BP118">
            <v>0</v>
          </cell>
          <cell r="BQ118">
            <v>71.2395065438226</v>
          </cell>
          <cell r="BR118">
            <v>4.5666350348604228</v>
          </cell>
          <cell r="BS118">
            <v>0</v>
          </cell>
          <cell r="BT118">
            <v>0</v>
          </cell>
          <cell r="BU118">
            <v>2724.9462313080444</v>
          </cell>
          <cell r="BV118">
            <v>301.39791230078794</v>
          </cell>
          <cell r="BW118">
            <v>381.88028815516799</v>
          </cell>
          <cell r="BX118">
            <v>0</v>
          </cell>
          <cell r="BY118">
            <v>0</v>
          </cell>
          <cell r="BZ118">
            <v>3.6999999999999998E-2</v>
          </cell>
          <cell r="CA118">
            <v>337.93099257967123</v>
          </cell>
          <cell r="CB118">
            <v>12879.425494064517</v>
          </cell>
          <cell r="CC118">
            <v>0</v>
          </cell>
          <cell r="CD118">
            <v>565.27425471999993</v>
          </cell>
          <cell r="CE118">
            <v>13444.699748784516</v>
          </cell>
        </row>
        <row r="119">
          <cell r="A119">
            <v>42248</v>
          </cell>
          <cell r="B119">
            <v>10</v>
          </cell>
          <cell r="C119" t="str">
            <v>Tue</v>
          </cell>
          <cell r="D119">
            <v>26515.71981432756</v>
          </cell>
          <cell r="E119">
            <v>0</v>
          </cell>
          <cell r="F119">
            <v>26515.71981432756</v>
          </cell>
          <cell r="G119">
            <v>1013.2707960000001</v>
          </cell>
          <cell r="H119">
            <v>27528.990610327561</v>
          </cell>
          <cell r="I119">
            <v>1015.379172</v>
          </cell>
          <cell r="J119">
            <v>756.2737959165155</v>
          </cell>
          <cell r="K119">
            <v>0</v>
          </cell>
          <cell r="L119">
            <v>756.2737959165155</v>
          </cell>
          <cell r="M119">
            <v>720.43943400000001</v>
          </cell>
          <cell r="N119">
            <v>0</v>
          </cell>
          <cell r="O119">
            <v>65</v>
          </cell>
          <cell r="P119">
            <v>242</v>
          </cell>
          <cell r="Q119">
            <v>0</v>
          </cell>
          <cell r="R119">
            <v>16.7</v>
          </cell>
          <cell r="S119">
            <v>20</v>
          </cell>
          <cell r="T119">
            <v>16.5</v>
          </cell>
          <cell r="U119">
            <v>242</v>
          </cell>
          <cell r="V119">
            <v>82.731473356788669</v>
          </cell>
          <cell r="W119">
            <v>0.60175801562736986</v>
          </cell>
          <cell r="X119">
            <v>0</v>
          </cell>
          <cell r="Y119">
            <v>35.39</v>
          </cell>
          <cell r="Z119">
            <v>0</v>
          </cell>
          <cell r="AA119">
            <v>1</v>
          </cell>
          <cell r="AB119">
            <v>35.39</v>
          </cell>
          <cell r="AC119">
            <v>0</v>
          </cell>
          <cell r="AD119">
            <v>35.39</v>
          </cell>
          <cell r="AE119">
            <v>47.169080000000001</v>
          </cell>
          <cell r="AF119">
            <v>49.784327237109778</v>
          </cell>
          <cell r="AG119">
            <v>0</v>
          </cell>
          <cell r="AH119">
            <v>317.98512231599852</v>
          </cell>
          <cell r="AI119">
            <v>14.766000000000002</v>
          </cell>
          <cell r="AJ119">
            <v>332.75112231599849</v>
          </cell>
          <cell r="AK119">
            <v>0</v>
          </cell>
          <cell r="AL119">
            <v>113.75615954680811</v>
          </cell>
          <cell r="AM119">
            <v>113.75615954680811</v>
          </cell>
          <cell r="AN119">
            <v>0</v>
          </cell>
          <cell r="AO119">
            <v>60.801148023952102</v>
          </cell>
          <cell r="AP119">
            <v>37.813689795825773</v>
          </cell>
          <cell r="AQ119">
            <v>0</v>
          </cell>
          <cell r="AR119">
            <v>0</v>
          </cell>
          <cell r="AS119">
            <v>43.662996</v>
          </cell>
          <cell r="AT119">
            <v>0</v>
          </cell>
          <cell r="AU119">
            <v>237.03311554745784</v>
          </cell>
          <cell r="AV119">
            <v>37.674000000000007</v>
          </cell>
          <cell r="AW119">
            <v>0</v>
          </cell>
          <cell r="AX119">
            <v>8.9700000000000006</v>
          </cell>
          <cell r="AY119">
            <v>0</v>
          </cell>
          <cell r="AZ119">
            <v>0</v>
          </cell>
          <cell r="BA119">
            <v>4.1400000000000006</v>
          </cell>
          <cell r="BB119">
            <v>0</v>
          </cell>
          <cell r="BC119">
            <v>1.3800000000000001</v>
          </cell>
          <cell r="BD119">
            <v>29.835600000000007</v>
          </cell>
          <cell r="BE119">
            <v>81.999600000000015</v>
          </cell>
          <cell r="BF119">
            <v>319.03271554745783</v>
          </cell>
          <cell r="BG119">
            <v>13.718406768540685</v>
          </cell>
          <cell r="BH119">
            <v>4.2999999999999997E-2</v>
          </cell>
          <cell r="BI119">
            <v>332.75112231599849</v>
          </cell>
          <cell r="BJ119">
            <v>0</v>
          </cell>
          <cell r="BK119">
            <v>11253.493478763186</v>
          </cell>
          <cell r="BL119">
            <v>956.54694569487094</v>
          </cell>
          <cell r="BM119">
            <v>135.04192174515825</v>
          </cell>
          <cell r="BN119">
            <v>1352.7768243353833</v>
          </cell>
          <cell r="BO119">
            <v>819.75334735540889</v>
          </cell>
          <cell r="BP119">
            <v>0</v>
          </cell>
          <cell r="BQ119">
            <v>87.777249134352857</v>
          </cell>
          <cell r="BR119">
            <v>5.626746739381594</v>
          </cell>
          <cell r="BS119">
            <v>0</v>
          </cell>
          <cell r="BT119">
            <v>0</v>
          </cell>
          <cell r="BU119">
            <v>3357.5230350045554</v>
          </cell>
          <cell r="BV119">
            <v>371.36528479918519</v>
          </cell>
          <cell r="BW119">
            <v>470.53106933404632</v>
          </cell>
          <cell r="BX119">
            <v>0</v>
          </cell>
          <cell r="BY119">
            <v>0</v>
          </cell>
          <cell r="BZ119">
            <v>3.6999999999999998E-2</v>
          </cell>
          <cell r="CA119">
            <v>416.37925871423789</v>
          </cell>
          <cell r="CB119">
            <v>15869.29212661521</v>
          </cell>
          <cell r="CC119">
            <v>0</v>
          </cell>
          <cell r="CD119">
            <v>696.49863528000003</v>
          </cell>
          <cell r="CE119">
            <v>16565.790761895212</v>
          </cell>
        </row>
        <row r="120">
          <cell r="A120">
            <v>42249</v>
          </cell>
          <cell r="B120">
            <v>10</v>
          </cell>
          <cell r="C120" t="str">
            <v>Wed</v>
          </cell>
          <cell r="D120">
            <v>27092.148505943373</v>
          </cell>
          <cell r="E120">
            <v>0</v>
          </cell>
          <cell r="F120">
            <v>27092.148505943373</v>
          </cell>
          <cell r="G120">
            <v>1035.2984219999998</v>
          </cell>
          <cell r="H120">
            <v>28127.446927943372</v>
          </cell>
          <cell r="I120">
            <v>740.12578199999996</v>
          </cell>
          <cell r="J120">
            <v>721.67303401183835</v>
          </cell>
          <cell r="K120">
            <v>0</v>
          </cell>
          <cell r="L120">
            <v>721.67303401183835</v>
          </cell>
          <cell r="M120">
            <v>632.69360549999999</v>
          </cell>
          <cell r="N120">
            <v>0</v>
          </cell>
          <cell r="O120">
            <v>66</v>
          </cell>
          <cell r="P120">
            <v>242</v>
          </cell>
          <cell r="Q120">
            <v>0</v>
          </cell>
          <cell r="R120">
            <v>16.7</v>
          </cell>
          <cell r="S120">
            <v>20</v>
          </cell>
          <cell r="T120">
            <v>16.5</v>
          </cell>
          <cell r="U120">
            <v>242</v>
          </cell>
          <cell r="V120">
            <v>82.731473356788669</v>
          </cell>
          <cell r="W120">
            <v>0.60175801562736986</v>
          </cell>
          <cell r="X120">
            <v>0</v>
          </cell>
          <cell r="Y120">
            <v>35.39</v>
          </cell>
          <cell r="Z120">
            <v>0</v>
          </cell>
          <cell r="AA120">
            <v>1</v>
          </cell>
          <cell r="AB120">
            <v>35.39</v>
          </cell>
          <cell r="AC120">
            <v>0</v>
          </cell>
          <cell r="AD120">
            <v>35.39</v>
          </cell>
          <cell r="AE120">
            <v>47.169080000000001</v>
          </cell>
          <cell r="AF120">
            <v>49.784327237109778</v>
          </cell>
          <cell r="AG120">
            <v>0</v>
          </cell>
          <cell r="AH120">
            <v>324.89784236634625</v>
          </cell>
          <cell r="AI120">
            <v>15.086999999999998</v>
          </cell>
          <cell r="AJ120">
            <v>339.98484236634624</v>
          </cell>
          <cell r="AK120">
            <v>0</v>
          </cell>
          <cell r="AL120">
            <v>116.22911953695608</v>
          </cell>
          <cell r="AM120">
            <v>116.22911953695608</v>
          </cell>
          <cell r="AN120">
            <v>0</v>
          </cell>
          <cell r="AO120">
            <v>44.318909101796407</v>
          </cell>
          <cell r="AP120">
            <v>36.083651700591915</v>
          </cell>
          <cell r="AQ120">
            <v>0</v>
          </cell>
          <cell r="AR120">
            <v>0</v>
          </cell>
          <cell r="AS120">
            <v>38.345067</v>
          </cell>
          <cell r="AT120">
            <v>0</v>
          </cell>
          <cell r="AU120">
            <v>242.18600936370686</v>
          </cell>
          <cell r="AV120">
            <v>38.492999999999995</v>
          </cell>
          <cell r="AW120">
            <v>0</v>
          </cell>
          <cell r="AX120">
            <v>9.1649999999999991</v>
          </cell>
          <cell r="AY120">
            <v>0</v>
          </cell>
          <cell r="AZ120">
            <v>0</v>
          </cell>
          <cell r="BA120">
            <v>4.2299999999999995</v>
          </cell>
          <cell r="BB120">
            <v>0</v>
          </cell>
          <cell r="BC120">
            <v>1.41</v>
          </cell>
          <cell r="BD120">
            <v>30.484199999999998</v>
          </cell>
          <cell r="BE120">
            <v>83.782200000000003</v>
          </cell>
          <cell r="BF120">
            <v>325.96820936370688</v>
          </cell>
          <cell r="BG120">
            <v>14.016633002639393</v>
          </cell>
          <cell r="BH120">
            <v>4.2999999999999997E-2</v>
          </cell>
          <cell r="BI120">
            <v>339.98484236634624</v>
          </cell>
          <cell r="BJ120">
            <v>0</v>
          </cell>
          <cell r="BK120">
            <v>11498.134641344994</v>
          </cell>
          <cell r="BL120">
            <v>977.34144451432451</v>
          </cell>
          <cell r="BM120">
            <v>137.97761569613994</v>
          </cell>
          <cell r="BN120">
            <v>1382.1850161687607</v>
          </cell>
          <cell r="BO120">
            <v>837.57407229791761</v>
          </cell>
          <cell r="BP120">
            <v>0</v>
          </cell>
          <cell r="BQ120">
            <v>89.685450202490955</v>
          </cell>
          <cell r="BR120">
            <v>5.7490673206724967</v>
          </cell>
          <cell r="BS120">
            <v>0</v>
          </cell>
          <cell r="BT120">
            <v>0</v>
          </cell>
          <cell r="BU120">
            <v>3430.5126662003058</v>
          </cell>
          <cell r="BV120">
            <v>379.43844316438481</v>
          </cell>
          <cell r="BW120">
            <v>480.76000562391681</v>
          </cell>
          <cell r="BX120">
            <v>0</v>
          </cell>
          <cell r="BY120">
            <v>0</v>
          </cell>
          <cell r="BZ120">
            <v>3.6999999999999998E-2</v>
          </cell>
          <cell r="CA120">
            <v>425.43098172976471</v>
          </cell>
          <cell r="CB120">
            <v>16214.276738063365</v>
          </cell>
          <cell r="CC120">
            <v>0</v>
          </cell>
          <cell r="CD120">
            <v>711.63990995999995</v>
          </cell>
          <cell r="CE120">
            <v>16925.916648023365</v>
          </cell>
        </row>
        <row r="121">
          <cell r="A121">
            <v>42250</v>
          </cell>
          <cell r="B121">
            <v>10</v>
          </cell>
          <cell r="C121" t="str">
            <v>Thu</v>
          </cell>
          <cell r="D121">
            <v>35930.721777385894</v>
          </cell>
          <cell r="E121">
            <v>0</v>
          </cell>
          <cell r="F121">
            <v>35930.721777385894</v>
          </cell>
          <cell r="G121">
            <v>1373.0553540000001</v>
          </cell>
          <cell r="H121">
            <v>37303.77713138589</v>
          </cell>
          <cell r="I121">
            <v>1033.7293979999999</v>
          </cell>
          <cell r="J121">
            <v>879.847945576077</v>
          </cell>
          <cell r="K121">
            <v>0</v>
          </cell>
          <cell r="L121">
            <v>879.847945576077</v>
          </cell>
          <cell r="M121">
            <v>854.3672775</v>
          </cell>
          <cell r="N121">
            <v>0</v>
          </cell>
          <cell r="O121">
            <v>67</v>
          </cell>
          <cell r="P121">
            <v>242</v>
          </cell>
          <cell r="Q121">
            <v>0</v>
          </cell>
          <cell r="R121">
            <v>16.7</v>
          </cell>
          <cell r="S121">
            <v>20</v>
          </cell>
          <cell r="T121">
            <v>16.5</v>
          </cell>
          <cell r="U121">
            <v>242</v>
          </cell>
          <cell r="V121">
            <v>82.731473356788669</v>
          </cell>
          <cell r="W121">
            <v>0.60175801562736986</v>
          </cell>
          <cell r="X121">
            <v>0</v>
          </cell>
          <cell r="Y121">
            <v>35.39</v>
          </cell>
          <cell r="Z121">
            <v>0</v>
          </cell>
          <cell r="AA121">
            <v>1</v>
          </cell>
          <cell r="AB121">
            <v>35.39</v>
          </cell>
          <cell r="AC121">
            <v>0</v>
          </cell>
          <cell r="AD121">
            <v>35.39</v>
          </cell>
          <cell r="AE121">
            <v>47.169080000000001</v>
          </cell>
          <cell r="AF121">
            <v>49.784327237109778</v>
          </cell>
          <cell r="AG121">
            <v>0</v>
          </cell>
          <cell r="AH121">
            <v>430.89288313834578</v>
          </cell>
          <cell r="AI121">
            <v>20.009</v>
          </cell>
          <cell r="AJ121">
            <v>450.90188313834574</v>
          </cell>
          <cell r="AK121">
            <v>0</v>
          </cell>
          <cell r="AL121">
            <v>154.14783938589213</v>
          </cell>
          <cell r="AM121">
            <v>154.14783938589213</v>
          </cell>
          <cell r="AN121">
            <v>0</v>
          </cell>
          <cell r="AO121">
            <v>61.89996395209581</v>
          </cell>
          <cell r="AP121">
            <v>43.99239727880385</v>
          </cell>
          <cell r="AQ121">
            <v>0</v>
          </cell>
          <cell r="AR121">
            <v>0</v>
          </cell>
          <cell r="AS121">
            <v>51.779835000000006</v>
          </cell>
          <cell r="AT121">
            <v>0</v>
          </cell>
          <cell r="AU121">
            <v>321.19704787952617</v>
          </cell>
          <cell r="AV121">
            <v>51.051000000000002</v>
          </cell>
          <cell r="AW121">
            <v>0</v>
          </cell>
          <cell r="AX121">
            <v>12.154999999999999</v>
          </cell>
          <cell r="AY121">
            <v>0</v>
          </cell>
          <cell r="AZ121">
            <v>0</v>
          </cell>
          <cell r="BA121">
            <v>5.61</v>
          </cell>
          <cell r="BB121">
            <v>0</v>
          </cell>
          <cell r="BC121">
            <v>1.87</v>
          </cell>
          <cell r="BD121">
            <v>40.429400000000001</v>
          </cell>
          <cell r="BE121">
            <v>111.11540000000001</v>
          </cell>
          <cell r="BF121">
            <v>432.31244787952619</v>
          </cell>
          <cell r="BG121">
            <v>18.589435258819623</v>
          </cell>
          <cell r="BH121">
            <v>4.2999999999999997E-2</v>
          </cell>
          <cell r="BI121">
            <v>450.90188313834574</v>
          </cell>
          <cell r="BJ121">
            <v>0</v>
          </cell>
          <cell r="BK121">
            <v>15249.299134266055</v>
          </cell>
          <cell r="BL121">
            <v>1296.1904264126149</v>
          </cell>
          <cell r="BM121">
            <v>182.99158961119269</v>
          </cell>
          <cell r="BN121">
            <v>1833.1106242805554</v>
          </cell>
          <cell r="BO121">
            <v>1110.8251880830539</v>
          </cell>
          <cell r="BP121">
            <v>0</v>
          </cell>
          <cell r="BQ121">
            <v>118.94453324727525</v>
          </cell>
          <cell r="BR121">
            <v>7.6246495671330283</v>
          </cell>
          <cell r="BS121">
            <v>0</v>
          </cell>
          <cell r="BT121">
            <v>0</v>
          </cell>
          <cell r="BU121">
            <v>4549.687011201825</v>
          </cell>
          <cell r="BV121">
            <v>503.22687143077991</v>
          </cell>
          <cell r="BW121">
            <v>637.60369540193233</v>
          </cell>
          <cell r="BX121">
            <v>0</v>
          </cell>
          <cell r="BY121">
            <v>0</v>
          </cell>
          <cell r="BZ121">
            <v>3.6999999999999998E-2</v>
          </cell>
          <cell r="CA121">
            <v>564.22406796784401</v>
          </cell>
          <cell r="CB121">
            <v>21504.040780268435</v>
          </cell>
          <cell r="CC121">
            <v>0</v>
          </cell>
          <cell r="CD121">
            <v>943.80612171999996</v>
          </cell>
          <cell r="CE121">
            <v>22447.846901988436</v>
          </cell>
        </row>
        <row r="122">
          <cell r="A122">
            <v>42251</v>
          </cell>
          <cell r="B122">
            <v>10</v>
          </cell>
          <cell r="C122" t="str">
            <v>Fri</v>
          </cell>
          <cell r="D122">
            <v>34585.721496948987</v>
          </cell>
          <cell r="E122">
            <v>0</v>
          </cell>
          <cell r="F122">
            <v>34585.721496948987</v>
          </cell>
          <cell r="G122">
            <v>1321.6575600000001</v>
          </cell>
          <cell r="H122">
            <v>35907.379056948987</v>
          </cell>
          <cell r="I122">
            <v>1088.7800760000002</v>
          </cell>
          <cell r="J122">
            <v>825.47531972586978</v>
          </cell>
          <cell r="K122">
            <v>0</v>
          </cell>
          <cell r="L122">
            <v>825.47531972586978</v>
          </cell>
          <cell r="M122">
            <v>794.33065799999997</v>
          </cell>
          <cell r="N122">
            <v>0</v>
          </cell>
          <cell r="O122">
            <v>68</v>
          </cell>
          <cell r="P122">
            <v>242</v>
          </cell>
          <cell r="Q122">
            <v>0</v>
          </cell>
          <cell r="R122">
            <v>16.7</v>
          </cell>
          <cell r="S122">
            <v>20</v>
          </cell>
          <cell r="T122">
            <v>16.5</v>
          </cell>
          <cell r="U122">
            <v>242</v>
          </cell>
          <cell r="V122">
            <v>82.731473356788669</v>
          </cell>
          <cell r="W122">
            <v>0.60175801562736986</v>
          </cell>
          <cell r="X122">
            <v>0</v>
          </cell>
          <cell r="Y122">
            <v>35.39</v>
          </cell>
          <cell r="Z122">
            <v>0</v>
          </cell>
          <cell r="AA122">
            <v>1</v>
          </cell>
          <cell r="AB122">
            <v>35.39</v>
          </cell>
          <cell r="AC122">
            <v>0</v>
          </cell>
          <cell r="AD122">
            <v>35.39</v>
          </cell>
          <cell r="AE122">
            <v>47.169080000000001</v>
          </cell>
          <cell r="AF122">
            <v>49.784327237109778</v>
          </cell>
          <cell r="AG122">
            <v>0</v>
          </cell>
          <cell r="AH122">
            <v>414.76320302086754</v>
          </cell>
          <cell r="AI122">
            <v>19.259999999999998</v>
          </cell>
          <cell r="AJ122">
            <v>434.02320302086758</v>
          </cell>
          <cell r="AK122">
            <v>0</v>
          </cell>
          <cell r="AL122">
            <v>148.37759940888012</v>
          </cell>
          <cell r="AM122">
            <v>148.37759940888012</v>
          </cell>
          <cell r="AN122">
            <v>0</v>
          </cell>
          <cell r="AO122">
            <v>65.196411736526954</v>
          </cell>
          <cell r="AP122">
            <v>41.27376598629349</v>
          </cell>
          <cell r="AQ122">
            <v>0</v>
          </cell>
          <cell r="AR122">
            <v>0</v>
          </cell>
          <cell r="AS122">
            <v>48.141252000000001</v>
          </cell>
          <cell r="AT122">
            <v>0</v>
          </cell>
          <cell r="AU122">
            <v>309.17362897494496</v>
          </cell>
          <cell r="AV122">
            <v>49.14</v>
          </cell>
          <cell r="AW122">
            <v>0</v>
          </cell>
          <cell r="AX122">
            <v>11.7</v>
          </cell>
          <cell r="AY122">
            <v>0</v>
          </cell>
          <cell r="AZ122">
            <v>0</v>
          </cell>
          <cell r="BA122">
            <v>5.3999999999999995</v>
          </cell>
          <cell r="BB122">
            <v>0</v>
          </cell>
          <cell r="BC122">
            <v>1.7999999999999998</v>
          </cell>
          <cell r="BD122">
            <v>38.916000000000004</v>
          </cell>
          <cell r="BE122">
            <v>106.956</v>
          </cell>
          <cell r="BF122">
            <v>416.12962897494498</v>
          </cell>
          <cell r="BG122">
            <v>17.89357404592263</v>
          </cell>
          <cell r="BH122">
            <v>4.2999999999999997E-2</v>
          </cell>
          <cell r="BI122">
            <v>434.02320302086758</v>
          </cell>
          <cell r="BJ122">
            <v>0</v>
          </cell>
          <cell r="BK122">
            <v>14678.469754908503</v>
          </cell>
          <cell r="BL122">
            <v>1247.6699291672228</v>
          </cell>
          <cell r="BM122">
            <v>176.14163705890203</v>
          </cell>
          <cell r="BN122">
            <v>1764.4915100026735</v>
          </cell>
          <cell r="BO122">
            <v>1069.2434965505331</v>
          </cell>
          <cell r="BP122">
            <v>0</v>
          </cell>
          <cell r="BQ122">
            <v>114.49206408828633</v>
          </cell>
          <cell r="BR122">
            <v>7.3392348774542517</v>
          </cell>
          <cell r="BS122">
            <v>0</v>
          </cell>
          <cell r="BT122">
            <v>0</v>
          </cell>
          <cell r="BU122">
            <v>4379.3778717450714</v>
          </cell>
          <cell r="BV122">
            <v>484.38950191198063</v>
          </cell>
          <cell r="BW122">
            <v>613.73617739223425</v>
          </cell>
          <cell r="BX122">
            <v>0</v>
          </cell>
          <cell r="BY122">
            <v>0</v>
          </cell>
          <cell r="BZ122">
            <v>3.6999999999999998E-2</v>
          </cell>
          <cell r="CA122">
            <v>543.10338093161454</v>
          </cell>
          <cell r="CB122">
            <v>20699.076686889402</v>
          </cell>
          <cell r="CC122">
            <v>0</v>
          </cell>
          <cell r="CD122">
            <v>908.47648079999999</v>
          </cell>
          <cell r="CE122">
            <v>21607.553167689402</v>
          </cell>
        </row>
        <row r="123">
          <cell r="A123">
            <v>42252</v>
          </cell>
          <cell r="B123">
            <v>10</v>
          </cell>
          <cell r="C123" t="str">
            <v>Sat</v>
          </cell>
          <cell r="D123">
            <v>26131.434019917015</v>
          </cell>
          <cell r="E123">
            <v>0</v>
          </cell>
          <cell r="F123">
            <v>26131.434019917015</v>
          </cell>
          <cell r="G123">
            <v>998.58571200000017</v>
          </cell>
          <cell r="H123">
            <v>27130.019731917015</v>
          </cell>
          <cell r="I123">
            <v>911.39455799999996</v>
          </cell>
          <cell r="J123">
            <v>593.15591836589454</v>
          </cell>
          <cell r="K123">
            <v>0</v>
          </cell>
          <cell r="L123">
            <v>593.15591836589454</v>
          </cell>
          <cell r="M123">
            <v>609.60259800000006</v>
          </cell>
          <cell r="N123">
            <v>0</v>
          </cell>
          <cell r="O123">
            <v>69</v>
          </cell>
          <cell r="P123">
            <v>242</v>
          </cell>
          <cell r="Q123">
            <v>0</v>
          </cell>
          <cell r="R123">
            <v>16.7</v>
          </cell>
          <cell r="S123">
            <v>20</v>
          </cell>
          <cell r="T123">
            <v>16.5</v>
          </cell>
          <cell r="U123">
            <v>242</v>
          </cell>
          <cell r="V123">
            <v>82.731473356788669</v>
          </cell>
          <cell r="W123">
            <v>0.60175801562736986</v>
          </cell>
          <cell r="X123">
            <v>0</v>
          </cell>
          <cell r="Y123">
            <v>35.39</v>
          </cell>
          <cell r="Z123">
            <v>0</v>
          </cell>
          <cell r="AA123">
            <v>1</v>
          </cell>
          <cell r="AB123">
            <v>35.39</v>
          </cell>
          <cell r="AC123">
            <v>0</v>
          </cell>
          <cell r="AD123">
            <v>35.39</v>
          </cell>
          <cell r="AE123">
            <v>47.169080000000001</v>
          </cell>
          <cell r="AF123">
            <v>49.784327237109778</v>
          </cell>
          <cell r="AG123">
            <v>0</v>
          </cell>
          <cell r="AH123">
            <v>313.37664228243329</v>
          </cell>
          <cell r="AI123">
            <v>14.552000000000001</v>
          </cell>
          <cell r="AJ123">
            <v>327.92864228243332</v>
          </cell>
          <cell r="AK123">
            <v>0</v>
          </cell>
          <cell r="AL123">
            <v>112.10751955337609</v>
          </cell>
          <cell r="AM123">
            <v>112.10751955337609</v>
          </cell>
          <cell r="AN123">
            <v>0</v>
          </cell>
          <cell r="AO123">
            <v>54.574524431137725</v>
          </cell>
          <cell r="AP123">
            <v>29.657795918294724</v>
          </cell>
          <cell r="AQ123">
            <v>0</v>
          </cell>
          <cell r="AR123">
            <v>0</v>
          </cell>
          <cell r="AS123">
            <v>36.945612000000004</v>
          </cell>
          <cell r="AT123">
            <v>0</v>
          </cell>
          <cell r="AU123">
            <v>233.59785300329176</v>
          </cell>
          <cell r="AV123">
            <v>37.128</v>
          </cell>
          <cell r="AW123">
            <v>0</v>
          </cell>
          <cell r="AX123">
            <v>8.84</v>
          </cell>
          <cell r="AY123">
            <v>0</v>
          </cell>
          <cell r="AZ123">
            <v>0</v>
          </cell>
          <cell r="BA123">
            <v>4.08</v>
          </cell>
          <cell r="BB123">
            <v>0</v>
          </cell>
          <cell r="BC123">
            <v>1.36</v>
          </cell>
          <cell r="BD123">
            <v>29.403200000000005</v>
          </cell>
          <cell r="BE123">
            <v>80.811200000000014</v>
          </cell>
          <cell r="BF123">
            <v>314.40905300329177</v>
          </cell>
          <cell r="BG123">
            <v>13.519589279141545</v>
          </cell>
          <cell r="BH123">
            <v>4.2999999999999997E-2</v>
          </cell>
          <cell r="BI123">
            <v>327.92864228243332</v>
          </cell>
          <cell r="BJ123">
            <v>0</v>
          </cell>
          <cell r="BK123">
            <v>11090.399370375315</v>
          </cell>
          <cell r="BL123">
            <v>942.68394648190178</v>
          </cell>
          <cell r="BM123">
            <v>133.08479244450379</v>
          </cell>
          <cell r="BN123">
            <v>1333.1713631131313</v>
          </cell>
          <cell r="BO123">
            <v>807.87286406040289</v>
          </cell>
          <cell r="BP123">
            <v>0</v>
          </cell>
          <cell r="BQ123">
            <v>86.505115088927454</v>
          </cell>
          <cell r="BR123">
            <v>5.5451996851876579</v>
          </cell>
          <cell r="BS123">
            <v>0</v>
          </cell>
          <cell r="BT123">
            <v>0</v>
          </cell>
          <cell r="BU123">
            <v>3308.8632808740545</v>
          </cell>
          <cell r="BV123">
            <v>365.98317922238539</v>
          </cell>
          <cell r="BW123">
            <v>463.71177847413264</v>
          </cell>
          <cell r="BX123">
            <v>0</v>
          </cell>
          <cell r="BY123">
            <v>0</v>
          </cell>
          <cell r="BZ123">
            <v>3.6999999999999998E-2</v>
          </cell>
          <cell r="CA123">
            <v>410.34477670388657</v>
          </cell>
          <cell r="CB123">
            <v>15639.302385649773</v>
          </cell>
          <cell r="CC123">
            <v>0</v>
          </cell>
          <cell r="CD123">
            <v>686.40445216000001</v>
          </cell>
          <cell r="CE123">
            <v>16325.706837809772</v>
          </cell>
        </row>
        <row r="124">
          <cell r="A124">
            <v>42253</v>
          </cell>
          <cell r="B124">
            <v>10</v>
          </cell>
          <cell r="C124" t="str">
            <v>Sun</v>
          </cell>
          <cell r="D124">
            <v>20559.29000096412</v>
          </cell>
          <cell r="E124">
            <v>0</v>
          </cell>
          <cell r="F124">
            <v>20559.29000096412</v>
          </cell>
          <cell r="G124">
            <v>785.65199400000006</v>
          </cell>
          <cell r="H124">
            <v>21344.94199496412</v>
          </cell>
          <cell r="I124">
            <v>715.65881400000001</v>
          </cell>
          <cell r="J124">
            <v>598.09888435227697</v>
          </cell>
          <cell r="K124">
            <v>0</v>
          </cell>
          <cell r="L124">
            <v>598.09888435227697</v>
          </cell>
          <cell r="M124">
            <v>498.76576200000005</v>
          </cell>
          <cell r="N124">
            <v>0</v>
          </cell>
          <cell r="O124">
            <v>70</v>
          </cell>
          <cell r="P124">
            <v>242</v>
          </cell>
          <cell r="Q124">
            <v>0</v>
          </cell>
          <cell r="R124">
            <v>16.7</v>
          </cell>
          <cell r="S124">
            <v>20</v>
          </cell>
          <cell r="T124">
            <v>16.5</v>
          </cell>
          <cell r="U124">
            <v>242</v>
          </cell>
          <cell r="V124">
            <v>82.731473356788669</v>
          </cell>
          <cell r="W124">
            <v>0.60175801562736986</v>
          </cell>
          <cell r="X124">
            <v>0</v>
          </cell>
          <cell r="Y124">
            <v>35.39</v>
          </cell>
          <cell r="Z124">
            <v>0</v>
          </cell>
          <cell r="AA124">
            <v>1</v>
          </cell>
          <cell r="AB124">
            <v>35.39</v>
          </cell>
          <cell r="AC124">
            <v>0</v>
          </cell>
          <cell r="AD124">
            <v>35.39</v>
          </cell>
          <cell r="AE124">
            <v>47.169080000000001</v>
          </cell>
          <cell r="AF124">
            <v>49.784327237109778</v>
          </cell>
          <cell r="AG124">
            <v>0</v>
          </cell>
          <cell r="AH124">
            <v>246.55368179573793</v>
          </cell>
          <cell r="AI124">
            <v>11.449</v>
          </cell>
          <cell r="AJ124">
            <v>258.00268179573794</v>
          </cell>
          <cell r="AK124">
            <v>0</v>
          </cell>
          <cell r="AL124">
            <v>88.202239648612064</v>
          </cell>
          <cell r="AM124">
            <v>88.202239648612064</v>
          </cell>
          <cell r="AN124">
            <v>0</v>
          </cell>
          <cell r="AO124">
            <v>42.853821197604788</v>
          </cell>
          <cell r="AP124">
            <v>29.904944217613849</v>
          </cell>
          <cell r="AQ124">
            <v>0</v>
          </cell>
          <cell r="AR124">
            <v>0</v>
          </cell>
          <cell r="AS124">
            <v>30.228228000000005</v>
          </cell>
          <cell r="AT124">
            <v>0</v>
          </cell>
          <cell r="AU124">
            <v>183.78654611288394</v>
          </cell>
          <cell r="AV124">
            <v>29.210999999999999</v>
          </cell>
          <cell r="AW124">
            <v>0</v>
          </cell>
          <cell r="AX124">
            <v>6.9550000000000001</v>
          </cell>
          <cell r="AY124">
            <v>0</v>
          </cell>
          <cell r="AZ124">
            <v>0</v>
          </cell>
          <cell r="BA124">
            <v>3.21</v>
          </cell>
          <cell r="BB124">
            <v>0</v>
          </cell>
          <cell r="BC124">
            <v>1.07</v>
          </cell>
          <cell r="BD124">
            <v>23.133400000000002</v>
          </cell>
          <cell r="BE124">
            <v>63.579400000000007</v>
          </cell>
          <cell r="BF124">
            <v>247.36594611288396</v>
          </cell>
          <cell r="BG124">
            <v>10.63673568285401</v>
          </cell>
          <cell r="BH124">
            <v>4.2999999999999997E-2</v>
          </cell>
          <cell r="BI124">
            <v>258.00268179573794</v>
          </cell>
          <cell r="BJ124">
            <v>0</v>
          </cell>
          <cell r="BK124">
            <v>8725.534798751165</v>
          </cell>
          <cell r="BL124">
            <v>741.67045789384917</v>
          </cell>
          <cell r="BM124">
            <v>104.70641758501399</v>
          </cell>
          <cell r="BN124">
            <v>1048.8921753904781</v>
          </cell>
          <cell r="BO124">
            <v>635.60585628281694</v>
          </cell>
          <cell r="BP124">
            <v>0</v>
          </cell>
          <cell r="BQ124">
            <v>68.059171430259099</v>
          </cell>
          <cell r="BR124">
            <v>4.3627673993755831</v>
          </cell>
          <cell r="BS124">
            <v>0</v>
          </cell>
          <cell r="BT124">
            <v>0</v>
          </cell>
          <cell r="BU124">
            <v>2603.2968459817926</v>
          </cell>
          <cell r="BV124">
            <v>287.94264835878852</v>
          </cell>
          <cell r="BW124">
            <v>364.83206100538371</v>
          </cell>
          <cell r="BX124">
            <v>0</v>
          </cell>
          <cell r="BY124">
            <v>0</v>
          </cell>
          <cell r="BZ124">
            <v>3.6999999999999998E-2</v>
          </cell>
          <cell r="CA124">
            <v>322.84478755379308</v>
          </cell>
          <cell r="CB124">
            <v>12304.451141650923</v>
          </cell>
          <cell r="CC124">
            <v>0</v>
          </cell>
          <cell r="CD124">
            <v>540.03879691999998</v>
          </cell>
          <cell r="CE124">
            <v>12844.489938570923</v>
          </cell>
        </row>
        <row r="125">
          <cell r="A125">
            <v>42254</v>
          </cell>
          <cell r="B125">
            <v>11</v>
          </cell>
          <cell r="C125" t="str">
            <v>Mon</v>
          </cell>
          <cell r="D125">
            <v>20688.418612509049</v>
          </cell>
          <cell r="E125">
            <v>0</v>
          </cell>
          <cell r="F125">
            <v>20688.418612509049</v>
          </cell>
          <cell r="G125">
            <v>945.35330399999998</v>
          </cell>
          <cell r="H125">
            <v>21633.771916509049</v>
          </cell>
          <cell r="I125">
            <v>572.18913899999995</v>
          </cell>
          <cell r="J125">
            <v>531.2955942011564</v>
          </cell>
          <cell r="K125">
            <v>0</v>
          </cell>
          <cell r="L125">
            <v>531.2955942011564</v>
          </cell>
          <cell r="M125">
            <v>519.68812500000001</v>
          </cell>
          <cell r="N125">
            <v>0</v>
          </cell>
          <cell r="O125">
            <v>71</v>
          </cell>
          <cell r="P125">
            <v>245</v>
          </cell>
          <cell r="Q125">
            <v>0</v>
          </cell>
          <cell r="R125">
            <v>16.7</v>
          </cell>
          <cell r="S125">
            <v>20</v>
          </cell>
          <cell r="T125">
            <v>16.5</v>
          </cell>
          <cell r="U125">
            <v>244.99999999999997</v>
          </cell>
          <cell r="V125">
            <v>82.63247154520846</v>
          </cell>
          <cell r="W125">
            <v>0.61016959636254964</v>
          </cell>
          <cell r="X125">
            <v>0</v>
          </cell>
          <cell r="Y125">
            <v>35.880000000000003</v>
          </cell>
          <cell r="Z125">
            <v>0</v>
          </cell>
          <cell r="AA125">
            <v>1</v>
          </cell>
          <cell r="AB125">
            <v>35.880000000000003</v>
          </cell>
          <cell r="AC125">
            <v>0</v>
          </cell>
          <cell r="AD125">
            <v>35.880000000000003</v>
          </cell>
          <cell r="AE125">
            <v>46.620000000000005</v>
          </cell>
          <cell r="AF125">
            <v>50.419821809179709</v>
          </cell>
          <cell r="AG125">
            <v>0</v>
          </cell>
          <cell r="AH125">
            <v>250.15915053008126</v>
          </cell>
          <cell r="AI125">
            <v>11.648</v>
          </cell>
          <cell r="AJ125">
            <v>261.80715053008129</v>
          </cell>
          <cell r="AK125">
            <v>0</v>
          </cell>
          <cell r="AL125">
            <v>88.301109863302244</v>
          </cell>
          <cell r="AM125">
            <v>88.301109863302244</v>
          </cell>
          <cell r="AN125">
            <v>0</v>
          </cell>
          <cell r="AO125">
            <v>34.262822694610783</v>
          </cell>
          <cell r="AP125">
            <v>26.56477971005782</v>
          </cell>
          <cell r="AQ125">
            <v>0</v>
          </cell>
          <cell r="AR125">
            <v>0</v>
          </cell>
          <cell r="AS125">
            <v>31.49625</v>
          </cell>
          <cell r="AT125">
            <v>0</v>
          </cell>
          <cell r="AU125">
            <v>184.46316714293502</v>
          </cell>
          <cell r="AV125">
            <v>30.575999999999997</v>
          </cell>
          <cell r="AW125">
            <v>0</v>
          </cell>
          <cell r="AX125">
            <v>7.2799999999999994</v>
          </cell>
          <cell r="AY125">
            <v>0</v>
          </cell>
          <cell r="AZ125">
            <v>0</v>
          </cell>
          <cell r="BA125">
            <v>3.3599999999999994</v>
          </cell>
          <cell r="BB125">
            <v>0</v>
          </cell>
          <cell r="BC125">
            <v>1.1199999999999999</v>
          </cell>
          <cell r="BD125">
            <v>24.214399999999998</v>
          </cell>
          <cell r="BE125">
            <v>66.550399999999996</v>
          </cell>
          <cell r="BF125">
            <v>251.01356714293505</v>
          </cell>
          <cell r="BG125">
            <v>10.793583387146207</v>
          </cell>
          <cell r="BH125">
            <v>4.2999999999999997E-2</v>
          </cell>
          <cell r="BI125">
            <v>261.80715053008129</v>
          </cell>
          <cell r="BJ125">
            <v>0</v>
          </cell>
          <cell r="BK125">
            <v>8975.7103210193181</v>
          </cell>
          <cell r="BL125">
            <v>762.93537728664194</v>
          </cell>
          <cell r="BM125">
            <v>107.70852385223181</v>
          </cell>
          <cell r="BN125">
            <v>1078.9656498345716</v>
          </cell>
          <cell r="BO125">
            <v>653.82972802475399</v>
          </cell>
          <cell r="BP125">
            <v>0</v>
          </cell>
          <cell r="BQ125">
            <v>70.010540503950679</v>
          </cell>
          <cell r="BR125">
            <v>4.4878551605096595</v>
          </cell>
          <cell r="BS125">
            <v>0</v>
          </cell>
          <cell r="BT125">
            <v>0</v>
          </cell>
          <cell r="BU125">
            <v>2677.9376746626599</v>
          </cell>
          <cell r="BV125">
            <v>296.19844059363749</v>
          </cell>
          <cell r="BW125">
            <v>375.29239994245972</v>
          </cell>
          <cell r="BX125">
            <v>0</v>
          </cell>
          <cell r="BY125">
            <v>0</v>
          </cell>
          <cell r="BZ125">
            <v>3.6999999999999998E-2</v>
          </cell>
          <cell r="CA125">
            <v>332.10128187771471</v>
          </cell>
          <cell r="CB125">
            <v>12657.240118095788</v>
          </cell>
          <cell r="CC125">
            <v>0</v>
          </cell>
          <cell r="CD125">
            <v>543.02976000000001</v>
          </cell>
          <cell r="CE125">
            <v>13200.269878095787</v>
          </cell>
        </row>
        <row r="126">
          <cell r="A126">
            <v>42255</v>
          </cell>
          <cell r="B126">
            <v>11</v>
          </cell>
          <cell r="C126" t="str">
            <v>Tue</v>
          </cell>
          <cell r="D126">
            <v>25491.087218984365</v>
          </cell>
          <cell r="E126">
            <v>0</v>
          </cell>
          <cell r="F126">
            <v>25491.087218984365</v>
          </cell>
          <cell r="G126">
            <v>1164.8103210000002</v>
          </cell>
          <cell r="H126">
            <v>26655.897539984366</v>
          </cell>
          <cell r="I126">
            <v>940.42967400000009</v>
          </cell>
          <cell r="J126">
            <v>713.05461326997306</v>
          </cell>
          <cell r="K126">
            <v>0</v>
          </cell>
          <cell r="L126">
            <v>713.05461326997306</v>
          </cell>
          <cell r="M126">
            <v>737.01224999999999</v>
          </cell>
          <cell r="N126">
            <v>0</v>
          </cell>
          <cell r="O126">
            <v>72</v>
          </cell>
          <cell r="P126">
            <v>245</v>
          </cell>
          <cell r="Q126">
            <v>0</v>
          </cell>
          <cell r="R126">
            <v>16.7</v>
          </cell>
          <cell r="S126">
            <v>20</v>
          </cell>
          <cell r="T126">
            <v>16.5</v>
          </cell>
          <cell r="U126">
            <v>244.99999999999997</v>
          </cell>
          <cell r="V126">
            <v>82.63247154520846</v>
          </cell>
          <cell r="W126">
            <v>0.61016959636254964</v>
          </cell>
          <cell r="X126">
            <v>0</v>
          </cell>
          <cell r="Y126">
            <v>35.880000000000003</v>
          </cell>
          <cell r="Z126">
            <v>0</v>
          </cell>
          <cell r="AA126">
            <v>1</v>
          </cell>
          <cell r="AB126">
            <v>35.880000000000003</v>
          </cell>
          <cell r="AC126">
            <v>0</v>
          </cell>
          <cell r="AD126">
            <v>35.880000000000003</v>
          </cell>
          <cell r="AE126">
            <v>46.620000000000005</v>
          </cell>
          <cell r="AF126">
            <v>50.419821809179709</v>
          </cell>
          <cell r="AG126">
            <v>0</v>
          </cell>
          <cell r="AH126">
            <v>308.2318104745645</v>
          </cell>
          <cell r="AI126">
            <v>14.352</v>
          </cell>
          <cell r="AJ126">
            <v>322.58381047456447</v>
          </cell>
          <cell r="AK126">
            <v>0</v>
          </cell>
          <cell r="AL126">
            <v>108.79958179585456</v>
          </cell>
          <cell r="AM126">
            <v>108.79958179585456</v>
          </cell>
          <cell r="AN126">
            <v>0</v>
          </cell>
          <cell r="AO126">
            <v>56.313154131736539</v>
          </cell>
          <cell r="AP126">
            <v>35.652730663498652</v>
          </cell>
          <cell r="AQ126">
            <v>0</v>
          </cell>
          <cell r="AR126">
            <v>0</v>
          </cell>
          <cell r="AS126">
            <v>44.667409090909089</v>
          </cell>
          <cell r="AT126">
            <v>0</v>
          </cell>
          <cell r="AU126">
            <v>227.28497380111642</v>
          </cell>
          <cell r="AV126">
            <v>37.674000000000007</v>
          </cell>
          <cell r="AW126">
            <v>0</v>
          </cell>
          <cell r="AX126">
            <v>8.9700000000000006</v>
          </cell>
          <cell r="AY126">
            <v>0</v>
          </cell>
          <cell r="AZ126">
            <v>0</v>
          </cell>
          <cell r="BA126">
            <v>4.1400000000000006</v>
          </cell>
          <cell r="BB126">
            <v>0</v>
          </cell>
          <cell r="BC126">
            <v>1.3800000000000001</v>
          </cell>
          <cell r="BD126">
            <v>29.835600000000007</v>
          </cell>
          <cell r="BE126">
            <v>81.999600000000015</v>
          </cell>
          <cell r="BF126">
            <v>309.28457380111644</v>
          </cell>
          <cell r="BG126">
            <v>13.299236673448007</v>
          </cell>
          <cell r="BH126">
            <v>4.2999999999999997E-2</v>
          </cell>
          <cell r="BI126">
            <v>322.58381047456447</v>
          </cell>
          <cell r="BJ126">
            <v>0</v>
          </cell>
          <cell r="BK126">
            <v>11059.357359827374</v>
          </cell>
          <cell r="BL126">
            <v>940.04537558532695</v>
          </cell>
          <cell r="BM126">
            <v>132.71228831792851</v>
          </cell>
          <cell r="BN126">
            <v>1329.4398185461687</v>
          </cell>
          <cell r="BO126">
            <v>805.61162917335776</v>
          </cell>
          <cell r="BP126">
            <v>0</v>
          </cell>
          <cell r="BQ126">
            <v>86.262987406653522</v>
          </cell>
          <cell r="BR126">
            <v>5.5296786799136877</v>
          </cell>
          <cell r="BS126">
            <v>0</v>
          </cell>
          <cell r="BT126">
            <v>0</v>
          </cell>
          <cell r="BU126">
            <v>3299.6017777093498</v>
          </cell>
          <cell r="BV126">
            <v>364.95879287430336</v>
          </cell>
          <cell r="BW126">
            <v>462.41384992910218</v>
          </cell>
          <cell r="BX126">
            <v>0</v>
          </cell>
          <cell r="BY126">
            <v>0</v>
          </cell>
          <cell r="BZ126">
            <v>3.6999999999999998E-2</v>
          </cell>
          <cell r="CA126">
            <v>409.19622231361285</v>
          </cell>
          <cell r="CB126">
            <v>15595.528002653742</v>
          </cell>
          <cell r="CC126">
            <v>0</v>
          </cell>
          <cell r="CD126">
            <v>669.09024000000011</v>
          </cell>
          <cell r="CE126">
            <v>16264.618242653742</v>
          </cell>
        </row>
        <row r="127">
          <cell r="A127">
            <v>42256</v>
          </cell>
          <cell r="B127">
            <v>11</v>
          </cell>
          <cell r="C127" t="str">
            <v>Wed</v>
          </cell>
          <cell r="D127">
            <v>26045.241288962283</v>
          </cell>
          <cell r="E127">
            <v>0</v>
          </cell>
          <cell r="F127">
            <v>26045.241288962283</v>
          </cell>
          <cell r="G127">
            <v>1190.1322845</v>
          </cell>
          <cell r="H127">
            <v>27235.373573462282</v>
          </cell>
          <cell r="I127">
            <v>685.49391900000001</v>
          </cell>
          <cell r="J127">
            <v>680.43119959095463</v>
          </cell>
          <cell r="K127">
            <v>0</v>
          </cell>
          <cell r="L127">
            <v>680.43119959095463</v>
          </cell>
          <cell r="M127">
            <v>647.24793749999992</v>
          </cell>
          <cell r="N127">
            <v>0</v>
          </cell>
          <cell r="O127">
            <v>73</v>
          </cell>
          <cell r="P127">
            <v>245</v>
          </cell>
          <cell r="Q127">
            <v>0</v>
          </cell>
          <cell r="R127">
            <v>16.7</v>
          </cell>
          <cell r="S127">
            <v>20</v>
          </cell>
          <cell r="T127">
            <v>16.5</v>
          </cell>
          <cell r="U127">
            <v>244.99999999999997</v>
          </cell>
          <cell r="V127">
            <v>82.63247154520846</v>
          </cell>
          <cell r="W127">
            <v>0.61016959636254964</v>
          </cell>
          <cell r="X127">
            <v>0</v>
          </cell>
          <cell r="Y127">
            <v>35.880000000000003</v>
          </cell>
          <cell r="Z127">
            <v>0</v>
          </cell>
          <cell r="AA127">
            <v>1</v>
          </cell>
          <cell r="AB127">
            <v>35.880000000000003</v>
          </cell>
          <cell r="AC127">
            <v>0</v>
          </cell>
          <cell r="AD127">
            <v>35.880000000000003</v>
          </cell>
          <cell r="AE127">
            <v>46.620000000000005</v>
          </cell>
          <cell r="AF127">
            <v>50.419821809179709</v>
          </cell>
          <cell r="AG127">
            <v>0</v>
          </cell>
          <cell r="AH127">
            <v>314.93250200662015</v>
          </cell>
          <cell r="AI127">
            <v>14.663999999999998</v>
          </cell>
          <cell r="AJ127">
            <v>329.5965020066202</v>
          </cell>
          <cell r="AK127">
            <v>0</v>
          </cell>
          <cell r="AL127">
            <v>111.16479009576443</v>
          </cell>
          <cell r="AM127">
            <v>111.16479009576443</v>
          </cell>
          <cell r="AN127">
            <v>0</v>
          </cell>
          <cell r="AO127">
            <v>41.047540059880241</v>
          </cell>
          <cell r="AP127">
            <v>34.021559979547732</v>
          </cell>
          <cell r="AQ127">
            <v>0</v>
          </cell>
          <cell r="AR127">
            <v>0</v>
          </cell>
          <cell r="AS127">
            <v>39.227147727272722</v>
          </cell>
          <cell r="AT127">
            <v>0</v>
          </cell>
          <cell r="AU127">
            <v>232.22595149244498</v>
          </cell>
          <cell r="AV127">
            <v>38.492999999999995</v>
          </cell>
          <cell r="AW127">
            <v>0</v>
          </cell>
          <cell r="AX127">
            <v>9.1649999999999991</v>
          </cell>
          <cell r="AY127">
            <v>0</v>
          </cell>
          <cell r="AZ127">
            <v>0</v>
          </cell>
          <cell r="BA127">
            <v>4.2299999999999995</v>
          </cell>
          <cell r="BB127">
            <v>0</v>
          </cell>
          <cell r="BC127">
            <v>1.41</v>
          </cell>
          <cell r="BD127">
            <v>30.484199999999998</v>
          </cell>
          <cell r="BE127">
            <v>83.782200000000003</v>
          </cell>
          <cell r="BF127">
            <v>316.00815149244499</v>
          </cell>
          <cell r="BG127">
            <v>13.588350514175135</v>
          </cell>
          <cell r="BH127">
            <v>4.2999999999999997E-2</v>
          </cell>
          <cell r="BI127">
            <v>329.5965020066202</v>
          </cell>
          <cell r="BJ127">
            <v>0</v>
          </cell>
          <cell r="BK127">
            <v>11299.778171997534</v>
          </cell>
          <cell r="BL127">
            <v>960.48114461979037</v>
          </cell>
          <cell r="BM127">
            <v>135.5973380639704</v>
          </cell>
          <cell r="BN127">
            <v>1358.3406841667374</v>
          </cell>
          <cell r="BO127">
            <v>823.12492545973498</v>
          </cell>
          <cell r="BP127">
            <v>0</v>
          </cell>
          <cell r="BQ127">
            <v>88.138269741580757</v>
          </cell>
          <cell r="BR127">
            <v>5.6498890859987672</v>
          </cell>
          <cell r="BS127">
            <v>0</v>
          </cell>
          <cell r="BT127">
            <v>0</v>
          </cell>
          <cell r="BU127">
            <v>3371.3322511378133</v>
          </cell>
          <cell r="BV127">
            <v>372.8926796759186</v>
          </cell>
          <cell r="BW127">
            <v>472.46632492756089</v>
          </cell>
          <cell r="BX127">
            <v>0</v>
          </cell>
          <cell r="BY127">
            <v>0</v>
          </cell>
          <cell r="BZ127">
            <v>3.6999999999999998E-2</v>
          </cell>
          <cell r="CA127">
            <v>418.09179236390872</v>
          </cell>
          <cell r="CB127">
            <v>15934.561220102732</v>
          </cell>
          <cell r="CC127">
            <v>0</v>
          </cell>
          <cell r="CD127">
            <v>683.63567999999998</v>
          </cell>
          <cell r="CE127">
            <v>16618.196900102732</v>
          </cell>
        </row>
        <row r="128">
          <cell r="A128">
            <v>42257</v>
          </cell>
          <cell r="B128">
            <v>11</v>
          </cell>
          <cell r="C128" t="str">
            <v>Thu</v>
          </cell>
          <cell r="D128">
            <v>34542.270361957075</v>
          </cell>
          <cell r="E128">
            <v>0</v>
          </cell>
          <cell r="F128">
            <v>34542.270361957075</v>
          </cell>
          <cell r="G128">
            <v>1578.4023915</v>
          </cell>
          <cell r="H128">
            <v>36120.672753457075</v>
          </cell>
          <cell r="I128">
            <v>957.42539099999999</v>
          </cell>
          <cell r="J128">
            <v>829.56680498075309</v>
          </cell>
          <cell r="K128">
            <v>0</v>
          </cell>
          <cell r="L128">
            <v>829.56680498075309</v>
          </cell>
          <cell r="M128">
            <v>874.02093749999995</v>
          </cell>
          <cell r="N128">
            <v>0</v>
          </cell>
          <cell r="O128">
            <v>74</v>
          </cell>
          <cell r="P128">
            <v>245</v>
          </cell>
          <cell r="Q128">
            <v>0</v>
          </cell>
          <cell r="R128">
            <v>16.7</v>
          </cell>
          <cell r="S128">
            <v>20</v>
          </cell>
          <cell r="T128">
            <v>16.5</v>
          </cell>
          <cell r="U128">
            <v>244.99999999999997</v>
          </cell>
          <cell r="V128">
            <v>82.63247154520846</v>
          </cell>
          <cell r="W128">
            <v>0.61016959636254964</v>
          </cell>
          <cell r="X128">
            <v>0</v>
          </cell>
          <cell r="Y128">
            <v>35.880000000000003</v>
          </cell>
          <cell r="Z128">
            <v>0</v>
          </cell>
          <cell r="AA128">
            <v>1</v>
          </cell>
          <cell r="AB128">
            <v>35.880000000000003</v>
          </cell>
          <cell r="AC128">
            <v>0</v>
          </cell>
          <cell r="AD128">
            <v>35.880000000000003</v>
          </cell>
          <cell r="AE128">
            <v>46.620000000000005</v>
          </cell>
          <cell r="AF128">
            <v>50.419821809179709</v>
          </cell>
          <cell r="AG128">
            <v>0</v>
          </cell>
          <cell r="AH128">
            <v>417.67643883147502</v>
          </cell>
          <cell r="AI128">
            <v>19.448</v>
          </cell>
          <cell r="AJ128">
            <v>437.124438831475</v>
          </cell>
          <cell r="AK128">
            <v>0</v>
          </cell>
          <cell r="AL128">
            <v>147.43131736104928</v>
          </cell>
          <cell r="AM128">
            <v>147.43131736104928</v>
          </cell>
          <cell r="AN128">
            <v>0</v>
          </cell>
          <cell r="AO128">
            <v>57.330861736526948</v>
          </cell>
          <cell r="AP128">
            <v>41.478340249037657</v>
          </cell>
          <cell r="AQ128">
            <v>0</v>
          </cell>
          <cell r="AR128">
            <v>0</v>
          </cell>
          <cell r="AS128">
            <v>52.970965909090907</v>
          </cell>
          <cell r="AT128">
            <v>0</v>
          </cell>
          <cell r="AU128">
            <v>307.98760942615047</v>
          </cell>
          <cell r="AV128">
            <v>51.051000000000002</v>
          </cell>
          <cell r="AW128">
            <v>0</v>
          </cell>
          <cell r="AX128">
            <v>12.154999999999999</v>
          </cell>
          <cell r="AY128">
            <v>0</v>
          </cell>
          <cell r="AZ128">
            <v>0</v>
          </cell>
          <cell r="BA128">
            <v>5.61</v>
          </cell>
          <cell r="BB128">
            <v>0</v>
          </cell>
          <cell r="BC128">
            <v>1.87</v>
          </cell>
          <cell r="BD128">
            <v>40.429400000000001</v>
          </cell>
          <cell r="BE128">
            <v>111.11540000000001</v>
          </cell>
          <cell r="BF128">
            <v>419.10300942615055</v>
          </cell>
          <cell r="BG128">
            <v>18.021429405324472</v>
          </cell>
          <cell r="BH128">
            <v>4.2999999999999997E-2</v>
          </cell>
          <cell r="BI128">
            <v>437.124438831475</v>
          </cell>
          <cell r="BJ128">
            <v>0</v>
          </cell>
          <cell r="BK128">
            <v>14986.230625273325</v>
          </cell>
          <cell r="BL128">
            <v>1273.8296031482328</v>
          </cell>
          <cell r="BM128">
            <v>179.83476750327992</v>
          </cell>
          <cell r="BN128">
            <v>1801.4872903487937</v>
          </cell>
          <cell r="BO128">
            <v>1091.6621351841875</v>
          </cell>
          <cell r="BP128">
            <v>0</v>
          </cell>
          <cell r="BQ128">
            <v>116.89259887713195</v>
          </cell>
          <cell r="BR128">
            <v>7.4931153126366636</v>
          </cell>
          <cell r="BS128">
            <v>0</v>
          </cell>
          <cell r="BT128">
            <v>0</v>
          </cell>
          <cell r="BU128">
            <v>4471.1995103742629</v>
          </cell>
          <cell r="BV128">
            <v>494.54561063401974</v>
          </cell>
          <cell r="BW128">
            <v>626.60427490392829</v>
          </cell>
          <cell r="BX128">
            <v>0</v>
          </cell>
          <cell r="BY128">
            <v>0</v>
          </cell>
          <cell r="BZ128">
            <v>3.6999999999999998E-2</v>
          </cell>
          <cell r="CA128">
            <v>554.49053313511297</v>
          </cell>
          <cell r="CB128">
            <v>21133.07055432065</v>
          </cell>
          <cell r="CC128">
            <v>0</v>
          </cell>
          <cell r="CD128">
            <v>906.66576000000009</v>
          </cell>
          <cell r="CE128">
            <v>22039.736314320646</v>
          </cell>
        </row>
        <row r="129">
          <cell r="A129">
            <v>42258</v>
          </cell>
          <cell r="B129">
            <v>11</v>
          </cell>
          <cell r="C129" t="str">
            <v>Fri</v>
          </cell>
          <cell r="D129">
            <v>33249.24419867526</v>
          </cell>
          <cell r="E129">
            <v>0</v>
          </cell>
          <cell r="F129">
            <v>33249.24419867526</v>
          </cell>
          <cell r="G129">
            <v>1519.31781</v>
          </cell>
          <cell r="H129">
            <v>34768.562008675261</v>
          </cell>
          <cell r="I129">
            <v>1008.4125420000001</v>
          </cell>
          <cell r="J129">
            <v>778.3014406280098</v>
          </cell>
          <cell r="K129">
            <v>0</v>
          </cell>
          <cell r="L129">
            <v>778.3014406280098</v>
          </cell>
          <cell r="M129">
            <v>812.60324999999989</v>
          </cell>
          <cell r="N129">
            <v>0</v>
          </cell>
          <cell r="O129">
            <v>75</v>
          </cell>
          <cell r="P129">
            <v>245</v>
          </cell>
          <cell r="Q129">
            <v>0</v>
          </cell>
          <cell r="R129">
            <v>16.7</v>
          </cell>
          <cell r="S129">
            <v>20</v>
          </cell>
          <cell r="T129">
            <v>16.5</v>
          </cell>
          <cell r="U129">
            <v>244.99999999999997</v>
          </cell>
          <cell r="V129">
            <v>82.63247154520846</v>
          </cell>
          <cell r="W129">
            <v>0.61016959636254964</v>
          </cell>
          <cell r="X129">
            <v>0</v>
          </cell>
          <cell r="Y129">
            <v>35.880000000000003</v>
          </cell>
          <cell r="Z129">
            <v>0</v>
          </cell>
          <cell r="AA129">
            <v>1</v>
          </cell>
          <cell r="AB129">
            <v>35.880000000000003</v>
          </cell>
          <cell r="AC129">
            <v>0</v>
          </cell>
          <cell r="AD129">
            <v>35.880000000000003</v>
          </cell>
          <cell r="AE129">
            <v>46.620000000000005</v>
          </cell>
          <cell r="AF129">
            <v>50.419821809179709</v>
          </cell>
          <cell r="AG129">
            <v>0</v>
          </cell>
          <cell r="AH129">
            <v>402.04149192334495</v>
          </cell>
          <cell r="AI129">
            <v>18.72</v>
          </cell>
          <cell r="AJ129">
            <v>420.76149192334492</v>
          </cell>
          <cell r="AK129">
            <v>0</v>
          </cell>
          <cell r="AL129">
            <v>141.91249799459288</v>
          </cell>
          <cell r="AM129">
            <v>141.91249799459288</v>
          </cell>
          <cell r="AN129">
            <v>0</v>
          </cell>
          <cell r="AO129">
            <v>60.383984550898219</v>
          </cell>
          <cell r="AP129">
            <v>38.915072031400484</v>
          </cell>
          <cell r="AQ129">
            <v>0</v>
          </cell>
          <cell r="AR129">
            <v>0</v>
          </cell>
          <cell r="AS129">
            <v>49.248681818181815</v>
          </cell>
          <cell r="AT129">
            <v>0</v>
          </cell>
          <cell r="AU129">
            <v>296.45866147971702</v>
          </cell>
          <cell r="AV129">
            <v>49.14</v>
          </cell>
          <cell r="AW129">
            <v>0</v>
          </cell>
          <cell r="AX129">
            <v>11.7</v>
          </cell>
          <cell r="AY129">
            <v>0</v>
          </cell>
          <cell r="AZ129">
            <v>0</v>
          </cell>
          <cell r="BA129">
            <v>5.3999999999999995</v>
          </cell>
          <cell r="BB129">
            <v>0</v>
          </cell>
          <cell r="BC129">
            <v>1.7999999999999998</v>
          </cell>
          <cell r="BD129">
            <v>38.916000000000004</v>
          </cell>
          <cell r="BE129">
            <v>106.956</v>
          </cell>
          <cell r="BF129">
            <v>403.4146614797171</v>
          </cell>
          <cell r="BG129">
            <v>17.346830443627834</v>
          </cell>
          <cell r="BH129">
            <v>4.2999999999999997E-2</v>
          </cell>
          <cell r="BI129">
            <v>420.76149192334492</v>
          </cell>
          <cell r="BJ129">
            <v>0</v>
          </cell>
          <cell r="BK129">
            <v>14425.248730209618</v>
          </cell>
          <cell r="BL129">
            <v>1226.1461420678177</v>
          </cell>
          <cell r="BM129">
            <v>173.1029847625154</v>
          </cell>
          <cell r="BN129">
            <v>1734.051937234133</v>
          </cell>
          <cell r="BO129">
            <v>1050.7977771826404</v>
          </cell>
          <cell r="BP129">
            <v>0</v>
          </cell>
          <cell r="BQ129">
            <v>112.51694009563502</v>
          </cell>
          <cell r="BR129">
            <v>7.2126243651048094</v>
          </cell>
          <cell r="BS129">
            <v>0</v>
          </cell>
          <cell r="BT129">
            <v>0</v>
          </cell>
          <cell r="BU129">
            <v>4303.8284057078472</v>
          </cell>
          <cell r="BV129">
            <v>476.03320809691741</v>
          </cell>
          <cell r="BW129">
            <v>603.14849990752452</v>
          </cell>
          <cell r="BX129">
            <v>0</v>
          </cell>
          <cell r="BY129">
            <v>0</v>
          </cell>
          <cell r="BZ129">
            <v>3.6999999999999998E-2</v>
          </cell>
          <cell r="CA129">
            <v>533.73420301775582</v>
          </cell>
          <cell r="CB129">
            <v>20341.99304693966</v>
          </cell>
          <cell r="CC129">
            <v>0</v>
          </cell>
          <cell r="CD129">
            <v>872.72640000000001</v>
          </cell>
          <cell r="CE129">
            <v>21214.71944693966</v>
          </cell>
        </row>
        <row r="130">
          <cell r="A130">
            <v>42259</v>
          </cell>
          <cell r="B130">
            <v>11</v>
          </cell>
          <cell r="C130" t="str">
            <v>Sat</v>
          </cell>
          <cell r="D130">
            <v>25121.651172332418</v>
          </cell>
          <cell r="E130">
            <v>0</v>
          </cell>
          <cell r="F130">
            <v>25121.651172332418</v>
          </cell>
          <cell r="G130">
            <v>1147.9290120000001</v>
          </cell>
          <cell r="H130">
            <v>26269.580184332419</v>
          </cell>
          <cell r="I130">
            <v>844.12061100000005</v>
          </cell>
          <cell r="J130">
            <v>559.25852021174353</v>
          </cell>
          <cell r="K130">
            <v>0</v>
          </cell>
          <cell r="L130">
            <v>559.25852021174353</v>
          </cell>
          <cell r="M130">
            <v>623.62575000000004</v>
          </cell>
          <cell r="N130">
            <v>0</v>
          </cell>
          <cell r="O130">
            <v>76</v>
          </cell>
          <cell r="P130">
            <v>245</v>
          </cell>
          <cell r="Q130">
            <v>0</v>
          </cell>
          <cell r="R130">
            <v>16.7</v>
          </cell>
          <cell r="S130">
            <v>20</v>
          </cell>
          <cell r="T130">
            <v>16.5</v>
          </cell>
          <cell r="U130">
            <v>244.99999999999997</v>
          </cell>
          <cell r="V130">
            <v>82.63247154520846</v>
          </cell>
          <cell r="W130">
            <v>0.61016959636254964</v>
          </cell>
          <cell r="X130">
            <v>0</v>
          </cell>
          <cell r="Y130">
            <v>35.880000000000003</v>
          </cell>
          <cell r="Z130">
            <v>0</v>
          </cell>
          <cell r="AA130">
            <v>1</v>
          </cell>
          <cell r="AB130">
            <v>35.880000000000003</v>
          </cell>
          <cell r="AC130">
            <v>0</v>
          </cell>
          <cell r="AD130">
            <v>35.880000000000003</v>
          </cell>
          <cell r="AE130">
            <v>46.620000000000005</v>
          </cell>
          <cell r="AF130">
            <v>50.419821809179709</v>
          </cell>
          <cell r="AG130">
            <v>0</v>
          </cell>
          <cell r="AH130">
            <v>303.76468278652732</v>
          </cell>
          <cell r="AI130">
            <v>14.144000000000002</v>
          </cell>
          <cell r="AJ130">
            <v>317.90868278652732</v>
          </cell>
          <cell r="AK130">
            <v>0</v>
          </cell>
          <cell r="AL130">
            <v>107.22277626258131</v>
          </cell>
          <cell r="AM130">
            <v>107.22277626258131</v>
          </cell>
          <cell r="AN130">
            <v>0</v>
          </cell>
          <cell r="AO130">
            <v>50.54614437125749</v>
          </cell>
          <cell r="AP130">
            <v>27.962926010587179</v>
          </cell>
          <cell r="AQ130">
            <v>0</v>
          </cell>
          <cell r="AR130">
            <v>0</v>
          </cell>
          <cell r="AS130">
            <v>37.795499999999997</v>
          </cell>
          <cell r="AT130">
            <v>0</v>
          </cell>
          <cell r="AU130">
            <v>223.990988673564</v>
          </cell>
          <cell r="AV130">
            <v>37.128</v>
          </cell>
          <cell r="AW130">
            <v>0</v>
          </cell>
          <cell r="AX130">
            <v>8.84</v>
          </cell>
          <cell r="AY130">
            <v>0</v>
          </cell>
          <cell r="AZ130">
            <v>0</v>
          </cell>
          <cell r="BA130">
            <v>4.08</v>
          </cell>
          <cell r="BB130">
            <v>0</v>
          </cell>
          <cell r="BC130">
            <v>1.36</v>
          </cell>
          <cell r="BD130">
            <v>29.403200000000005</v>
          </cell>
          <cell r="BE130">
            <v>80.811200000000014</v>
          </cell>
          <cell r="BF130">
            <v>304.80218867356405</v>
          </cell>
          <cell r="BG130">
            <v>13.106494112963253</v>
          </cell>
          <cell r="BH130">
            <v>4.2999999999999997E-2</v>
          </cell>
          <cell r="BI130">
            <v>317.90868278652732</v>
          </cell>
          <cell r="BJ130">
            <v>0</v>
          </cell>
          <cell r="BK130">
            <v>10899.076818380601</v>
          </cell>
          <cell r="BL130">
            <v>926.42152956235111</v>
          </cell>
          <cell r="BM130">
            <v>130.78892182056723</v>
          </cell>
          <cell r="BN130">
            <v>1310.1725747991229</v>
          </cell>
          <cell r="BO130">
            <v>793.93609831577282</v>
          </cell>
          <cell r="BP130">
            <v>0</v>
          </cell>
          <cell r="BQ130">
            <v>85.012799183368685</v>
          </cell>
          <cell r="BR130">
            <v>5.4495384091903016</v>
          </cell>
          <cell r="BS130">
            <v>0</v>
          </cell>
          <cell r="BT130">
            <v>0</v>
          </cell>
          <cell r="BU130">
            <v>3251.7814620903737</v>
          </cell>
          <cell r="BV130">
            <v>359.66953500655984</v>
          </cell>
          <cell r="BW130">
            <v>455.71219993012971</v>
          </cell>
          <cell r="BX130">
            <v>0</v>
          </cell>
          <cell r="BY130">
            <v>0</v>
          </cell>
          <cell r="BZ130">
            <v>3.6999999999999998E-2</v>
          </cell>
          <cell r="CA130">
            <v>403.26584228008221</v>
          </cell>
          <cell r="CB130">
            <v>15369.505857687745</v>
          </cell>
          <cell r="CC130">
            <v>0</v>
          </cell>
          <cell r="CD130">
            <v>659.39328000000012</v>
          </cell>
          <cell r="CE130">
            <v>16028.899137687746</v>
          </cell>
        </row>
        <row r="131">
          <cell r="A131">
            <v>42260</v>
          </cell>
          <cell r="B131">
            <v>11</v>
          </cell>
          <cell r="C131" t="str">
            <v>Sun</v>
          </cell>
          <cell r="D131">
            <v>19764.828495879181</v>
          </cell>
          <cell r="E131">
            <v>0</v>
          </cell>
          <cell r="F131">
            <v>19764.828495879181</v>
          </cell>
          <cell r="G131">
            <v>903.15003150000007</v>
          </cell>
          <cell r="H131">
            <v>20667.978527379182</v>
          </cell>
          <cell r="I131">
            <v>662.83296300000006</v>
          </cell>
          <cell r="J131">
            <v>563.91900788017483</v>
          </cell>
          <cell r="K131">
            <v>0</v>
          </cell>
          <cell r="L131">
            <v>563.91900788017483</v>
          </cell>
          <cell r="M131">
            <v>510.23925000000008</v>
          </cell>
          <cell r="N131">
            <v>0</v>
          </cell>
          <cell r="O131">
            <v>77</v>
          </cell>
          <cell r="P131">
            <v>245</v>
          </cell>
          <cell r="Q131">
            <v>0</v>
          </cell>
          <cell r="R131">
            <v>16.7</v>
          </cell>
          <cell r="S131">
            <v>20</v>
          </cell>
          <cell r="T131">
            <v>16.5</v>
          </cell>
          <cell r="U131">
            <v>244.99999999999997</v>
          </cell>
          <cell r="V131">
            <v>82.63247154520846</v>
          </cell>
          <cell r="W131">
            <v>0.61016959636254964</v>
          </cell>
          <cell r="X131">
            <v>0</v>
          </cell>
          <cell r="Y131">
            <v>35.880000000000003</v>
          </cell>
          <cell r="Z131">
            <v>0</v>
          </cell>
          <cell r="AA131">
            <v>1</v>
          </cell>
          <cell r="AB131">
            <v>35.880000000000003</v>
          </cell>
          <cell r="AC131">
            <v>0</v>
          </cell>
          <cell r="AD131">
            <v>35.880000000000003</v>
          </cell>
          <cell r="AE131">
            <v>46.620000000000005</v>
          </cell>
          <cell r="AF131">
            <v>50.419821809179709</v>
          </cell>
          <cell r="AG131">
            <v>0</v>
          </cell>
          <cell r="AH131">
            <v>238.99133130998837</v>
          </cell>
          <cell r="AI131">
            <v>11.128</v>
          </cell>
          <cell r="AJ131">
            <v>250.11933130998838</v>
          </cell>
          <cell r="AK131">
            <v>0</v>
          </cell>
          <cell r="AL131">
            <v>84.359096030119119</v>
          </cell>
          <cell r="AM131">
            <v>84.359096030119119</v>
          </cell>
          <cell r="AN131">
            <v>0</v>
          </cell>
          <cell r="AO131">
            <v>39.690596586826352</v>
          </cell>
          <cell r="AP131">
            <v>28.19595039400874</v>
          </cell>
          <cell r="AQ131">
            <v>0</v>
          </cell>
          <cell r="AR131">
            <v>0</v>
          </cell>
          <cell r="AS131">
            <v>30.923590909090912</v>
          </cell>
          <cell r="AT131">
            <v>0</v>
          </cell>
          <cell r="AU131">
            <v>176.22820432405402</v>
          </cell>
          <cell r="AV131">
            <v>29.210999999999999</v>
          </cell>
          <cell r="AW131">
            <v>0</v>
          </cell>
          <cell r="AX131">
            <v>6.9550000000000001</v>
          </cell>
          <cell r="AY131">
            <v>0</v>
          </cell>
          <cell r="AZ131">
            <v>0</v>
          </cell>
          <cell r="BA131">
            <v>3.21</v>
          </cell>
          <cell r="BB131">
            <v>0</v>
          </cell>
          <cell r="BC131">
            <v>1.07</v>
          </cell>
          <cell r="BD131">
            <v>23.133400000000002</v>
          </cell>
          <cell r="BE131">
            <v>63.579400000000007</v>
          </cell>
          <cell r="BF131">
            <v>239.80760432405404</v>
          </cell>
          <cell r="BG131">
            <v>10.311726985934323</v>
          </cell>
          <cell r="BH131">
            <v>4.2999999999999997E-2</v>
          </cell>
          <cell r="BI131">
            <v>250.11933130998838</v>
          </cell>
          <cell r="BJ131">
            <v>0</v>
          </cell>
          <cell r="BK131">
            <v>8575.0089674023839</v>
          </cell>
          <cell r="BL131">
            <v>728.87576222920268</v>
          </cell>
          <cell r="BM131">
            <v>102.90010760882861</v>
          </cell>
          <cell r="BN131">
            <v>1030.7975404669569</v>
          </cell>
          <cell r="BO131">
            <v>624.64090088079183</v>
          </cell>
          <cell r="BP131">
            <v>0</v>
          </cell>
          <cell r="BQ131">
            <v>66.885069945738593</v>
          </cell>
          <cell r="BR131">
            <v>4.2875044837011922</v>
          </cell>
          <cell r="BS131">
            <v>0</v>
          </cell>
          <cell r="BT131">
            <v>0</v>
          </cell>
          <cell r="BU131">
            <v>2558.3868856152203</v>
          </cell>
          <cell r="BV131">
            <v>282.97529592427867</v>
          </cell>
          <cell r="BW131">
            <v>358.53827494502849</v>
          </cell>
          <cell r="BX131">
            <v>0</v>
          </cell>
          <cell r="BY131">
            <v>0</v>
          </cell>
          <cell r="BZ131">
            <v>3.6999999999999998E-2</v>
          </cell>
          <cell r="CA131">
            <v>317.2753317938882</v>
          </cell>
          <cell r="CB131">
            <v>12092.184755680799</v>
          </cell>
          <cell r="CC131">
            <v>0</v>
          </cell>
          <cell r="CD131">
            <v>518.78736000000004</v>
          </cell>
          <cell r="CE131">
            <v>12610.972115680797</v>
          </cell>
        </row>
        <row r="132">
          <cell r="A132">
            <v>42261</v>
          </cell>
          <cell r="B132">
            <v>12</v>
          </cell>
          <cell r="C132" t="str">
            <v>Mon</v>
          </cell>
          <cell r="D132">
            <v>21517.351358221229</v>
          </cell>
          <cell r="E132">
            <v>0</v>
          </cell>
          <cell r="F132">
            <v>21517.351358221229</v>
          </cell>
          <cell r="G132">
            <v>743.5375919999999</v>
          </cell>
          <cell r="H132">
            <v>22260.88895022123</v>
          </cell>
          <cell r="I132">
            <v>610.25942249999991</v>
          </cell>
          <cell r="J132">
            <v>586.8910099200142</v>
          </cell>
          <cell r="K132">
            <v>0</v>
          </cell>
          <cell r="L132">
            <v>586.8910099200142</v>
          </cell>
          <cell r="M132">
            <v>575.53353000000004</v>
          </cell>
          <cell r="N132">
            <v>0</v>
          </cell>
          <cell r="O132">
            <v>78</v>
          </cell>
          <cell r="P132">
            <v>245</v>
          </cell>
          <cell r="Q132">
            <v>0</v>
          </cell>
          <cell r="R132">
            <v>16.7</v>
          </cell>
          <cell r="S132">
            <v>20</v>
          </cell>
          <cell r="T132">
            <v>16.5</v>
          </cell>
          <cell r="U132">
            <v>244.99999999999997</v>
          </cell>
          <cell r="V132">
            <v>81.375912959533323</v>
          </cell>
          <cell r="W132">
            <v>0.61737372622615194</v>
          </cell>
          <cell r="X132">
            <v>0</v>
          </cell>
          <cell r="Y132">
            <v>35.729999999999997</v>
          </cell>
          <cell r="Z132">
            <v>0</v>
          </cell>
          <cell r="AA132">
            <v>1</v>
          </cell>
          <cell r="AB132">
            <v>35.729999999999997</v>
          </cell>
          <cell r="AC132">
            <v>0</v>
          </cell>
          <cell r="AD132">
            <v>35.729999999999997</v>
          </cell>
          <cell r="AE132">
            <v>47.086200000000005</v>
          </cell>
          <cell r="AF132">
            <v>50.239350608882091</v>
          </cell>
          <cell r="AG132">
            <v>0</v>
          </cell>
          <cell r="AH132">
            <v>261.46024214368128</v>
          </cell>
          <cell r="AI132">
            <v>12.095999999999998</v>
          </cell>
          <cell r="AJ132">
            <v>273.55624214368129</v>
          </cell>
          <cell r="AK132">
            <v>0</v>
          </cell>
          <cell r="AL132">
            <v>90.860771225392782</v>
          </cell>
          <cell r="AM132">
            <v>90.860771225392782</v>
          </cell>
          <cell r="AN132">
            <v>0</v>
          </cell>
          <cell r="AO132">
            <v>36.542480389221552</v>
          </cell>
          <cell r="AP132">
            <v>29.344550496000711</v>
          </cell>
          <cell r="AQ132">
            <v>0</v>
          </cell>
          <cell r="AR132">
            <v>0</v>
          </cell>
          <cell r="AS132">
            <v>34.880820000000007</v>
          </cell>
          <cell r="AT132">
            <v>0</v>
          </cell>
          <cell r="AU132">
            <v>195.72787626431574</v>
          </cell>
          <cell r="AV132">
            <v>30.575999999999997</v>
          </cell>
          <cell r="AW132">
            <v>0</v>
          </cell>
          <cell r="AX132">
            <v>7.2799999999999994</v>
          </cell>
          <cell r="AY132">
            <v>0</v>
          </cell>
          <cell r="AZ132">
            <v>0</v>
          </cell>
          <cell r="BA132">
            <v>3.3599999999999994</v>
          </cell>
          <cell r="BB132">
            <v>0</v>
          </cell>
          <cell r="BC132">
            <v>1.1199999999999999</v>
          </cell>
          <cell r="BD132">
            <v>24.214399999999998</v>
          </cell>
          <cell r="BE132">
            <v>66.550399999999996</v>
          </cell>
          <cell r="BF132">
            <v>262.27827626431571</v>
          </cell>
          <cell r="BG132">
            <v>11.277965879365576</v>
          </cell>
          <cell r="BH132">
            <v>4.2999999999999997E-2</v>
          </cell>
          <cell r="BI132">
            <v>273.55624214368129</v>
          </cell>
          <cell r="BJ132">
            <v>0</v>
          </cell>
          <cell r="BK132">
            <v>9341.9744517937324</v>
          </cell>
          <cell r="BL132">
            <v>794.06782840246717</v>
          </cell>
          <cell r="BM132">
            <v>112.10369342152478</v>
          </cell>
          <cell r="BN132">
            <v>1122.9940778628984</v>
          </cell>
          <cell r="BO132">
            <v>680.5099982701804</v>
          </cell>
          <cell r="BP132">
            <v>0</v>
          </cell>
          <cell r="BQ132">
            <v>72.867400723991096</v>
          </cell>
          <cell r="BR132">
            <v>4.6709872258968659</v>
          </cell>
          <cell r="BS132">
            <v>0</v>
          </cell>
          <cell r="BT132">
            <v>0</v>
          </cell>
          <cell r="BU132">
            <v>2787.2139859069589</v>
          </cell>
          <cell r="BV132">
            <v>308.28515690919318</v>
          </cell>
          <cell r="BW132">
            <v>390.60663577839949</v>
          </cell>
          <cell r="BX132">
            <v>0</v>
          </cell>
          <cell r="BY132">
            <v>0</v>
          </cell>
          <cell r="BZ132">
            <v>3.6999999999999998E-2</v>
          </cell>
          <cell r="CA132">
            <v>345.65305471636805</v>
          </cell>
          <cell r="CB132">
            <v>13173.73328510465</v>
          </cell>
          <cell r="CC132">
            <v>0</v>
          </cell>
          <cell r="CD132">
            <v>569.55467520000002</v>
          </cell>
          <cell r="CE132">
            <v>13743.287960304651</v>
          </cell>
        </row>
        <row r="133">
          <cell r="A133">
            <v>42262</v>
          </cell>
          <cell r="B133">
            <v>12</v>
          </cell>
          <cell r="C133" t="str">
            <v>Tue</v>
          </cell>
          <cell r="D133">
            <v>26512.450780665447</v>
          </cell>
          <cell r="E133">
            <v>0</v>
          </cell>
          <cell r="F133">
            <v>26512.450780665447</v>
          </cell>
          <cell r="G133">
            <v>916.14453300000014</v>
          </cell>
          <cell r="H133">
            <v>27428.595313665446</v>
          </cell>
          <cell r="I133">
            <v>1003.000635</v>
          </cell>
          <cell r="J133">
            <v>787.66951331370331</v>
          </cell>
          <cell r="K133">
            <v>0</v>
          </cell>
          <cell r="L133">
            <v>787.66951331370331</v>
          </cell>
          <cell r="M133">
            <v>816.21118800000011</v>
          </cell>
          <cell r="N133">
            <v>0</v>
          </cell>
          <cell r="O133">
            <v>79</v>
          </cell>
          <cell r="P133">
            <v>245</v>
          </cell>
          <cell r="Q133">
            <v>0</v>
          </cell>
          <cell r="R133">
            <v>16.7</v>
          </cell>
          <cell r="S133">
            <v>20</v>
          </cell>
          <cell r="T133">
            <v>16.5</v>
          </cell>
          <cell r="U133">
            <v>244.99999999999997</v>
          </cell>
          <cell r="V133">
            <v>81.375912959533323</v>
          </cell>
          <cell r="W133">
            <v>0.61737372622615194</v>
          </cell>
          <cell r="X133">
            <v>0</v>
          </cell>
          <cell r="Y133">
            <v>35.729999999999997</v>
          </cell>
          <cell r="Z133">
            <v>0</v>
          </cell>
          <cell r="AA133">
            <v>1</v>
          </cell>
          <cell r="AB133">
            <v>35.729999999999997</v>
          </cell>
          <cell r="AC133">
            <v>0</v>
          </cell>
          <cell r="AD133">
            <v>35.729999999999997</v>
          </cell>
          <cell r="AE133">
            <v>47.086200000000005</v>
          </cell>
          <cell r="AF133">
            <v>50.239350608882091</v>
          </cell>
          <cell r="AG133">
            <v>0</v>
          </cell>
          <cell r="AH133">
            <v>322.15636978417876</v>
          </cell>
          <cell r="AI133">
            <v>14.904000000000002</v>
          </cell>
          <cell r="AJ133">
            <v>337.06036978417876</v>
          </cell>
          <cell r="AK133">
            <v>0</v>
          </cell>
          <cell r="AL133">
            <v>111.95345025985897</v>
          </cell>
          <cell r="AM133">
            <v>111.95345025985897</v>
          </cell>
          <cell r="AN133">
            <v>0</v>
          </cell>
          <cell r="AO133">
            <v>60.059918263473058</v>
          </cell>
          <cell r="AP133">
            <v>39.383475665685161</v>
          </cell>
          <cell r="AQ133">
            <v>0</v>
          </cell>
          <cell r="AR133">
            <v>0</v>
          </cell>
          <cell r="AS133">
            <v>49.467344727272732</v>
          </cell>
          <cell r="AT133">
            <v>0</v>
          </cell>
          <cell r="AU133">
            <v>241.16470468281767</v>
          </cell>
          <cell r="AV133">
            <v>37.674000000000007</v>
          </cell>
          <cell r="AW133">
            <v>0</v>
          </cell>
          <cell r="AX133">
            <v>8.9700000000000006</v>
          </cell>
          <cell r="AY133">
            <v>0</v>
          </cell>
          <cell r="AZ133">
            <v>0</v>
          </cell>
          <cell r="BA133">
            <v>4.1400000000000006</v>
          </cell>
          <cell r="BB133">
            <v>0</v>
          </cell>
          <cell r="BC133">
            <v>1.3800000000000001</v>
          </cell>
          <cell r="BD133">
            <v>29.835600000000007</v>
          </cell>
          <cell r="BE133">
            <v>81.999600000000015</v>
          </cell>
          <cell r="BF133">
            <v>323.16430468281766</v>
          </cell>
          <cell r="BG133">
            <v>13.896065101361158</v>
          </cell>
          <cell r="BH133">
            <v>4.2999999999999997E-2</v>
          </cell>
          <cell r="BI133">
            <v>337.06036978417876</v>
          </cell>
          <cell r="BJ133">
            <v>0</v>
          </cell>
          <cell r="BK133">
            <v>11510.647092388706</v>
          </cell>
          <cell r="BL133">
            <v>978.40500285304017</v>
          </cell>
          <cell r="BM133">
            <v>138.12776510866448</v>
          </cell>
          <cell r="BN133">
            <v>1383.6891316525002</v>
          </cell>
          <cell r="BO133">
            <v>838.4855335829011</v>
          </cell>
          <cell r="BP133">
            <v>0</v>
          </cell>
          <cell r="BQ133">
            <v>89.783047320631908</v>
          </cell>
          <cell r="BR133">
            <v>5.7553235461943544</v>
          </cell>
          <cell r="BS133">
            <v>0</v>
          </cell>
          <cell r="BT133">
            <v>0</v>
          </cell>
          <cell r="BU133">
            <v>3434.2458040639317</v>
          </cell>
          <cell r="BV133">
            <v>379.85135404882732</v>
          </cell>
          <cell r="BW133">
            <v>481.28317622695664</v>
          </cell>
          <cell r="BX133">
            <v>0</v>
          </cell>
          <cell r="BY133">
            <v>0</v>
          </cell>
          <cell r="BZ133">
            <v>3.6999999999999998E-2</v>
          </cell>
          <cell r="CA133">
            <v>425.89394241838215</v>
          </cell>
          <cell r="CB133">
            <v>16231.921369146805</v>
          </cell>
          <cell r="CC133">
            <v>0</v>
          </cell>
          <cell r="CD133">
            <v>701.77272480000011</v>
          </cell>
          <cell r="CE133">
            <v>16933.694093946804</v>
          </cell>
        </row>
        <row r="134">
          <cell r="A134">
            <v>42263</v>
          </cell>
          <cell r="B134">
            <v>12</v>
          </cell>
          <cell r="C134" t="str">
            <v>Wed</v>
          </cell>
          <cell r="D134">
            <v>27088.808406332082</v>
          </cell>
          <cell r="E134">
            <v>0</v>
          </cell>
          <cell r="F134">
            <v>27088.808406332082</v>
          </cell>
          <cell r="G134">
            <v>936.06071849999989</v>
          </cell>
          <cell r="H134">
            <v>28024.869124832083</v>
          </cell>
          <cell r="I134">
            <v>731.10287249999999</v>
          </cell>
          <cell r="J134">
            <v>751.63234603791284</v>
          </cell>
          <cell r="K134">
            <v>0</v>
          </cell>
          <cell r="L134">
            <v>751.63234603791284</v>
          </cell>
          <cell r="M134">
            <v>716.80085099999997</v>
          </cell>
          <cell r="N134">
            <v>0</v>
          </cell>
          <cell r="O134">
            <v>80</v>
          </cell>
          <cell r="P134">
            <v>245</v>
          </cell>
          <cell r="Q134">
            <v>0</v>
          </cell>
          <cell r="R134">
            <v>16.7</v>
          </cell>
          <cell r="S134">
            <v>20</v>
          </cell>
          <cell r="T134">
            <v>16.5</v>
          </cell>
          <cell r="U134">
            <v>244.99999999999997</v>
          </cell>
          <cell r="V134">
            <v>81.375912959533323</v>
          </cell>
          <cell r="W134">
            <v>0.61737372622615194</v>
          </cell>
          <cell r="X134">
            <v>0</v>
          </cell>
          <cell r="Y134">
            <v>35.729999999999997</v>
          </cell>
          <cell r="Z134">
            <v>0</v>
          </cell>
          <cell r="AA134">
            <v>1</v>
          </cell>
          <cell r="AB134">
            <v>35.729999999999997</v>
          </cell>
          <cell r="AC134">
            <v>0</v>
          </cell>
          <cell r="AD134">
            <v>35.729999999999997</v>
          </cell>
          <cell r="AE134">
            <v>47.086200000000005</v>
          </cell>
          <cell r="AF134">
            <v>50.239350608882091</v>
          </cell>
          <cell r="AG134">
            <v>0</v>
          </cell>
          <cell r="AH134">
            <v>329.15976912731304</v>
          </cell>
          <cell r="AI134">
            <v>15.227999999999998</v>
          </cell>
          <cell r="AJ134">
            <v>344.38776912731305</v>
          </cell>
          <cell r="AK134">
            <v>0</v>
          </cell>
          <cell r="AL134">
            <v>114.38722091768197</v>
          </cell>
          <cell r="AM134">
            <v>114.38722091768197</v>
          </cell>
          <cell r="AN134">
            <v>0</v>
          </cell>
          <cell r="AO134">
            <v>43.778615119760481</v>
          </cell>
          <cell r="AP134">
            <v>37.581617301895641</v>
          </cell>
          <cell r="AQ134">
            <v>0</v>
          </cell>
          <cell r="AR134">
            <v>0</v>
          </cell>
          <cell r="AS134">
            <v>43.442475818181819</v>
          </cell>
          <cell r="AT134">
            <v>0</v>
          </cell>
          <cell r="AU134">
            <v>246.40741565418321</v>
          </cell>
          <cell r="AV134">
            <v>38.492999999999995</v>
          </cell>
          <cell r="AW134">
            <v>0</v>
          </cell>
          <cell r="AX134">
            <v>9.1649999999999991</v>
          </cell>
          <cell r="AY134">
            <v>0</v>
          </cell>
          <cell r="AZ134">
            <v>0</v>
          </cell>
          <cell r="BA134">
            <v>4.2299999999999995</v>
          </cell>
          <cell r="BB134">
            <v>0</v>
          </cell>
          <cell r="BC134">
            <v>1.41</v>
          </cell>
          <cell r="BD134">
            <v>30.484199999999998</v>
          </cell>
          <cell r="BE134">
            <v>83.782200000000003</v>
          </cell>
          <cell r="BF134">
            <v>330.18961565418317</v>
          </cell>
          <cell r="BG134">
            <v>14.198153473129876</v>
          </cell>
          <cell r="BH134">
            <v>4.2999999999999997E-2</v>
          </cell>
          <cell r="BI134">
            <v>344.38776912731305</v>
          </cell>
          <cell r="BJ134">
            <v>0</v>
          </cell>
          <cell r="BK134">
            <v>11760.878550918895</v>
          </cell>
          <cell r="BL134">
            <v>999.67467682810604</v>
          </cell>
          <cell r="BM134">
            <v>141.13054261102673</v>
          </cell>
          <cell r="BN134">
            <v>1413.7693301666848</v>
          </cell>
          <cell r="BO134">
            <v>856.71347996513794</v>
          </cell>
          <cell r="BP134">
            <v>0</v>
          </cell>
          <cell r="BQ134">
            <v>91.734852697167369</v>
          </cell>
          <cell r="BR134">
            <v>5.8804392754594472</v>
          </cell>
          <cell r="BS134">
            <v>0</v>
          </cell>
          <cell r="BT134">
            <v>0</v>
          </cell>
          <cell r="BU134">
            <v>3508.903321543582</v>
          </cell>
          <cell r="BV134">
            <v>388.10899218032353</v>
          </cell>
          <cell r="BW134">
            <v>491.74585397102084</v>
          </cell>
          <cell r="BX134">
            <v>0</v>
          </cell>
          <cell r="BY134">
            <v>0</v>
          </cell>
          <cell r="BZ134">
            <v>3.6999999999999998E-2</v>
          </cell>
          <cell r="CA134">
            <v>435.15250638399908</v>
          </cell>
          <cell r="CB134">
            <v>16584.789224997818</v>
          </cell>
          <cell r="CC134">
            <v>0</v>
          </cell>
          <cell r="CD134">
            <v>717.02865359999998</v>
          </cell>
          <cell r="CE134">
            <v>17301.81787859782</v>
          </cell>
        </row>
        <row r="135">
          <cell r="A135">
            <v>42264</v>
          </cell>
          <cell r="B135">
            <v>12</v>
          </cell>
          <cell r="C135" t="str">
            <v>Thu</v>
          </cell>
          <cell r="D135">
            <v>35926.291999887231</v>
          </cell>
          <cell r="E135">
            <v>0</v>
          </cell>
          <cell r="F135">
            <v>35926.291999887231</v>
          </cell>
          <cell r="G135">
            <v>1241.4422294999999</v>
          </cell>
          <cell r="H135">
            <v>37167.734229387235</v>
          </cell>
          <cell r="I135">
            <v>1021.1271524999999</v>
          </cell>
          <cell r="J135">
            <v>916.37368215581171</v>
          </cell>
          <cell r="K135">
            <v>0</v>
          </cell>
          <cell r="L135">
            <v>916.37368215581171</v>
          </cell>
          <cell r="M135">
            <v>967.94275500000003</v>
          </cell>
          <cell r="N135">
            <v>0</v>
          </cell>
          <cell r="O135">
            <v>81</v>
          </cell>
          <cell r="P135">
            <v>245</v>
          </cell>
          <cell r="Q135">
            <v>0</v>
          </cell>
          <cell r="R135">
            <v>16.7</v>
          </cell>
          <cell r="S135">
            <v>20</v>
          </cell>
          <cell r="T135">
            <v>16.5</v>
          </cell>
          <cell r="U135">
            <v>244.99999999999997</v>
          </cell>
          <cell r="V135">
            <v>81.375912959533323</v>
          </cell>
          <cell r="W135">
            <v>0.61737372622615194</v>
          </cell>
          <cell r="X135">
            <v>0</v>
          </cell>
          <cell r="Y135">
            <v>35.729999999999997</v>
          </cell>
          <cell r="Z135">
            <v>0</v>
          </cell>
          <cell r="AA135">
            <v>1</v>
          </cell>
          <cell r="AB135">
            <v>35.729999999999997</v>
          </cell>
          <cell r="AC135">
            <v>0</v>
          </cell>
          <cell r="AD135">
            <v>35.729999999999997</v>
          </cell>
          <cell r="AE135">
            <v>47.086200000000005</v>
          </cell>
          <cell r="AF135">
            <v>50.239350608882091</v>
          </cell>
          <cell r="AG135">
            <v>0</v>
          </cell>
          <cell r="AH135">
            <v>436.54522572203933</v>
          </cell>
          <cell r="AI135">
            <v>20.196000000000002</v>
          </cell>
          <cell r="AJ135">
            <v>456.7412257220393</v>
          </cell>
          <cell r="AK135">
            <v>0</v>
          </cell>
          <cell r="AL135">
            <v>151.7050376709683</v>
          </cell>
          <cell r="AM135">
            <v>151.7050376709683</v>
          </cell>
          <cell r="AN135">
            <v>0</v>
          </cell>
          <cell r="AO135">
            <v>61.14533847305389</v>
          </cell>
          <cell r="AP135">
            <v>45.818684107790588</v>
          </cell>
          <cell r="AQ135">
            <v>0</v>
          </cell>
          <cell r="AR135">
            <v>0</v>
          </cell>
          <cell r="AS135">
            <v>58.663197272727281</v>
          </cell>
          <cell r="AT135">
            <v>0</v>
          </cell>
          <cell r="AU135">
            <v>326.7956505484558</v>
          </cell>
          <cell r="AV135">
            <v>51.051000000000002</v>
          </cell>
          <cell r="AW135">
            <v>0</v>
          </cell>
          <cell r="AX135">
            <v>12.154999999999999</v>
          </cell>
          <cell r="AY135">
            <v>0</v>
          </cell>
          <cell r="AZ135">
            <v>0</v>
          </cell>
          <cell r="BA135">
            <v>5.61</v>
          </cell>
          <cell r="BB135">
            <v>0</v>
          </cell>
          <cell r="BC135">
            <v>1.87</v>
          </cell>
          <cell r="BD135">
            <v>40.429400000000001</v>
          </cell>
          <cell r="BE135">
            <v>111.11540000000001</v>
          </cell>
          <cell r="BF135">
            <v>437.91105054845576</v>
          </cell>
          <cell r="BG135">
            <v>18.830175173583598</v>
          </cell>
          <cell r="BH135">
            <v>4.2999999999999997E-2</v>
          </cell>
          <cell r="BI135">
            <v>456.7412257220393</v>
          </cell>
          <cell r="BJ135">
            <v>0</v>
          </cell>
          <cell r="BK135">
            <v>15597.760915048464</v>
          </cell>
          <cell r="BL135">
            <v>1325.8096777791195</v>
          </cell>
          <cell r="BM135">
            <v>187.17313098058156</v>
          </cell>
          <cell r="BN135">
            <v>1874.9990407175183</v>
          </cell>
          <cell r="BO135">
            <v>1136.2086578261049</v>
          </cell>
          <cell r="BP135">
            <v>0</v>
          </cell>
          <cell r="BQ135">
            <v>121.662535137378</v>
          </cell>
          <cell r="BR135">
            <v>7.7988804575242323</v>
          </cell>
          <cell r="BS135">
            <v>0</v>
          </cell>
          <cell r="BT135">
            <v>0</v>
          </cell>
          <cell r="BU135">
            <v>4653.6519228982261</v>
          </cell>
          <cell r="BV135">
            <v>514.72611019659928</v>
          </cell>
          <cell r="BW135">
            <v>652.17357938000634</v>
          </cell>
          <cell r="BX135">
            <v>0</v>
          </cell>
          <cell r="BY135">
            <v>0</v>
          </cell>
          <cell r="BZ135">
            <v>3.6999999999999998E-2</v>
          </cell>
          <cell r="CA135">
            <v>577.11715385679315</v>
          </cell>
          <cell r="CB135">
            <v>21995.42968138009</v>
          </cell>
          <cell r="CC135">
            <v>0</v>
          </cell>
          <cell r="CD135">
            <v>950.95289520000006</v>
          </cell>
          <cell r="CE135">
            <v>22946.38257658009</v>
          </cell>
        </row>
        <row r="136">
          <cell r="A136">
            <v>42265</v>
          </cell>
          <cell r="B136">
            <v>12</v>
          </cell>
          <cell r="C136" t="str">
            <v>Fri</v>
          </cell>
          <cell r="D136">
            <v>34581.457539998402</v>
          </cell>
          <cell r="E136">
            <v>0</v>
          </cell>
          <cell r="F136">
            <v>34581.457539998402</v>
          </cell>
          <cell r="G136">
            <v>1194.9711299999999</v>
          </cell>
          <cell r="H136">
            <v>35776.428669998408</v>
          </cell>
          <cell r="I136">
            <v>1075.506705</v>
          </cell>
          <cell r="J136">
            <v>859.7438478652839</v>
          </cell>
          <cell r="K136">
            <v>0</v>
          </cell>
          <cell r="L136">
            <v>859.7438478652839</v>
          </cell>
          <cell r="M136">
            <v>899.92515600000002</v>
          </cell>
          <cell r="N136">
            <v>0</v>
          </cell>
          <cell r="O136">
            <v>82</v>
          </cell>
          <cell r="P136">
            <v>245</v>
          </cell>
          <cell r="Q136">
            <v>0</v>
          </cell>
          <cell r="R136">
            <v>16.7</v>
          </cell>
          <cell r="S136">
            <v>20</v>
          </cell>
          <cell r="T136">
            <v>16.5</v>
          </cell>
          <cell r="U136">
            <v>244.99999999999997</v>
          </cell>
          <cell r="V136">
            <v>81.375912959533323</v>
          </cell>
          <cell r="W136">
            <v>0.61737372622615194</v>
          </cell>
          <cell r="X136">
            <v>0</v>
          </cell>
          <cell r="Y136">
            <v>35.729999999999997</v>
          </cell>
          <cell r="Z136">
            <v>0</v>
          </cell>
          <cell r="AA136">
            <v>1</v>
          </cell>
          <cell r="AB136">
            <v>35.729999999999997</v>
          </cell>
          <cell r="AC136">
            <v>0</v>
          </cell>
          <cell r="AD136">
            <v>35.729999999999997</v>
          </cell>
          <cell r="AE136">
            <v>47.086200000000005</v>
          </cell>
          <cell r="AF136">
            <v>50.239350608882091</v>
          </cell>
          <cell r="AG136">
            <v>0</v>
          </cell>
          <cell r="AH136">
            <v>420.2039605880592</v>
          </cell>
          <cell r="AI136">
            <v>19.439999999999998</v>
          </cell>
          <cell r="AJ136">
            <v>439.6439605880592</v>
          </cell>
          <cell r="AK136">
            <v>0</v>
          </cell>
          <cell r="AL136">
            <v>146.02623946938127</v>
          </cell>
          <cell r="AM136">
            <v>146.02623946938127</v>
          </cell>
          <cell r="AN136">
            <v>0</v>
          </cell>
          <cell r="AO136">
            <v>64.401599101796421</v>
          </cell>
          <cell r="AP136">
            <v>42.987192393264195</v>
          </cell>
          <cell r="AQ136">
            <v>0</v>
          </cell>
          <cell r="AR136">
            <v>0</v>
          </cell>
          <cell r="AS136">
            <v>54.540918545454545</v>
          </cell>
          <cell r="AT136">
            <v>0</v>
          </cell>
          <cell r="AU136">
            <v>314.56265828193602</v>
          </cell>
          <cell r="AV136">
            <v>49.14</v>
          </cell>
          <cell r="AW136">
            <v>0</v>
          </cell>
          <cell r="AX136">
            <v>11.7</v>
          </cell>
          <cell r="AY136">
            <v>0</v>
          </cell>
          <cell r="AZ136">
            <v>0</v>
          </cell>
          <cell r="BA136">
            <v>5.3999999999999995</v>
          </cell>
          <cell r="BB136">
            <v>0</v>
          </cell>
          <cell r="BC136">
            <v>1.7999999999999998</v>
          </cell>
          <cell r="BD136">
            <v>38.916000000000004</v>
          </cell>
          <cell r="BE136">
            <v>106.956</v>
          </cell>
          <cell r="BF136">
            <v>421.51865828193598</v>
          </cell>
          <cell r="BG136">
            <v>18.125302306123249</v>
          </cell>
          <cell r="BH136">
            <v>4.2999999999999997E-2</v>
          </cell>
          <cell r="BI136">
            <v>439.6439605880592</v>
          </cell>
          <cell r="BJ136">
            <v>0</v>
          </cell>
          <cell r="BK136">
            <v>15013.887511811356</v>
          </cell>
          <cell r="BL136">
            <v>1276.1804385039652</v>
          </cell>
          <cell r="BM136">
            <v>180.16665014173626</v>
          </cell>
          <cell r="BN136">
            <v>1804.8119108510869</v>
          </cell>
          <cell r="BO136">
            <v>1093.6767829342186</v>
          </cell>
          <cell r="BP136">
            <v>0</v>
          </cell>
          <cell r="BQ136">
            <v>117.10832259212856</v>
          </cell>
          <cell r="BR136">
            <v>7.5069437559056782</v>
          </cell>
          <cell r="BS136">
            <v>0</v>
          </cell>
          <cell r="BT136">
            <v>0</v>
          </cell>
          <cell r="BU136">
            <v>4479.4510487790412</v>
          </cell>
          <cell r="BV136">
            <v>495.45828788977474</v>
          </cell>
          <cell r="BW136">
            <v>627.76066464385644</v>
          </cell>
          <cell r="BX136">
            <v>0</v>
          </cell>
          <cell r="BY136">
            <v>0</v>
          </cell>
          <cell r="BZ136">
            <v>3.6999999999999998E-2</v>
          </cell>
          <cell r="CA136">
            <v>555.51383793702007</v>
          </cell>
          <cell r="CB136">
            <v>21172.071351061048</v>
          </cell>
          <cell r="CC136">
            <v>0</v>
          </cell>
          <cell r="CD136">
            <v>915.35572800000011</v>
          </cell>
          <cell r="CE136">
            <v>22087.42707906105</v>
          </cell>
        </row>
        <row r="137">
          <cell r="A137">
            <v>42266</v>
          </cell>
          <cell r="B137">
            <v>12</v>
          </cell>
          <cell r="C137" t="str">
            <v>Sat</v>
          </cell>
          <cell r="D137">
            <v>26128.212363554354</v>
          </cell>
          <cell r="E137">
            <v>0</v>
          </cell>
          <cell r="F137">
            <v>26128.212363554354</v>
          </cell>
          <cell r="G137">
            <v>902.86707600000011</v>
          </cell>
          <cell r="H137">
            <v>27031.079439554353</v>
          </cell>
          <cell r="I137">
            <v>900.28370249999989</v>
          </cell>
          <cell r="J137">
            <v>617.78001044212021</v>
          </cell>
          <cell r="K137">
            <v>0</v>
          </cell>
          <cell r="L137">
            <v>617.78001044212021</v>
          </cell>
          <cell r="M137">
            <v>690.64023600000007</v>
          </cell>
          <cell r="N137">
            <v>0</v>
          </cell>
          <cell r="O137">
            <v>83</v>
          </cell>
          <cell r="P137">
            <v>245</v>
          </cell>
          <cell r="Q137">
            <v>0</v>
          </cell>
          <cell r="R137">
            <v>16.7</v>
          </cell>
          <cell r="S137">
            <v>20</v>
          </cell>
          <cell r="T137">
            <v>16.5</v>
          </cell>
          <cell r="U137">
            <v>244.99999999999997</v>
          </cell>
          <cell r="V137">
            <v>81.375912959533323</v>
          </cell>
          <cell r="W137">
            <v>0.61737372622615194</v>
          </cell>
          <cell r="X137">
            <v>0</v>
          </cell>
          <cell r="Y137">
            <v>35.729999999999997</v>
          </cell>
          <cell r="Z137">
            <v>0</v>
          </cell>
          <cell r="AA137">
            <v>1</v>
          </cell>
          <cell r="AB137">
            <v>35.729999999999997</v>
          </cell>
          <cell r="AC137">
            <v>0</v>
          </cell>
          <cell r="AD137">
            <v>35.729999999999997</v>
          </cell>
          <cell r="AE137">
            <v>47.086200000000005</v>
          </cell>
          <cell r="AF137">
            <v>50.239350608882091</v>
          </cell>
          <cell r="AG137">
            <v>0</v>
          </cell>
          <cell r="AH137">
            <v>317.48743688875589</v>
          </cell>
          <cell r="AI137">
            <v>14.688000000000001</v>
          </cell>
          <cell r="AJ137">
            <v>332.17543688875588</v>
          </cell>
          <cell r="AK137">
            <v>0</v>
          </cell>
          <cell r="AL137">
            <v>110.33093648797696</v>
          </cell>
          <cell r="AM137">
            <v>110.33093648797696</v>
          </cell>
          <cell r="AN137">
            <v>0</v>
          </cell>
          <cell r="AO137">
            <v>53.909203742514968</v>
          </cell>
          <cell r="AP137">
            <v>30.889000522106009</v>
          </cell>
          <cell r="AQ137">
            <v>0</v>
          </cell>
          <cell r="AR137">
            <v>0</v>
          </cell>
          <cell r="AS137">
            <v>41.856984000000004</v>
          </cell>
          <cell r="AT137">
            <v>0</v>
          </cell>
          <cell r="AU137">
            <v>237.6695640352406</v>
          </cell>
          <cell r="AV137">
            <v>37.128</v>
          </cell>
          <cell r="AW137">
            <v>0</v>
          </cell>
          <cell r="AX137">
            <v>8.84</v>
          </cell>
          <cell r="AY137">
            <v>0</v>
          </cell>
          <cell r="AZ137">
            <v>0</v>
          </cell>
          <cell r="BA137">
            <v>4.08</v>
          </cell>
          <cell r="BB137">
            <v>0</v>
          </cell>
          <cell r="BC137">
            <v>1.36</v>
          </cell>
          <cell r="BD137">
            <v>29.403200000000005</v>
          </cell>
          <cell r="BE137">
            <v>80.811200000000014</v>
          </cell>
          <cell r="BF137">
            <v>318.48076403524055</v>
          </cell>
          <cell r="BG137">
            <v>13.694672853515344</v>
          </cell>
          <cell r="BH137">
            <v>4.2999999999999997E-2</v>
          </cell>
          <cell r="BI137">
            <v>332.17543688875588</v>
          </cell>
          <cell r="BJ137">
            <v>0</v>
          </cell>
          <cell r="BK137">
            <v>11343.826120035248</v>
          </cell>
          <cell r="BL137">
            <v>964.22522020299607</v>
          </cell>
          <cell r="BM137">
            <v>136.12591344042298</v>
          </cell>
          <cell r="BN137">
            <v>1363.6356659763769</v>
          </cell>
          <cell r="BO137">
            <v>826.33356932807635</v>
          </cell>
          <cell r="BP137">
            <v>0</v>
          </cell>
          <cell r="BQ137">
            <v>88.481843736274925</v>
          </cell>
          <cell r="BR137">
            <v>5.6719130600176246</v>
          </cell>
          <cell r="BS137">
            <v>0</v>
          </cell>
          <cell r="BT137">
            <v>0</v>
          </cell>
          <cell r="BU137">
            <v>3384.4741257441647</v>
          </cell>
          <cell r="BV137">
            <v>374.34626196116318</v>
          </cell>
          <cell r="BW137">
            <v>474.30805773091379</v>
          </cell>
          <cell r="BX137">
            <v>0</v>
          </cell>
          <cell r="BY137">
            <v>0</v>
          </cell>
          <cell r="BZ137">
            <v>3.6999999999999998E-2</v>
          </cell>
          <cell r="CA137">
            <v>419.72156644130416</v>
          </cell>
          <cell r="CB137">
            <v>15996.676131912793</v>
          </cell>
          <cell r="CC137">
            <v>0</v>
          </cell>
          <cell r="CD137">
            <v>691.60210560000007</v>
          </cell>
          <cell r="CE137">
            <v>16688.278237512794</v>
          </cell>
        </row>
        <row r="138">
          <cell r="A138">
            <v>42267</v>
          </cell>
          <cell r="B138">
            <v>12</v>
          </cell>
          <cell r="C138" t="str">
            <v>Sun</v>
          </cell>
          <cell r="D138">
            <v>20556.755315443497</v>
          </cell>
          <cell r="E138">
            <v>0</v>
          </cell>
          <cell r="F138">
            <v>20556.755315443497</v>
          </cell>
          <cell r="G138">
            <v>710.34394950000001</v>
          </cell>
          <cell r="H138">
            <v>21267.099264943496</v>
          </cell>
          <cell r="I138">
            <v>706.93418249999991</v>
          </cell>
          <cell r="J138">
            <v>622.92817719580455</v>
          </cell>
          <cell r="K138">
            <v>0</v>
          </cell>
          <cell r="L138">
            <v>622.92817719580455</v>
          </cell>
          <cell r="M138">
            <v>565.06928400000015</v>
          </cell>
          <cell r="N138">
            <v>0</v>
          </cell>
          <cell r="O138">
            <v>84</v>
          </cell>
          <cell r="P138">
            <v>245</v>
          </cell>
          <cell r="Q138">
            <v>0</v>
          </cell>
          <cell r="R138">
            <v>16.7</v>
          </cell>
          <cell r="S138">
            <v>20</v>
          </cell>
          <cell r="T138">
            <v>16.5</v>
          </cell>
          <cell r="U138">
            <v>244.99999999999997</v>
          </cell>
          <cell r="V138">
            <v>81.375912959533323</v>
          </cell>
          <cell r="W138">
            <v>0.61737372622615194</v>
          </cell>
          <cell r="X138">
            <v>0</v>
          </cell>
          <cell r="Y138">
            <v>35.729999999999997</v>
          </cell>
          <cell r="Z138">
            <v>0</v>
          </cell>
          <cell r="AA138">
            <v>1</v>
          </cell>
          <cell r="AB138">
            <v>35.729999999999997</v>
          </cell>
          <cell r="AC138">
            <v>0</v>
          </cell>
          <cell r="AD138">
            <v>35.729999999999997</v>
          </cell>
          <cell r="AE138">
            <v>47.086200000000005</v>
          </cell>
          <cell r="AF138">
            <v>50.239350608882091</v>
          </cell>
          <cell r="AG138">
            <v>0</v>
          </cell>
          <cell r="AH138">
            <v>249.78790990512411</v>
          </cell>
          <cell r="AI138">
            <v>11.555999999999999</v>
          </cell>
          <cell r="AJ138">
            <v>261.34390990512412</v>
          </cell>
          <cell r="AK138">
            <v>0</v>
          </cell>
          <cell r="AL138">
            <v>86.804486795687751</v>
          </cell>
          <cell r="AM138">
            <v>86.804486795687751</v>
          </cell>
          <cell r="AN138">
            <v>0</v>
          </cell>
          <cell r="AO138">
            <v>42.331388173652691</v>
          </cell>
          <cell r="AP138">
            <v>31.146408859790224</v>
          </cell>
          <cell r="AQ138">
            <v>0</v>
          </cell>
          <cell r="AR138">
            <v>0</v>
          </cell>
          <cell r="AS138">
            <v>34.246623272727284</v>
          </cell>
          <cell r="AT138">
            <v>0</v>
          </cell>
          <cell r="AU138">
            <v>186.9900246453731</v>
          </cell>
          <cell r="AV138">
            <v>29.210999999999999</v>
          </cell>
          <cell r="AW138">
            <v>0</v>
          </cell>
          <cell r="AX138">
            <v>6.9550000000000001</v>
          </cell>
          <cell r="AY138">
            <v>0</v>
          </cell>
          <cell r="AZ138">
            <v>0</v>
          </cell>
          <cell r="BA138">
            <v>3.21</v>
          </cell>
          <cell r="BB138">
            <v>0</v>
          </cell>
          <cell r="BC138">
            <v>1.07</v>
          </cell>
          <cell r="BD138">
            <v>23.133400000000002</v>
          </cell>
          <cell r="BE138">
            <v>63.579400000000007</v>
          </cell>
          <cell r="BF138">
            <v>250.56942464537306</v>
          </cell>
          <cell r="BG138">
            <v>10.774485259751042</v>
          </cell>
          <cell r="BH138">
            <v>4.2999999999999997E-2</v>
          </cell>
          <cell r="BI138">
            <v>261.34390990512412</v>
          </cell>
          <cell r="BJ138">
            <v>0</v>
          </cell>
          <cell r="BK138">
            <v>8924.922020910084</v>
          </cell>
          <cell r="BL138">
            <v>758.61837177735708</v>
          </cell>
          <cell r="BM138">
            <v>107.099064250921</v>
          </cell>
          <cell r="BN138">
            <v>1072.8604136725905</v>
          </cell>
          <cell r="BO138">
            <v>650.13008763311882</v>
          </cell>
          <cell r="BP138">
            <v>0</v>
          </cell>
          <cell r="BQ138">
            <v>69.614391763098638</v>
          </cell>
          <cell r="BR138">
            <v>4.4624610104550424</v>
          </cell>
          <cell r="BS138">
            <v>0</v>
          </cell>
          <cell r="BT138">
            <v>0</v>
          </cell>
          <cell r="BU138">
            <v>2662.7847901075411</v>
          </cell>
          <cell r="BV138">
            <v>294.52242669003277</v>
          </cell>
          <cell r="BW138">
            <v>373.16883953829245</v>
          </cell>
          <cell r="BX138">
            <v>0</v>
          </cell>
          <cell r="BY138">
            <v>0</v>
          </cell>
          <cell r="BZ138">
            <v>3.6999999999999998E-2</v>
          </cell>
          <cell r="CA138">
            <v>330.22211477367307</v>
          </cell>
          <cell r="CB138">
            <v>12585.620192019622</v>
          </cell>
          <cell r="CC138">
            <v>0</v>
          </cell>
          <cell r="CD138">
            <v>544.12812719999999</v>
          </cell>
          <cell r="CE138">
            <v>13129.748319219623</v>
          </cell>
        </row>
        <row r="139">
          <cell r="A139">
            <v>42268</v>
          </cell>
          <cell r="B139">
            <v>13</v>
          </cell>
          <cell r="C139" t="str">
            <v>Mon</v>
          </cell>
          <cell r="D139">
            <v>21988.6158195975</v>
          </cell>
          <cell r="E139">
            <v>0</v>
          </cell>
          <cell r="F139">
            <v>21988.6158195975</v>
          </cell>
          <cell r="G139">
            <v>1087.676856</v>
          </cell>
          <cell r="H139">
            <v>23076.292675597499</v>
          </cell>
          <cell r="I139">
            <v>620.16388649999999</v>
          </cell>
          <cell r="J139">
            <v>555.45132687036812</v>
          </cell>
          <cell r="K139">
            <v>0</v>
          </cell>
          <cell r="L139">
            <v>555.45132687036812</v>
          </cell>
          <cell r="M139">
            <v>562.27445999999998</v>
          </cell>
          <cell r="N139">
            <v>0</v>
          </cell>
          <cell r="O139">
            <v>85</v>
          </cell>
          <cell r="P139">
            <v>245</v>
          </cell>
          <cell r="Q139">
            <v>0</v>
          </cell>
          <cell r="R139">
            <v>16.7</v>
          </cell>
          <cell r="S139">
            <v>20</v>
          </cell>
          <cell r="T139">
            <v>16.5</v>
          </cell>
          <cell r="U139">
            <v>245</v>
          </cell>
          <cell r="V139">
            <v>83.83778897166178</v>
          </cell>
          <cell r="W139">
            <v>0.59330103473457241</v>
          </cell>
          <cell r="X139">
            <v>0</v>
          </cell>
          <cell r="Y139">
            <v>35.380000000000003</v>
          </cell>
          <cell r="Z139">
            <v>0</v>
          </cell>
          <cell r="AA139">
            <v>1</v>
          </cell>
          <cell r="AB139">
            <v>35.380000000000003</v>
          </cell>
          <cell r="AC139">
            <v>0</v>
          </cell>
          <cell r="AD139">
            <v>35.380000000000003</v>
          </cell>
          <cell r="AE139">
            <v>46.495680000000007</v>
          </cell>
          <cell r="AF139">
            <v>49.741046946745655</v>
          </cell>
          <cell r="AG139">
            <v>0</v>
          </cell>
          <cell r="AH139">
            <v>263.04129937498203</v>
          </cell>
          <cell r="AI139">
            <v>12.207999999999998</v>
          </cell>
          <cell r="AJ139">
            <v>275.249299374982</v>
          </cell>
          <cell r="AK139">
            <v>0</v>
          </cell>
          <cell r="AL139">
            <v>94.188949696316314</v>
          </cell>
          <cell r="AM139">
            <v>94.188949696316314</v>
          </cell>
          <cell r="AN139">
            <v>0</v>
          </cell>
          <cell r="AO139">
            <v>37.135562065868264</v>
          </cell>
          <cell r="AP139">
            <v>27.772566343518406</v>
          </cell>
          <cell r="AQ139">
            <v>0</v>
          </cell>
          <cell r="AR139">
            <v>0</v>
          </cell>
          <cell r="AS139">
            <v>34.077240000000003</v>
          </cell>
          <cell r="AT139">
            <v>0</v>
          </cell>
          <cell r="AU139">
            <v>197.35113343718317</v>
          </cell>
          <cell r="AV139">
            <v>30.575999999999997</v>
          </cell>
          <cell r="AW139">
            <v>0</v>
          </cell>
          <cell r="AX139">
            <v>7.2799999999999994</v>
          </cell>
          <cell r="AY139">
            <v>0</v>
          </cell>
          <cell r="AZ139">
            <v>0</v>
          </cell>
          <cell r="BA139">
            <v>3.3599999999999994</v>
          </cell>
          <cell r="BB139">
            <v>0</v>
          </cell>
          <cell r="BC139">
            <v>1.1199999999999999</v>
          </cell>
          <cell r="BD139">
            <v>24.214399999999998</v>
          </cell>
          <cell r="BE139">
            <v>66.550399999999996</v>
          </cell>
          <cell r="BF139">
            <v>263.9015334371831</v>
          </cell>
          <cell r="BG139">
            <v>11.347765937798874</v>
          </cell>
          <cell r="BH139">
            <v>4.2999999999999997E-2</v>
          </cell>
          <cell r="BI139">
            <v>275.249299374982</v>
          </cell>
          <cell r="BJ139">
            <v>0</v>
          </cell>
          <cell r="BK139">
            <v>9306.4011718868642</v>
          </cell>
          <cell r="BL139">
            <v>791.04409961038346</v>
          </cell>
          <cell r="BM139">
            <v>111.67681406264238</v>
          </cell>
          <cell r="BN139">
            <v>1118.7178316719342</v>
          </cell>
          <cell r="BO139">
            <v>677.91868604032959</v>
          </cell>
          <cell r="BP139">
            <v>0</v>
          </cell>
          <cell r="BQ139">
            <v>72.58992914071753</v>
          </cell>
          <cell r="BR139">
            <v>4.6532005859434324</v>
          </cell>
          <cell r="BS139">
            <v>0</v>
          </cell>
          <cell r="BT139">
            <v>0</v>
          </cell>
          <cell r="BU139">
            <v>2776.6005611119508</v>
          </cell>
          <cell r="BV139">
            <v>307.11123867226655</v>
          </cell>
          <cell r="BW139">
            <v>389.11924579893366</v>
          </cell>
          <cell r="BX139">
            <v>0</v>
          </cell>
          <cell r="BY139">
            <v>0</v>
          </cell>
          <cell r="BZ139">
            <v>3.6999999999999998E-2</v>
          </cell>
          <cell r="CA139">
            <v>344.33684335981394</v>
          </cell>
          <cell r="CB139">
            <v>13123.569060829828</v>
          </cell>
          <cell r="CC139">
            <v>0</v>
          </cell>
          <cell r="CD139">
            <v>567.61926144000006</v>
          </cell>
          <cell r="CE139">
            <v>13691.188322269829</v>
          </cell>
        </row>
        <row r="140">
          <cell r="A140">
            <v>42269</v>
          </cell>
          <cell r="B140">
            <v>13</v>
          </cell>
          <cell r="C140" t="str">
            <v>Tue</v>
          </cell>
          <cell r="D140">
            <v>27093.115920575496</v>
          </cell>
          <cell r="E140">
            <v>0</v>
          </cell>
          <cell r="F140">
            <v>27093.115920575496</v>
          </cell>
          <cell r="G140">
            <v>1340.1732690000003</v>
          </cell>
          <cell r="H140">
            <v>28433.289189575495</v>
          </cell>
          <cell r="I140">
            <v>1019.2792590000003</v>
          </cell>
          <cell r="J140">
            <v>745.47414922075723</v>
          </cell>
          <cell r="K140">
            <v>0</v>
          </cell>
          <cell r="L140">
            <v>745.47414922075723</v>
          </cell>
          <cell r="M140">
            <v>797.40741600000001</v>
          </cell>
          <cell r="N140">
            <v>0</v>
          </cell>
          <cell r="O140">
            <v>86</v>
          </cell>
          <cell r="P140">
            <v>245</v>
          </cell>
          <cell r="Q140">
            <v>0</v>
          </cell>
          <cell r="R140">
            <v>16.7</v>
          </cell>
          <cell r="S140">
            <v>20</v>
          </cell>
          <cell r="T140">
            <v>16.5</v>
          </cell>
          <cell r="U140">
            <v>245</v>
          </cell>
          <cell r="V140">
            <v>83.83778897166178</v>
          </cell>
          <cell r="W140">
            <v>0.59330103473457241</v>
          </cell>
          <cell r="X140">
            <v>0</v>
          </cell>
          <cell r="Y140">
            <v>35.380000000000003</v>
          </cell>
          <cell r="Z140">
            <v>0</v>
          </cell>
          <cell r="AA140">
            <v>1</v>
          </cell>
          <cell r="AB140">
            <v>35.380000000000003</v>
          </cell>
          <cell r="AC140">
            <v>0</v>
          </cell>
          <cell r="AD140">
            <v>35.380000000000003</v>
          </cell>
          <cell r="AE140">
            <v>46.495680000000007</v>
          </cell>
          <cell r="AF140">
            <v>49.741046946745655</v>
          </cell>
          <cell r="AG140">
            <v>0</v>
          </cell>
          <cell r="AH140">
            <v>324.10445815846003</v>
          </cell>
          <cell r="AI140">
            <v>15.042000000000002</v>
          </cell>
          <cell r="AJ140">
            <v>339.14645815846006</v>
          </cell>
          <cell r="AK140">
            <v>0</v>
          </cell>
          <cell r="AL140">
            <v>116.05424159010406</v>
          </cell>
          <cell r="AM140">
            <v>116.05424159010406</v>
          </cell>
          <cell r="AN140">
            <v>0</v>
          </cell>
          <cell r="AO140">
            <v>61.034686167664681</v>
          </cell>
          <cell r="AP140">
            <v>37.273707461037858</v>
          </cell>
          <cell r="AQ140">
            <v>0</v>
          </cell>
          <cell r="AR140">
            <v>0</v>
          </cell>
          <cell r="AS140">
            <v>48.327722181818189</v>
          </cell>
          <cell r="AT140">
            <v>0</v>
          </cell>
          <cell r="AU140">
            <v>243.16478941367214</v>
          </cell>
          <cell r="AV140">
            <v>37.674000000000007</v>
          </cell>
          <cell r="AW140">
            <v>0</v>
          </cell>
          <cell r="AX140">
            <v>8.9700000000000006</v>
          </cell>
          <cell r="AY140">
            <v>0</v>
          </cell>
          <cell r="AZ140">
            <v>0</v>
          </cell>
          <cell r="BA140">
            <v>4.1400000000000006</v>
          </cell>
          <cell r="BB140">
            <v>0</v>
          </cell>
          <cell r="BC140">
            <v>1.3800000000000001</v>
          </cell>
          <cell r="BD140">
            <v>29.835600000000007</v>
          </cell>
          <cell r="BE140">
            <v>81.999600000000015</v>
          </cell>
          <cell r="BF140">
            <v>325.16438941367215</v>
          </cell>
          <cell r="BG140">
            <v>13.982068744787901</v>
          </cell>
          <cell r="BH140">
            <v>4.2999999999999997E-2</v>
          </cell>
          <cell r="BI140">
            <v>339.14645815846006</v>
          </cell>
          <cell r="BJ140">
            <v>0</v>
          </cell>
          <cell r="BK140">
            <v>11466.815729646318</v>
          </cell>
          <cell r="BL140">
            <v>974.67933701993707</v>
          </cell>
          <cell r="BM140">
            <v>137.60178875575582</v>
          </cell>
          <cell r="BN140">
            <v>1378.4201854529192</v>
          </cell>
          <cell r="BO140">
            <v>835.2926667282635</v>
          </cell>
          <cell r="BP140">
            <v>0</v>
          </cell>
          <cell r="BQ140">
            <v>89.441162691241274</v>
          </cell>
          <cell r="BR140">
            <v>5.7334078648231586</v>
          </cell>
          <cell r="BS140">
            <v>0</v>
          </cell>
          <cell r="BT140">
            <v>0</v>
          </cell>
          <cell r="BU140">
            <v>3421.1685485129401</v>
          </cell>
          <cell r="BV140">
            <v>378.40491907832853</v>
          </cell>
          <cell r="BW140">
            <v>479.45049928797187</v>
          </cell>
          <cell r="BX140">
            <v>0</v>
          </cell>
          <cell r="BY140">
            <v>0</v>
          </cell>
          <cell r="BZ140">
            <v>3.6999999999999998E-2</v>
          </cell>
          <cell r="CA140">
            <v>424.27218199691373</v>
          </cell>
          <cell r="CB140">
            <v>16170.111878522472</v>
          </cell>
          <cell r="CC140">
            <v>0</v>
          </cell>
          <cell r="CD140">
            <v>699.38801856000021</v>
          </cell>
          <cell r="CE140">
            <v>16869.499897082471</v>
          </cell>
        </row>
        <row r="141">
          <cell r="A141">
            <v>42270</v>
          </cell>
          <cell r="B141">
            <v>13</v>
          </cell>
          <cell r="C141" t="str">
            <v>Wed</v>
          </cell>
          <cell r="D141">
            <v>27682.096701457565</v>
          </cell>
          <cell r="E141">
            <v>0</v>
          </cell>
          <cell r="F141">
            <v>27682.096701457565</v>
          </cell>
          <cell r="G141">
            <v>1369.3074705000001</v>
          </cell>
          <cell r="H141">
            <v>29051.404171957565</v>
          </cell>
          <cell r="I141">
            <v>742.96861650000005</v>
          </cell>
          <cell r="J141">
            <v>711.3674887988924</v>
          </cell>
          <cell r="K141">
            <v>0</v>
          </cell>
          <cell r="L141">
            <v>711.3674887988924</v>
          </cell>
          <cell r="M141">
            <v>700.28728199999989</v>
          </cell>
          <cell r="N141">
            <v>0</v>
          </cell>
          <cell r="O141">
            <v>87</v>
          </cell>
          <cell r="P141">
            <v>245</v>
          </cell>
          <cell r="Q141">
            <v>0</v>
          </cell>
          <cell r="R141">
            <v>16.7</v>
          </cell>
          <cell r="S141">
            <v>20</v>
          </cell>
          <cell r="T141">
            <v>16.5</v>
          </cell>
          <cell r="U141">
            <v>245</v>
          </cell>
          <cell r="V141">
            <v>83.83778897166178</v>
          </cell>
          <cell r="W141">
            <v>0.59330103473457241</v>
          </cell>
          <cell r="X141">
            <v>0</v>
          </cell>
          <cell r="Y141">
            <v>35.380000000000003</v>
          </cell>
          <cell r="Z141">
            <v>0</v>
          </cell>
          <cell r="AA141">
            <v>1</v>
          </cell>
          <cell r="AB141">
            <v>35.380000000000003</v>
          </cell>
          <cell r="AC141">
            <v>0</v>
          </cell>
          <cell r="AD141">
            <v>35.380000000000003</v>
          </cell>
          <cell r="AE141">
            <v>46.495680000000007</v>
          </cell>
          <cell r="AF141">
            <v>49.741046946745655</v>
          </cell>
          <cell r="AG141">
            <v>0</v>
          </cell>
          <cell r="AH141">
            <v>331.15020724886131</v>
          </cell>
          <cell r="AI141">
            <v>15.368999999999998</v>
          </cell>
          <cell r="AJ141">
            <v>346.51920724886128</v>
          </cell>
          <cell r="AK141">
            <v>0</v>
          </cell>
          <cell r="AL141">
            <v>118.57715988554108</v>
          </cell>
          <cell r="AM141">
            <v>118.57715988554108</v>
          </cell>
          <cell r="AN141">
            <v>0</v>
          </cell>
          <cell r="AO141">
            <v>44.489138712574857</v>
          </cell>
          <cell r="AP141">
            <v>35.56837443994462</v>
          </cell>
          <cell r="AQ141">
            <v>0</v>
          </cell>
          <cell r="AR141">
            <v>0</v>
          </cell>
          <cell r="AS141">
            <v>42.441653454545452</v>
          </cell>
          <cell r="AT141">
            <v>0</v>
          </cell>
          <cell r="AU141">
            <v>248.45098048788236</v>
          </cell>
          <cell r="AV141">
            <v>38.492999999999995</v>
          </cell>
          <cell r="AW141">
            <v>0</v>
          </cell>
          <cell r="AX141">
            <v>9.1649999999999991</v>
          </cell>
          <cell r="AY141">
            <v>0</v>
          </cell>
          <cell r="AZ141">
            <v>0</v>
          </cell>
          <cell r="BA141">
            <v>4.2299999999999995</v>
          </cell>
          <cell r="BB141">
            <v>0</v>
          </cell>
          <cell r="BC141">
            <v>1.41</v>
          </cell>
          <cell r="BD141">
            <v>30.484199999999998</v>
          </cell>
          <cell r="BE141">
            <v>83.782200000000003</v>
          </cell>
          <cell r="BF141">
            <v>332.23318048788235</v>
          </cell>
          <cell r="BG141">
            <v>14.28602676097894</v>
          </cell>
          <cell r="BH141">
            <v>4.2999999999999997E-2</v>
          </cell>
          <cell r="BI141">
            <v>346.51920724886128</v>
          </cell>
          <cell r="BJ141">
            <v>0</v>
          </cell>
          <cell r="BK141">
            <v>11716.094332464714</v>
          </cell>
          <cell r="BL141">
            <v>995.86801825950067</v>
          </cell>
          <cell r="BM141">
            <v>140.59313198957656</v>
          </cell>
          <cell r="BN141">
            <v>1408.3858416584171</v>
          </cell>
          <cell r="BO141">
            <v>853.45120296148639</v>
          </cell>
          <cell r="BP141">
            <v>0</v>
          </cell>
          <cell r="BQ141">
            <v>91.385535793224761</v>
          </cell>
          <cell r="BR141">
            <v>5.8580471662323568</v>
          </cell>
          <cell r="BS141">
            <v>0</v>
          </cell>
          <cell r="BT141">
            <v>0</v>
          </cell>
          <cell r="BU141">
            <v>3495.5417778284382</v>
          </cell>
          <cell r="BV141">
            <v>386.6311129713356</v>
          </cell>
          <cell r="BW141">
            <v>489.87333622901468</v>
          </cell>
          <cell r="BX141">
            <v>0</v>
          </cell>
          <cell r="BY141">
            <v>0</v>
          </cell>
          <cell r="BZ141">
            <v>3.6999999999999998E-2</v>
          </cell>
          <cell r="CA141">
            <v>433.49549030119437</v>
          </cell>
          <cell r="CB141">
            <v>16521.636049794695</v>
          </cell>
          <cell r="CC141">
            <v>0</v>
          </cell>
          <cell r="CD141">
            <v>714.59210592000011</v>
          </cell>
          <cell r="CE141">
            <v>17236.228155714696</v>
          </cell>
        </row>
        <row r="142">
          <cell r="A142">
            <v>42271</v>
          </cell>
          <cell r="B142">
            <v>13</v>
          </cell>
          <cell r="C142" t="str">
            <v>Thu</v>
          </cell>
          <cell r="D142">
            <v>36713.135341649402</v>
          </cell>
          <cell r="E142">
            <v>0</v>
          </cell>
          <cell r="F142">
            <v>36713.135341649402</v>
          </cell>
          <cell r="G142">
            <v>1816.0318935000003</v>
          </cell>
          <cell r="H142">
            <v>38529.167235149398</v>
          </cell>
          <cell r="I142">
            <v>1037.6999685000001</v>
          </cell>
          <cell r="J142">
            <v>867.28365072741701</v>
          </cell>
          <cell r="K142">
            <v>0</v>
          </cell>
          <cell r="L142">
            <v>867.28365072741701</v>
          </cell>
          <cell r="M142">
            <v>945.64341000000002</v>
          </cell>
          <cell r="N142">
            <v>0</v>
          </cell>
          <cell r="O142">
            <v>88</v>
          </cell>
          <cell r="P142">
            <v>245</v>
          </cell>
          <cell r="Q142">
            <v>0</v>
          </cell>
          <cell r="R142">
            <v>16.7</v>
          </cell>
          <cell r="S142">
            <v>20</v>
          </cell>
          <cell r="T142">
            <v>16.5</v>
          </cell>
          <cell r="U142">
            <v>245</v>
          </cell>
          <cell r="V142">
            <v>83.83778897166178</v>
          </cell>
          <cell r="W142">
            <v>0.59330103473457241</v>
          </cell>
          <cell r="X142">
            <v>0</v>
          </cell>
          <cell r="Y142">
            <v>35.380000000000003</v>
          </cell>
          <cell r="Z142">
            <v>0</v>
          </cell>
          <cell r="AA142">
            <v>1</v>
          </cell>
          <cell r="AB142">
            <v>35.380000000000003</v>
          </cell>
          <cell r="AC142">
            <v>0</v>
          </cell>
          <cell r="AD142">
            <v>35.380000000000003</v>
          </cell>
          <cell r="AE142">
            <v>46.495680000000007</v>
          </cell>
          <cell r="AF142">
            <v>49.741046946745655</v>
          </cell>
          <cell r="AG142">
            <v>0</v>
          </cell>
          <cell r="AH142">
            <v>439.18502663501465</v>
          </cell>
          <cell r="AI142">
            <v>20.382999999999999</v>
          </cell>
          <cell r="AJ142">
            <v>459.56802663501469</v>
          </cell>
          <cell r="AK142">
            <v>0</v>
          </cell>
          <cell r="AL142">
            <v>157.26190708224243</v>
          </cell>
          <cell r="AM142">
            <v>157.26190708224243</v>
          </cell>
          <cell r="AN142">
            <v>0</v>
          </cell>
          <cell r="AO142">
            <v>62.137722664670662</v>
          </cell>
          <cell r="AP142">
            <v>43.364182536370848</v>
          </cell>
          <cell r="AQ142">
            <v>0</v>
          </cell>
          <cell r="AR142">
            <v>0</v>
          </cell>
          <cell r="AS142">
            <v>57.311721818181823</v>
          </cell>
          <cell r="AT142">
            <v>0</v>
          </cell>
          <cell r="AU142">
            <v>329.50591029243975</v>
          </cell>
          <cell r="AV142">
            <v>51.051000000000002</v>
          </cell>
          <cell r="AW142">
            <v>0</v>
          </cell>
          <cell r="AX142">
            <v>12.154999999999999</v>
          </cell>
          <cell r="AY142">
            <v>0</v>
          </cell>
          <cell r="AZ142">
            <v>0</v>
          </cell>
          <cell r="BA142">
            <v>5.61</v>
          </cell>
          <cell r="BB142">
            <v>0</v>
          </cell>
          <cell r="BC142">
            <v>1.87</v>
          </cell>
          <cell r="BD142">
            <v>40.429400000000001</v>
          </cell>
          <cell r="BE142">
            <v>111.11540000000001</v>
          </cell>
          <cell r="BF142">
            <v>440.62131029243972</v>
          </cell>
          <cell r="BG142">
            <v>18.946716342574906</v>
          </cell>
          <cell r="BH142">
            <v>4.2999999999999997E-2</v>
          </cell>
          <cell r="BI142">
            <v>459.56802663501469</v>
          </cell>
          <cell r="BJ142">
            <v>0</v>
          </cell>
          <cell r="BK142">
            <v>15538.366242346819</v>
          </cell>
          <cell r="BL142">
            <v>1320.7611305994797</v>
          </cell>
          <cell r="BM142">
            <v>186.46039490816185</v>
          </cell>
          <cell r="BN142">
            <v>1867.8592368093903</v>
          </cell>
          <cell r="BO142">
            <v>1131.8820918709075</v>
          </cell>
          <cell r="BP142">
            <v>0</v>
          </cell>
          <cell r="BQ142">
            <v>121.19925669030519</v>
          </cell>
          <cell r="BR142">
            <v>7.7691831211734099</v>
          </cell>
          <cell r="BS142">
            <v>0</v>
          </cell>
          <cell r="BT142">
            <v>0</v>
          </cell>
          <cell r="BU142">
            <v>4635.9312939994188</v>
          </cell>
          <cell r="BV142">
            <v>512.76608599744509</v>
          </cell>
          <cell r="BW142">
            <v>649.69016932500529</v>
          </cell>
          <cell r="BX142">
            <v>0</v>
          </cell>
          <cell r="BY142">
            <v>0</v>
          </cell>
          <cell r="BZ142">
            <v>3.6999999999999998E-2</v>
          </cell>
          <cell r="CA142">
            <v>574.91955096683228</v>
          </cell>
          <cell r="CB142">
            <v>21911.67334263552</v>
          </cell>
          <cell r="CC142">
            <v>0</v>
          </cell>
          <cell r="CD142">
            <v>947.72144544000025</v>
          </cell>
          <cell r="CE142">
            <v>22859.394788075522</v>
          </cell>
        </row>
        <row r="143">
          <cell r="A143">
            <v>42272</v>
          </cell>
          <cell r="B143">
            <v>13</v>
          </cell>
          <cell r="C143" t="str">
            <v>Fri</v>
          </cell>
          <cell r="D143">
            <v>35338.846852924558</v>
          </cell>
          <cell r="E143">
            <v>0</v>
          </cell>
          <cell r="F143">
            <v>35338.846852924558</v>
          </cell>
          <cell r="G143">
            <v>1748.0520900000001</v>
          </cell>
          <cell r="H143">
            <v>37086.898942924556</v>
          </cell>
          <cell r="I143">
            <v>1092.9620970000003</v>
          </cell>
          <cell r="J143">
            <v>813.68747006448655</v>
          </cell>
          <cell r="K143">
            <v>0</v>
          </cell>
          <cell r="L143">
            <v>813.68747006448655</v>
          </cell>
          <cell r="M143">
            <v>879.19279199999994</v>
          </cell>
          <cell r="N143">
            <v>0</v>
          </cell>
          <cell r="O143">
            <v>89</v>
          </cell>
          <cell r="P143">
            <v>245</v>
          </cell>
          <cell r="Q143">
            <v>0</v>
          </cell>
          <cell r="R143">
            <v>16.7</v>
          </cell>
          <cell r="S143">
            <v>20</v>
          </cell>
          <cell r="T143">
            <v>16.5</v>
          </cell>
          <cell r="U143">
            <v>245</v>
          </cell>
          <cell r="V143">
            <v>83.83778897166178</v>
          </cell>
          <cell r="W143">
            <v>0.59330103473457241</v>
          </cell>
          <cell r="X143">
            <v>0</v>
          </cell>
          <cell r="Y143">
            <v>35.380000000000003</v>
          </cell>
          <cell r="Z143">
            <v>0</v>
          </cell>
          <cell r="AA143">
            <v>1</v>
          </cell>
          <cell r="AB143">
            <v>35.380000000000003</v>
          </cell>
          <cell r="AC143">
            <v>0</v>
          </cell>
          <cell r="AD143">
            <v>35.380000000000003</v>
          </cell>
          <cell r="AE143">
            <v>46.495680000000007</v>
          </cell>
          <cell r="AF143">
            <v>49.741046946745655</v>
          </cell>
          <cell r="AG143">
            <v>0</v>
          </cell>
          <cell r="AH143">
            <v>422.74494542407825</v>
          </cell>
          <cell r="AI143">
            <v>19.62</v>
          </cell>
          <cell r="AJ143">
            <v>442.36494542407826</v>
          </cell>
          <cell r="AK143">
            <v>0</v>
          </cell>
          <cell r="AL143">
            <v>151.37509772622266</v>
          </cell>
          <cell r="AM143">
            <v>151.37509772622266</v>
          </cell>
          <cell r="AN143">
            <v>0</v>
          </cell>
          <cell r="AO143">
            <v>65.446832155688639</v>
          </cell>
          <cell r="AP143">
            <v>40.684373503224329</v>
          </cell>
          <cell r="AQ143">
            <v>0</v>
          </cell>
          <cell r="AR143">
            <v>0</v>
          </cell>
          <cell r="AS143">
            <v>53.284411636363636</v>
          </cell>
          <cell r="AT143">
            <v>0</v>
          </cell>
          <cell r="AU143">
            <v>317.17146445261579</v>
          </cell>
          <cell r="AV143">
            <v>49.14</v>
          </cell>
          <cell r="AW143">
            <v>0</v>
          </cell>
          <cell r="AX143">
            <v>11.7</v>
          </cell>
          <cell r="AY143">
            <v>0</v>
          </cell>
          <cell r="AZ143">
            <v>0</v>
          </cell>
          <cell r="BA143">
            <v>5.3999999999999995</v>
          </cell>
          <cell r="BB143">
            <v>0</v>
          </cell>
          <cell r="BC143">
            <v>1.7999999999999998</v>
          </cell>
          <cell r="BD143">
            <v>38.916000000000004</v>
          </cell>
          <cell r="BE143">
            <v>106.956</v>
          </cell>
          <cell r="BF143">
            <v>424.12746445261575</v>
          </cell>
          <cell r="BG143">
            <v>18.237480971462478</v>
          </cell>
          <cell r="BH143">
            <v>4.2999999999999997E-2</v>
          </cell>
          <cell r="BI143">
            <v>442.36494542407826</v>
          </cell>
          <cell r="BJ143">
            <v>0</v>
          </cell>
          <cell r="BK143">
            <v>14956.716169103891</v>
          </cell>
          <cell r="BL143">
            <v>1271.3208743738307</v>
          </cell>
          <cell r="BM143">
            <v>179.48059402924667</v>
          </cell>
          <cell r="BN143">
            <v>1797.9393723298945</v>
          </cell>
          <cell r="BO143">
            <v>1089.512173993387</v>
          </cell>
          <cell r="BP143">
            <v>0</v>
          </cell>
          <cell r="BQ143">
            <v>116.66238611901034</v>
          </cell>
          <cell r="BR143">
            <v>7.4783580845519451</v>
          </cell>
          <cell r="BS143">
            <v>0</v>
          </cell>
          <cell r="BT143">
            <v>0</v>
          </cell>
          <cell r="BU143">
            <v>4462.3937589299212</v>
          </cell>
          <cell r="BV143">
            <v>493.57163358042845</v>
          </cell>
          <cell r="BW143">
            <v>625.37021646257199</v>
          </cell>
          <cell r="BX143">
            <v>0</v>
          </cell>
          <cell r="BY143">
            <v>0</v>
          </cell>
          <cell r="BZ143">
            <v>3.6999999999999998E-2</v>
          </cell>
          <cell r="CA143">
            <v>553.39849825684394</v>
          </cell>
          <cell r="CB143">
            <v>21091.450276333657</v>
          </cell>
          <cell r="CC143">
            <v>0</v>
          </cell>
          <cell r="CD143">
            <v>912.24524160000021</v>
          </cell>
          <cell r="CE143">
            <v>22003.695517933655</v>
          </cell>
        </row>
        <row r="144">
          <cell r="A144">
            <v>42273</v>
          </cell>
          <cell r="B144">
            <v>13</v>
          </cell>
          <cell r="C144" t="str">
            <v>Sat</v>
          </cell>
          <cell r="D144">
            <v>26700.462066654112</v>
          </cell>
          <cell r="E144">
            <v>0</v>
          </cell>
          <cell r="F144">
            <v>26700.462066654112</v>
          </cell>
          <cell r="G144">
            <v>1320.7504680000004</v>
          </cell>
          <cell r="H144">
            <v>28021.212534654111</v>
          </cell>
          <cell r="I144">
            <v>914.89523850000012</v>
          </cell>
          <cell r="J144">
            <v>584.6856072319664</v>
          </cell>
          <cell r="K144">
            <v>0</v>
          </cell>
          <cell r="L144">
            <v>584.6856072319664</v>
          </cell>
          <cell r="M144">
            <v>674.72935200000006</v>
          </cell>
          <cell r="N144">
            <v>0</v>
          </cell>
          <cell r="O144">
            <v>90</v>
          </cell>
          <cell r="P144">
            <v>245</v>
          </cell>
          <cell r="Q144">
            <v>0</v>
          </cell>
          <cell r="R144">
            <v>16.7</v>
          </cell>
          <cell r="S144">
            <v>20</v>
          </cell>
          <cell r="T144">
            <v>16.5</v>
          </cell>
          <cell r="U144">
            <v>245</v>
          </cell>
          <cell r="V144">
            <v>83.83778897166178</v>
          </cell>
          <cell r="W144">
            <v>0.59330103473457241</v>
          </cell>
          <cell r="X144">
            <v>0</v>
          </cell>
          <cell r="Y144">
            <v>35.380000000000003</v>
          </cell>
          <cell r="Z144">
            <v>0</v>
          </cell>
          <cell r="AA144">
            <v>1</v>
          </cell>
          <cell r="AB144">
            <v>35.380000000000003</v>
          </cell>
          <cell r="AC144">
            <v>0</v>
          </cell>
          <cell r="AD144">
            <v>35.380000000000003</v>
          </cell>
          <cell r="AE144">
            <v>46.495680000000007</v>
          </cell>
          <cell r="AF144">
            <v>49.741046946745655</v>
          </cell>
          <cell r="AG144">
            <v>0</v>
          </cell>
          <cell r="AH144">
            <v>319.4072920981925</v>
          </cell>
          <cell r="AI144">
            <v>14.824000000000002</v>
          </cell>
          <cell r="AJ144">
            <v>334.23129209819251</v>
          </cell>
          <cell r="AK144">
            <v>0</v>
          </cell>
          <cell r="AL144">
            <v>114.37229605981268</v>
          </cell>
          <cell r="AM144">
            <v>114.37229605981268</v>
          </cell>
          <cell r="AN144">
            <v>0</v>
          </cell>
          <cell r="AO144">
            <v>54.784146017964076</v>
          </cell>
          <cell r="AP144">
            <v>29.234280361598319</v>
          </cell>
          <cell r="AQ144">
            <v>0</v>
          </cell>
          <cell r="AR144">
            <v>0</v>
          </cell>
          <cell r="AS144">
            <v>40.892688000000007</v>
          </cell>
          <cell r="AT144">
            <v>0</v>
          </cell>
          <cell r="AU144">
            <v>239.64066203086531</v>
          </cell>
          <cell r="AV144">
            <v>37.128</v>
          </cell>
          <cell r="AW144">
            <v>0</v>
          </cell>
          <cell r="AX144">
            <v>8.84</v>
          </cell>
          <cell r="AY144">
            <v>0</v>
          </cell>
          <cell r="AZ144">
            <v>0</v>
          </cell>
          <cell r="BA144">
            <v>4.08</v>
          </cell>
          <cell r="BB144">
            <v>0</v>
          </cell>
          <cell r="BC144">
            <v>1.36</v>
          </cell>
          <cell r="BD144">
            <v>29.403200000000005</v>
          </cell>
          <cell r="BE144">
            <v>80.811200000000014</v>
          </cell>
          <cell r="BF144">
            <v>320.4518620308653</v>
          </cell>
          <cell r="BG144">
            <v>13.779430067327207</v>
          </cell>
          <cell r="BH144">
            <v>4.2999999999999997E-2</v>
          </cell>
          <cell r="BI144">
            <v>334.23129209819251</v>
          </cell>
          <cell r="BJ144">
            <v>0</v>
          </cell>
          <cell r="BK144">
            <v>11300.629994434052</v>
          </cell>
          <cell r="BL144">
            <v>960.55354952689447</v>
          </cell>
          <cell r="BM144">
            <v>135.60755993320862</v>
          </cell>
          <cell r="BN144">
            <v>1358.4430813159204</v>
          </cell>
          <cell r="BO144">
            <v>823.18697590611475</v>
          </cell>
          <cell r="BP144">
            <v>0</v>
          </cell>
          <cell r="BQ144">
            <v>88.144913956585597</v>
          </cell>
          <cell r="BR144">
            <v>5.6503149972170261</v>
          </cell>
          <cell r="BS144">
            <v>0</v>
          </cell>
          <cell r="BT144">
            <v>0</v>
          </cell>
          <cell r="BU144">
            <v>3371.5863956359408</v>
          </cell>
          <cell r="BV144">
            <v>372.92078981632375</v>
          </cell>
          <cell r="BW144">
            <v>472.50194132727665</v>
          </cell>
          <cell r="BX144">
            <v>0</v>
          </cell>
          <cell r="BY144">
            <v>0</v>
          </cell>
          <cell r="BZ144">
            <v>3.6999999999999998E-2</v>
          </cell>
          <cell r="CA144">
            <v>418.12330979405988</v>
          </cell>
          <cell r="CB144">
            <v>15935.762431007652</v>
          </cell>
          <cell r="CC144">
            <v>0</v>
          </cell>
          <cell r="CD144">
            <v>689.25196032000019</v>
          </cell>
          <cell r="CE144">
            <v>16625.014391327652</v>
          </cell>
        </row>
        <row r="145">
          <cell r="A145">
            <v>42274</v>
          </cell>
          <cell r="B145">
            <v>13</v>
          </cell>
          <cell r="C145" t="str">
            <v>Sun</v>
          </cell>
          <cell r="D145">
            <v>21006.981184794044</v>
          </cell>
          <cell r="E145">
            <v>0</v>
          </cell>
          <cell r="F145">
            <v>21006.981184794044</v>
          </cell>
          <cell r="G145">
            <v>1039.1198535000001</v>
          </cell>
          <cell r="H145">
            <v>22046.10103829404</v>
          </cell>
          <cell r="I145">
            <v>718.40767050000011</v>
          </cell>
          <cell r="J145">
            <v>589.55798729223284</v>
          </cell>
          <cell r="K145">
            <v>0</v>
          </cell>
          <cell r="L145">
            <v>589.55798729223284</v>
          </cell>
          <cell r="M145">
            <v>552.05128800000011</v>
          </cell>
          <cell r="N145">
            <v>0</v>
          </cell>
          <cell r="O145">
            <v>91</v>
          </cell>
          <cell r="P145">
            <v>245</v>
          </cell>
          <cell r="Q145">
            <v>0</v>
          </cell>
          <cell r="R145">
            <v>16.7</v>
          </cell>
          <cell r="S145">
            <v>20</v>
          </cell>
          <cell r="T145">
            <v>16.5</v>
          </cell>
          <cell r="U145">
            <v>245</v>
          </cell>
          <cell r="V145">
            <v>83.83778897166178</v>
          </cell>
          <cell r="W145">
            <v>0.59330103473457241</v>
          </cell>
          <cell r="X145">
            <v>0</v>
          </cell>
          <cell r="Y145">
            <v>35.380000000000003</v>
          </cell>
          <cell r="Z145">
            <v>0</v>
          </cell>
          <cell r="AA145">
            <v>1</v>
          </cell>
          <cell r="AB145">
            <v>35.380000000000003</v>
          </cell>
          <cell r="AC145">
            <v>0</v>
          </cell>
          <cell r="AD145">
            <v>35.380000000000003</v>
          </cell>
          <cell r="AE145">
            <v>46.495680000000007</v>
          </cell>
          <cell r="AF145">
            <v>49.741046946745655</v>
          </cell>
          <cell r="AG145">
            <v>0</v>
          </cell>
          <cell r="AH145">
            <v>251.2983842243132</v>
          </cell>
          <cell r="AI145">
            <v>11.663</v>
          </cell>
          <cell r="AJ145">
            <v>262.96138422431318</v>
          </cell>
          <cell r="AK145">
            <v>0</v>
          </cell>
          <cell r="AL145">
            <v>89.984085870587919</v>
          </cell>
          <cell r="AM145">
            <v>89.984085870587919</v>
          </cell>
          <cell r="AN145">
            <v>0</v>
          </cell>
          <cell r="AO145">
            <v>43.018423383233539</v>
          </cell>
          <cell r="AP145">
            <v>29.477899364611641</v>
          </cell>
          <cell r="AQ145">
            <v>0</v>
          </cell>
          <cell r="AR145">
            <v>0</v>
          </cell>
          <cell r="AS145">
            <v>33.457653818181825</v>
          </cell>
          <cell r="AT145">
            <v>0</v>
          </cell>
          <cell r="AU145">
            <v>188.54081498016606</v>
          </cell>
          <cell r="AV145">
            <v>29.210999999999999</v>
          </cell>
          <cell r="AW145">
            <v>0</v>
          </cell>
          <cell r="AX145">
            <v>6.9550000000000001</v>
          </cell>
          <cell r="AY145">
            <v>0</v>
          </cell>
          <cell r="AZ145">
            <v>0</v>
          </cell>
          <cell r="BA145">
            <v>3.21</v>
          </cell>
          <cell r="BB145">
            <v>0</v>
          </cell>
          <cell r="BC145">
            <v>1.07</v>
          </cell>
          <cell r="BD145">
            <v>23.133400000000002</v>
          </cell>
          <cell r="BE145">
            <v>63.579400000000007</v>
          </cell>
          <cell r="BF145">
            <v>252.12021498016605</v>
          </cell>
          <cell r="BG145">
            <v>10.841169244147139</v>
          </cell>
          <cell r="BH145">
            <v>4.2999999999999997E-2</v>
          </cell>
          <cell r="BI145">
            <v>262.96138422431318</v>
          </cell>
          <cell r="BJ145">
            <v>0</v>
          </cell>
          <cell r="BK145">
            <v>8890.9368338562017</v>
          </cell>
          <cell r="BL145">
            <v>755.72963087777714</v>
          </cell>
          <cell r="BM145">
            <v>106.69124200627442</v>
          </cell>
          <cell r="BN145">
            <v>1068.7750713294372</v>
          </cell>
          <cell r="BO145">
            <v>647.65445898495784</v>
          </cell>
          <cell r="BP145">
            <v>0</v>
          </cell>
          <cell r="BQ145">
            <v>69.349307304078366</v>
          </cell>
          <cell r="BR145">
            <v>4.4454684169281009</v>
          </cell>
          <cell r="BS145">
            <v>0</v>
          </cell>
          <cell r="BT145">
            <v>0</v>
          </cell>
          <cell r="BU145">
            <v>2652.6451789194534</v>
          </cell>
          <cell r="BV145">
            <v>293.4009155172547</v>
          </cell>
          <cell r="BW145">
            <v>371.74785089719558</v>
          </cell>
          <cell r="BX145">
            <v>0</v>
          </cell>
          <cell r="BY145">
            <v>0</v>
          </cell>
          <cell r="BZ145">
            <v>3.6999999999999998E-2</v>
          </cell>
          <cell r="CA145">
            <v>328.96466285267945</v>
          </cell>
          <cell r="CB145">
            <v>12537.695442042785</v>
          </cell>
          <cell r="CC145">
            <v>0</v>
          </cell>
          <cell r="CD145">
            <v>542.27911584000014</v>
          </cell>
          <cell r="CE145">
            <v>13079.974557882784</v>
          </cell>
        </row>
        <row r="146">
          <cell r="A146">
            <v>42275</v>
          </cell>
          <cell r="B146">
            <v>14</v>
          </cell>
          <cell r="C146" t="str">
            <v>Mon</v>
          </cell>
          <cell r="D146">
            <v>22015.190025672207</v>
          </cell>
          <cell r="E146">
            <v>0</v>
          </cell>
          <cell r="F146">
            <v>22015.190025672207</v>
          </cell>
          <cell r="G146">
            <v>966.97641599999997</v>
          </cell>
          <cell r="H146">
            <v>22982.166441672205</v>
          </cell>
          <cell r="I146">
            <v>647.50433399999997</v>
          </cell>
          <cell r="J146">
            <v>563.80209544377669</v>
          </cell>
          <cell r="K146">
            <v>0</v>
          </cell>
          <cell r="L146">
            <v>563.80209544377669</v>
          </cell>
          <cell r="M146">
            <v>583.39908000000003</v>
          </cell>
          <cell r="N146">
            <v>0</v>
          </cell>
          <cell r="O146">
            <v>92</v>
          </cell>
          <cell r="P146">
            <v>235</v>
          </cell>
          <cell r="Q146">
            <v>0</v>
          </cell>
          <cell r="R146">
            <v>16.7</v>
          </cell>
          <cell r="S146">
            <v>20</v>
          </cell>
          <cell r="T146">
            <v>16.5</v>
          </cell>
          <cell r="U146">
            <v>235</v>
          </cell>
          <cell r="V146">
            <v>81.297286500067997</v>
          </cell>
          <cell r="W146">
            <v>0.61801318931712634</v>
          </cell>
          <cell r="X146">
            <v>0</v>
          </cell>
          <cell r="Y146">
            <v>35.71</v>
          </cell>
          <cell r="Z146">
            <v>0</v>
          </cell>
          <cell r="AA146">
            <v>1</v>
          </cell>
          <cell r="AB146">
            <v>35.71</v>
          </cell>
          <cell r="AC146">
            <v>0</v>
          </cell>
          <cell r="AD146">
            <v>35.71</v>
          </cell>
          <cell r="AE146">
            <v>47.759600000000006</v>
          </cell>
          <cell r="AF146">
            <v>50.24279531273519</v>
          </cell>
          <cell r="AG146">
            <v>0</v>
          </cell>
          <cell r="AH146">
            <v>270.2609093341016</v>
          </cell>
          <cell r="AI146">
            <v>12.431999999999999</v>
          </cell>
          <cell r="AJ146">
            <v>282.69290933410161</v>
          </cell>
          <cell r="AK146">
            <v>0</v>
          </cell>
          <cell r="AL146">
            <v>97.796452943285971</v>
          </cell>
          <cell r="AM146">
            <v>97.796452943285971</v>
          </cell>
          <cell r="AN146">
            <v>0</v>
          </cell>
          <cell r="AO146">
            <v>38.772714610778444</v>
          </cell>
          <cell r="AP146">
            <v>28.190104772188832</v>
          </cell>
          <cell r="AQ146">
            <v>0</v>
          </cell>
          <cell r="AR146">
            <v>0</v>
          </cell>
          <cell r="AS146">
            <v>35.357520000000001</v>
          </cell>
          <cell r="AT146">
            <v>0</v>
          </cell>
          <cell r="AU146">
            <v>204.48786398283949</v>
          </cell>
          <cell r="AV146">
            <v>30.575999999999997</v>
          </cell>
          <cell r="AW146">
            <v>0</v>
          </cell>
          <cell r="AX146">
            <v>7.2799999999999994</v>
          </cell>
          <cell r="AY146">
            <v>0</v>
          </cell>
          <cell r="AZ146">
            <v>0</v>
          </cell>
          <cell r="BA146">
            <v>3.3599999999999994</v>
          </cell>
          <cell r="BB146">
            <v>0</v>
          </cell>
          <cell r="BC146">
            <v>1.1199999999999999</v>
          </cell>
          <cell r="BD146">
            <v>24.214399999999998</v>
          </cell>
          <cell r="BE146">
            <v>66.550399999999996</v>
          </cell>
          <cell r="BF146">
            <v>271.03826398283951</v>
          </cell>
          <cell r="BG146">
            <v>11.654645351262099</v>
          </cell>
          <cell r="BH146">
            <v>4.2999999999999997E-2</v>
          </cell>
          <cell r="BI146">
            <v>282.69290933410161</v>
          </cell>
          <cell r="BJ146">
            <v>0</v>
          </cell>
          <cell r="BK146">
            <v>9651.0170723207684</v>
          </cell>
          <cell r="BL146">
            <v>820.33645114726539</v>
          </cell>
          <cell r="BM146">
            <v>115.81220486784922</v>
          </cell>
          <cell r="BN146">
            <v>1160.1439367551436</v>
          </cell>
          <cell r="BO146">
            <v>703.02200515325273</v>
          </cell>
          <cell r="BP146">
            <v>0</v>
          </cell>
          <cell r="BQ146">
            <v>75.277933164101995</v>
          </cell>
          <cell r="BR146">
            <v>4.8255085361603847</v>
          </cell>
          <cell r="BS146">
            <v>0</v>
          </cell>
          <cell r="BT146">
            <v>0</v>
          </cell>
          <cell r="BU146">
            <v>2879.4180396237734</v>
          </cell>
          <cell r="BV146">
            <v>318.48356338658539</v>
          </cell>
          <cell r="BW146">
            <v>403.52832582787607</v>
          </cell>
          <cell r="BX146">
            <v>0</v>
          </cell>
          <cell r="BY146">
            <v>0</v>
          </cell>
          <cell r="BZ146">
            <v>3.6999999999999998E-2</v>
          </cell>
          <cell r="CA146">
            <v>357.08763167586841</v>
          </cell>
          <cell r="CB146">
            <v>13609.534632834873</v>
          </cell>
          <cell r="CC146">
            <v>0</v>
          </cell>
          <cell r="CD146">
            <v>593.74734720000004</v>
          </cell>
          <cell r="CE146">
            <v>14203.281980034873</v>
          </cell>
        </row>
        <row r="147">
          <cell r="A147">
            <v>42276</v>
          </cell>
          <cell r="B147">
            <v>14</v>
          </cell>
          <cell r="C147" t="str">
            <v>Tue</v>
          </cell>
          <cell r="D147">
            <v>27125.859138774686</v>
          </cell>
          <cell r="E147">
            <v>0</v>
          </cell>
          <cell r="F147">
            <v>27125.859138774686</v>
          </cell>
          <cell r="G147">
            <v>1191.4530840000002</v>
          </cell>
          <cell r="H147">
            <v>28317.312222774686</v>
          </cell>
          <cell r="I147">
            <v>1064.215044</v>
          </cell>
          <cell r="J147">
            <v>756.68175967454226</v>
          </cell>
          <cell r="K147">
            <v>0</v>
          </cell>
          <cell r="L147">
            <v>756.68175967454226</v>
          </cell>
          <cell r="M147">
            <v>827.36596800000007</v>
          </cell>
          <cell r="N147">
            <v>0</v>
          </cell>
          <cell r="O147">
            <v>93</v>
          </cell>
          <cell r="P147">
            <v>235</v>
          </cell>
          <cell r="Q147">
            <v>0</v>
          </cell>
          <cell r="R147">
            <v>16.7</v>
          </cell>
          <cell r="S147">
            <v>20</v>
          </cell>
          <cell r="T147">
            <v>16.5</v>
          </cell>
          <cell r="U147">
            <v>235</v>
          </cell>
          <cell r="V147">
            <v>81.297286500067997</v>
          </cell>
          <cell r="W147">
            <v>0.61801318931712634</v>
          </cell>
          <cell r="X147">
            <v>0</v>
          </cell>
          <cell r="Y147">
            <v>35.71</v>
          </cell>
          <cell r="Z147">
            <v>0</v>
          </cell>
          <cell r="AA147">
            <v>1</v>
          </cell>
          <cell r="AB147">
            <v>35.71</v>
          </cell>
          <cell r="AC147">
            <v>0</v>
          </cell>
          <cell r="AD147">
            <v>35.71</v>
          </cell>
          <cell r="AE147">
            <v>47.759600000000006</v>
          </cell>
          <cell r="AF147">
            <v>50.24279531273519</v>
          </cell>
          <cell r="AG147">
            <v>0</v>
          </cell>
          <cell r="AH147">
            <v>333.00004900094666</v>
          </cell>
          <cell r="AI147">
            <v>15.318000000000001</v>
          </cell>
          <cell r="AJ147">
            <v>348.31804900094664</v>
          </cell>
          <cell r="AK147">
            <v>0</v>
          </cell>
          <cell r="AL147">
            <v>120.49920094797739</v>
          </cell>
          <cell r="AM147">
            <v>120.49920094797739</v>
          </cell>
          <cell r="AN147">
            <v>0</v>
          </cell>
          <cell r="AO147">
            <v>63.725451736526956</v>
          </cell>
          <cell r="AP147">
            <v>37.834087983727116</v>
          </cell>
          <cell r="AQ147">
            <v>0</v>
          </cell>
          <cell r="AR147">
            <v>0</v>
          </cell>
          <cell r="AS147">
            <v>50.143392000000006</v>
          </cell>
          <cell r="AT147">
            <v>0</v>
          </cell>
          <cell r="AU147">
            <v>251.95826097885583</v>
          </cell>
          <cell r="AV147">
            <v>37.674000000000007</v>
          </cell>
          <cell r="AW147">
            <v>0</v>
          </cell>
          <cell r="AX147">
            <v>8.9700000000000006</v>
          </cell>
          <cell r="AY147">
            <v>0</v>
          </cell>
          <cell r="AZ147">
            <v>0</v>
          </cell>
          <cell r="BA147">
            <v>4.1400000000000006</v>
          </cell>
          <cell r="BB147">
            <v>0</v>
          </cell>
          <cell r="BC147">
            <v>1.3800000000000001</v>
          </cell>
          <cell r="BD147">
            <v>29.835600000000007</v>
          </cell>
          <cell r="BE147">
            <v>81.999600000000015</v>
          </cell>
          <cell r="BF147">
            <v>333.95786097885588</v>
          </cell>
          <cell r="BG147">
            <v>14.360188022090801</v>
          </cell>
          <cell r="BH147">
            <v>4.2999999999999997E-2</v>
          </cell>
          <cell r="BI147">
            <v>348.31804900094664</v>
          </cell>
          <cell r="BJ147">
            <v>0</v>
          </cell>
          <cell r="BK147">
            <v>11891.431749823807</v>
          </cell>
          <cell r="BL147">
            <v>1010.7716987350237</v>
          </cell>
          <cell r="BM147">
            <v>142.69718099788568</v>
          </cell>
          <cell r="BN147">
            <v>1429.4630649304452</v>
          </cell>
          <cell r="BO147">
            <v>866.22354206382954</v>
          </cell>
          <cell r="BP147">
            <v>0</v>
          </cell>
          <cell r="BQ147">
            <v>92.753167648625691</v>
          </cell>
          <cell r="BR147">
            <v>5.9457158749119028</v>
          </cell>
          <cell r="BS147">
            <v>0</v>
          </cell>
          <cell r="BT147">
            <v>0</v>
          </cell>
          <cell r="BU147">
            <v>3547.8543702507213</v>
          </cell>
          <cell r="BV147">
            <v>392.4172477441856</v>
          </cell>
          <cell r="BW147">
            <v>497.20454432363306</v>
          </cell>
          <cell r="BX147">
            <v>0</v>
          </cell>
          <cell r="BY147">
            <v>0</v>
          </cell>
          <cell r="BZ147">
            <v>3.6999999999999998E-2</v>
          </cell>
          <cell r="CA147">
            <v>439.98297474348084</v>
          </cell>
          <cell r="CB147">
            <v>16768.890886885831</v>
          </cell>
          <cell r="CC147">
            <v>0</v>
          </cell>
          <cell r="CD147">
            <v>731.58155280000017</v>
          </cell>
          <cell r="CE147">
            <v>17500.472439685829</v>
          </cell>
        </row>
        <row r="148">
          <cell r="A148">
            <v>42277</v>
          </cell>
          <cell r="B148">
            <v>14</v>
          </cell>
          <cell r="C148" t="str">
            <v>Wed</v>
          </cell>
          <cell r="D148">
            <v>27715.551728748043</v>
          </cell>
          <cell r="E148">
            <v>0</v>
          </cell>
          <cell r="F148">
            <v>27715.551728748043</v>
          </cell>
          <cell r="G148">
            <v>1217.3542379999999</v>
          </cell>
          <cell r="H148">
            <v>28932.905966748043</v>
          </cell>
          <cell r="I148">
            <v>775.72301400000003</v>
          </cell>
          <cell r="J148">
            <v>722.06233276132787</v>
          </cell>
          <cell r="K148">
            <v>0</v>
          </cell>
          <cell r="L148">
            <v>722.06233276132787</v>
          </cell>
          <cell r="M148">
            <v>726.597036</v>
          </cell>
          <cell r="N148">
            <v>0</v>
          </cell>
          <cell r="O148">
            <v>94</v>
          </cell>
          <cell r="P148">
            <v>235</v>
          </cell>
          <cell r="Q148">
            <v>0</v>
          </cell>
          <cell r="R148">
            <v>16.7</v>
          </cell>
          <cell r="S148">
            <v>20</v>
          </cell>
          <cell r="T148">
            <v>16.5</v>
          </cell>
          <cell r="U148">
            <v>235</v>
          </cell>
          <cell r="V148">
            <v>81.297286500067997</v>
          </cell>
          <cell r="W148">
            <v>0.61801318931712634</v>
          </cell>
          <cell r="X148">
            <v>0</v>
          </cell>
          <cell r="Y148">
            <v>35.71</v>
          </cell>
          <cell r="Z148">
            <v>0</v>
          </cell>
          <cell r="AA148">
            <v>1</v>
          </cell>
          <cell r="AB148">
            <v>35.71</v>
          </cell>
          <cell r="AC148">
            <v>0</v>
          </cell>
          <cell r="AD148">
            <v>35.71</v>
          </cell>
          <cell r="AE148">
            <v>47.759600000000006</v>
          </cell>
          <cell r="AF148">
            <v>50.24279531273519</v>
          </cell>
          <cell r="AG148">
            <v>0</v>
          </cell>
          <cell r="AH148">
            <v>340.23918050096717</v>
          </cell>
          <cell r="AI148">
            <v>15.650999999999998</v>
          </cell>
          <cell r="AJ148">
            <v>355.89018050096718</v>
          </cell>
          <cell r="AK148">
            <v>0</v>
          </cell>
          <cell r="AL148">
            <v>123.11874879467253</v>
          </cell>
          <cell r="AM148">
            <v>123.11874879467253</v>
          </cell>
          <cell r="AN148">
            <v>0</v>
          </cell>
          <cell r="AO148">
            <v>46.450479880239527</v>
          </cell>
          <cell r="AP148">
            <v>36.103116638066396</v>
          </cell>
          <cell r="AQ148">
            <v>0</v>
          </cell>
          <cell r="AR148">
            <v>0</v>
          </cell>
          <cell r="AS148">
            <v>44.036183999999999</v>
          </cell>
          <cell r="AT148">
            <v>0</v>
          </cell>
          <cell r="AU148">
            <v>257.43561447839613</v>
          </cell>
          <cell r="AV148">
            <v>38.492999999999995</v>
          </cell>
          <cell r="AW148">
            <v>0</v>
          </cell>
          <cell r="AX148">
            <v>9.1649999999999991</v>
          </cell>
          <cell r="AY148">
            <v>0</v>
          </cell>
          <cell r="AZ148">
            <v>0</v>
          </cell>
          <cell r="BA148">
            <v>4.2299999999999995</v>
          </cell>
          <cell r="BB148">
            <v>0</v>
          </cell>
          <cell r="BC148">
            <v>1.41</v>
          </cell>
          <cell r="BD148">
            <v>30.484199999999998</v>
          </cell>
          <cell r="BE148">
            <v>83.782200000000003</v>
          </cell>
          <cell r="BF148">
            <v>341.21781447839618</v>
          </cell>
          <cell r="BG148">
            <v>14.672366022571035</v>
          </cell>
          <cell r="BH148">
            <v>4.2999999999999997E-2</v>
          </cell>
          <cell r="BI148">
            <v>355.89018050096718</v>
          </cell>
          <cell r="BJ148">
            <v>0</v>
          </cell>
          <cell r="BK148">
            <v>12149.94113568954</v>
          </cell>
          <cell r="BL148">
            <v>1032.7449965336109</v>
          </cell>
          <cell r="BM148">
            <v>145.79929362827446</v>
          </cell>
          <cell r="BN148">
            <v>1460.5383489506719</v>
          </cell>
          <cell r="BO148">
            <v>885.05448863043432</v>
          </cell>
          <cell r="BP148">
            <v>0</v>
          </cell>
          <cell r="BQ148">
            <v>94.769540858378406</v>
          </cell>
          <cell r="BR148">
            <v>6.0749705678447699</v>
          </cell>
          <cell r="BS148">
            <v>0</v>
          </cell>
          <cell r="BT148">
            <v>0</v>
          </cell>
          <cell r="BU148">
            <v>3624.9816391692148</v>
          </cell>
          <cell r="BV148">
            <v>400.94805747775479</v>
          </cell>
          <cell r="BW148">
            <v>508.01333876545112</v>
          </cell>
          <cell r="BX148">
            <v>0</v>
          </cell>
          <cell r="BY148">
            <v>0</v>
          </cell>
          <cell r="BZ148">
            <v>3.6999999999999998E-2</v>
          </cell>
          <cell r="CA148">
            <v>449.54782202051291</v>
          </cell>
          <cell r="CB148">
            <v>17133.431993122475</v>
          </cell>
          <cell r="CC148">
            <v>0</v>
          </cell>
          <cell r="CD148">
            <v>747.48549960000003</v>
          </cell>
          <cell r="CE148">
            <v>17880.917492722474</v>
          </cell>
        </row>
      </sheetData>
      <sheetData sheetId="7"/>
      <sheetData sheetId="8"/>
      <sheetData sheetId="9">
        <row r="1">
          <cell r="A1" t="str">
            <v>Date</v>
          </cell>
          <cell r="B1" t="str">
            <v>Week</v>
          </cell>
          <cell r="C1" t="str">
            <v>Day</v>
          </cell>
          <cell r="D1" t="str">
            <v>Cartons Picked to Pallet</v>
          </cell>
          <cell r="E1" t="str">
            <v>Cartons Picked to Roll Cage</v>
          </cell>
          <cell r="F1" t="str">
            <v>Cartons Picked to Security Tote</v>
          </cell>
          <cell r="G1" t="str">
            <v>Cartons Layer Picked</v>
          </cell>
          <cell r="H1" t="str">
            <v>Cartons Reverse Picked</v>
          </cell>
          <cell r="I1" t="str">
            <v>Cartons Pallet Selected</v>
          </cell>
          <cell r="J1" t="str">
            <v>Cartons Rainbow Pallets</v>
          </cell>
          <cell r="K1" t="str">
            <v>Total Cartons Picked</v>
          </cell>
          <cell r="L1" t="str">
            <v>Other Cartons Handled Ex NDC Cross Dock</v>
          </cell>
          <cell r="M1" t="str">
            <v>Total Cartons Handled Ex NDC Cross Dock</v>
          </cell>
          <cell r="N1" t="str">
            <v>Total Shorts</v>
          </cell>
          <cell r="O1" t="str">
            <v>Pallets Received</v>
          </cell>
          <cell r="P1" t="str">
            <v>Cases Received</v>
          </cell>
          <cell r="Q1" t="str">
            <v xml:space="preserve">Pallets despatched </v>
          </cell>
          <cell r="R1" t="str">
            <v xml:space="preserve">Roll Cages despatched </v>
          </cell>
          <cell r="S1" t="str">
            <v>Security Totes despatched</v>
          </cell>
          <cell r="T1" t="str">
            <v>Display Pallets despatched</v>
          </cell>
          <cell r="U1" t="str">
            <v>Pallet Spaces Used</v>
          </cell>
          <cell r="V1" t="str">
            <v>LPs Despatched</v>
          </cell>
          <cell r="W1" t="str">
            <v>ULD despatched</v>
          </cell>
          <cell r="X1" t="str">
            <v>Pallets Let-Down</v>
          </cell>
          <cell r="Y1" t="str">
            <v>Pallets Misc_Moves</v>
          </cell>
          <cell r="Z1" t="str">
            <v>Pallets Pallet_Moves</v>
          </cell>
          <cell r="AA1" t="str">
            <v>Pallets Pallet Selects</v>
          </cell>
          <cell r="AB1" t="str">
            <v>Pallets Replenished</v>
          </cell>
          <cell r="AC1" t="str">
            <v>Pallets Abandoned</v>
          </cell>
          <cell r="AD1" t="str">
            <v>Pallets PutAway</v>
          </cell>
          <cell r="AE1" t="str">
            <v>Pallets Hauled</v>
          </cell>
          <cell r="AF1" t="str">
            <v>Pallets Cross Docked</v>
          </cell>
          <cell r="AG1" t="str">
            <v>Other Pallets Despatched</v>
          </cell>
          <cell r="AH1" t="str">
            <v>Pick Performance</v>
          </cell>
          <cell r="AI1" t="str">
            <v>Fork Performance</v>
          </cell>
          <cell r="AJ1" t="str">
            <v>1st Pick Availability</v>
          </cell>
          <cell r="AK1" t="str">
            <v>Pick Rate to Pallet</v>
          </cell>
          <cell r="AL1" t="str">
            <v>Pick Rate to Roll Cage</v>
          </cell>
          <cell r="AM1" t="str">
            <v>Bulk Select Ratio</v>
          </cell>
          <cell r="AN1" t="str">
            <v>Pallets Received per Hour</v>
          </cell>
          <cell r="AO1" t="str">
            <v>Pallets Receiving Only per Hour</v>
          </cell>
          <cell r="AP1" t="str">
            <v>Pallets Putaway Only per Hour</v>
          </cell>
          <cell r="AQ1" t="str">
            <v>ULD Despatched per Hour</v>
          </cell>
          <cell r="AR1" t="str">
            <v>Cartons per ULD</v>
          </cell>
          <cell r="AS1" t="str">
            <v>Pallets Replenished per Hour</v>
          </cell>
          <cell r="AT1" t="str">
            <v>Throughout (Cartons per Hour)</v>
          </cell>
          <cell r="AU1" t="str">
            <v>Pickrate</v>
          </cell>
          <cell r="AV1" t="str">
            <v>Labour on Pick</v>
          </cell>
          <cell r="AW1" t="str">
            <v>Total Labour Cost per Carton</v>
          </cell>
          <cell r="AX1" t="str">
            <v>LCPH - Salaries &amp; Wages</v>
          </cell>
          <cell r="AY1" t="str">
            <v>Excluding On Costs @ &amp; Contractors</v>
          </cell>
          <cell r="AZ1" t="str">
            <v>EBA Multiplier</v>
          </cell>
          <cell r="BA1" t="str">
            <v>LCPH uplifted for EBA</v>
          </cell>
          <cell r="BB1" t="str">
            <v>Public Holidays Allowances</v>
          </cell>
          <cell r="BC1" t="str">
            <v>Adjusted Labour Cost Per Hour</v>
          </cell>
          <cell r="BD1" t="str">
            <v>LCPH - Contract Labour</v>
          </cell>
          <cell r="BE1" t="str">
            <v>LCPH - Total Labour</v>
          </cell>
          <cell r="BF1" t="str">
            <v>Salaried Hours</v>
          </cell>
          <cell r="BG1" t="str">
            <v>Casual Hours</v>
          </cell>
          <cell r="BH1" t="str">
            <v>Permanent Hours</v>
          </cell>
          <cell r="BI1" t="str">
            <v>Agency Hours</v>
          </cell>
          <cell r="BJ1" t="str">
            <v>Total Hours</v>
          </cell>
          <cell r="BK1" t="str">
            <v>Total Selection Hours</v>
          </cell>
          <cell r="BL1" t="str">
            <v>Total Standard Hours</v>
          </cell>
          <cell r="BM1" t="str">
            <v>Selection Hours - Pallets</v>
          </cell>
          <cell r="BN1" t="str">
            <v>Standard Hours - Pallets</v>
          </cell>
          <cell r="BO1" t="str">
            <v>Selection Hours - Roll Cages</v>
          </cell>
          <cell r="BP1" t="str">
            <v>Standard Hours - Roll Cages</v>
          </cell>
          <cell r="BQ1" t="str">
            <v>Selection Hours - Security Totes</v>
          </cell>
          <cell r="BR1" t="str">
            <v>Standard Hours - Security Totes</v>
          </cell>
          <cell r="BS1" t="str">
            <v>Selection Hours - Layer Picking</v>
          </cell>
          <cell r="BT1" t="str">
            <v>Standard Hours - Layer Picking</v>
          </cell>
          <cell r="BU1" t="str">
            <v>Selection Hours - Reverse Picking</v>
          </cell>
          <cell r="BV1" t="str">
            <v>Standard Hours - Reverse Picking</v>
          </cell>
          <cell r="BW1" t="str">
            <v>Receiving Hours</v>
          </cell>
          <cell r="BX1" t="str">
            <v>Receiver Hours</v>
          </cell>
          <cell r="BY1" t="str">
            <v>Putaway Hours</v>
          </cell>
          <cell r="BZ1" t="str">
            <v>Putaway Standard Hours</v>
          </cell>
          <cell r="CA1" t="str">
            <v>Despatch Hours</v>
          </cell>
          <cell r="CB1" t="str">
            <v>Other Handling Hours Ex Cross Dock</v>
          </cell>
          <cell r="CC1" t="str">
            <v>De-Stuffing Hours</v>
          </cell>
          <cell r="CD1" t="str">
            <v>Replenishment Hours</v>
          </cell>
          <cell r="CE1" t="str">
            <v>Replenishment Standard Hours</v>
          </cell>
          <cell r="CF1" t="str">
            <v>Let Down Hours</v>
          </cell>
          <cell r="CG1" t="str">
            <v>Let Down Standard Hours</v>
          </cell>
          <cell r="CH1" t="str">
            <v>Misc move Hours</v>
          </cell>
          <cell r="CI1" t="str">
            <v>Misc move Standard Hours</v>
          </cell>
          <cell r="CJ1" t="str">
            <v>Pallet move Hours</v>
          </cell>
          <cell r="CK1" t="str">
            <v>Pallet move Standard Hours</v>
          </cell>
          <cell r="CL1" t="str">
            <v>Pallet Select Hours</v>
          </cell>
          <cell r="CM1" t="str">
            <v>Pallet Select Standard Hours</v>
          </cell>
          <cell r="CN1" t="str">
            <v>Other Direct Hours</v>
          </cell>
          <cell r="CO1" t="str">
            <v>Total Production Hours</v>
          </cell>
          <cell r="CP1" t="str">
            <v>DC Management &amp; Supervision</v>
          </cell>
          <cell r="CQ1" t="str">
            <v>Training</v>
          </cell>
          <cell r="CR1" t="str">
            <v>Inventory Control</v>
          </cell>
          <cell r="CS1" t="str">
            <v>Maintenance</v>
          </cell>
          <cell r="CT1" t="str">
            <v>Stocktake</v>
          </cell>
          <cell r="CU1" t="str">
            <v>Cleaning</v>
          </cell>
          <cell r="CV1" t="str">
            <v>Clerical Support</v>
          </cell>
          <cell r="CW1" t="str">
            <v>Rehab</v>
          </cell>
          <cell r="CX1" t="str">
            <v>Tea Break</v>
          </cell>
          <cell r="CY1" t="str">
            <v>Delay</v>
          </cell>
          <cell r="CZ1" t="str">
            <v>Equip Swap</v>
          </cell>
          <cell r="DA1" t="str">
            <v>Freezer Break</v>
          </cell>
          <cell r="DB1" t="str">
            <v>HSR</v>
          </cell>
          <cell r="DC1" t="str">
            <v>Breakdown</v>
          </cell>
          <cell r="DD1" t="str">
            <v>Meeting</v>
          </cell>
          <cell r="DE1" t="str">
            <v>Union Biz</v>
          </cell>
          <cell r="DF1" t="str">
            <v>OT Break</v>
          </cell>
          <cell r="DG1" t="str">
            <v>First Aid</v>
          </cell>
          <cell r="DH1" t="str">
            <v>Yard Fork</v>
          </cell>
          <cell r="DI1" t="str">
            <v>Pallet Fork</v>
          </cell>
          <cell r="DJ1" t="str">
            <v>Pallet Turn</v>
          </cell>
          <cell r="DK1" t="str">
            <v>Cycle Count</v>
          </cell>
          <cell r="DL1" t="str">
            <v>QA</v>
          </cell>
          <cell r="DM1" t="str">
            <v>StockTake</v>
          </cell>
          <cell r="DN1" t="str">
            <v>Other Support Hours</v>
          </cell>
          <cell r="DO1" t="str">
            <v>Total Support Hours</v>
          </cell>
          <cell r="DP1" t="str">
            <v>Total Throughput Hours</v>
          </cell>
          <cell r="DQ1" t="str">
            <v>Other Non Throughput Hours +/(-)</v>
          </cell>
          <cell r="DR1" t="str">
            <v>Ratio</v>
          </cell>
          <cell r="DS1" t="str">
            <v>Total Hours</v>
          </cell>
          <cell r="DT1" t="str">
            <v>Lunch</v>
          </cell>
          <cell r="DU1" t="str">
            <v>Begin Day</v>
          </cell>
          <cell r="DV1" t="str">
            <v>Sick Hours</v>
          </cell>
          <cell r="DW1" t="str">
            <v>Sick Pay %</v>
          </cell>
          <cell r="DX1" t="str">
            <v>Sick Pay</v>
          </cell>
          <cell r="DY1" t="str">
            <v>OT Hours</v>
          </cell>
          <cell r="DZ1" t="str">
            <v>OT Pay</v>
          </cell>
          <cell r="EA1" t="str">
            <v>Support Hrs % of Total</v>
          </cell>
          <cell r="EB1" t="str">
            <v>Labour Costs</v>
          </cell>
          <cell r="EC1" t="str">
            <v>Salaries &amp; Wages</v>
          </cell>
          <cell r="ED1" t="str">
            <v>Contract Labour Cost</v>
          </cell>
          <cell r="EE1" t="str">
            <v>Begin Days</v>
          </cell>
          <cell r="EF1" t="str">
            <v>Avg. Begin Day Minutes</v>
          </cell>
          <cell r="EG1" t="str">
            <v>Hauling Hours</v>
          </cell>
          <cell r="EH1" t="str">
            <v>Hauling per Hour</v>
          </cell>
          <cell r="EI1" t="str">
            <v>Let Downs per Hour</v>
          </cell>
          <cell r="EJ1" t="str">
            <v>Misc Moves per Hour</v>
          </cell>
          <cell r="EK1" t="str">
            <v>Pallet Moves</v>
          </cell>
          <cell r="EL1" t="str">
            <v>Pallet Selects per Hour</v>
          </cell>
          <cell r="EM1" t="str">
            <v>Sec Totes per Hour</v>
          </cell>
          <cell r="EN1" t="str">
            <v>Layer Picks per Hour</v>
          </cell>
          <cell r="EO1" t="str">
            <v>Reverse Picks per Hour</v>
          </cell>
          <cell r="EP1" t="str">
            <v>Pick KPI versus Budget</v>
          </cell>
          <cell r="EQ1" t="str">
            <v>Receipt KPI versus Budget</v>
          </cell>
          <cell r="ER1" t="str">
            <v>Despatch KPI versus Budget</v>
          </cell>
          <cell r="ES1" t="str">
            <v>Replenishment KPI versus Budget</v>
          </cell>
          <cell r="ET1" t="str">
            <v>CPC Variance</v>
          </cell>
          <cell r="EU1" t="str">
            <v>Hrs Variance</v>
          </cell>
          <cell r="EV1" t="str">
            <v>XD Hours</v>
          </cell>
          <cell r="EW1" t="str">
            <v>Dekit Hours</v>
          </cell>
        </row>
        <row r="2">
          <cell r="A2">
            <v>42271</v>
          </cell>
          <cell r="B2">
            <v>13</v>
          </cell>
          <cell r="C2" t="str">
            <v>Thu</v>
          </cell>
          <cell r="D2">
            <v>41573</v>
          </cell>
          <cell r="E2">
            <v>172</v>
          </cell>
          <cell r="F2">
            <v>0</v>
          </cell>
          <cell r="G2">
            <v>0</v>
          </cell>
          <cell r="H2">
            <v>11114</v>
          </cell>
          <cell r="I2">
            <v>72</v>
          </cell>
          <cell r="J2">
            <v>0</v>
          </cell>
          <cell r="K2">
            <v>52931</v>
          </cell>
          <cell r="L2">
            <v>0</v>
          </cell>
          <cell r="M2">
            <v>52931</v>
          </cell>
          <cell r="N2">
            <v>413</v>
          </cell>
          <cell r="O2">
            <v>1103</v>
          </cell>
          <cell r="P2">
            <v>45129</v>
          </cell>
          <cell r="Q2">
            <v>803</v>
          </cell>
          <cell r="R2">
            <v>3</v>
          </cell>
          <cell r="S2">
            <v>0</v>
          </cell>
          <cell r="T2">
            <v>0</v>
          </cell>
          <cell r="U2">
            <v>772</v>
          </cell>
          <cell r="V2">
            <v>806</v>
          </cell>
          <cell r="W2">
            <v>806</v>
          </cell>
          <cell r="X2">
            <v>1130</v>
          </cell>
          <cell r="Y2">
            <v>0</v>
          </cell>
          <cell r="Z2">
            <v>42</v>
          </cell>
          <cell r="AA2">
            <v>2</v>
          </cell>
          <cell r="AB2">
            <v>1174</v>
          </cell>
          <cell r="AC2">
            <v>11</v>
          </cell>
          <cell r="AD2">
            <v>740</v>
          </cell>
          <cell r="AE2">
            <v>11</v>
          </cell>
          <cell r="AF2">
            <v>0</v>
          </cell>
          <cell r="AG2">
            <v>0</v>
          </cell>
          <cell r="AH2">
            <v>0.91956533717480415</v>
          </cell>
          <cell r="AI2">
            <v>1.0841635746505391</v>
          </cell>
          <cell r="AJ2">
            <v>0.99219738905367361</v>
          </cell>
          <cell r="AK2">
            <v>193.92225892012291</v>
          </cell>
          <cell r="AL2">
            <v>200.38834951456312</v>
          </cell>
          <cell r="AM2">
            <v>1.360261472483044E-3</v>
          </cell>
          <cell r="AN2">
            <v>18.239444383208568</v>
          </cell>
          <cell r="AO2">
            <v>41.094529422722658</v>
          </cell>
          <cell r="AP2">
            <v>22.002345595421623</v>
          </cell>
          <cell r="AQ2">
            <v>13.106934262087261</v>
          </cell>
          <cell r="AR2">
            <v>65.6712158808933</v>
          </cell>
          <cell r="AS2">
            <v>16.322432144511339</v>
          </cell>
          <cell r="AT2">
            <v>81.135020655235493</v>
          </cell>
          <cell r="AU2">
            <v>187.49025905026687</v>
          </cell>
          <cell r="AV2">
            <v>0.43274259188837577</v>
          </cell>
          <cell r="AW2">
            <v>0.55944025431330202</v>
          </cell>
          <cell r="AX2">
            <v>43.538210811819447</v>
          </cell>
          <cell r="BF2">
            <v>27.7425</v>
          </cell>
          <cell r="BG2">
            <v>137.8775</v>
          </cell>
          <cell r="BH2">
            <v>509.00694444328207</v>
          </cell>
          <cell r="BI2">
            <v>5.951944444444444</v>
          </cell>
          <cell r="BJ2">
            <v>680.57888888772652</v>
          </cell>
          <cell r="BK2">
            <v>282.31333333327461</v>
          </cell>
          <cell r="BL2">
            <v>259.60555555555555</v>
          </cell>
          <cell r="BM2">
            <v>214.37972222221291</v>
          </cell>
          <cell r="BN2">
            <v>192.19861111111112</v>
          </cell>
          <cell r="BO2">
            <v>0.85833333333333328</v>
          </cell>
          <cell r="BP2">
            <v>0.84833333333333338</v>
          </cell>
          <cell r="BQ2">
            <v>0</v>
          </cell>
          <cell r="BR2">
            <v>0</v>
          </cell>
          <cell r="BS2">
            <v>0</v>
          </cell>
          <cell r="BT2">
            <v>0</v>
          </cell>
          <cell r="BU2">
            <v>67.07527777772836</v>
          </cell>
          <cell r="BV2">
            <v>66.558611111111105</v>
          </cell>
          <cell r="BW2">
            <v>60.473333333302293</v>
          </cell>
          <cell r="BX2">
            <v>26.840555555555557</v>
          </cell>
          <cell r="BY2">
            <v>33.632777777746732</v>
          </cell>
          <cell r="BZ2">
            <v>36.311388888888892</v>
          </cell>
          <cell r="CA2">
            <v>61.494166666526453</v>
          </cell>
          <cell r="CB2">
            <v>0</v>
          </cell>
          <cell r="CC2">
            <v>0</v>
          </cell>
          <cell r="CD2">
            <v>71.92555555483041</v>
          </cell>
          <cell r="CE2">
            <v>78.13111111111111</v>
          </cell>
          <cell r="CF2">
            <v>71.653055554830416</v>
          </cell>
          <cell r="CG2">
            <v>77.957777777777778</v>
          </cell>
          <cell r="CH2">
            <v>0</v>
          </cell>
          <cell r="CI2">
            <v>0</v>
          </cell>
          <cell r="CJ2">
            <v>0.18638888888888888</v>
          </cell>
          <cell r="CK2">
            <v>0.10222222222222223</v>
          </cell>
          <cell r="CL2">
            <v>8.611111111111111E-2</v>
          </cell>
          <cell r="CM2">
            <v>7.1111111111111111E-2</v>
          </cell>
          <cell r="CN2">
            <v>0</v>
          </cell>
          <cell r="CO2">
            <v>476.20638888793377</v>
          </cell>
          <cell r="CP2">
            <v>75.779444444444437</v>
          </cell>
          <cell r="CQ2">
            <v>0</v>
          </cell>
          <cell r="CR2">
            <v>7.2236111111111114</v>
          </cell>
          <cell r="CS2">
            <v>0</v>
          </cell>
          <cell r="CT2">
            <v>0</v>
          </cell>
          <cell r="CU2">
            <v>30.918611111111112</v>
          </cell>
          <cell r="CV2">
            <v>0</v>
          </cell>
          <cell r="CW2">
            <v>1.9455555555555555</v>
          </cell>
          <cell r="CX2">
            <v>30.38527777777778</v>
          </cell>
          <cell r="CY2">
            <v>3.4833333333333334</v>
          </cell>
          <cell r="CZ2">
            <v>0.14000000012417635</v>
          </cell>
          <cell r="DA2">
            <v>7.065833333333333</v>
          </cell>
          <cell r="DB2">
            <v>0</v>
          </cell>
          <cell r="DC2">
            <v>0</v>
          </cell>
          <cell r="DD2">
            <v>0</v>
          </cell>
          <cell r="DE2">
            <v>0</v>
          </cell>
          <cell r="DF2">
            <v>0</v>
          </cell>
          <cell r="DG2">
            <v>0</v>
          </cell>
          <cell r="DH2">
            <v>0</v>
          </cell>
          <cell r="DI2">
            <v>7.6883333333333335</v>
          </cell>
          <cell r="DJ2">
            <v>4.1786111111111115</v>
          </cell>
          <cell r="DK2">
            <v>0.34250000000000003</v>
          </cell>
          <cell r="DL2">
            <v>0</v>
          </cell>
          <cell r="DM2">
            <v>0</v>
          </cell>
          <cell r="DN2">
            <v>53.283888889013063</v>
          </cell>
          <cell r="DO2">
            <v>169.15111111123528</v>
          </cell>
          <cell r="DP2">
            <v>652.3816666654717</v>
          </cell>
          <cell r="DQ2">
            <v>27.750372499964268</v>
          </cell>
          <cell r="DR2">
            <v>4.2537020762409172E-2</v>
          </cell>
          <cell r="DS2">
            <v>680.13203916543591</v>
          </cell>
          <cell r="DT2">
            <v>36.358055555555559</v>
          </cell>
          <cell r="DU2">
            <v>7.0241666663026425</v>
          </cell>
          <cell r="DV2">
            <v>35.299999999999997</v>
          </cell>
          <cell r="DW2">
            <v>5.1901686683243568E-2</v>
          </cell>
          <cell r="DX2">
            <v>1461.067</v>
          </cell>
          <cell r="DY2">
            <v>0</v>
          </cell>
          <cell r="DZ2">
            <v>0</v>
          </cell>
          <cell r="EA2">
            <v>0.24870334195517999</v>
          </cell>
          <cell r="EB2">
            <v>41.39</v>
          </cell>
          <cell r="EC2">
            <v>29611.732101057391</v>
          </cell>
          <cell r="ED2">
            <v>246.35098055555554</v>
          </cell>
          <cell r="EE2">
            <v>49</v>
          </cell>
          <cell r="EF2">
            <v>8.6010204077175203</v>
          </cell>
          <cell r="EG2">
            <v>0.81083333319803286</v>
          </cell>
          <cell r="EH2">
            <v>13.566289827546383</v>
          </cell>
          <cell r="EI2">
            <v>15.770437021144204</v>
          </cell>
          <cell r="EJ2">
            <v>0</v>
          </cell>
          <cell r="EK2">
            <v>225.33532041728765</v>
          </cell>
          <cell r="EL2">
            <v>23.225806451612904</v>
          </cell>
          <cell r="EM2">
            <v>0</v>
          </cell>
          <cell r="EN2">
            <v>0</v>
          </cell>
          <cell r="EO2">
            <v>165.6944312154647</v>
          </cell>
          <cell r="EP2">
            <v>521.08105155472026</v>
          </cell>
          <cell r="EQ2">
            <v>-313.27389830364007</v>
          </cell>
          <cell r="ER2">
            <v>-119.54867052689197</v>
          </cell>
          <cell r="ES2">
            <v>-654.70181379849055</v>
          </cell>
          <cell r="ET2">
            <v>-7.1727074729399432E-2</v>
          </cell>
          <cell r="EU2">
            <v>-87.201235919211697</v>
          </cell>
          <cell r="EV2">
            <v>5.4669444443652822</v>
          </cell>
          <cell r="EW2">
            <v>1.3080555555216657</v>
          </cell>
        </row>
        <row r="3">
          <cell r="A3">
            <v>42131</v>
          </cell>
          <cell r="B3">
            <v>45</v>
          </cell>
          <cell r="C3" t="str">
            <v>Thu</v>
          </cell>
          <cell r="D3">
            <v>42943</v>
          </cell>
          <cell r="E3">
            <v>192</v>
          </cell>
          <cell r="F3">
            <v>0</v>
          </cell>
          <cell r="G3">
            <v>0</v>
          </cell>
          <cell r="H3">
            <v>11501</v>
          </cell>
          <cell r="I3">
            <v>220</v>
          </cell>
          <cell r="J3">
            <v>0</v>
          </cell>
          <cell r="K3">
            <v>54856</v>
          </cell>
          <cell r="L3">
            <v>1</v>
          </cell>
          <cell r="M3">
            <v>54857</v>
          </cell>
          <cell r="N3">
            <v>458</v>
          </cell>
          <cell r="O3">
            <v>971</v>
          </cell>
          <cell r="P3">
            <v>42867</v>
          </cell>
          <cell r="Q3">
            <v>776</v>
          </cell>
          <cell r="R3">
            <v>3</v>
          </cell>
          <cell r="S3">
            <v>1</v>
          </cell>
          <cell r="T3">
            <v>0</v>
          </cell>
          <cell r="U3">
            <v>750</v>
          </cell>
          <cell r="V3">
            <v>781</v>
          </cell>
          <cell r="W3">
            <v>779</v>
          </cell>
          <cell r="X3">
            <v>1053</v>
          </cell>
          <cell r="Y3">
            <v>0</v>
          </cell>
          <cell r="Z3">
            <v>4</v>
          </cell>
          <cell r="AA3">
            <v>2</v>
          </cell>
          <cell r="AB3">
            <v>1059</v>
          </cell>
          <cell r="AC3">
            <v>19</v>
          </cell>
          <cell r="AD3">
            <v>693</v>
          </cell>
          <cell r="AE3">
            <v>81</v>
          </cell>
          <cell r="AF3">
            <v>0</v>
          </cell>
          <cell r="AG3">
            <v>0</v>
          </cell>
          <cell r="AH3">
            <v>0.85562545182380012</v>
          </cell>
          <cell r="AI3">
            <v>0.93865657521103385</v>
          </cell>
          <cell r="AJ3">
            <v>0.99165086772641098</v>
          </cell>
          <cell r="AK3">
            <v>182.9255825180889</v>
          </cell>
          <cell r="AL3">
            <v>181.1320754716981</v>
          </cell>
          <cell r="AM3">
            <v>4.0105002187545572E-3</v>
          </cell>
          <cell r="AN3">
            <v>17.558946744583125</v>
          </cell>
          <cell r="AO3">
            <v>33.450077510396881</v>
          </cell>
          <cell r="AP3">
            <v>26.378785315872182</v>
          </cell>
          <cell r="AQ3">
            <v>9.0417557333158491</v>
          </cell>
          <cell r="AR3">
            <v>70.418485237483949</v>
          </cell>
          <cell r="AS3">
            <v>12.632248615714357</v>
          </cell>
          <cell r="AT3">
            <v>77.471229016043921</v>
          </cell>
          <cell r="AU3">
            <v>178.90127172141439</v>
          </cell>
          <cell r="AV3">
            <v>0.43303900676951224</v>
          </cell>
          <cell r="AW3">
            <v>0.58401468695364078</v>
          </cell>
          <cell r="AX3">
            <v>43.379036971925885</v>
          </cell>
          <cell r="BF3">
            <v>29.132222222222222</v>
          </cell>
          <cell r="BG3">
            <v>209.59250000008279</v>
          </cell>
          <cell r="BH3">
            <v>492.08722222247678</v>
          </cell>
          <cell r="BI3">
            <v>13.633333333333333</v>
          </cell>
          <cell r="BJ3">
            <v>744.44527777811516</v>
          </cell>
          <cell r="BK3">
            <v>306.62722222244417</v>
          </cell>
          <cell r="BL3">
            <v>262.35805555555555</v>
          </cell>
          <cell r="BM3">
            <v>234.75666666664029</v>
          </cell>
          <cell r="BN3">
            <v>195.68694444444444</v>
          </cell>
          <cell r="BO3">
            <v>1.06</v>
          </cell>
          <cell r="BP3">
            <v>0.95111111111111113</v>
          </cell>
          <cell r="BQ3">
            <v>0</v>
          </cell>
          <cell r="BR3">
            <v>0</v>
          </cell>
          <cell r="BS3">
            <v>0</v>
          </cell>
          <cell r="BT3">
            <v>0</v>
          </cell>
          <cell r="BU3">
            <v>70.810555555803901</v>
          </cell>
          <cell r="BV3">
            <v>65.72</v>
          </cell>
          <cell r="BW3">
            <v>55.2994444441578</v>
          </cell>
          <cell r="BX3">
            <v>29.02833333340396</v>
          </cell>
          <cell r="BY3">
            <v>26.271111110753843</v>
          </cell>
          <cell r="BZ3">
            <v>33.23972222222222</v>
          </cell>
          <cell r="CA3">
            <v>86.15583333330332</v>
          </cell>
          <cell r="CB3">
            <v>0</v>
          </cell>
          <cell r="CC3">
            <v>0</v>
          </cell>
          <cell r="CD3">
            <v>83.833055556127789</v>
          </cell>
          <cell r="CE3">
            <v>70.110277777777782</v>
          </cell>
          <cell r="CF3">
            <v>83.400277778350016</v>
          </cell>
          <cell r="CG3">
            <v>69.858055555555552</v>
          </cell>
          <cell r="CH3">
            <v>0</v>
          </cell>
          <cell r="CI3">
            <v>0</v>
          </cell>
          <cell r="CJ3">
            <v>0.32805555555555554</v>
          </cell>
          <cell r="CK3">
            <v>0.18138888888888888</v>
          </cell>
          <cell r="CL3">
            <v>0.10472222222222222</v>
          </cell>
          <cell r="CM3">
            <v>7.0833333333333331E-2</v>
          </cell>
          <cell r="CN3">
            <v>0</v>
          </cell>
          <cell r="CO3">
            <v>531.91555555603304</v>
          </cell>
          <cell r="CP3">
            <v>73.953888888922265</v>
          </cell>
          <cell r="CQ3">
            <v>0</v>
          </cell>
          <cell r="CR3">
            <v>7.5491666666666664</v>
          </cell>
          <cell r="CS3">
            <v>0</v>
          </cell>
          <cell r="CT3">
            <v>0</v>
          </cell>
          <cell r="CU3">
            <v>28.352499999999999</v>
          </cell>
          <cell r="CV3">
            <v>0</v>
          </cell>
          <cell r="CW3">
            <v>0</v>
          </cell>
          <cell r="CX3">
            <v>29.209444444444443</v>
          </cell>
          <cell r="CY3">
            <v>1.5</v>
          </cell>
          <cell r="CZ3">
            <v>2.0188888888888887</v>
          </cell>
          <cell r="DA3">
            <v>6.7813888888888894</v>
          </cell>
          <cell r="DB3">
            <v>1.398611111111111</v>
          </cell>
          <cell r="DC3">
            <v>0</v>
          </cell>
          <cell r="DD3">
            <v>9.2688888888888883</v>
          </cell>
          <cell r="DE3">
            <v>0</v>
          </cell>
          <cell r="DF3">
            <v>0.19638888888888889</v>
          </cell>
          <cell r="DG3">
            <v>0</v>
          </cell>
          <cell r="DH3">
            <v>0</v>
          </cell>
          <cell r="DI3">
            <v>2.6463888888888887</v>
          </cell>
          <cell r="DJ3">
            <v>5.4811111111111108</v>
          </cell>
          <cell r="DK3">
            <v>2.9202777777777778</v>
          </cell>
          <cell r="DL3">
            <v>0</v>
          </cell>
          <cell r="DM3">
            <v>0</v>
          </cell>
          <cell r="DN3">
            <v>61.421388888888885</v>
          </cell>
          <cell r="DO3">
            <v>171.27694444447781</v>
          </cell>
          <cell r="DP3">
            <v>708.08222222264715</v>
          </cell>
          <cell r="DQ3">
            <v>30.447535555573829</v>
          </cell>
          <cell r="DR3">
            <v>4.3000000000000003E-2</v>
          </cell>
          <cell r="DS3">
            <v>738.52975777822098</v>
          </cell>
          <cell r="DT3">
            <v>36.384444444444441</v>
          </cell>
          <cell r="DU3">
            <v>4.889722222136311</v>
          </cell>
          <cell r="DV3">
            <v>58.8</v>
          </cell>
          <cell r="DW3">
            <v>7.9617644896114698E-2</v>
          </cell>
          <cell r="DX3">
            <v>2362.5839999999998</v>
          </cell>
          <cell r="DY3">
            <v>0</v>
          </cell>
          <cell r="DZ3">
            <v>0</v>
          </cell>
          <cell r="EA3">
            <v>0.23191610445020405</v>
          </cell>
          <cell r="EB3">
            <v>40.18</v>
          </cell>
          <cell r="EC3">
            <v>32036.709667528918</v>
          </cell>
          <cell r="ED3">
            <v>547.78733333333332</v>
          </cell>
          <cell r="EE3">
            <v>42</v>
          </cell>
          <cell r="EF3">
            <v>6.9853174601947305</v>
          </cell>
          <cell r="EG3">
            <v>6.8519444446141522</v>
          </cell>
          <cell r="EH3">
            <v>11.821461871844072</v>
          </cell>
          <cell r="EI3">
            <v>12.625857227940187</v>
          </cell>
          <cell r="EJ3">
            <v>0</v>
          </cell>
          <cell r="EK3">
            <v>12.193056731583404</v>
          </cell>
          <cell r="EL3">
            <v>19.098143236074272</v>
          </cell>
          <cell r="EM3">
            <v>0</v>
          </cell>
          <cell r="EN3">
            <v>0</v>
          </cell>
          <cell r="EO3">
            <v>162.41928777039985</v>
          </cell>
          <cell r="EP3">
            <v>297.91245019526724</v>
          </cell>
          <cell r="EQ3">
            <v>-841.2437318329969</v>
          </cell>
          <cell r="ER3">
            <v>677.16319858385953</v>
          </cell>
          <cell r="ES3">
            <v>-9.3075576302249576</v>
          </cell>
          <cell r="ET3">
            <v>-5.6174028216352201E-2</v>
          </cell>
          <cell r="EU3">
            <v>-71.036212579603728</v>
          </cell>
          <cell r="EV3">
            <v>14.518333333333333</v>
          </cell>
          <cell r="EW3">
            <v>0</v>
          </cell>
        </row>
        <row r="4">
          <cell r="A4">
            <v>42132</v>
          </cell>
          <cell r="B4">
            <v>45</v>
          </cell>
          <cell r="C4" t="str">
            <v>Fri</v>
          </cell>
          <cell r="D4">
            <v>47125</v>
          </cell>
          <cell r="E4">
            <v>0</v>
          </cell>
          <cell r="F4">
            <v>0</v>
          </cell>
          <cell r="G4">
            <v>0</v>
          </cell>
          <cell r="H4">
            <v>8116</v>
          </cell>
          <cell r="I4">
            <v>180</v>
          </cell>
          <cell r="J4">
            <v>0</v>
          </cell>
          <cell r="K4">
            <v>55421</v>
          </cell>
          <cell r="L4">
            <v>2</v>
          </cell>
          <cell r="M4">
            <v>55423</v>
          </cell>
          <cell r="N4">
            <v>298</v>
          </cell>
          <cell r="O4">
            <v>1118</v>
          </cell>
          <cell r="P4">
            <v>59643</v>
          </cell>
          <cell r="Q4">
            <v>699</v>
          </cell>
          <cell r="R4">
            <v>0</v>
          </cell>
          <cell r="S4">
            <v>0</v>
          </cell>
          <cell r="T4">
            <v>0</v>
          </cell>
          <cell r="U4">
            <v>676</v>
          </cell>
          <cell r="V4">
            <v>699</v>
          </cell>
          <cell r="W4">
            <v>699</v>
          </cell>
          <cell r="X4">
            <v>991</v>
          </cell>
          <cell r="Y4">
            <v>0</v>
          </cell>
          <cell r="Z4">
            <v>6</v>
          </cell>
          <cell r="AA4">
            <v>1</v>
          </cell>
          <cell r="AB4">
            <v>998</v>
          </cell>
          <cell r="AC4">
            <v>9</v>
          </cell>
          <cell r="AD4">
            <v>704</v>
          </cell>
          <cell r="AE4">
            <v>5</v>
          </cell>
          <cell r="AF4">
            <v>0</v>
          </cell>
          <cell r="AG4">
            <v>0</v>
          </cell>
          <cell r="AH4">
            <v>0.84445897515107382</v>
          </cell>
          <cell r="AI4">
            <v>0.88869164791566846</v>
          </cell>
          <cell r="AJ4">
            <v>0.99462297684993051</v>
          </cell>
          <cell r="AK4">
            <v>179.93356299194559</v>
          </cell>
          <cell r="AL4">
            <v>0</v>
          </cell>
          <cell r="AM4">
            <v>3.2478663322567259E-3</v>
          </cell>
          <cell r="AN4">
            <v>15.208872597993517</v>
          </cell>
          <cell r="AO4">
            <v>26.023535497122708</v>
          </cell>
          <cell r="AP4">
            <v>23.045237553697195</v>
          </cell>
          <cell r="AQ4">
            <v>9.9600237483164875</v>
          </cell>
          <cell r="AR4">
            <v>79.286123032904143</v>
          </cell>
          <cell r="AS4">
            <v>12.462148409448325</v>
          </cell>
          <cell r="AT4">
            <v>78.871112541242084</v>
          </cell>
          <cell r="AU4">
            <v>177.7379074177064</v>
          </cell>
          <cell r="AV4">
            <v>0.44374952809523677</v>
          </cell>
          <cell r="AW4">
            <v>0.80996144223902056</v>
          </cell>
          <cell r="AX4">
            <v>61.24885912262755</v>
          </cell>
          <cell r="BF4">
            <v>31.396944444444443</v>
          </cell>
          <cell r="BG4">
            <v>164.11305555552582</v>
          </cell>
          <cell r="BH4">
            <v>506.78083333378993</v>
          </cell>
          <cell r="BI4">
            <v>37.667222222164789</v>
          </cell>
          <cell r="BJ4">
            <v>739.95805555592506</v>
          </cell>
          <cell r="BK4">
            <v>311.81305555574983</v>
          </cell>
          <cell r="BL4">
            <v>263.31333333333333</v>
          </cell>
          <cell r="BM4">
            <v>261.9022222224848</v>
          </cell>
          <cell r="BN4">
            <v>217.71194444444444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49.910833333265039</v>
          </cell>
          <cell r="BV4">
            <v>45.601388888888891</v>
          </cell>
          <cell r="BW4">
            <v>73.509722222769881</v>
          </cell>
          <cell r="BX4">
            <v>42.961111111271244</v>
          </cell>
          <cell r="BY4">
            <v>30.548611111498644</v>
          </cell>
          <cell r="BZ4">
            <v>34.217777777777776</v>
          </cell>
          <cell r="CA4">
            <v>70.180555555216401</v>
          </cell>
          <cell r="CB4">
            <v>0</v>
          </cell>
          <cell r="CC4">
            <v>0</v>
          </cell>
          <cell r="CD4">
            <v>80.082500000028446</v>
          </cell>
          <cell r="CE4">
            <v>64.099166666666662</v>
          </cell>
          <cell r="CF4">
            <v>79.679444444472892</v>
          </cell>
          <cell r="CG4">
            <v>63.856944444444444</v>
          </cell>
          <cell r="CH4">
            <v>0</v>
          </cell>
          <cell r="CI4">
            <v>0</v>
          </cell>
          <cell r="CJ4">
            <v>0.33777777777777779</v>
          </cell>
          <cell r="CK4">
            <v>0.18777777777777777</v>
          </cell>
          <cell r="CL4">
            <v>6.5277777777777782E-2</v>
          </cell>
          <cell r="CM4">
            <v>5.4444444444444441E-2</v>
          </cell>
          <cell r="CN4">
            <v>0</v>
          </cell>
          <cell r="CO4">
            <v>535.58583333376453</v>
          </cell>
          <cell r="CP4">
            <v>82.752777777736384</v>
          </cell>
          <cell r="CQ4">
            <v>0</v>
          </cell>
          <cell r="CR4">
            <v>5.4922222222222219</v>
          </cell>
          <cell r="CS4">
            <v>0</v>
          </cell>
          <cell r="CT4">
            <v>0</v>
          </cell>
          <cell r="CU4">
            <v>26.003611111001423</v>
          </cell>
          <cell r="CV4">
            <v>0</v>
          </cell>
          <cell r="CW4">
            <v>0</v>
          </cell>
          <cell r="CX4">
            <v>27.198611111111113</v>
          </cell>
          <cell r="CY4">
            <v>3.5</v>
          </cell>
          <cell r="CZ4">
            <v>1.7091666666666667</v>
          </cell>
          <cell r="DA4">
            <v>7.4994444444444444</v>
          </cell>
          <cell r="DB4">
            <v>0</v>
          </cell>
          <cell r="DC4">
            <v>0</v>
          </cell>
          <cell r="DD4">
            <v>0</v>
          </cell>
          <cell r="DE4">
            <v>0</v>
          </cell>
          <cell r="DF4">
            <v>0</v>
          </cell>
          <cell r="DG4">
            <v>0</v>
          </cell>
          <cell r="DH4">
            <v>0</v>
          </cell>
          <cell r="DI4">
            <v>0.85999999992497678</v>
          </cell>
          <cell r="DJ4">
            <v>6.1636111111111109</v>
          </cell>
          <cell r="DK4">
            <v>0.73305555555555557</v>
          </cell>
          <cell r="DL4">
            <v>0</v>
          </cell>
          <cell r="DM4">
            <v>0</v>
          </cell>
          <cell r="DN4">
            <v>47.663888888813858</v>
          </cell>
          <cell r="DO4">
            <v>161.9124999997739</v>
          </cell>
          <cell r="DP4">
            <v>702.67805555576626</v>
          </cell>
          <cell r="DQ4">
            <v>30.215156388897952</v>
          </cell>
          <cell r="DR4">
            <v>4.3000000000000003E-2</v>
          </cell>
          <cell r="DS4">
            <v>732.89321194466424</v>
          </cell>
          <cell r="DT4">
            <v>44.622777777777777</v>
          </cell>
          <cell r="DU4">
            <v>5.1797222222278814</v>
          </cell>
          <cell r="DV4">
            <v>47.43</v>
          </cell>
          <cell r="DW4">
            <v>6.4716113107595702E-2</v>
          </cell>
          <cell r="DX4">
            <v>2728.4581800000001</v>
          </cell>
          <cell r="DY4">
            <v>0</v>
          </cell>
          <cell r="DZ4">
            <v>0</v>
          </cell>
          <cell r="EA4">
            <v>0.22092236271387217</v>
          </cell>
          <cell r="EB4">
            <v>57.526000000000003</v>
          </cell>
          <cell r="EC4">
            <v>44888.873090328758</v>
          </cell>
          <cell r="ED4">
            <v>2166.8446255522517</v>
          </cell>
          <cell r="EE4">
            <v>41</v>
          </cell>
          <cell r="EF4">
            <v>7.5800813008212895</v>
          </cell>
          <cell r="EG4">
            <v>0.29166666652075945</v>
          </cell>
          <cell r="EH4">
            <v>17.142857151432914</v>
          </cell>
          <cell r="EI4">
            <v>12.437335713235417</v>
          </cell>
          <cell r="EJ4">
            <v>0</v>
          </cell>
          <cell r="EK4">
            <v>17.763157894736842</v>
          </cell>
          <cell r="EL4">
            <v>15.319148936170212</v>
          </cell>
          <cell r="EM4">
            <v>0</v>
          </cell>
          <cell r="EN4">
            <v>0</v>
          </cell>
          <cell r="EO4">
            <v>162.60998781181985</v>
          </cell>
          <cell r="EP4">
            <v>549.16100831299309</v>
          </cell>
          <cell r="EQ4">
            <v>-765.01526398005319</v>
          </cell>
          <cell r="ER4">
            <v>406.39236701130761</v>
          </cell>
          <cell r="ES4">
            <v>53.663236532238336</v>
          </cell>
          <cell r="ET4">
            <v>0.16977272706902757</v>
          </cell>
          <cell r="EU4">
            <v>153.61876844195061</v>
          </cell>
          <cell r="EV4">
            <v>16.738611111111112</v>
          </cell>
          <cell r="EW4">
            <v>2.6666666666666668E-2</v>
          </cell>
        </row>
        <row r="5">
          <cell r="A5">
            <v>42133</v>
          </cell>
          <cell r="B5">
            <v>45</v>
          </cell>
          <cell r="C5" t="str">
            <v>Sat</v>
          </cell>
          <cell r="D5">
            <v>29729</v>
          </cell>
          <cell r="E5">
            <v>163</v>
          </cell>
          <cell r="F5">
            <v>0</v>
          </cell>
          <cell r="G5">
            <v>0</v>
          </cell>
          <cell r="H5">
            <v>11078</v>
          </cell>
          <cell r="I5">
            <v>180</v>
          </cell>
          <cell r="J5">
            <v>0</v>
          </cell>
          <cell r="K5">
            <v>41150</v>
          </cell>
          <cell r="L5">
            <v>3</v>
          </cell>
          <cell r="M5">
            <v>41153</v>
          </cell>
          <cell r="N5">
            <v>143</v>
          </cell>
          <cell r="O5">
            <v>495</v>
          </cell>
          <cell r="P5">
            <v>18966</v>
          </cell>
          <cell r="Q5">
            <v>580</v>
          </cell>
          <cell r="R5">
            <v>0</v>
          </cell>
          <cell r="S5">
            <v>0</v>
          </cell>
          <cell r="T5">
            <v>0</v>
          </cell>
          <cell r="U5">
            <v>570</v>
          </cell>
          <cell r="V5">
            <v>580</v>
          </cell>
          <cell r="W5">
            <v>580</v>
          </cell>
          <cell r="X5">
            <v>836</v>
          </cell>
          <cell r="Y5">
            <v>0</v>
          </cell>
          <cell r="Z5">
            <v>8</v>
          </cell>
          <cell r="AA5">
            <v>1</v>
          </cell>
          <cell r="AB5">
            <v>845</v>
          </cell>
          <cell r="AC5">
            <v>7</v>
          </cell>
          <cell r="AD5">
            <v>229</v>
          </cell>
          <cell r="AE5">
            <v>60</v>
          </cell>
          <cell r="AF5">
            <v>0</v>
          </cell>
          <cell r="AG5">
            <v>0</v>
          </cell>
          <cell r="AH5">
            <v>0.90692321478533833</v>
          </cell>
          <cell r="AI5">
            <v>0.87351916768676796</v>
          </cell>
          <cell r="AJ5">
            <v>0.9965249088699879</v>
          </cell>
          <cell r="AK5">
            <v>177.54574908067423</v>
          </cell>
          <cell r="AL5">
            <v>159.24016282225239</v>
          </cell>
          <cell r="AM5">
            <v>4.3742405832320778E-3</v>
          </cell>
          <cell r="AN5">
            <v>18.883519837193635</v>
          </cell>
          <cell r="AO5">
            <v>30.554507732930968</v>
          </cell>
          <cell r="AP5">
            <v>22.870776230247618</v>
          </cell>
          <cell r="AQ5">
            <v>8.0922704864922252</v>
          </cell>
          <cell r="AR5">
            <v>70.948275862068968</v>
          </cell>
          <cell r="AS5">
            <v>13.220051715466759</v>
          </cell>
          <cell r="AT5">
            <v>78.101398960868949</v>
          </cell>
          <cell r="AU5">
            <v>173.52842298103678</v>
          </cell>
          <cell r="AV5">
            <v>0.45007842299934853</v>
          </cell>
          <cell r="AW5">
            <v>1.2957888001201823</v>
          </cell>
          <cell r="AX5">
            <v>97.030602154565685</v>
          </cell>
          <cell r="BF5">
            <v>9.875</v>
          </cell>
          <cell r="BG5">
            <v>135.91111111128961</v>
          </cell>
          <cell r="BH5">
            <v>375.00388888894088</v>
          </cell>
          <cell r="BI5">
            <v>23.348333333333333</v>
          </cell>
          <cell r="BJ5">
            <v>544.13833333356388</v>
          </cell>
          <cell r="BK5">
            <v>237.13694444452412</v>
          </cell>
          <cell r="BL5">
            <v>215.065</v>
          </cell>
          <cell r="BM5">
            <v>167.44416666653939</v>
          </cell>
          <cell r="BN5">
            <v>146.38249999999999</v>
          </cell>
          <cell r="BO5">
            <v>1.023611111111111</v>
          </cell>
          <cell r="BP5">
            <v>0.76388888888888884</v>
          </cell>
          <cell r="BQ5">
            <v>0</v>
          </cell>
          <cell r="BR5">
            <v>0</v>
          </cell>
          <cell r="BS5">
            <v>0</v>
          </cell>
          <cell r="BT5">
            <v>0</v>
          </cell>
          <cell r="BU5">
            <v>68.669166666873622</v>
          </cell>
          <cell r="BV5">
            <v>67.918611111111105</v>
          </cell>
          <cell r="BW5">
            <v>26.213333333387922</v>
          </cell>
          <cell r="BX5">
            <v>16.200555555555557</v>
          </cell>
          <cell r="BY5">
            <v>10.012777777832364</v>
          </cell>
          <cell r="BZ5">
            <v>10.14</v>
          </cell>
          <cell r="CA5">
            <v>71.673333333104381</v>
          </cell>
          <cell r="CB5">
            <v>0</v>
          </cell>
          <cell r="CC5">
            <v>0</v>
          </cell>
          <cell r="CD5">
            <v>63.918055555818654</v>
          </cell>
          <cell r="CE5">
            <v>54.44</v>
          </cell>
          <cell r="CF5">
            <v>63.597777778040879</v>
          </cell>
          <cell r="CG5">
            <v>54.113055555555555</v>
          </cell>
          <cell r="CH5">
            <v>0</v>
          </cell>
          <cell r="CI5">
            <v>0</v>
          </cell>
          <cell r="CJ5">
            <v>0.22305555555555556</v>
          </cell>
          <cell r="CK5">
            <v>0.27083333333333331</v>
          </cell>
          <cell r="CL5">
            <v>9.7222222222222224E-2</v>
          </cell>
          <cell r="CM5">
            <v>5.6111111111111112E-2</v>
          </cell>
          <cell r="CN5">
            <v>0</v>
          </cell>
          <cell r="CO5">
            <v>398.94166666683509</v>
          </cell>
          <cell r="CP5">
            <v>43.098611110992628</v>
          </cell>
          <cell r="CQ5">
            <v>0</v>
          </cell>
          <cell r="CR5">
            <v>0</v>
          </cell>
          <cell r="CS5">
            <v>0</v>
          </cell>
          <cell r="CT5">
            <v>0</v>
          </cell>
          <cell r="CU5">
            <v>24.529444444444444</v>
          </cell>
          <cell r="CV5">
            <v>0</v>
          </cell>
          <cell r="CW5">
            <v>0</v>
          </cell>
          <cell r="CX5">
            <v>21.017499999999998</v>
          </cell>
          <cell r="CY5">
            <v>2.4833333333333334</v>
          </cell>
          <cell r="CZ5">
            <v>8.5555555555555551E-2</v>
          </cell>
          <cell r="DA5">
            <v>7.4186111111111108</v>
          </cell>
          <cell r="DB5">
            <v>0</v>
          </cell>
          <cell r="DC5">
            <v>0</v>
          </cell>
          <cell r="DD5">
            <v>0</v>
          </cell>
          <cell r="DE5">
            <v>0</v>
          </cell>
          <cell r="DF5">
            <v>0.36861111111111111</v>
          </cell>
          <cell r="DG5">
            <v>0</v>
          </cell>
          <cell r="DH5">
            <v>0</v>
          </cell>
          <cell r="DI5">
            <v>6.2677777777777779</v>
          </cell>
          <cell r="DJ5">
            <v>15.543888888888889</v>
          </cell>
          <cell r="DK5">
            <v>3.0291666666666668</v>
          </cell>
          <cell r="DL5">
            <v>0</v>
          </cell>
          <cell r="DM5">
            <v>0</v>
          </cell>
          <cell r="DN5">
            <v>56.214444444444446</v>
          </cell>
          <cell r="DO5">
            <v>123.84249999988151</v>
          </cell>
          <cell r="DP5">
            <v>526.87916666662193</v>
          </cell>
          <cell r="DQ5">
            <v>22.655804166664744</v>
          </cell>
          <cell r="DR5">
            <v>4.3000000000000003E-2</v>
          </cell>
          <cell r="DS5">
            <v>549.53497083328671</v>
          </cell>
          <cell r="DT5">
            <v>26.940277777777776</v>
          </cell>
          <cell r="DU5">
            <v>4.0949999999053137</v>
          </cell>
          <cell r="DV5">
            <v>2.93</v>
          </cell>
          <cell r="DW5">
            <v>5.3317807883219845E-3</v>
          </cell>
          <cell r="DX5">
            <v>282.79188000000005</v>
          </cell>
          <cell r="DY5">
            <v>0</v>
          </cell>
          <cell r="DZ5">
            <v>0</v>
          </cell>
          <cell r="EA5">
            <v>0.22535872432666676</v>
          </cell>
          <cell r="EB5">
            <v>96.516000000000005</v>
          </cell>
          <cell r="EC5">
            <v>53321.709124945497</v>
          </cell>
          <cell r="ED5">
            <v>2253.48774</v>
          </cell>
          <cell r="EE5">
            <v>31</v>
          </cell>
          <cell r="EF5">
            <v>7.9258064514296391</v>
          </cell>
          <cell r="EG5">
            <v>1.5499999996815395</v>
          </cell>
          <cell r="EH5">
            <v>38.709677427308065</v>
          </cell>
          <cell r="EI5">
            <v>13.145113386157577</v>
          </cell>
          <cell r="EJ5">
            <v>0</v>
          </cell>
          <cell r="EK5">
            <v>35.865504358655045</v>
          </cell>
          <cell r="EL5">
            <v>10.285714285714285</v>
          </cell>
          <cell r="EM5">
            <v>0</v>
          </cell>
          <cell r="EN5">
            <v>0</v>
          </cell>
          <cell r="EO5">
            <v>161.32422363214854</v>
          </cell>
          <cell r="EP5">
            <v>1190.9105745111135</v>
          </cell>
          <cell r="EQ5">
            <v>-1151.1312565299459</v>
          </cell>
          <cell r="ER5">
            <v>1838.347669040741</v>
          </cell>
          <cell r="ES5">
            <v>-305.20359837850503</v>
          </cell>
          <cell r="ET5">
            <v>0.65560008495018929</v>
          </cell>
          <cell r="EU5">
            <v>278.03541250548517</v>
          </cell>
          <cell r="EV5">
            <v>22.920277777777777</v>
          </cell>
          <cell r="EW5">
            <v>0</v>
          </cell>
        </row>
        <row r="6">
          <cell r="A6">
            <v>42134</v>
          </cell>
          <cell r="B6">
            <v>45</v>
          </cell>
          <cell r="C6" t="str">
            <v>Sun</v>
          </cell>
          <cell r="D6">
            <v>1949</v>
          </cell>
          <cell r="E6">
            <v>0</v>
          </cell>
          <cell r="F6">
            <v>0</v>
          </cell>
          <cell r="G6">
            <v>0</v>
          </cell>
          <cell r="H6">
            <v>3639</v>
          </cell>
          <cell r="I6">
            <v>0</v>
          </cell>
          <cell r="J6">
            <v>0</v>
          </cell>
          <cell r="K6">
            <v>5588</v>
          </cell>
          <cell r="L6">
            <v>4</v>
          </cell>
          <cell r="M6">
            <v>5592</v>
          </cell>
          <cell r="N6">
            <v>10</v>
          </cell>
          <cell r="O6">
            <v>2</v>
          </cell>
          <cell r="P6">
            <v>10</v>
          </cell>
          <cell r="Q6">
            <v>448</v>
          </cell>
          <cell r="R6">
            <v>3</v>
          </cell>
          <cell r="S6">
            <v>0</v>
          </cell>
          <cell r="T6">
            <v>0</v>
          </cell>
          <cell r="U6">
            <v>411</v>
          </cell>
          <cell r="V6">
            <v>452</v>
          </cell>
          <cell r="W6">
            <v>451</v>
          </cell>
          <cell r="X6">
            <v>204</v>
          </cell>
          <cell r="Y6">
            <v>0</v>
          </cell>
          <cell r="Z6">
            <v>0</v>
          </cell>
          <cell r="AA6">
            <v>0</v>
          </cell>
          <cell r="AB6">
            <v>204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0.87133918092429852</v>
          </cell>
          <cell r="AI6">
            <v>1.4266493567884839</v>
          </cell>
          <cell r="AJ6">
            <v>0.99821045096635652</v>
          </cell>
          <cell r="AK6">
            <v>207.94878634302481</v>
          </cell>
          <cell r="AL6">
            <v>0</v>
          </cell>
          <cell r="AM6">
            <v>0</v>
          </cell>
          <cell r="AN6">
            <v>0.30907920154539603</v>
          </cell>
          <cell r="AO6">
            <v>0.30907920154539603</v>
          </cell>
          <cell r="AP6">
            <v>0</v>
          </cell>
          <cell r="AQ6">
            <v>15.813002191448703</v>
          </cell>
          <cell r="AR6">
            <v>12.390243902439025</v>
          </cell>
          <cell r="AS6">
            <v>17.335064322062586</v>
          </cell>
          <cell r="AT6">
            <v>37.424306972873275</v>
          </cell>
          <cell r="AU6">
            <v>139.70873179626133</v>
          </cell>
          <cell r="AV6">
            <v>0.26787378635323617</v>
          </cell>
          <cell r="AW6">
            <v>1.2388930895072641</v>
          </cell>
          <cell r="AX6">
            <v>44.453226546779696</v>
          </cell>
          <cell r="BF6">
            <v>2.5</v>
          </cell>
          <cell r="BG6">
            <v>8.1024999999999991</v>
          </cell>
          <cell r="BH6">
            <v>140.71972222185488</v>
          </cell>
          <cell r="BI6">
            <v>0</v>
          </cell>
          <cell r="BJ6">
            <v>151.32222222185487</v>
          </cell>
          <cell r="BK6">
            <v>39.997499999849957</v>
          </cell>
          <cell r="BL6">
            <v>34.851388888888891</v>
          </cell>
          <cell r="BM6">
            <v>9.3725000000000005</v>
          </cell>
          <cell r="BN6">
            <v>8.9383333333333326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30.624999999849955</v>
          </cell>
          <cell r="BV6">
            <v>25.913055555555555</v>
          </cell>
          <cell r="BW6">
            <v>6.4708333333333332</v>
          </cell>
          <cell r="BX6">
            <v>6.4708333333333332</v>
          </cell>
          <cell r="BY6">
            <v>0</v>
          </cell>
          <cell r="BZ6">
            <v>0</v>
          </cell>
          <cell r="CA6">
            <v>28.520833333210447</v>
          </cell>
          <cell r="CB6">
            <v>0</v>
          </cell>
          <cell r="CC6">
            <v>0</v>
          </cell>
          <cell r="CD6">
            <v>11.768055555488552</v>
          </cell>
          <cell r="CE6">
            <v>16.788888888888888</v>
          </cell>
          <cell r="CF6">
            <v>11.768055555488552</v>
          </cell>
          <cell r="CG6">
            <v>16.788888888888888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  <cell r="CM6">
            <v>0</v>
          </cell>
          <cell r="CN6">
            <v>0</v>
          </cell>
          <cell r="CO6">
            <v>86.757222221882301</v>
          </cell>
          <cell r="CP6">
            <v>26.176111111111112</v>
          </cell>
          <cell r="CQ6">
            <v>0</v>
          </cell>
          <cell r="CR6">
            <v>0</v>
          </cell>
          <cell r="CS6">
            <v>0</v>
          </cell>
          <cell r="CT6">
            <v>0</v>
          </cell>
          <cell r="CU6">
            <v>12.606111111111112</v>
          </cell>
          <cell r="CV6">
            <v>0</v>
          </cell>
          <cell r="CW6">
            <v>0</v>
          </cell>
          <cell r="CX6">
            <v>5.6308333333333334</v>
          </cell>
          <cell r="CY6">
            <v>0</v>
          </cell>
          <cell r="CZ6">
            <v>6.222222222222222E-2</v>
          </cell>
          <cell r="DA6">
            <v>0</v>
          </cell>
          <cell r="DB6">
            <v>0</v>
          </cell>
          <cell r="DC6">
            <v>0</v>
          </cell>
          <cell r="DD6">
            <v>0</v>
          </cell>
          <cell r="DE6">
            <v>0</v>
          </cell>
          <cell r="DF6">
            <v>0</v>
          </cell>
          <cell r="DG6">
            <v>0</v>
          </cell>
          <cell r="DH6">
            <v>0</v>
          </cell>
          <cell r="DI6">
            <v>11.533611111111112</v>
          </cell>
          <cell r="DJ6">
            <v>4.846944444417022</v>
          </cell>
          <cell r="DK6">
            <v>0</v>
          </cell>
          <cell r="DL6">
            <v>0</v>
          </cell>
          <cell r="DM6">
            <v>0</v>
          </cell>
          <cell r="DN6">
            <v>22.073611111083689</v>
          </cell>
          <cell r="DO6">
            <v>60.85583333330591</v>
          </cell>
          <cell r="DP6">
            <v>149.31472222185488</v>
          </cell>
          <cell r="DQ6">
            <v>6.4205330555397575</v>
          </cell>
          <cell r="DR6">
            <v>4.2999999999999983E-2</v>
          </cell>
          <cell r="DS6">
            <v>155.73525527739463</v>
          </cell>
          <cell r="DT6">
            <v>10.619722222222222</v>
          </cell>
          <cell r="DU6">
            <v>1.7016666666666578</v>
          </cell>
          <cell r="DV6">
            <v>0.12</v>
          </cell>
          <cell r="DW6">
            <v>7.7053843579770541E-4</v>
          </cell>
          <cell r="DX6">
            <v>5.3302799999999992</v>
          </cell>
          <cell r="DY6">
            <v>0</v>
          </cell>
          <cell r="DZ6">
            <v>0</v>
          </cell>
          <cell r="EA6">
            <v>0.39076465521509496</v>
          </cell>
          <cell r="EB6">
            <v>44.418999999999997</v>
          </cell>
          <cell r="EC6">
            <v>6922.9345841665918</v>
          </cell>
          <cell r="ED6">
            <v>0</v>
          </cell>
          <cell r="EE6">
            <v>17</v>
          </cell>
          <cell r="EF6">
            <v>6.0058823529411445</v>
          </cell>
          <cell r="EG6">
            <v>0</v>
          </cell>
          <cell r="EH6">
            <v>0</v>
          </cell>
          <cell r="EI6">
            <v>17.335064322062586</v>
          </cell>
          <cell r="EJ6">
            <v>0</v>
          </cell>
          <cell r="EK6">
            <v>0</v>
          </cell>
          <cell r="EL6">
            <v>0</v>
          </cell>
          <cell r="EM6">
            <v>0</v>
          </cell>
          <cell r="EN6">
            <v>0</v>
          </cell>
          <cell r="EO6">
            <v>118.82448979650054</v>
          </cell>
          <cell r="EP6">
            <v>420.61557938063771</v>
          </cell>
          <cell r="EQ6">
            <v>280.81046218284644</v>
          </cell>
          <cell r="ER6">
            <v>-542.61561571378684</v>
          </cell>
          <cell r="ES6">
            <v>-196.5908663722588</v>
          </cell>
          <cell r="ET6">
            <v>0.59870437433727108</v>
          </cell>
          <cell r="EU6">
            <v>75.260229767034346</v>
          </cell>
          <cell r="EV6">
            <v>0.53722222222222227</v>
          </cell>
          <cell r="EW6">
            <v>2.9847222222222221</v>
          </cell>
        </row>
        <row r="7">
          <cell r="A7">
            <v>42135</v>
          </cell>
          <cell r="B7">
            <v>46</v>
          </cell>
          <cell r="C7" t="str">
            <v>Mon</v>
          </cell>
          <cell r="D7">
            <v>40331</v>
          </cell>
          <cell r="E7">
            <v>223</v>
          </cell>
          <cell r="F7">
            <v>0</v>
          </cell>
          <cell r="G7">
            <v>0</v>
          </cell>
          <cell r="H7">
            <v>4894</v>
          </cell>
          <cell r="I7">
            <v>105</v>
          </cell>
          <cell r="J7">
            <v>0</v>
          </cell>
          <cell r="K7">
            <v>45553</v>
          </cell>
          <cell r="L7">
            <v>5</v>
          </cell>
          <cell r="M7">
            <v>45558</v>
          </cell>
          <cell r="N7">
            <v>525</v>
          </cell>
          <cell r="O7">
            <v>1011</v>
          </cell>
          <cell r="P7">
            <v>55451</v>
          </cell>
          <cell r="Q7">
            <v>419</v>
          </cell>
          <cell r="R7">
            <v>3</v>
          </cell>
          <cell r="S7">
            <v>0</v>
          </cell>
          <cell r="T7">
            <v>0</v>
          </cell>
          <cell r="U7">
            <v>410</v>
          </cell>
          <cell r="V7">
            <v>423</v>
          </cell>
          <cell r="W7">
            <v>422</v>
          </cell>
          <cell r="X7">
            <v>804</v>
          </cell>
          <cell r="Y7">
            <v>0</v>
          </cell>
          <cell r="Z7">
            <v>5</v>
          </cell>
          <cell r="AA7">
            <v>2</v>
          </cell>
          <cell r="AB7">
            <v>811</v>
          </cell>
          <cell r="AC7">
            <v>14</v>
          </cell>
          <cell r="AD7">
            <v>636</v>
          </cell>
          <cell r="AE7">
            <v>6</v>
          </cell>
          <cell r="AF7">
            <v>0</v>
          </cell>
          <cell r="AG7">
            <v>0</v>
          </cell>
          <cell r="AH7">
            <v>0.91490251958995639</v>
          </cell>
          <cell r="AI7">
            <v>0.89198810162138487</v>
          </cell>
          <cell r="AJ7">
            <v>0.98847496322964457</v>
          </cell>
          <cell r="AK7">
            <v>190.88836591676611</v>
          </cell>
          <cell r="AL7">
            <v>213.56743814844373</v>
          </cell>
          <cell r="AM7">
            <v>2.3050073540710819E-3</v>
          </cell>
          <cell r="AN7">
            <v>14.598282507827648</v>
          </cell>
          <cell r="AO7">
            <v>26.470780755663846</v>
          </cell>
          <cell r="AP7">
            <v>20.475398401081197</v>
          </cell>
          <cell r="AQ7">
            <v>10.033086997047919</v>
          </cell>
          <cell r="AR7">
            <v>107.94549763033176</v>
          </cell>
          <cell r="AS7">
            <v>13.498543621915355</v>
          </cell>
          <cell r="AT7">
            <v>80.49003511821158</v>
          </cell>
          <cell r="AU7">
            <v>190.6031999887858</v>
          </cell>
          <cell r="AV7">
            <v>0.42229110068953324</v>
          </cell>
          <cell r="AW7">
            <v>0.56888474385827881</v>
          </cell>
          <cell r="AX7">
            <v>43.901776616843392</v>
          </cell>
          <cell r="BF7">
            <v>16.25</v>
          </cell>
          <cell r="BG7">
            <v>169.86999999971155</v>
          </cell>
          <cell r="BH7">
            <v>390.40583333348206</v>
          </cell>
          <cell r="BI7">
            <v>12.294722222222223</v>
          </cell>
          <cell r="BJ7">
            <v>588.82055555541592</v>
          </cell>
          <cell r="BK7">
            <v>238.9938888889595</v>
          </cell>
          <cell r="BL7">
            <v>218.65611111111113</v>
          </cell>
          <cell r="BM7">
            <v>211.28055555562619</v>
          </cell>
          <cell r="BN7">
            <v>187.24555555555557</v>
          </cell>
          <cell r="BO7">
            <v>1.0441666666666667</v>
          </cell>
          <cell r="BP7">
            <v>0.92361111111111116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26.669166666666666</v>
          </cell>
          <cell r="BV7">
            <v>30.486944444444443</v>
          </cell>
          <cell r="BW7">
            <v>69.254722222144864</v>
          </cell>
          <cell r="BX7">
            <v>38.193055555555553</v>
          </cell>
          <cell r="BY7">
            <v>31.061666666589314</v>
          </cell>
          <cell r="BZ7">
            <v>31.861666666666665</v>
          </cell>
          <cell r="CA7">
            <v>42.060833333167253</v>
          </cell>
          <cell r="CB7">
            <v>0</v>
          </cell>
          <cell r="CC7">
            <v>0</v>
          </cell>
          <cell r="CD7">
            <v>60.080555555883329</v>
          </cell>
          <cell r="CE7">
            <v>49.436111111111103</v>
          </cell>
          <cell r="CF7">
            <v>59.746111111438886</v>
          </cell>
          <cell r="CG7">
            <v>49.18194444444444</v>
          </cell>
          <cell r="CH7">
            <v>0</v>
          </cell>
          <cell r="CI7">
            <v>0</v>
          </cell>
          <cell r="CJ7">
            <v>0.19388888888888889</v>
          </cell>
          <cell r="CK7">
            <v>0.16805555555555557</v>
          </cell>
          <cell r="CL7">
            <v>0.14055555555555554</v>
          </cell>
          <cell r="CM7">
            <v>8.611111111111111E-2</v>
          </cell>
          <cell r="CN7">
            <v>0</v>
          </cell>
          <cell r="CO7">
            <v>410.39000000015494</v>
          </cell>
          <cell r="CP7">
            <v>55.657777777777781</v>
          </cell>
          <cell r="CQ7">
            <v>0</v>
          </cell>
          <cell r="CR7">
            <v>9.4952777777777779</v>
          </cell>
          <cell r="CS7">
            <v>0</v>
          </cell>
          <cell r="CT7">
            <v>0</v>
          </cell>
          <cell r="CU7">
            <v>28.551944444444445</v>
          </cell>
          <cell r="CV7">
            <v>0</v>
          </cell>
          <cell r="CW7">
            <v>0</v>
          </cell>
          <cell r="CX7">
            <v>23.700277777777778</v>
          </cell>
          <cell r="CY7">
            <v>6.4166666666666661</v>
          </cell>
          <cell r="CZ7">
            <v>0.37111111111111111</v>
          </cell>
          <cell r="DA7">
            <v>7.0025000000000004</v>
          </cell>
          <cell r="DB7">
            <v>0</v>
          </cell>
          <cell r="DC7">
            <v>0</v>
          </cell>
          <cell r="DD7">
            <v>0.52861111111111114</v>
          </cell>
          <cell r="DE7">
            <v>0</v>
          </cell>
          <cell r="DF7">
            <v>0</v>
          </cell>
          <cell r="DG7">
            <v>0</v>
          </cell>
          <cell r="DH7">
            <v>0</v>
          </cell>
          <cell r="DI7">
            <v>9.2572222222222216</v>
          </cell>
          <cell r="DJ7">
            <v>5.23</v>
          </cell>
          <cell r="DK7">
            <v>5.3636111111111111</v>
          </cell>
          <cell r="DL7">
            <v>0</v>
          </cell>
          <cell r="DM7">
            <v>0</v>
          </cell>
          <cell r="DN7">
            <v>57.87</v>
          </cell>
          <cell r="DO7">
            <v>151.57499999999999</v>
          </cell>
          <cell r="DP7">
            <v>565.94583333326477</v>
          </cell>
          <cell r="DQ7">
            <v>24.335670833330383</v>
          </cell>
          <cell r="DR7">
            <v>4.2999999999999997E-2</v>
          </cell>
          <cell r="DS7">
            <v>590.28150416659514</v>
          </cell>
          <cell r="DT7">
            <v>22.83</v>
          </cell>
          <cell r="DU7">
            <v>3.9808333331097998</v>
          </cell>
          <cell r="DV7">
            <v>28.57</v>
          </cell>
          <cell r="DW7">
            <v>4.8400635626110841E-2</v>
          </cell>
          <cell r="DX7">
            <v>1196.3687500000001</v>
          </cell>
          <cell r="DY7">
            <v>0</v>
          </cell>
          <cell r="DZ7">
            <v>0</v>
          </cell>
          <cell r="EA7">
            <v>0.2567842612890357</v>
          </cell>
          <cell r="EB7">
            <v>41.875</v>
          </cell>
          <cell r="EC7">
            <v>25914.406736976172</v>
          </cell>
          <cell r="ED7">
            <v>514.84149305555559</v>
          </cell>
          <cell r="EE7">
            <v>35</v>
          </cell>
          <cell r="EF7">
            <v>6.8242857139025137</v>
          </cell>
          <cell r="EG7">
            <v>0.48888888896158378</v>
          </cell>
          <cell r="EH7">
            <v>12.27272727090239</v>
          </cell>
          <cell r="EI7">
            <v>13.456942804199812</v>
          </cell>
          <cell r="EJ7">
            <v>0</v>
          </cell>
          <cell r="EK7">
            <v>25.787965616045845</v>
          </cell>
          <cell r="EL7">
            <v>14.229249011857709</v>
          </cell>
          <cell r="EM7">
            <v>0</v>
          </cell>
          <cell r="EN7">
            <v>0</v>
          </cell>
          <cell r="EO7">
            <v>183.5077961441115</v>
          </cell>
          <cell r="EP7">
            <v>-435.92744893881644</v>
          </cell>
          <cell r="EQ7">
            <v>-373.80205223636943</v>
          </cell>
          <cell r="ER7">
            <v>174.28672726940897</v>
          </cell>
          <cell r="ES7">
            <v>-188.09820718087141</v>
          </cell>
          <cell r="ET7">
            <v>-6.3102123277439137E-2</v>
          </cell>
          <cell r="EU7">
            <v>-65.475505621208853</v>
          </cell>
          <cell r="EV7">
            <v>3.27</v>
          </cell>
          <cell r="EW7">
            <v>2.4969444444444444</v>
          </cell>
        </row>
        <row r="8">
          <cell r="A8">
            <v>42136</v>
          </cell>
          <cell r="B8">
            <v>46</v>
          </cell>
          <cell r="C8" t="str">
            <v>Tue</v>
          </cell>
          <cell r="D8">
            <v>33173</v>
          </cell>
          <cell r="E8">
            <v>184</v>
          </cell>
          <cell r="F8">
            <v>0</v>
          </cell>
          <cell r="G8">
            <v>0</v>
          </cell>
          <cell r="H8">
            <v>5997</v>
          </cell>
          <cell r="I8">
            <v>0</v>
          </cell>
          <cell r="J8">
            <v>0</v>
          </cell>
          <cell r="K8">
            <v>39354</v>
          </cell>
          <cell r="L8">
            <v>6</v>
          </cell>
          <cell r="M8">
            <v>39360</v>
          </cell>
          <cell r="N8">
            <v>527</v>
          </cell>
          <cell r="O8">
            <v>884</v>
          </cell>
          <cell r="P8">
            <v>47259</v>
          </cell>
          <cell r="Q8">
            <v>550</v>
          </cell>
          <cell r="R8">
            <v>3</v>
          </cell>
          <cell r="S8">
            <v>0</v>
          </cell>
          <cell r="T8">
            <v>0</v>
          </cell>
          <cell r="U8">
            <v>532</v>
          </cell>
          <cell r="V8">
            <v>554</v>
          </cell>
          <cell r="W8">
            <v>553</v>
          </cell>
          <cell r="X8">
            <v>792</v>
          </cell>
          <cell r="Y8">
            <v>0</v>
          </cell>
          <cell r="Z8">
            <v>9</v>
          </cell>
          <cell r="AA8">
            <v>0</v>
          </cell>
          <cell r="AB8">
            <v>801</v>
          </cell>
          <cell r="AC8">
            <v>13</v>
          </cell>
          <cell r="AD8">
            <v>693</v>
          </cell>
          <cell r="AE8">
            <v>5</v>
          </cell>
          <cell r="AF8">
            <v>0</v>
          </cell>
          <cell r="AG8">
            <v>0</v>
          </cell>
          <cell r="AH8">
            <v>0.88378195361466638</v>
          </cell>
          <cell r="AI8">
            <v>1.0322512373008892</v>
          </cell>
          <cell r="AJ8">
            <v>0.98660873100574276</v>
          </cell>
          <cell r="AK8">
            <v>196.35771716081433</v>
          </cell>
          <cell r="AL8">
            <v>154.73020322354589</v>
          </cell>
          <cell r="AM8">
            <v>0</v>
          </cell>
          <cell r="AN8">
            <v>13.753641101885192</v>
          </cell>
          <cell r="AO8">
            <v>25.835782363733784</v>
          </cell>
          <cell r="AP8">
            <v>23.055596628727567</v>
          </cell>
          <cell r="AQ8">
            <v>11.492036736633297</v>
          </cell>
          <cell r="AR8">
            <v>71.164556962025316</v>
          </cell>
          <cell r="AS8">
            <v>14.496862934348002</v>
          </cell>
          <cell r="AT8">
            <v>69.822779744416351</v>
          </cell>
          <cell r="AU8">
            <v>181.69813934167701</v>
          </cell>
          <cell r="AV8">
            <v>0.38427900251150643</v>
          </cell>
          <cell r="AW8">
            <v>0.68116078501012634</v>
          </cell>
          <cell r="AX8">
            <v>45.599750203543422</v>
          </cell>
          <cell r="BF8">
            <v>35.955833333333331</v>
          </cell>
          <cell r="BG8">
            <v>115.49638888902135</v>
          </cell>
          <cell r="BH8">
            <v>430.72555555595545</v>
          </cell>
          <cell r="BI8">
            <v>0</v>
          </cell>
          <cell r="BJ8">
            <v>582.1777777783102</v>
          </cell>
          <cell r="BK8">
            <v>216.58999999992392</v>
          </cell>
          <cell r="BL8">
            <v>191.41833333333335</v>
          </cell>
          <cell r="BM8">
            <v>168.94166666661621</v>
          </cell>
          <cell r="BN8">
            <v>151.22583333333333</v>
          </cell>
          <cell r="BO8">
            <v>1.1891666666666667</v>
          </cell>
          <cell r="BP8">
            <v>0.89916666666666667</v>
          </cell>
          <cell r="BQ8">
            <v>0</v>
          </cell>
          <cell r="BR8">
            <v>0</v>
          </cell>
          <cell r="BS8">
            <v>0</v>
          </cell>
          <cell r="BT8">
            <v>0</v>
          </cell>
          <cell r="BU8">
            <v>46.459166666641053</v>
          </cell>
          <cell r="BV8">
            <v>39.293333333333337</v>
          </cell>
          <cell r="BW8">
            <v>64.273888888872591</v>
          </cell>
          <cell r="BX8">
            <v>34.216111111111111</v>
          </cell>
          <cell r="BY8">
            <v>30.05777777776148</v>
          </cell>
          <cell r="BZ8">
            <v>33.818055555555553</v>
          </cell>
          <cell r="CA8">
            <v>48.120277777845558</v>
          </cell>
          <cell r="CB8">
            <v>0</v>
          </cell>
          <cell r="CC8">
            <v>0</v>
          </cell>
          <cell r="CD8">
            <v>55.253333333390245</v>
          </cell>
          <cell r="CE8">
            <v>54.244444444444447</v>
          </cell>
          <cell r="CF8">
            <v>54.75500000005691</v>
          </cell>
          <cell r="CG8">
            <v>53.822222222222223</v>
          </cell>
          <cell r="CH8">
            <v>0</v>
          </cell>
          <cell r="CI8">
            <v>0</v>
          </cell>
          <cell r="CJ8">
            <v>0.49833333333333335</v>
          </cell>
          <cell r="CK8">
            <v>0.42222222222222222</v>
          </cell>
          <cell r="CL8">
            <v>0</v>
          </cell>
          <cell r="CM8">
            <v>0</v>
          </cell>
          <cell r="CN8">
            <v>0</v>
          </cell>
          <cell r="CO8">
            <v>384.2375000000323</v>
          </cell>
          <cell r="CP8">
            <v>91.47</v>
          </cell>
          <cell r="CQ8">
            <v>0</v>
          </cell>
          <cell r="CR8">
            <v>0</v>
          </cell>
          <cell r="CS8">
            <v>0</v>
          </cell>
          <cell r="CT8">
            <v>0</v>
          </cell>
          <cell r="CU8">
            <v>22.054166666666667</v>
          </cell>
          <cell r="CV8">
            <v>0</v>
          </cell>
          <cell r="CW8">
            <v>0</v>
          </cell>
          <cell r="CX8">
            <v>22.599444444444444</v>
          </cell>
          <cell r="CY8">
            <v>2.833333333333333</v>
          </cell>
          <cell r="CZ8">
            <v>2.3872222222382615</v>
          </cell>
          <cell r="DA8">
            <v>6.6997222222222224</v>
          </cell>
          <cell r="DB8">
            <v>5.0397222222222222</v>
          </cell>
          <cell r="DC8">
            <v>0</v>
          </cell>
          <cell r="DD8">
            <v>0</v>
          </cell>
          <cell r="DE8">
            <v>0</v>
          </cell>
          <cell r="DF8">
            <v>0</v>
          </cell>
          <cell r="DG8">
            <v>0</v>
          </cell>
          <cell r="DH8">
            <v>0</v>
          </cell>
          <cell r="DI8">
            <v>11.439444444444444</v>
          </cell>
          <cell r="DJ8">
            <v>1.6216666666666666</v>
          </cell>
          <cell r="DK8">
            <v>7.1652777777777779</v>
          </cell>
          <cell r="DL8">
            <v>0</v>
          </cell>
          <cell r="DM8">
            <v>0</v>
          </cell>
          <cell r="DN8">
            <v>59.785833333349373</v>
          </cell>
          <cell r="DO8">
            <v>173.31000000001603</v>
          </cell>
          <cell r="DP8">
            <v>563.62694444497674</v>
          </cell>
          <cell r="DQ8">
            <v>24.235958611134002</v>
          </cell>
          <cell r="DR8">
            <v>4.3000000000000003E-2</v>
          </cell>
          <cell r="DS8">
            <v>587.86290305611078</v>
          </cell>
          <cell r="DT8">
            <v>27.022222222222222</v>
          </cell>
          <cell r="DU8">
            <v>6.079444444928459</v>
          </cell>
          <cell r="DV8">
            <v>30.48</v>
          </cell>
          <cell r="DW8">
            <v>5.1848823665423094E-2</v>
          </cell>
          <cell r="DX8">
            <v>1321.36896</v>
          </cell>
          <cell r="DY8">
            <v>0</v>
          </cell>
          <cell r="DZ8">
            <v>0</v>
          </cell>
          <cell r="EA8">
            <v>0.29481363613698519</v>
          </cell>
          <cell r="EB8">
            <v>43.351999999999997</v>
          </cell>
          <cell r="EC8">
            <v>26806.401533288514</v>
          </cell>
          <cell r="ED8">
            <v>0</v>
          </cell>
          <cell r="EE8">
            <v>43</v>
          </cell>
          <cell r="EF8">
            <v>8.4829457371094783</v>
          </cell>
          <cell r="EG8">
            <v>0.14444444452748736</v>
          </cell>
          <cell r="EH8">
            <v>34.615384595483796</v>
          </cell>
          <cell r="EI8">
            <v>14.464432471905338</v>
          </cell>
          <cell r="EJ8">
            <v>0</v>
          </cell>
          <cell r="EK8">
            <v>18.060200668896321</v>
          </cell>
          <cell r="EL8">
            <v>0</v>
          </cell>
          <cell r="EM8">
            <v>0</v>
          </cell>
          <cell r="EN8">
            <v>0</v>
          </cell>
          <cell r="EO8">
            <v>129.08109271589689</v>
          </cell>
          <cell r="EP8">
            <v>70.260992154417295</v>
          </cell>
          <cell r="EQ8">
            <v>-169.90973589805748</v>
          </cell>
          <cell r="ER8">
            <v>-85.714863782292099</v>
          </cell>
          <cell r="ES8">
            <v>-379.303065023832</v>
          </cell>
          <cell r="ET8">
            <v>4.917391787440839E-2</v>
          </cell>
          <cell r="EU8">
            <v>42.438617654512719</v>
          </cell>
          <cell r="EV8">
            <v>11.705277777668865</v>
          </cell>
          <cell r="EW8">
            <v>0</v>
          </cell>
        </row>
        <row r="9">
          <cell r="A9">
            <v>42137</v>
          </cell>
          <cell r="B9">
            <v>46</v>
          </cell>
          <cell r="C9" t="str">
            <v>Wed</v>
          </cell>
          <cell r="D9">
            <v>37715</v>
          </cell>
          <cell r="E9">
            <v>346</v>
          </cell>
          <cell r="F9">
            <v>0</v>
          </cell>
          <cell r="G9">
            <v>0</v>
          </cell>
          <cell r="H9">
            <v>5659</v>
          </cell>
          <cell r="I9">
            <v>180</v>
          </cell>
          <cell r="J9">
            <v>0</v>
          </cell>
          <cell r="K9">
            <v>43900</v>
          </cell>
          <cell r="L9">
            <v>7</v>
          </cell>
          <cell r="M9">
            <v>43907</v>
          </cell>
          <cell r="N9">
            <v>483</v>
          </cell>
          <cell r="O9">
            <v>1124</v>
          </cell>
          <cell r="P9">
            <v>68412</v>
          </cell>
          <cell r="Q9">
            <v>590</v>
          </cell>
          <cell r="R9">
            <v>4</v>
          </cell>
          <cell r="S9">
            <v>0</v>
          </cell>
          <cell r="T9">
            <v>0</v>
          </cell>
          <cell r="U9">
            <v>544</v>
          </cell>
          <cell r="V9">
            <v>595</v>
          </cell>
          <cell r="W9">
            <v>594</v>
          </cell>
          <cell r="X9">
            <v>813</v>
          </cell>
          <cell r="Y9">
            <v>1</v>
          </cell>
          <cell r="Z9">
            <v>7</v>
          </cell>
          <cell r="AA9">
            <v>1</v>
          </cell>
          <cell r="AB9">
            <v>822</v>
          </cell>
          <cell r="AC9">
            <v>18</v>
          </cell>
          <cell r="AD9">
            <v>715</v>
          </cell>
          <cell r="AE9">
            <v>3</v>
          </cell>
          <cell r="AF9">
            <v>0</v>
          </cell>
          <cell r="AG9">
            <v>0</v>
          </cell>
          <cell r="AH9">
            <v>0.9142661579578264</v>
          </cell>
          <cell r="AI9">
            <v>1.0163473209777025</v>
          </cell>
          <cell r="AJ9">
            <v>0.98899772209567194</v>
          </cell>
          <cell r="AK9">
            <v>197.28485221871716</v>
          </cell>
          <cell r="AL9">
            <v>229.51907131011609</v>
          </cell>
          <cell r="AM9">
            <v>4.1002277904328022E-3</v>
          </cell>
          <cell r="AN9">
            <v>18.905054242704566</v>
          </cell>
          <cell r="AO9">
            <v>36.586556718928009</v>
          </cell>
          <cell r="AP9">
            <v>24.88399071925754</v>
          </cell>
          <cell r="AQ9">
            <v>13.071064438440567</v>
          </cell>
          <cell r="AR9">
            <v>73.905723905723903</v>
          </cell>
          <cell r="AS9">
            <v>13.738863173142546</v>
          </cell>
          <cell r="AT9">
            <v>74.625878993133384</v>
          </cell>
          <cell r="AU9">
            <v>184.28257594485049</v>
          </cell>
          <cell r="AV9">
            <v>0.40495352645529747</v>
          </cell>
          <cell r="AW9">
            <v>0.65908949424269336</v>
          </cell>
          <cell r="AX9">
            <v>47.157366100671823</v>
          </cell>
          <cell r="BF9">
            <v>18.139722222222222</v>
          </cell>
          <cell r="BG9">
            <v>158.83333333326632</v>
          </cell>
          <cell r="BH9">
            <v>429.41027777779232</v>
          </cell>
          <cell r="BI9">
            <v>0</v>
          </cell>
          <cell r="BJ9">
            <v>606.38333333328092</v>
          </cell>
          <cell r="BK9">
            <v>238.2211111111111</v>
          </cell>
          <cell r="BL9">
            <v>217.79750000000001</v>
          </cell>
          <cell r="BM9">
            <v>191.17027777777778</v>
          </cell>
          <cell r="BN9">
            <v>177.55055555555555</v>
          </cell>
          <cell r="BO9">
            <v>1.5075000000000001</v>
          </cell>
          <cell r="BP9">
            <v>1.3266666666666667</v>
          </cell>
          <cell r="BQ9">
            <v>0</v>
          </cell>
          <cell r="BR9">
            <v>0</v>
          </cell>
          <cell r="BS9">
            <v>0</v>
          </cell>
          <cell r="BT9">
            <v>0</v>
          </cell>
          <cell r="BU9">
            <v>45.543333333333337</v>
          </cell>
          <cell r="BV9">
            <v>38.920277777777777</v>
          </cell>
          <cell r="BW9">
            <v>59.454999999999998</v>
          </cell>
          <cell r="BX9">
            <v>30.721666666666668</v>
          </cell>
          <cell r="BY9">
            <v>28.733333333333334</v>
          </cell>
          <cell r="BZ9">
            <v>35.093055555555551</v>
          </cell>
          <cell r="CA9">
            <v>45.443888888888893</v>
          </cell>
          <cell r="CB9">
            <v>0</v>
          </cell>
          <cell r="CC9">
            <v>0</v>
          </cell>
          <cell r="CD9">
            <v>59.830277777777781</v>
          </cell>
          <cell r="CE9">
            <v>54.918333333333322</v>
          </cell>
          <cell r="CF9">
            <v>59.454722222222223</v>
          </cell>
          <cell r="CG9">
            <v>54.438888888888883</v>
          </cell>
          <cell r="CH9">
            <v>6.3888888888888884E-2</v>
          </cell>
          <cell r="CI9">
            <v>0.16972222222222222</v>
          </cell>
          <cell r="CJ9">
            <v>0.28361111111111109</v>
          </cell>
          <cell r="CK9">
            <v>0.26833333333333331</v>
          </cell>
          <cell r="CL9">
            <v>2.8055555555555556E-2</v>
          </cell>
          <cell r="CM9">
            <v>4.1388888888888892E-2</v>
          </cell>
          <cell r="CN9">
            <v>0</v>
          </cell>
          <cell r="CO9">
            <v>402.95027777777779</v>
          </cell>
          <cell r="CP9">
            <v>90.745833333333323</v>
          </cell>
          <cell r="CQ9">
            <v>0</v>
          </cell>
          <cell r="CR9">
            <v>0</v>
          </cell>
          <cell r="CS9">
            <v>0</v>
          </cell>
          <cell r="CT9">
            <v>0</v>
          </cell>
          <cell r="CU9">
            <v>22.469722222222224</v>
          </cell>
          <cell r="CV9">
            <v>0</v>
          </cell>
          <cell r="CW9">
            <v>0</v>
          </cell>
          <cell r="CX9">
            <v>23.281388888888888</v>
          </cell>
          <cell r="CY9">
            <v>1.9333333333333331</v>
          </cell>
          <cell r="CZ9">
            <v>2.1527777777777781</v>
          </cell>
          <cell r="DA9">
            <v>5.793333333333333</v>
          </cell>
          <cell r="DB9">
            <v>0.82916666666666672</v>
          </cell>
          <cell r="DC9">
            <v>0</v>
          </cell>
          <cell r="DD9">
            <v>7.4111111111111114</v>
          </cell>
          <cell r="DE9">
            <v>0</v>
          </cell>
          <cell r="DF9">
            <v>9.3055555555555558E-2</v>
          </cell>
          <cell r="DG9">
            <v>0</v>
          </cell>
          <cell r="DH9">
            <v>0</v>
          </cell>
          <cell r="DI9">
            <v>18.152777777777779</v>
          </cell>
          <cell r="DJ9">
            <v>4.2038888888888888</v>
          </cell>
          <cell r="DK9">
            <v>2.068888888888889</v>
          </cell>
          <cell r="DL9">
            <v>0</v>
          </cell>
          <cell r="DM9">
            <v>0</v>
          </cell>
          <cell r="DN9">
            <v>65.919722222222219</v>
          </cell>
          <cell r="DO9">
            <v>179.13527777777776</v>
          </cell>
          <cell r="DP9">
            <v>588.2677777777252</v>
          </cell>
          <cell r="DQ9">
            <v>25.295514444442187</v>
          </cell>
          <cell r="DR9">
            <v>4.3000000000000003E-2</v>
          </cell>
          <cell r="DS9">
            <v>613.56329222216743</v>
          </cell>
          <cell r="DT9">
            <v>25.566944444444445</v>
          </cell>
          <cell r="DU9">
            <v>6.1822222221696821</v>
          </cell>
          <cell r="DV9">
            <v>39.03</v>
          </cell>
          <cell r="DW9">
            <v>6.3612019321826502E-2</v>
          </cell>
          <cell r="DX9">
            <v>1730.4731099999999</v>
          </cell>
          <cell r="DY9">
            <v>0</v>
          </cell>
          <cell r="DZ9">
            <v>0</v>
          </cell>
          <cell r="EA9">
            <v>0.29195892265490025</v>
          </cell>
          <cell r="EB9">
            <v>44.337000000000003</v>
          </cell>
          <cell r="EC9">
            <v>28934.028797254239</v>
          </cell>
          <cell r="ED9">
            <v>0</v>
          </cell>
          <cell r="EE9">
            <v>46</v>
          </cell>
          <cell r="EF9">
            <v>8.0637681158734988</v>
          </cell>
          <cell r="EG9">
            <v>7.6944444444445662E-2</v>
          </cell>
          <cell r="EH9">
            <v>38.989169675089634</v>
          </cell>
          <cell r="EI9">
            <v>13.674271270855039</v>
          </cell>
          <cell r="EJ9">
            <v>15.65217391304348</v>
          </cell>
          <cell r="EK9">
            <v>24.681684622918709</v>
          </cell>
          <cell r="EL9">
            <v>35.643564356435647</v>
          </cell>
          <cell r="EM9">
            <v>0</v>
          </cell>
          <cell r="EN9">
            <v>0</v>
          </cell>
          <cell r="EO9">
            <v>124.25528800409865</v>
          </cell>
          <cell r="EP9">
            <v>-78.733904082946154</v>
          </cell>
          <cell r="EQ9">
            <v>-1273.557221342644</v>
          </cell>
          <cell r="ER9">
            <v>-386.33553093717529</v>
          </cell>
          <cell r="ES9">
            <v>-255.01842778179579</v>
          </cell>
          <cell r="ET9">
            <v>2.7102627106975419E-2</v>
          </cell>
          <cell r="EU9">
            <v>25.230529785234772</v>
          </cell>
          <cell r="EV9">
            <v>4.6722222222222225</v>
          </cell>
          <cell r="EW9">
            <v>0.56166666666666665</v>
          </cell>
        </row>
        <row r="10">
          <cell r="A10">
            <v>42138</v>
          </cell>
          <cell r="B10">
            <v>46</v>
          </cell>
          <cell r="C10" t="str">
            <v>Thu</v>
          </cell>
          <cell r="D10">
            <v>36184</v>
          </cell>
          <cell r="E10">
            <v>145</v>
          </cell>
          <cell r="F10">
            <v>0</v>
          </cell>
          <cell r="G10">
            <v>0</v>
          </cell>
          <cell r="H10">
            <v>7350</v>
          </cell>
          <cell r="I10">
            <v>360</v>
          </cell>
          <cell r="J10">
            <v>0</v>
          </cell>
          <cell r="K10">
            <v>44039</v>
          </cell>
          <cell r="L10">
            <v>8</v>
          </cell>
          <cell r="M10">
            <v>44047</v>
          </cell>
          <cell r="N10">
            <v>122</v>
          </cell>
          <cell r="O10">
            <v>940</v>
          </cell>
          <cell r="P10">
            <v>42655</v>
          </cell>
          <cell r="Q10">
            <v>678</v>
          </cell>
          <cell r="R10">
            <v>3</v>
          </cell>
          <cell r="S10">
            <v>1</v>
          </cell>
          <cell r="T10">
            <v>1</v>
          </cell>
          <cell r="U10">
            <v>642</v>
          </cell>
          <cell r="V10">
            <v>683</v>
          </cell>
          <cell r="W10">
            <v>681</v>
          </cell>
          <cell r="X10">
            <v>802</v>
          </cell>
          <cell r="Y10">
            <v>1</v>
          </cell>
          <cell r="Z10">
            <v>9</v>
          </cell>
          <cell r="AA10">
            <v>2</v>
          </cell>
          <cell r="AB10">
            <v>814</v>
          </cell>
          <cell r="AC10">
            <v>22</v>
          </cell>
          <cell r="AD10">
            <v>609</v>
          </cell>
          <cell r="AE10">
            <v>29</v>
          </cell>
          <cell r="AF10">
            <v>0</v>
          </cell>
          <cell r="AG10">
            <v>0</v>
          </cell>
          <cell r="AH10">
            <v>0.87214989598586601</v>
          </cell>
          <cell r="AI10">
            <v>0.92262858173652618</v>
          </cell>
          <cell r="AJ10">
            <v>0.99722972819546307</v>
          </cell>
          <cell r="AK10">
            <v>186.99768446408908</v>
          </cell>
          <cell r="AL10">
            <v>155.91397849462365</v>
          </cell>
          <cell r="AM10">
            <v>8.1745725379777021E-3</v>
          </cell>
          <cell r="AN10">
            <v>15.096292396982527</v>
          </cell>
          <cell r="AO10">
            <v>26.965432610324001</v>
          </cell>
          <cell r="AP10">
            <v>22.220195202043236</v>
          </cell>
          <cell r="AQ10">
            <v>12.229017229166873</v>
          </cell>
          <cell r="AR10">
            <v>64.668135095447866</v>
          </cell>
          <cell r="AS10">
            <v>13.149062191510366</v>
          </cell>
          <cell r="AT10">
            <v>73.615601601972813</v>
          </cell>
          <cell r="AU10">
            <v>176.27410364944512</v>
          </cell>
          <cell r="AV10">
            <v>0.41762005920263567</v>
          </cell>
          <cell r="AW10">
            <v>0.62292550641648603</v>
          </cell>
          <cell r="AX10">
            <v>43.966477380693384</v>
          </cell>
          <cell r="BF10">
            <v>27.396944444444443</v>
          </cell>
          <cell r="BG10">
            <v>151.25444444438779</v>
          </cell>
          <cell r="BH10">
            <v>434.72083333320631</v>
          </cell>
          <cell r="BI10">
            <v>0</v>
          </cell>
          <cell r="BJ10">
            <v>613.37222222203854</v>
          </cell>
          <cell r="BK10">
            <v>249.83250000000001</v>
          </cell>
          <cell r="BL10">
            <v>217.89138888888888</v>
          </cell>
          <cell r="BM10">
            <v>193.49972222222223</v>
          </cell>
          <cell r="BN10">
            <v>168.9638888888889</v>
          </cell>
          <cell r="BO10">
            <v>0.93</v>
          </cell>
          <cell r="BP10">
            <v>0.7680555555555556</v>
          </cell>
          <cell r="BQ10">
            <v>0</v>
          </cell>
          <cell r="BR10">
            <v>0</v>
          </cell>
          <cell r="BS10">
            <v>0</v>
          </cell>
          <cell r="BT10">
            <v>0</v>
          </cell>
          <cell r="BU10">
            <v>55.402777777777779</v>
          </cell>
          <cell r="BV10">
            <v>48.159444444444446</v>
          </cell>
          <cell r="BW10">
            <v>62.266944444444441</v>
          </cell>
          <cell r="BX10">
            <v>34.859444444444442</v>
          </cell>
          <cell r="BY10">
            <v>27.407499999999999</v>
          </cell>
          <cell r="BZ10">
            <v>28.788333333333334</v>
          </cell>
          <cell r="CA10">
            <v>55.687222222222232</v>
          </cell>
          <cell r="CB10">
            <v>0</v>
          </cell>
          <cell r="CC10">
            <v>0</v>
          </cell>
          <cell r="CD10">
            <v>61.905555555555551</v>
          </cell>
          <cell r="CE10">
            <v>53.614444444444452</v>
          </cell>
          <cell r="CF10">
            <v>61.55972222222222</v>
          </cell>
          <cell r="CG10">
            <v>53.244999999999997</v>
          </cell>
          <cell r="CH10">
            <v>3.6944444444444446E-2</v>
          </cell>
          <cell r="CI10">
            <v>6.1388888888888889E-2</v>
          </cell>
          <cell r="CJ10">
            <v>0.23972222222222223</v>
          </cell>
          <cell r="CK10">
            <v>0.21861111111111112</v>
          </cell>
          <cell r="CL10">
            <v>6.9166666666666668E-2</v>
          </cell>
          <cell r="CM10">
            <v>8.9444444444444438E-2</v>
          </cell>
          <cell r="CN10">
            <v>0</v>
          </cell>
          <cell r="CO10">
            <v>429.6922222222222</v>
          </cell>
          <cell r="CP10">
            <v>81.961388888888891</v>
          </cell>
          <cell r="CQ10">
            <v>0</v>
          </cell>
          <cell r="CR10">
            <v>7.3372222222222225</v>
          </cell>
          <cell r="CS10">
            <v>0</v>
          </cell>
          <cell r="CT10">
            <v>0</v>
          </cell>
          <cell r="CU10">
            <v>28.722777777777779</v>
          </cell>
          <cell r="CV10">
            <v>0</v>
          </cell>
          <cell r="CW10">
            <v>3.0555555555555557E-3</v>
          </cell>
          <cell r="CX10">
            <v>23.173888888888889</v>
          </cell>
          <cell r="CY10">
            <v>3.6922222222222221</v>
          </cell>
          <cell r="CZ10">
            <v>0.56444444444444442</v>
          </cell>
          <cell r="DA10">
            <v>6.3452777777777776</v>
          </cell>
          <cell r="DB10">
            <v>0</v>
          </cell>
          <cell r="DC10">
            <v>0.27194444444444443</v>
          </cell>
          <cell r="DD10">
            <v>0</v>
          </cell>
          <cell r="DE10">
            <v>0</v>
          </cell>
          <cell r="DF10">
            <v>0</v>
          </cell>
          <cell r="DG10">
            <v>0</v>
          </cell>
          <cell r="DH10">
            <v>0</v>
          </cell>
          <cell r="DI10">
            <v>5.8608333333333329</v>
          </cell>
          <cell r="DJ10">
            <v>2.8922222222222222</v>
          </cell>
          <cell r="DK10">
            <v>3.1191666666666666</v>
          </cell>
          <cell r="DL10">
            <v>0</v>
          </cell>
          <cell r="DM10">
            <v>0</v>
          </cell>
          <cell r="DN10">
            <v>45.92</v>
          </cell>
          <cell r="DO10">
            <v>163.94444444444446</v>
          </cell>
          <cell r="DP10">
            <v>598.22916666648291</v>
          </cell>
          <cell r="DQ10">
            <v>25.723854166658761</v>
          </cell>
          <cell r="DR10">
            <v>4.299999999999999E-2</v>
          </cell>
          <cell r="DS10">
            <v>623.95302083314164</v>
          </cell>
          <cell r="DT10">
            <v>23.310833333333335</v>
          </cell>
          <cell r="DU10">
            <v>4.5924999998163081</v>
          </cell>
          <cell r="DV10">
            <v>58.8</v>
          </cell>
          <cell r="DW10">
            <v>9.4237864128755247E-2</v>
          </cell>
          <cell r="DX10">
            <v>2362.5839999999998</v>
          </cell>
          <cell r="DY10">
            <v>0</v>
          </cell>
          <cell r="DZ10">
            <v>0</v>
          </cell>
          <cell r="EA10">
            <v>0.26275126326904458</v>
          </cell>
          <cell r="EB10">
            <v>40.18</v>
          </cell>
          <cell r="EC10">
            <v>27433.01637707563</v>
          </cell>
          <cell r="ED10">
            <v>0</v>
          </cell>
          <cell r="EE10">
            <v>45</v>
          </cell>
          <cell r="EF10">
            <v>6.1233333330884108</v>
          </cell>
          <cell r="EG10">
            <v>1.1308333333333331</v>
          </cell>
          <cell r="EH10">
            <v>25.644804716285929</v>
          </cell>
          <cell r="EI10">
            <v>13.027999007287413</v>
          </cell>
          <cell r="EJ10">
            <v>27.06766917293233</v>
          </cell>
          <cell r="EK10">
            <v>37.543453070683661</v>
          </cell>
          <cell r="EL10">
            <v>28.91566265060241</v>
          </cell>
          <cell r="EM10">
            <v>0</v>
          </cell>
          <cell r="EN10">
            <v>0</v>
          </cell>
          <cell r="EO10">
            <v>132.66482827776386</v>
          </cell>
          <cell r="EP10">
            <v>403.71016584947893</v>
          </cell>
          <cell r="EQ10">
            <v>-441.45631381473271</v>
          </cell>
          <cell r="ER10">
            <v>-261.56279141939416</v>
          </cell>
          <cell r="ES10">
            <v>-118.60480683887089</v>
          </cell>
          <cell r="ET10">
            <v>-9.0613607192319146E-3</v>
          </cell>
          <cell r="EU10">
            <v>-9.0763074161926625</v>
          </cell>
          <cell r="EV10">
            <v>4.9288888888888893</v>
          </cell>
          <cell r="EW10">
            <v>0</v>
          </cell>
        </row>
        <row r="11">
          <cell r="A11">
            <v>42139</v>
          </cell>
          <cell r="B11">
            <v>46</v>
          </cell>
          <cell r="C11" t="str">
            <v>Fri</v>
          </cell>
          <cell r="D11">
            <v>45152</v>
          </cell>
          <cell r="E11">
            <v>112</v>
          </cell>
          <cell r="F11">
            <v>0</v>
          </cell>
          <cell r="G11">
            <v>0</v>
          </cell>
          <cell r="H11">
            <v>9012</v>
          </cell>
          <cell r="I11">
            <v>540</v>
          </cell>
          <cell r="J11">
            <v>0</v>
          </cell>
          <cell r="K11">
            <v>54816</v>
          </cell>
          <cell r="L11">
            <v>9</v>
          </cell>
          <cell r="M11">
            <v>54825</v>
          </cell>
          <cell r="N11">
            <v>427</v>
          </cell>
          <cell r="O11">
            <v>1135</v>
          </cell>
          <cell r="P11">
            <v>55072</v>
          </cell>
          <cell r="Q11">
            <v>612</v>
          </cell>
          <cell r="R11">
            <v>3</v>
          </cell>
          <cell r="S11">
            <v>0</v>
          </cell>
          <cell r="T11">
            <v>0</v>
          </cell>
          <cell r="U11">
            <v>584</v>
          </cell>
          <cell r="V11">
            <v>615</v>
          </cell>
          <cell r="W11">
            <v>615</v>
          </cell>
          <cell r="X11">
            <v>1000</v>
          </cell>
          <cell r="Y11">
            <v>0</v>
          </cell>
          <cell r="Z11">
            <v>15</v>
          </cell>
          <cell r="AA11">
            <v>3</v>
          </cell>
          <cell r="AB11">
            <v>1018</v>
          </cell>
          <cell r="AC11">
            <v>12</v>
          </cell>
          <cell r="AD11">
            <v>804</v>
          </cell>
          <cell r="AE11">
            <v>7</v>
          </cell>
          <cell r="AF11">
            <v>0</v>
          </cell>
          <cell r="AG11">
            <v>0</v>
          </cell>
          <cell r="AH11">
            <v>0.89601464730946756</v>
          </cell>
          <cell r="AI11">
            <v>0.96432819274796144</v>
          </cell>
          <cell r="AJ11">
            <v>0.99221030356100404</v>
          </cell>
          <cell r="AK11">
            <v>194.06535417089506</v>
          </cell>
          <cell r="AL11">
            <v>133.24520819563782</v>
          </cell>
          <cell r="AM11">
            <v>9.8511383537653232E-3</v>
          </cell>
          <cell r="AN11">
            <v>15.151458967579732</v>
          </cell>
          <cell r="AO11">
            <v>27.794972960103397</v>
          </cell>
          <cell r="AP11">
            <v>23.594626320594752</v>
          </cell>
          <cell r="AQ11">
            <v>10.727575781068301</v>
          </cell>
          <cell r="AR11">
            <v>89.131707317073165</v>
          </cell>
          <cell r="AS11">
            <v>13.40811555389698</v>
          </cell>
          <cell r="AT11">
            <v>82.082715126674003</v>
          </cell>
          <cell r="AU11">
            <v>189.16655083661252</v>
          </cell>
          <cell r="AV11">
            <v>0.43391770248837874</v>
          </cell>
          <cell r="AW11">
            <v>0.77965924720786872</v>
          </cell>
          <cell r="AX11">
            <v>61.358147540211505</v>
          </cell>
          <cell r="BF11">
            <v>12.021944444444445</v>
          </cell>
          <cell r="BG11">
            <v>205.04805555555555</v>
          </cell>
          <cell r="BH11">
            <v>463.61305555485887</v>
          </cell>
          <cell r="BI11">
            <v>14.565833333333334</v>
          </cell>
          <cell r="BJ11">
            <v>695.24888888819214</v>
          </cell>
          <cell r="BK11">
            <v>289.7763888888889</v>
          </cell>
          <cell r="BL11">
            <v>259.64388888888891</v>
          </cell>
          <cell r="BM11">
            <v>232.66388888888889</v>
          </cell>
          <cell r="BN11">
            <v>205.5275</v>
          </cell>
          <cell r="BO11">
            <v>0.8405555555555555</v>
          </cell>
          <cell r="BP11">
            <v>0.69055555555555559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56.271944444444443</v>
          </cell>
          <cell r="BV11">
            <v>53.425833333333337</v>
          </cell>
          <cell r="BW11">
            <v>74.910277777777793</v>
          </cell>
          <cell r="BX11">
            <v>40.834722222222226</v>
          </cell>
          <cell r="BY11">
            <v>34.07555555555556</v>
          </cell>
          <cell r="BZ11">
            <v>38.325000000000003</v>
          </cell>
          <cell r="CA11">
            <v>57.328888888888883</v>
          </cell>
          <cell r="CB11">
            <v>0</v>
          </cell>
          <cell r="CC11">
            <v>0</v>
          </cell>
          <cell r="CD11">
            <v>75.924166666666665</v>
          </cell>
          <cell r="CE11">
            <v>67.750833333333333</v>
          </cell>
          <cell r="CF11">
            <v>74.987499999999997</v>
          </cell>
          <cell r="CG11">
            <v>67.183333333333337</v>
          </cell>
          <cell r="CH11">
            <v>0</v>
          </cell>
          <cell r="CI11">
            <v>0</v>
          </cell>
          <cell r="CJ11">
            <v>0.71888888888888891</v>
          </cell>
          <cell r="CK11">
            <v>0.46916666666666668</v>
          </cell>
          <cell r="CL11">
            <v>0.21777777777777776</v>
          </cell>
          <cell r="CM11">
            <v>9.8333333333333328E-2</v>
          </cell>
          <cell r="CN11">
            <v>0</v>
          </cell>
          <cell r="CO11">
            <v>497.93972222222226</v>
          </cell>
          <cell r="CP11">
            <v>61.219722222222224</v>
          </cell>
          <cell r="CQ11">
            <v>0</v>
          </cell>
          <cell r="CR11">
            <v>7.2480555555555553</v>
          </cell>
          <cell r="CS11">
            <v>0</v>
          </cell>
          <cell r="CT11">
            <v>0</v>
          </cell>
          <cell r="CU11">
            <v>17.322777777777777</v>
          </cell>
          <cell r="CV11">
            <v>0</v>
          </cell>
          <cell r="CW11">
            <v>1.2444444444444445</v>
          </cell>
          <cell r="CX11">
            <v>26.186666666666667</v>
          </cell>
          <cell r="CY11">
            <v>6.1333333333333329</v>
          </cell>
          <cell r="CZ11">
            <v>0.26694444444444443</v>
          </cell>
          <cell r="DA11">
            <v>7.0391666666666666</v>
          </cell>
          <cell r="DB11">
            <v>0</v>
          </cell>
          <cell r="DC11">
            <v>0</v>
          </cell>
          <cell r="DD11">
            <v>13.852777777777778</v>
          </cell>
          <cell r="DE11">
            <v>0</v>
          </cell>
          <cell r="DF11">
            <v>0</v>
          </cell>
          <cell r="DG11">
            <v>0</v>
          </cell>
          <cell r="DH11">
            <v>0</v>
          </cell>
          <cell r="DI11">
            <v>9.1963888888888885</v>
          </cell>
          <cell r="DJ11">
            <v>13.517222222222221</v>
          </cell>
          <cell r="DK11">
            <v>1.9877777777777779</v>
          </cell>
          <cell r="DL11">
            <v>0</v>
          </cell>
          <cell r="DM11">
            <v>0</v>
          </cell>
          <cell r="DN11">
            <v>78.180277777777775</v>
          </cell>
          <cell r="DO11">
            <v>165.21527777777777</v>
          </cell>
          <cell r="DP11">
            <v>667.81416666596988</v>
          </cell>
          <cell r="DQ11">
            <v>28.716009166636699</v>
          </cell>
          <cell r="DR11">
            <v>4.299999999999999E-2</v>
          </cell>
          <cell r="DS11">
            <v>696.53017583260657</v>
          </cell>
          <cell r="DT11">
            <v>35.859444444444442</v>
          </cell>
          <cell r="DU11">
            <v>4.6591666659699449</v>
          </cell>
          <cell r="DV11">
            <v>46.4</v>
          </cell>
          <cell r="DW11">
            <v>6.6615922195381039E-2</v>
          </cell>
          <cell r="DX11">
            <v>2669.2064</v>
          </cell>
          <cell r="DY11">
            <v>0</v>
          </cell>
          <cell r="DZ11">
            <v>0</v>
          </cell>
          <cell r="EA11">
            <v>0.23719758814510153</v>
          </cell>
          <cell r="EB11">
            <v>57.526000000000003</v>
          </cell>
          <cell r="EC11">
            <v>42737.801294946534</v>
          </cell>
          <cell r="ED11">
            <v>837.91412833333345</v>
          </cell>
          <cell r="EE11">
            <v>39</v>
          </cell>
          <cell r="EF11">
            <v>7.1679487168768388</v>
          </cell>
          <cell r="EG11">
            <v>0.24527777777777676</v>
          </cell>
          <cell r="EH11">
            <v>28.539071347678487</v>
          </cell>
          <cell r="EI11">
            <v>13.335555925987665</v>
          </cell>
          <cell r="EJ11">
            <v>0</v>
          </cell>
          <cell r="EK11">
            <v>20.865533230293661</v>
          </cell>
          <cell r="EL11">
            <v>13.775510204081634</v>
          </cell>
          <cell r="EM11">
            <v>0</v>
          </cell>
          <cell r="EN11">
            <v>0</v>
          </cell>
          <cell r="EO11">
            <v>160.15085472827886</v>
          </cell>
          <cell r="EP11">
            <v>-599.13744335707383</v>
          </cell>
          <cell r="EQ11">
            <v>-760.68238984365655</v>
          </cell>
          <cell r="ER11">
            <v>103.85021415997804</v>
          </cell>
          <cell r="ES11">
            <v>-298.78252550821048</v>
          </cell>
          <cell r="ET11">
            <v>0.14767238007215078</v>
          </cell>
          <cell r="EU11">
            <v>131.9272095157375</v>
          </cell>
          <cell r="EV11">
            <v>10.393611111111111</v>
          </cell>
          <cell r="EW11">
            <v>0</v>
          </cell>
        </row>
        <row r="12">
          <cell r="A12">
            <v>42140</v>
          </cell>
          <cell r="B12">
            <v>46</v>
          </cell>
          <cell r="C12" t="str">
            <v>Sat</v>
          </cell>
          <cell r="D12">
            <v>28304</v>
          </cell>
          <cell r="E12">
            <v>186</v>
          </cell>
          <cell r="F12">
            <v>0</v>
          </cell>
          <cell r="G12">
            <v>0</v>
          </cell>
          <cell r="H12">
            <v>11958</v>
          </cell>
          <cell r="I12">
            <v>0</v>
          </cell>
          <cell r="J12">
            <v>0</v>
          </cell>
          <cell r="K12">
            <v>40448</v>
          </cell>
          <cell r="L12">
            <v>10</v>
          </cell>
          <cell r="M12">
            <v>40458</v>
          </cell>
          <cell r="N12">
            <v>182</v>
          </cell>
          <cell r="O12">
            <v>430</v>
          </cell>
          <cell r="P12">
            <v>18187</v>
          </cell>
          <cell r="Q12">
            <v>653</v>
          </cell>
          <cell r="R12">
            <v>0</v>
          </cell>
          <cell r="S12">
            <v>0</v>
          </cell>
          <cell r="T12">
            <v>0</v>
          </cell>
          <cell r="U12">
            <v>623</v>
          </cell>
          <cell r="V12">
            <v>654</v>
          </cell>
          <cell r="W12">
            <v>653</v>
          </cell>
          <cell r="X12">
            <v>640</v>
          </cell>
          <cell r="Y12">
            <v>0</v>
          </cell>
          <cell r="Z12">
            <v>36</v>
          </cell>
          <cell r="AA12">
            <v>0</v>
          </cell>
          <cell r="AB12">
            <v>676</v>
          </cell>
          <cell r="AC12">
            <v>11</v>
          </cell>
          <cell r="AD12">
            <v>138</v>
          </cell>
          <cell r="AE12">
            <v>69</v>
          </cell>
          <cell r="AF12">
            <v>0</v>
          </cell>
          <cell r="AG12">
            <v>0</v>
          </cell>
          <cell r="AH12">
            <v>0.90843042129228291</v>
          </cell>
          <cell r="AI12">
            <v>0.91005461117668951</v>
          </cell>
          <cell r="AJ12">
            <v>0.99550039556962022</v>
          </cell>
          <cell r="AK12">
            <v>186.198616682047</v>
          </cell>
          <cell r="AL12">
            <v>164.60176991150445</v>
          </cell>
          <cell r="AM12">
            <v>0</v>
          </cell>
          <cell r="AN12">
            <v>16.206030150753769</v>
          </cell>
          <cell r="AO12">
            <v>22.578104489367288</v>
          </cell>
          <cell r="AP12">
            <v>18.428666815045627</v>
          </cell>
          <cell r="AQ12">
            <v>10.240816895518229</v>
          </cell>
          <cell r="AR12">
            <v>61.94180704441041</v>
          </cell>
          <cell r="AS12">
            <v>12.757190859862762</v>
          </cell>
          <cell r="AT12">
            <v>85.828061894551936</v>
          </cell>
          <cell r="AU12">
            <v>180.07323488711168</v>
          </cell>
          <cell r="AV12">
            <v>0.47662864471978716</v>
          </cell>
          <cell r="AW12">
            <v>1.279973516517446</v>
          </cell>
          <cell r="AX12">
            <v>105.32851984568231</v>
          </cell>
          <cell r="BF12">
            <v>1.8822222222222222</v>
          </cell>
          <cell r="BG12">
            <v>146.01777777777778</v>
          </cell>
          <cell r="BH12">
            <v>322.34555555533359</v>
          </cell>
          <cell r="BI12">
            <v>15.834444444444445</v>
          </cell>
          <cell r="BJ12">
            <v>486.07999999977801</v>
          </cell>
          <cell r="BK12">
            <v>224.61972222222221</v>
          </cell>
          <cell r="BL12">
            <v>204.05138888888888</v>
          </cell>
          <cell r="BM12">
            <v>152.00972222222222</v>
          </cell>
          <cell r="BN12">
            <v>133.52111111111111</v>
          </cell>
          <cell r="BO12">
            <v>1.1299999999999999</v>
          </cell>
          <cell r="BP12">
            <v>0.87222222222222223</v>
          </cell>
          <cell r="BQ12">
            <v>0</v>
          </cell>
          <cell r="BR12">
            <v>0</v>
          </cell>
          <cell r="BS12">
            <v>0</v>
          </cell>
          <cell r="BT12">
            <v>0</v>
          </cell>
          <cell r="BU12">
            <v>71.48</v>
          </cell>
          <cell r="BV12">
            <v>69.658055555555549</v>
          </cell>
          <cell r="BW12">
            <v>26.533333333333335</v>
          </cell>
          <cell r="BX12">
            <v>19.045000000000002</v>
          </cell>
          <cell r="BY12">
            <v>7.4883333333333324</v>
          </cell>
          <cell r="BZ12">
            <v>6.490277777777778</v>
          </cell>
          <cell r="CA12">
            <v>63.764444444444429</v>
          </cell>
          <cell r="CB12">
            <v>0</v>
          </cell>
          <cell r="CC12">
            <v>0</v>
          </cell>
          <cell r="CD12">
            <v>52.98972222222222</v>
          </cell>
          <cell r="CE12">
            <v>48.548055555555557</v>
          </cell>
          <cell r="CF12">
            <v>50.573611111111106</v>
          </cell>
          <cell r="CG12">
            <v>46.293055555555554</v>
          </cell>
          <cell r="CH12">
            <v>0</v>
          </cell>
          <cell r="CI12">
            <v>0</v>
          </cell>
          <cell r="CJ12">
            <v>2.4161111111111113</v>
          </cell>
          <cell r="CK12">
            <v>2.2549999999999999</v>
          </cell>
          <cell r="CL12">
            <v>0</v>
          </cell>
          <cell r="CM12">
            <v>0</v>
          </cell>
          <cell r="CN12">
            <v>0</v>
          </cell>
          <cell r="CO12">
            <v>367.90722222222217</v>
          </cell>
          <cell r="CP12">
            <v>34.679166666666667</v>
          </cell>
          <cell r="CQ12">
            <v>0</v>
          </cell>
          <cell r="CR12">
            <v>0</v>
          </cell>
          <cell r="CS12">
            <v>0</v>
          </cell>
          <cell r="CT12">
            <v>0</v>
          </cell>
          <cell r="CU12">
            <v>7.7633333333333336</v>
          </cell>
          <cell r="CV12">
            <v>0</v>
          </cell>
          <cell r="CW12">
            <v>1.048888888888889</v>
          </cell>
          <cell r="CX12">
            <v>20.923055555555553</v>
          </cell>
          <cell r="CY12">
            <v>4.25</v>
          </cell>
          <cell r="CZ12">
            <v>0.19388888888888889</v>
          </cell>
          <cell r="DA12">
            <v>9.3661111111111097</v>
          </cell>
          <cell r="DB12">
            <v>0</v>
          </cell>
          <cell r="DC12">
            <v>0</v>
          </cell>
          <cell r="DD12">
            <v>0</v>
          </cell>
          <cell r="DE12">
            <v>0</v>
          </cell>
          <cell r="DF12">
            <v>0</v>
          </cell>
          <cell r="DG12">
            <v>0</v>
          </cell>
          <cell r="DH12">
            <v>0</v>
          </cell>
          <cell r="DI12">
            <v>13.226944444444445</v>
          </cell>
          <cell r="DJ12">
            <v>7.1722222222222225</v>
          </cell>
          <cell r="DK12">
            <v>0</v>
          </cell>
          <cell r="DL12">
            <v>0</v>
          </cell>
          <cell r="DM12">
            <v>0</v>
          </cell>
          <cell r="DN12">
            <v>55.132222222222218</v>
          </cell>
          <cell r="DO12">
            <v>98.623611111111103</v>
          </cell>
          <cell r="DP12">
            <v>471.26777777755569</v>
          </cell>
          <cell r="DQ12">
            <v>20.264514444434891</v>
          </cell>
          <cell r="DR12">
            <v>4.299999999999999E-2</v>
          </cell>
          <cell r="DS12">
            <v>491.53229222199059</v>
          </cell>
          <cell r="DT12">
            <v>23.510277777777777</v>
          </cell>
          <cell r="DU12">
            <v>4.7369444442224733</v>
          </cell>
          <cell r="DV12">
            <v>44.88</v>
          </cell>
          <cell r="DW12">
            <v>9.1306310307951971E-2</v>
          </cell>
          <cell r="DX12">
            <v>4331.6380800000006</v>
          </cell>
          <cell r="DY12">
            <v>0</v>
          </cell>
          <cell r="DZ12">
            <v>0</v>
          </cell>
          <cell r="EA12">
            <v>0.20064523261590664</v>
          </cell>
          <cell r="EB12">
            <v>96.516000000000005</v>
          </cell>
          <cell r="EC12">
            <v>51772.368796097653</v>
          </cell>
          <cell r="ED12">
            <v>1528.2772400000001</v>
          </cell>
          <cell r="EE12">
            <v>33</v>
          </cell>
          <cell r="EF12">
            <v>8.6126262622226779</v>
          </cell>
          <cell r="EG12">
            <v>2.3222222222222122</v>
          </cell>
          <cell r="EH12">
            <v>29.712918660287208</v>
          </cell>
          <cell r="EI12">
            <v>12.65482108038338</v>
          </cell>
          <cell r="EJ12">
            <v>0</v>
          </cell>
          <cell r="EK12">
            <v>14.899977006208323</v>
          </cell>
          <cell r="EL12">
            <v>0</v>
          </cell>
          <cell r="EM12">
            <v>0</v>
          </cell>
          <cell r="EN12">
            <v>0</v>
          </cell>
          <cell r="EO12">
            <v>167.29155008393954</v>
          </cell>
          <cell r="EP12">
            <v>378.382155508106</v>
          </cell>
          <cell r="EQ12">
            <v>-689.2266221696957</v>
          </cell>
          <cell r="ER12">
            <v>463.53060127643101</v>
          </cell>
          <cell r="ES12">
            <v>-69.629675083699667</v>
          </cell>
          <cell r="ET12">
            <v>0.64798664938172801</v>
          </cell>
          <cell r="EU12">
            <v>248.83824468996883</v>
          </cell>
          <cell r="EV12">
            <v>7.7450000000000001</v>
          </cell>
          <cell r="EW12">
            <v>0</v>
          </cell>
        </row>
        <row r="13">
          <cell r="A13">
            <v>42141</v>
          </cell>
          <cell r="B13">
            <v>46</v>
          </cell>
          <cell r="C13" t="str">
            <v>Sun</v>
          </cell>
          <cell r="D13">
            <v>11795</v>
          </cell>
          <cell r="E13">
            <v>0</v>
          </cell>
          <cell r="F13">
            <v>0</v>
          </cell>
          <cell r="G13">
            <v>0</v>
          </cell>
          <cell r="H13">
            <v>5615</v>
          </cell>
          <cell r="I13">
            <v>40</v>
          </cell>
          <cell r="J13">
            <v>0</v>
          </cell>
          <cell r="K13">
            <v>17450</v>
          </cell>
          <cell r="L13">
            <v>11</v>
          </cell>
          <cell r="M13">
            <v>17461</v>
          </cell>
          <cell r="N13">
            <v>68</v>
          </cell>
          <cell r="O13">
            <v>14</v>
          </cell>
          <cell r="P13">
            <v>231</v>
          </cell>
          <cell r="Q13">
            <v>428</v>
          </cell>
          <cell r="R13">
            <v>3</v>
          </cell>
          <cell r="S13">
            <v>0</v>
          </cell>
          <cell r="T13">
            <v>0</v>
          </cell>
          <cell r="U13">
            <v>399</v>
          </cell>
          <cell r="V13">
            <v>431</v>
          </cell>
          <cell r="W13">
            <v>431</v>
          </cell>
          <cell r="X13">
            <v>331</v>
          </cell>
          <cell r="Y13">
            <v>0</v>
          </cell>
          <cell r="Z13">
            <v>2</v>
          </cell>
          <cell r="AA13">
            <v>1</v>
          </cell>
          <cell r="AB13">
            <v>334</v>
          </cell>
          <cell r="AC13">
            <v>4</v>
          </cell>
          <cell r="AD13">
            <v>2</v>
          </cell>
          <cell r="AE13">
            <v>20</v>
          </cell>
          <cell r="AF13">
            <v>0</v>
          </cell>
          <cell r="AG13">
            <v>0</v>
          </cell>
          <cell r="AH13">
            <v>0.94334387756905314</v>
          </cell>
          <cell r="AI13">
            <v>0.92398791294881322</v>
          </cell>
          <cell r="AJ13">
            <v>0.99610315186246423</v>
          </cell>
          <cell r="AK13">
            <v>202.62744742480567</v>
          </cell>
          <cell r="AL13">
            <v>0</v>
          </cell>
          <cell r="AM13">
            <v>2.2922636103151861E-3</v>
          </cell>
          <cell r="AN13">
            <v>3.3764319689153885</v>
          </cell>
          <cell r="AO13">
            <v>3.3764319689153885</v>
          </cell>
          <cell r="AP13">
            <v>0</v>
          </cell>
          <cell r="AQ13">
            <v>12.855225438698239</v>
          </cell>
          <cell r="AR13">
            <v>40.487238979118331</v>
          </cell>
          <cell r="AS13">
            <v>12.233560898185925</v>
          </cell>
          <cell r="AT13">
            <v>83.135486227474999</v>
          </cell>
          <cell r="AU13">
            <v>185.0248290243342</v>
          </cell>
          <cell r="AV13">
            <v>0.44932070288005044</v>
          </cell>
          <cell r="AW13">
            <v>0.56236226093236863</v>
          </cell>
          <cell r="AX13">
            <v>44.824793862506844</v>
          </cell>
          <cell r="BF13">
            <v>6.3</v>
          </cell>
          <cell r="BG13">
            <v>10.886111111111111</v>
          </cell>
          <cell r="BH13">
            <v>192.26499999996042</v>
          </cell>
          <cell r="BI13">
            <v>0</v>
          </cell>
          <cell r="BJ13">
            <v>209.45111111107153</v>
          </cell>
          <cell r="BK13">
            <v>94.311666666666667</v>
          </cell>
          <cell r="BL13">
            <v>88.968333333333348</v>
          </cell>
          <cell r="BM13">
            <v>58.210277777777776</v>
          </cell>
          <cell r="BN13">
            <v>54.050277777777779</v>
          </cell>
          <cell r="BO13">
            <v>0</v>
          </cell>
          <cell r="BP13">
            <v>0</v>
          </cell>
          <cell r="BQ13">
            <v>0</v>
          </cell>
          <cell r="BR13">
            <v>0</v>
          </cell>
          <cell r="BS13">
            <v>0</v>
          </cell>
          <cell r="BT13">
            <v>0</v>
          </cell>
          <cell r="BU13">
            <v>36.101388888888891</v>
          </cell>
          <cell r="BV13">
            <v>34.918055555555554</v>
          </cell>
          <cell r="BW13">
            <v>4.1463888888888887</v>
          </cell>
          <cell r="BX13">
            <v>4.1463888888888887</v>
          </cell>
          <cell r="BY13">
            <v>0</v>
          </cell>
          <cell r="BZ13">
            <v>0</v>
          </cell>
          <cell r="CA13">
            <v>33.527222222222221</v>
          </cell>
          <cell r="CB13">
            <v>0</v>
          </cell>
          <cell r="CC13">
            <v>0</v>
          </cell>
          <cell r="CD13">
            <v>27.301944444444445</v>
          </cell>
          <cell r="CE13">
            <v>25.226666666666667</v>
          </cell>
          <cell r="CF13">
            <v>27.241666666666667</v>
          </cell>
          <cell r="CG13">
            <v>25.170555555555556</v>
          </cell>
          <cell r="CH13">
            <v>0</v>
          </cell>
          <cell r="CI13">
            <v>0</v>
          </cell>
          <cell r="CJ13">
            <v>0</v>
          </cell>
          <cell r="CK13">
            <v>0</v>
          </cell>
          <cell r="CL13">
            <v>6.0277777777777777E-2</v>
          </cell>
          <cell r="CM13">
            <v>5.6111111111111112E-2</v>
          </cell>
          <cell r="CN13">
            <v>0</v>
          </cell>
          <cell r="CO13">
            <v>159.28722222222223</v>
          </cell>
          <cell r="CP13">
            <v>22.726666666666667</v>
          </cell>
          <cell r="CQ13">
            <v>0</v>
          </cell>
          <cell r="CR13">
            <v>0</v>
          </cell>
          <cell r="CS13">
            <v>0</v>
          </cell>
          <cell r="CT13">
            <v>0</v>
          </cell>
          <cell r="CU13">
            <v>6.9652777777777777</v>
          </cell>
          <cell r="CV13">
            <v>0</v>
          </cell>
          <cell r="CW13">
            <v>0</v>
          </cell>
          <cell r="CX13">
            <v>7.256388888888889</v>
          </cell>
          <cell r="CY13">
            <v>0</v>
          </cell>
          <cell r="CZ13">
            <v>0</v>
          </cell>
          <cell r="DA13">
            <v>1.9094444444444445</v>
          </cell>
          <cell r="DB13">
            <v>0</v>
          </cell>
          <cell r="DC13">
            <v>0</v>
          </cell>
          <cell r="DD13">
            <v>0</v>
          </cell>
          <cell r="DE13">
            <v>0</v>
          </cell>
          <cell r="DF13">
            <v>0</v>
          </cell>
          <cell r="DG13">
            <v>0</v>
          </cell>
          <cell r="DH13">
            <v>0</v>
          </cell>
          <cell r="DI13">
            <v>7.2577777777777781</v>
          </cell>
          <cell r="DJ13">
            <v>0</v>
          </cell>
          <cell r="DK13">
            <v>0</v>
          </cell>
          <cell r="DL13">
            <v>0</v>
          </cell>
          <cell r="DM13">
            <v>0</v>
          </cell>
          <cell r="DN13">
            <v>16.423611111111111</v>
          </cell>
          <cell r="DO13">
            <v>46.115555555555559</v>
          </cell>
          <cell r="DP13">
            <v>209.89833333329375</v>
          </cell>
          <cell r="DQ13">
            <v>9.0256283333316318</v>
          </cell>
          <cell r="DR13">
            <v>4.3000000000000003E-2</v>
          </cell>
          <cell r="DS13">
            <v>218.92396166662539</v>
          </cell>
          <cell r="DT13">
            <v>8.823888888888888</v>
          </cell>
          <cell r="DU13">
            <v>4.4955555555159794</v>
          </cell>
          <cell r="DV13">
            <v>2</v>
          </cell>
          <cell r="DW13">
            <v>9.135592032842775E-3</v>
          </cell>
          <cell r="DX13">
            <v>88.837999999999994</v>
          </cell>
          <cell r="DY13">
            <v>0</v>
          </cell>
          <cell r="DZ13">
            <v>0</v>
          </cell>
          <cell r="EA13">
            <v>0.21064645096172588</v>
          </cell>
          <cell r="EB13">
            <v>44.418999999999997</v>
          </cell>
          <cell r="EC13">
            <v>9813.2214532698326</v>
          </cell>
          <cell r="ED13">
            <v>0</v>
          </cell>
          <cell r="EE13">
            <v>17</v>
          </cell>
          <cell r="EF13">
            <v>15.866666666526987</v>
          </cell>
          <cell r="EG13">
            <v>0.89444444444444504</v>
          </cell>
          <cell r="EH13">
            <v>22.360248447204953</v>
          </cell>
          <cell r="EI13">
            <v>12.150504741511165</v>
          </cell>
          <cell r="EJ13">
            <v>0</v>
          </cell>
          <cell r="EK13">
            <v>0</v>
          </cell>
          <cell r="EL13">
            <v>16.589861751152075</v>
          </cell>
          <cell r="EM13">
            <v>0</v>
          </cell>
          <cell r="EN13">
            <v>0</v>
          </cell>
          <cell r="EO13">
            <v>155.53418227984457</v>
          </cell>
          <cell r="EP13">
            <v>-46.775774644555568</v>
          </cell>
          <cell r="EQ13">
            <v>137.58817228937971</v>
          </cell>
          <cell r="ER13">
            <v>-241.24115448396921</v>
          </cell>
          <cell r="ES13">
            <v>35.591242079162605</v>
          </cell>
          <cell r="ET13">
            <v>-6.9624606203349315E-2</v>
          </cell>
          <cell r="EU13">
            <v>-27.10440525337642</v>
          </cell>
          <cell r="EV13">
            <v>3.1013888888888888</v>
          </cell>
          <cell r="EW13">
            <v>0</v>
          </cell>
        </row>
        <row r="14">
          <cell r="A14">
            <v>42142</v>
          </cell>
          <cell r="B14">
            <v>47</v>
          </cell>
          <cell r="C14" t="str">
            <v>Mon</v>
          </cell>
          <cell r="D14">
            <v>32963</v>
          </cell>
          <cell r="E14">
            <v>198</v>
          </cell>
          <cell r="F14">
            <v>0</v>
          </cell>
          <cell r="G14">
            <v>0</v>
          </cell>
          <cell r="H14">
            <v>2389</v>
          </cell>
          <cell r="I14">
            <v>180</v>
          </cell>
          <cell r="J14">
            <v>0</v>
          </cell>
          <cell r="K14">
            <v>35730</v>
          </cell>
          <cell r="L14">
            <v>12</v>
          </cell>
          <cell r="M14">
            <v>35742</v>
          </cell>
          <cell r="N14">
            <v>519</v>
          </cell>
          <cell r="O14">
            <v>925</v>
          </cell>
          <cell r="P14">
            <v>48829</v>
          </cell>
          <cell r="Q14">
            <v>420</v>
          </cell>
          <cell r="R14">
            <v>3</v>
          </cell>
          <cell r="S14">
            <v>0</v>
          </cell>
          <cell r="T14">
            <v>0</v>
          </cell>
          <cell r="U14">
            <v>404</v>
          </cell>
          <cell r="V14">
            <v>423</v>
          </cell>
          <cell r="W14">
            <v>423</v>
          </cell>
          <cell r="X14">
            <v>614</v>
          </cell>
          <cell r="Y14">
            <v>0</v>
          </cell>
          <cell r="Z14">
            <v>9</v>
          </cell>
          <cell r="AA14">
            <v>1</v>
          </cell>
          <cell r="AB14">
            <v>624</v>
          </cell>
          <cell r="AC14">
            <v>33</v>
          </cell>
          <cell r="AD14">
            <v>612</v>
          </cell>
          <cell r="AE14">
            <v>9</v>
          </cell>
          <cell r="AF14">
            <v>0</v>
          </cell>
          <cell r="AG14">
            <v>0</v>
          </cell>
          <cell r="AH14">
            <v>1.2511114623059361</v>
          </cell>
          <cell r="AI14">
            <v>1.1213165443504822</v>
          </cell>
          <cell r="AJ14">
            <v>0.9854743912678422</v>
          </cell>
          <cell r="AK14">
            <v>282.51712956570185</v>
          </cell>
          <cell r="AL14">
            <v>190.89448312801284</v>
          </cell>
          <cell r="AM14">
            <v>5.0377833753148613E-3</v>
          </cell>
          <cell r="AN14">
            <v>17.479305656891203</v>
          </cell>
          <cell r="AO14">
            <v>36.472765906178466</v>
          </cell>
          <cell r="AP14">
            <v>22.207438766253404</v>
          </cell>
          <cell r="AQ14">
            <v>16.734985438760372</v>
          </cell>
          <cell r="AR14">
            <v>84.468085106382972</v>
          </cell>
          <cell r="AS14">
            <v>19.443626984264366</v>
          </cell>
          <cell r="AT14">
            <v>96.266409812486984</v>
          </cell>
          <cell r="AU14">
            <v>267.47459960324227</v>
          </cell>
          <cell r="AV14">
            <v>0.35990860423862114</v>
          </cell>
          <cell r="AW14">
            <v>0.51056005558207163</v>
          </cell>
          <cell r="AX14">
            <v>47.123474155848356</v>
          </cell>
          <cell r="BF14">
            <v>23.639722222222222</v>
          </cell>
          <cell r="BG14">
            <v>101.56861111111111</v>
          </cell>
          <cell r="BH14">
            <v>249.10111111133824</v>
          </cell>
          <cell r="BI14">
            <v>20.730555555555554</v>
          </cell>
          <cell r="BJ14">
            <v>395.04000000022711</v>
          </cell>
          <cell r="BK14">
            <v>133.58277777777778</v>
          </cell>
          <cell r="BL14">
            <v>167.12694444444446</v>
          </cell>
          <cell r="BM14">
            <v>116.6761111111111</v>
          </cell>
          <cell r="BN14">
            <v>150.83861111111111</v>
          </cell>
          <cell r="BO14">
            <v>1.0372222222222223</v>
          </cell>
          <cell r="BP14">
            <v>0.86416666666666664</v>
          </cell>
          <cell r="BQ14">
            <v>0</v>
          </cell>
          <cell r="BR14">
            <v>0</v>
          </cell>
          <cell r="BS14">
            <v>0</v>
          </cell>
          <cell r="BT14">
            <v>0</v>
          </cell>
          <cell r="BU14">
            <v>15.869444444444444</v>
          </cell>
          <cell r="BV14">
            <v>15.424166666666666</v>
          </cell>
          <cell r="BW14">
            <v>52.919722222222219</v>
          </cell>
          <cell r="BX14">
            <v>25.361388888888889</v>
          </cell>
          <cell r="BY14">
            <v>27.55833333333333</v>
          </cell>
          <cell r="BZ14">
            <v>30.177222222222223</v>
          </cell>
          <cell r="CA14">
            <v>25.276388888888889</v>
          </cell>
          <cell r="CB14">
            <v>0</v>
          </cell>
          <cell r="CC14">
            <v>0</v>
          </cell>
          <cell r="CD14">
            <v>32.092777777777791</v>
          </cell>
          <cell r="CE14">
            <v>36.710555555555551</v>
          </cell>
          <cell r="CF14">
            <v>32.107500000000002</v>
          </cell>
          <cell r="CG14">
            <v>36.259166666666665</v>
          </cell>
          <cell r="CH14">
            <v>0</v>
          </cell>
          <cell r="CI14">
            <v>0</v>
          </cell>
          <cell r="CJ14">
            <v>-7.5555555555555362E-2</v>
          </cell>
          <cell r="CK14">
            <v>0.41416666666666668</v>
          </cell>
          <cell r="CL14">
            <v>6.0833333333333336E-2</v>
          </cell>
          <cell r="CM14">
            <v>3.7222222222222219E-2</v>
          </cell>
          <cell r="CN14">
            <v>0</v>
          </cell>
          <cell r="CO14">
            <v>243.8716666666667</v>
          </cell>
          <cell r="CP14">
            <v>46.229166666666671</v>
          </cell>
          <cell r="CQ14">
            <v>0</v>
          </cell>
          <cell r="CR14">
            <v>8.3111111111111118</v>
          </cell>
          <cell r="CS14">
            <v>0</v>
          </cell>
          <cell r="CT14">
            <v>0</v>
          </cell>
          <cell r="CU14">
            <v>17.000833333333333</v>
          </cell>
          <cell r="CV14">
            <v>0</v>
          </cell>
          <cell r="CW14">
            <v>3.0775000000000001</v>
          </cell>
          <cell r="CX14">
            <v>22.22388888888889</v>
          </cell>
          <cell r="CY14">
            <v>5.5833333333333339</v>
          </cell>
          <cell r="CZ14">
            <v>0</v>
          </cell>
          <cell r="DA14">
            <v>7.6583333333333332</v>
          </cell>
          <cell r="DB14">
            <v>0</v>
          </cell>
          <cell r="DC14">
            <v>0</v>
          </cell>
          <cell r="DD14">
            <v>0</v>
          </cell>
          <cell r="DE14">
            <v>0</v>
          </cell>
          <cell r="DF14">
            <v>0.19388888888888889</v>
          </cell>
          <cell r="DG14">
            <v>0</v>
          </cell>
          <cell r="DH14">
            <v>0</v>
          </cell>
          <cell r="DI14">
            <v>7.7994444444444442</v>
          </cell>
          <cell r="DJ14">
            <v>3.2588888888888889</v>
          </cell>
          <cell r="DK14">
            <v>0</v>
          </cell>
          <cell r="DL14">
            <v>0</v>
          </cell>
          <cell r="DM14">
            <v>0</v>
          </cell>
          <cell r="DN14">
            <v>46.717777777777776</v>
          </cell>
          <cell r="DO14">
            <v>121.33638888888891</v>
          </cell>
          <cell r="DP14">
            <v>371.15750000022712</v>
          </cell>
          <cell r="DQ14">
            <v>15.959772500009763</v>
          </cell>
          <cell r="DR14">
            <v>4.299999999999999E-2</v>
          </cell>
          <cell r="DS14">
            <v>387.11727250023688</v>
          </cell>
          <cell r="DT14">
            <v>25.107500000000002</v>
          </cell>
          <cell r="DU14">
            <v>5.9494444446715677</v>
          </cell>
          <cell r="DV14">
            <v>48.52</v>
          </cell>
          <cell r="DW14">
            <v>0.12533669625906529</v>
          </cell>
          <cell r="DX14">
            <v>2031.7750000000001</v>
          </cell>
          <cell r="DY14">
            <v>0</v>
          </cell>
          <cell r="DZ14">
            <v>0</v>
          </cell>
          <cell r="EA14">
            <v>0.31343574029963922</v>
          </cell>
          <cell r="EB14">
            <v>41.875</v>
          </cell>
          <cell r="EC14">
            <v>18242.310785947418</v>
          </cell>
          <cell r="ED14">
            <v>868.0920138888888</v>
          </cell>
          <cell r="EE14">
            <v>34</v>
          </cell>
          <cell r="EF14">
            <v>10.499019608243943</v>
          </cell>
          <cell r="EG14">
            <v>0.57777777777777861</v>
          </cell>
          <cell r="EH14">
            <v>15.576923076923054</v>
          </cell>
          <cell r="EI14">
            <v>19.123257805808606</v>
          </cell>
          <cell r="EJ14">
            <v>0</v>
          </cell>
          <cell r="EK14">
            <v>-119.11764705882383</v>
          </cell>
          <cell r="EL14">
            <v>16.43835616438356</v>
          </cell>
          <cell r="EM14">
            <v>0</v>
          </cell>
          <cell r="EN14">
            <v>0</v>
          </cell>
          <cell r="EO14">
            <v>150.54087169613163</v>
          </cell>
          <cell r="EP14">
            <v>-2905.7806236594038</v>
          </cell>
          <cell r="EQ14">
            <v>-859.25526784641681</v>
          </cell>
          <cell r="ER14">
            <v>-608.14866375548183</v>
          </cell>
          <cell r="ES14">
            <v>-821.41077399389872</v>
          </cell>
          <cell r="ET14">
            <v>-0.13636278770372212</v>
          </cell>
          <cell r="EU14">
            <v>-103.39310697976865</v>
          </cell>
          <cell r="EV14">
            <v>0.96472222222222226</v>
          </cell>
          <cell r="EW14">
            <v>0</v>
          </cell>
        </row>
        <row r="15">
          <cell r="A15">
            <v>42143</v>
          </cell>
          <cell r="B15">
            <v>47</v>
          </cell>
          <cell r="C15" t="str">
            <v>Tue</v>
          </cell>
          <cell r="D15">
            <v>29214</v>
          </cell>
          <cell r="E15">
            <v>106</v>
          </cell>
          <cell r="F15">
            <v>0</v>
          </cell>
          <cell r="G15">
            <v>0</v>
          </cell>
          <cell r="H15">
            <v>6086</v>
          </cell>
          <cell r="I15">
            <v>0</v>
          </cell>
          <cell r="J15">
            <v>0</v>
          </cell>
          <cell r="K15">
            <v>35406</v>
          </cell>
          <cell r="L15">
            <v>13</v>
          </cell>
          <cell r="M15">
            <v>35419</v>
          </cell>
          <cell r="N15">
            <v>396</v>
          </cell>
          <cell r="O15">
            <v>957</v>
          </cell>
          <cell r="P15">
            <v>46275</v>
          </cell>
          <cell r="Q15">
            <v>547</v>
          </cell>
          <cell r="R15">
            <v>3</v>
          </cell>
          <cell r="S15">
            <v>0</v>
          </cell>
          <cell r="T15">
            <v>0</v>
          </cell>
          <cell r="U15">
            <v>534</v>
          </cell>
          <cell r="V15">
            <v>550</v>
          </cell>
          <cell r="W15">
            <v>550</v>
          </cell>
          <cell r="X15">
            <v>708</v>
          </cell>
          <cell r="Y15">
            <v>0</v>
          </cell>
          <cell r="Z15">
            <v>20</v>
          </cell>
          <cell r="AA15">
            <v>0</v>
          </cell>
          <cell r="AB15">
            <v>728</v>
          </cell>
          <cell r="AC15">
            <v>27</v>
          </cell>
          <cell r="AD15">
            <v>628</v>
          </cell>
          <cell r="AE15">
            <v>34</v>
          </cell>
          <cell r="AF15">
            <v>0</v>
          </cell>
          <cell r="AG15">
            <v>0</v>
          </cell>
          <cell r="AH15">
            <v>0.92978872032792503</v>
          </cell>
          <cell r="AI15">
            <v>0.98428958735566252</v>
          </cell>
          <cell r="AJ15">
            <v>0.9888154550076258</v>
          </cell>
          <cell r="AK15">
            <v>203.38778517597413</v>
          </cell>
          <cell r="AL15">
            <v>110.96248909566735</v>
          </cell>
          <cell r="AM15">
            <v>0</v>
          </cell>
          <cell r="AN15">
            <v>15.317446203094434</v>
          </cell>
          <cell r="AO15">
            <v>27.370879710179473</v>
          </cell>
          <cell r="AP15">
            <v>22.825066381286028</v>
          </cell>
          <cell r="AQ15">
            <v>11.238697446318191</v>
          </cell>
          <cell r="AR15">
            <v>64.374545454545455</v>
          </cell>
          <cell r="AS15">
            <v>13.394664213431462</v>
          </cell>
          <cell r="AT15">
            <v>69.745055637709129</v>
          </cell>
          <cell r="AU15">
            <v>186.66420635025239</v>
          </cell>
          <cell r="AV15">
            <v>0.37363915129417541</v>
          </cell>
          <cell r="AW15">
            <v>0.68638559566920709</v>
          </cell>
          <cell r="AX15">
            <v>45.898371580892594</v>
          </cell>
          <cell r="BF15">
            <v>33.521944444444443</v>
          </cell>
          <cell r="BG15">
            <v>82.013611111111103</v>
          </cell>
          <cell r="BH15">
            <v>408.94250000033298</v>
          </cell>
          <cell r="BI15">
            <v>0</v>
          </cell>
          <cell r="BJ15">
            <v>524.47805555588855</v>
          </cell>
          <cell r="BK15">
            <v>189.67750000000001</v>
          </cell>
          <cell r="BL15">
            <v>176.36</v>
          </cell>
          <cell r="BM15">
            <v>143.63694444444445</v>
          </cell>
          <cell r="BN15">
            <v>134.63638888888889</v>
          </cell>
          <cell r="BO15">
            <v>0.95527777777777778</v>
          </cell>
          <cell r="BP15">
            <v>0.63916666666666666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45.085277777777776</v>
          </cell>
          <cell r="BV15">
            <v>41.084444444444443</v>
          </cell>
          <cell r="BW15">
            <v>62.477777777777774</v>
          </cell>
          <cell r="BX15">
            <v>34.964166666666664</v>
          </cell>
          <cell r="BY15">
            <v>27.513611111111114</v>
          </cell>
          <cell r="BZ15">
            <v>30.948333333333331</v>
          </cell>
          <cell r="CA15">
            <v>48.938055555555557</v>
          </cell>
          <cell r="CB15">
            <v>0</v>
          </cell>
          <cell r="CC15">
            <v>0</v>
          </cell>
          <cell r="CD15">
            <v>54.35</v>
          </cell>
          <cell r="CE15">
            <v>49.629166666666663</v>
          </cell>
          <cell r="CF15">
            <v>53.724722222222226</v>
          </cell>
          <cell r="CG15">
            <v>49.039444444444442</v>
          </cell>
          <cell r="CH15">
            <v>0</v>
          </cell>
          <cell r="CI15">
            <v>0</v>
          </cell>
          <cell r="CJ15">
            <v>0.62527777777777782</v>
          </cell>
          <cell r="CK15">
            <v>0.58972222222222226</v>
          </cell>
          <cell r="CL15">
            <v>0</v>
          </cell>
          <cell r="CM15">
            <v>0</v>
          </cell>
          <cell r="CN15">
            <v>0</v>
          </cell>
          <cell r="CO15">
            <v>355.44333333333333</v>
          </cell>
          <cell r="CP15">
            <v>80.254444444444445</v>
          </cell>
          <cell r="CQ15">
            <v>0</v>
          </cell>
          <cell r="CR15">
            <v>7.7061111111111114</v>
          </cell>
          <cell r="CS15">
            <v>0</v>
          </cell>
          <cell r="CT15">
            <v>0</v>
          </cell>
          <cell r="CU15">
            <v>13.20888888888889</v>
          </cell>
          <cell r="CV15">
            <v>0</v>
          </cell>
          <cell r="CW15">
            <v>0</v>
          </cell>
          <cell r="CX15">
            <v>18.253611111111113</v>
          </cell>
          <cell r="CY15">
            <v>1.2666666666666666</v>
          </cell>
          <cell r="CZ15">
            <v>1.4452777777777781</v>
          </cell>
          <cell r="DA15">
            <v>5.246666666666667</v>
          </cell>
          <cell r="DB15">
            <v>0</v>
          </cell>
          <cell r="DC15">
            <v>0</v>
          </cell>
          <cell r="DD15">
            <v>1.08</v>
          </cell>
          <cell r="DE15">
            <v>0</v>
          </cell>
          <cell r="DF15">
            <v>3.6111111111111109E-3</v>
          </cell>
          <cell r="DG15">
            <v>0</v>
          </cell>
          <cell r="DH15">
            <v>0</v>
          </cell>
          <cell r="DI15">
            <v>6.3683333333333332</v>
          </cell>
          <cell r="DJ15">
            <v>7.8977777777777778</v>
          </cell>
          <cell r="DK15">
            <v>3.7230555555555553</v>
          </cell>
          <cell r="DL15">
            <v>0</v>
          </cell>
          <cell r="DM15">
            <v>0</v>
          </cell>
          <cell r="DN15">
            <v>45.284999999999997</v>
          </cell>
          <cell r="DO15">
            <v>146.45444444444445</v>
          </cell>
          <cell r="DP15">
            <v>507.64888888922184</v>
          </cell>
          <cell r="DQ15">
            <v>21.828902222236536</v>
          </cell>
          <cell r="DR15">
            <v>4.2999999999999997E-2</v>
          </cell>
          <cell r="DS15">
            <v>529.47779111145837</v>
          </cell>
          <cell r="DT15">
            <v>27.356666666666666</v>
          </cell>
          <cell r="DU15">
            <v>5.751111111444061</v>
          </cell>
          <cell r="DV15">
            <v>31.1</v>
          </cell>
          <cell r="DW15">
            <v>5.8737118953971872E-2</v>
          </cell>
          <cell r="DX15">
            <v>1348.2472</v>
          </cell>
          <cell r="DY15">
            <v>0</v>
          </cell>
          <cell r="DZ15">
            <v>0</v>
          </cell>
          <cell r="EA15">
            <v>0.27660167603444369</v>
          </cell>
          <cell r="EB15">
            <v>43.351999999999997</v>
          </cell>
          <cell r="EC15">
            <v>24302.168400263945</v>
          </cell>
          <cell r="ED15">
            <v>0</v>
          </cell>
          <cell r="EE15">
            <v>37</v>
          </cell>
          <cell r="EF15">
            <v>9.3261261266660451</v>
          </cell>
          <cell r="EG15">
            <v>1.0916666666666677</v>
          </cell>
          <cell r="EH15">
            <v>31.145038167938903</v>
          </cell>
          <cell r="EI15">
            <v>13.178290565588984</v>
          </cell>
          <cell r="EJ15">
            <v>0</v>
          </cell>
          <cell r="EK15">
            <v>31.985784095957349</v>
          </cell>
          <cell r="EL15">
            <v>0</v>
          </cell>
          <cell r="EM15">
            <v>0</v>
          </cell>
          <cell r="EN15">
            <v>0</v>
          </cell>
          <cell r="EO15">
            <v>134.98863265293548</v>
          </cell>
          <cell r="EP15">
            <v>-174.31787688646446</v>
          </cell>
          <cell r="EQ15">
            <v>-511.19801715436876</v>
          </cell>
          <cell r="ER15">
            <v>-36.223783005495747</v>
          </cell>
          <cell r="ES15">
            <v>-157.32941814117069</v>
          </cell>
          <cell r="ET15">
            <v>3.9462752383413346E-2</v>
          </cell>
          <cell r="EU15">
            <v>30.441563889137896</v>
          </cell>
          <cell r="EV15">
            <v>10.756666666666666</v>
          </cell>
          <cell r="EW15">
            <v>0</v>
          </cell>
        </row>
        <row r="16">
          <cell r="A16">
            <v>42144</v>
          </cell>
          <cell r="B16">
            <v>47</v>
          </cell>
          <cell r="C16" t="str">
            <v>Wed</v>
          </cell>
          <cell r="D16">
            <v>33189</v>
          </cell>
          <cell r="E16">
            <v>248</v>
          </cell>
          <cell r="F16">
            <v>0</v>
          </cell>
          <cell r="G16">
            <v>0</v>
          </cell>
          <cell r="H16">
            <v>7164</v>
          </cell>
          <cell r="I16">
            <v>220</v>
          </cell>
          <cell r="J16">
            <v>0</v>
          </cell>
          <cell r="K16">
            <v>40821</v>
          </cell>
          <cell r="L16">
            <v>14</v>
          </cell>
          <cell r="M16">
            <v>40835</v>
          </cell>
          <cell r="N16">
            <v>226</v>
          </cell>
          <cell r="O16">
            <v>1263</v>
          </cell>
          <cell r="P16">
            <v>73933</v>
          </cell>
          <cell r="Q16">
            <v>563</v>
          </cell>
          <cell r="R16">
            <v>3</v>
          </cell>
          <cell r="S16">
            <v>0</v>
          </cell>
          <cell r="T16">
            <v>1</v>
          </cell>
          <cell r="U16">
            <v>526</v>
          </cell>
          <cell r="V16">
            <v>567</v>
          </cell>
          <cell r="W16">
            <v>566</v>
          </cell>
          <cell r="X16">
            <v>719</v>
          </cell>
          <cell r="Y16">
            <v>1</v>
          </cell>
          <cell r="Z16">
            <v>52</v>
          </cell>
          <cell r="AA16">
            <v>2</v>
          </cell>
          <cell r="AB16">
            <v>774</v>
          </cell>
          <cell r="AC16">
            <v>17</v>
          </cell>
          <cell r="AD16">
            <v>803</v>
          </cell>
          <cell r="AE16">
            <v>11</v>
          </cell>
          <cell r="AF16">
            <v>0</v>
          </cell>
          <cell r="AG16">
            <v>0</v>
          </cell>
          <cell r="AH16">
            <v>0.89929335881807249</v>
          </cell>
          <cell r="AI16">
            <v>1.0836497879498177</v>
          </cell>
          <cell r="AJ16">
            <v>0.9944636339139169</v>
          </cell>
          <cell r="AK16">
            <v>193.72833372787971</v>
          </cell>
          <cell r="AL16">
            <v>194.6370176586004</v>
          </cell>
          <cell r="AM16">
            <v>5.3893829156561575E-3</v>
          </cell>
          <cell r="AN16">
            <v>17.125230223387305</v>
          </cell>
          <cell r="AO16">
            <v>30.76298536545761</v>
          </cell>
          <cell r="AP16">
            <v>24.56033032573788</v>
          </cell>
          <cell r="AQ16">
            <v>11.649819329460733</v>
          </cell>
          <cell r="AR16">
            <v>72.121908127208485</v>
          </cell>
          <cell r="AS16">
            <v>15.886971246771463</v>
          </cell>
          <cell r="AT16">
            <v>71.119994386170347</v>
          </cell>
          <cell r="AU16">
            <v>182.98657070458663</v>
          </cell>
          <cell r="AV16">
            <v>0.38866237075389759</v>
          </cell>
          <cell r="AW16">
            <v>0.71212739814392756</v>
          </cell>
          <cell r="AX16">
            <v>48.558481839150744</v>
          </cell>
          <cell r="BF16">
            <v>41.521944444444443</v>
          </cell>
          <cell r="BG16">
            <v>175.29194444444445</v>
          </cell>
          <cell r="BH16">
            <v>381.65166666621474</v>
          </cell>
          <cell r="BI16">
            <v>0</v>
          </cell>
          <cell r="BJ16">
            <v>598.46555555510361</v>
          </cell>
          <cell r="BK16">
            <v>223.08194444444445</v>
          </cell>
          <cell r="BL16">
            <v>200.61611111111108</v>
          </cell>
          <cell r="BM16">
            <v>171.31722222222223</v>
          </cell>
          <cell r="BN16">
            <v>149.54861111111109</v>
          </cell>
          <cell r="BO16">
            <v>1.2741666666666667</v>
          </cell>
          <cell r="BP16">
            <v>0.96333333333333337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50.490555555555552</v>
          </cell>
          <cell r="BV16">
            <v>50.104166666666664</v>
          </cell>
          <cell r="BW16">
            <v>73.750833333333333</v>
          </cell>
          <cell r="BX16">
            <v>41.055833333333332</v>
          </cell>
          <cell r="BY16">
            <v>32.695</v>
          </cell>
          <cell r="BZ16">
            <v>39.831388888888888</v>
          </cell>
          <cell r="CA16">
            <v>48.584444444444443</v>
          </cell>
          <cell r="CB16">
            <v>0</v>
          </cell>
          <cell r="CC16">
            <v>0</v>
          </cell>
          <cell r="CD16">
            <v>48.719166666666666</v>
          </cell>
          <cell r="CE16">
            <v>48.393055555555556</v>
          </cell>
          <cell r="CF16">
            <v>47.664999999999999</v>
          </cell>
          <cell r="CG16">
            <v>47.857500000000002</v>
          </cell>
          <cell r="CH16">
            <v>5.9722222222222225E-2</v>
          </cell>
          <cell r="CI16">
            <v>5.8333333333333334E-2</v>
          </cell>
          <cell r="CJ16">
            <v>0.87472222222222218</v>
          </cell>
          <cell r="CK16">
            <v>0.40027777777777779</v>
          </cell>
          <cell r="CL16">
            <v>0.11972222222222223</v>
          </cell>
          <cell r="CM16">
            <v>7.694444444444444E-2</v>
          </cell>
          <cell r="CN16">
            <v>0</v>
          </cell>
          <cell r="CO16">
            <v>394.13638888888886</v>
          </cell>
          <cell r="CP16">
            <v>88.891666666666666</v>
          </cell>
          <cell r="CQ16">
            <v>0</v>
          </cell>
          <cell r="CR16">
            <v>15.12</v>
          </cell>
          <cell r="CS16">
            <v>0</v>
          </cell>
          <cell r="CT16">
            <v>0</v>
          </cell>
          <cell r="CU16">
            <v>16.461944444444445</v>
          </cell>
          <cell r="CV16">
            <v>0</v>
          </cell>
          <cell r="CW16">
            <v>1.493611111111111</v>
          </cell>
          <cell r="CX16">
            <v>20.5425</v>
          </cell>
          <cell r="CY16">
            <v>3.0666666666666664</v>
          </cell>
          <cell r="CZ16">
            <v>2.8522222222222222</v>
          </cell>
          <cell r="DA16">
            <v>4.7647222222222219</v>
          </cell>
          <cell r="DB16">
            <v>0</v>
          </cell>
          <cell r="DC16">
            <v>0</v>
          </cell>
          <cell r="DD16">
            <v>0</v>
          </cell>
          <cell r="DE16">
            <v>2.588888888888889</v>
          </cell>
          <cell r="DF16">
            <v>0</v>
          </cell>
          <cell r="DG16">
            <v>0</v>
          </cell>
          <cell r="DH16">
            <v>0</v>
          </cell>
          <cell r="DI16">
            <v>8.3249999999999993</v>
          </cell>
          <cell r="DJ16">
            <v>4.9263888888888889</v>
          </cell>
          <cell r="DK16">
            <v>1.7649999999999999</v>
          </cell>
          <cell r="DL16">
            <v>0</v>
          </cell>
          <cell r="DM16">
            <v>0</v>
          </cell>
          <cell r="DN16">
            <v>48.831388888888888</v>
          </cell>
          <cell r="DO16">
            <v>170.79861111111111</v>
          </cell>
          <cell r="DP16">
            <v>573.97361111065914</v>
          </cell>
          <cell r="DQ16">
            <v>24.680865277758336</v>
          </cell>
          <cell r="DR16">
            <v>4.299999999999999E-2</v>
          </cell>
          <cell r="DS16">
            <v>598.65447638841749</v>
          </cell>
          <cell r="DT16">
            <v>29.367777777777778</v>
          </cell>
          <cell r="DU16">
            <v>9.03861111065914</v>
          </cell>
          <cell r="DV16">
            <v>57</v>
          </cell>
          <cell r="DW16">
            <v>9.5213520065650356E-2</v>
          </cell>
          <cell r="DX16">
            <v>2527.2090000000003</v>
          </cell>
          <cell r="DY16">
            <v>0</v>
          </cell>
          <cell r="DZ16">
            <v>0</v>
          </cell>
          <cell r="EA16">
            <v>0.28530415765285949</v>
          </cell>
          <cell r="EB16">
            <v>44.337000000000003</v>
          </cell>
          <cell r="EC16">
            <v>29069.752519633268</v>
          </cell>
          <cell r="ED16">
            <v>0</v>
          </cell>
          <cell r="EE16">
            <v>46</v>
          </cell>
          <cell r="EF16">
            <v>11.78949275303366</v>
          </cell>
          <cell r="EG16">
            <v>0.49000000000000071</v>
          </cell>
          <cell r="EH16">
            <v>22.448979591836704</v>
          </cell>
          <cell r="EI16">
            <v>15.08444351201091</v>
          </cell>
          <cell r="EJ16">
            <v>16.744186046511626</v>
          </cell>
          <cell r="EK16">
            <v>59.447443632899336</v>
          </cell>
          <cell r="EL16">
            <v>16.705336426914151</v>
          </cell>
          <cell r="EM16">
            <v>0</v>
          </cell>
          <cell r="EN16">
            <v>0</v>
          </cell>
          <cell r="EO16">
            <v>141.88792183356625</v>
          </cell>
          <cell r="EP16">
            <v>0.79493507382443018</v>
          </cell>
          <cell r="EQ16">
            <v>-1136.4147730262841</v>
          </cell>
          <cell r="ER16">
            <v>-126.12452545574968</v>
          </cell>
          <cell r="ES16">
            <v>-617.14940031736853</v>
          </cell>
          <cell r="ET16">
            <v>6.5204554858133812E-2</v>
          </cell>
          <cell r="EU16">
            <v>54.814628321387247</v>
          </cell>
          <cell r="EV16">
            <v>5.0866666666666669</v>
          </cell>
          <cell r="EW16">
            <v>0</v>
          </cell>
        </row>
        <row r="17">
          <cell r="A17">
            <v>42145</v>
          </cell>
          <cell r="B17">
            <v>47</v>
          </cell>
          <cell r="C17" t="str">
            <v>Thu</v>
          </cell>
          <cell r="D17">
            <v>43932</v>
          </cell>
          <cell r="E17">
            <v>186</v>
          </cell>
          <cell r="F17">
            <v>0</v>
          </cell>
          <cell r="G17">
            <v>0</v>
          </cell>
          <cell r="H17">
            <v>11160</v>
          </cell>
          <cell r="I17">
            <v>0</v>
          </cell>
          <cell r="J17">
            <v>0</v>
          </cell>
          <cell r="K17">
            <v>55278</v>
          </cell>
          <cell r="L17">
            <v>15</v>
          </cell>
          <cell r="M17">
            <v>55293</v>
          </cell>
          <cell r="N17">
            <v>356</v>
          </cell>
          <cell r="O17">
            <v>921</v>
          </cell>
          <cell r="P17">
            <v>39265</v>
          </cell>
          <cell r="Q17">
            <v>754</v>
          </cell>
          <cell r="R17">
            <v>3</v>
          </cell>
          <cell r="S17">
            <v>0</v>
          </cell>
          <cell r="T17">
            <v>0</v>
          </cell>
          <cell r="U17">
            <v>717</v>
          </cell>
          <cell r="V17">
            <v>757</v>
          </cell>
          <cell r="W17">
            <v>757</v>
          </cell>
          <cell r="X17">
            <v>1073</v>
          </cell>
          <cell r="Y17">
            <v>0</v>
          </cell>
          <cell r="Z17">
            <v>7</v>
          </cell>
          <cell r="AA17">
            <v>0</v>
          </cell>
          <cell r="AB17">
            <v>1080</v>
          </cell>
          <cell r="AC17">
            <v>16</v>
          </cell>
          <cell r="AD17">
            <v>566</v>
          </cell>
          <cell r="AE17">
            <v>28</v>
          </cell>
          <cell r="AF17">
            <v>0</v>
          </cell>
          <cell r="AG17">
            <v>0</v>
          </cell>
          <cell r="AH17">
            <v>0.89484019787932745</v>
          </cell>
          <cell r="AI17">
            <v>0.91560175123296839</v>
          </cell>
          <cell r="AJ17">
            <v>0.99355982488512606</v>
          </cell>
          <cell r="AK17">
            <v>189.46210822524824</v>
          </cell>
          <cell r="AL17">
            <v>200.35906642728904</v>
          </cell>
          <cell r="AM17">
            <v>0</v>
          </cell>
          <cell r="AN17">
            <v>16.61213794347384</v>
          </cell>
          <cell r="AO17">
            <v>28.345487343016647</v>
          </cell>
          <cell r="AP17">
            <v>24.662906388438358</v>
          </cell>
          <cell r="AQ17">
            <v>13.102930994691899</v>
          </cell>
          <cell r="AR17">
            <v>73.022457067371207</v>
          </cell>
          <cell r="AS17">
            <v>12.951452041652507</v>
          </cell>
          <cell r="AT17">
            <v>81.766175153848053</v>
          </cell>
          <cell r="AU17">
            <v>186.98074294009592</v>
          </cell>
          <cell r="AV17">
            <v>0.43729730595863525</v>
          </cell>
          <cell r="AW17">
            <v>0.56990345862722391</v>
          </cell>
          <cell r="AX17">
            <v>44.677685540649463</v>
          </cell>
          <cell r="BF17">
            <v>33.521944444444443</v>
          </cell>
          <cell r="BG17">
            <v>209.29055555554908</v>
          </cell>
          <cell r="BH17">
            <v>450.39194444527595</v>
          </cell>
          <cell r="BI17">
            <v>4.822222222222222</v>
          </cell>
          <cell r="BJ17">
            <v>698.02666666749167</v>
          </cell>
          <cell r="BK17">
            <v>295.63472222222225</v>
          </cell>
          <cell r="BL17">
            <v>264.54583333333335</v>
          </cell>
          <cell r="BM17">
            <v>231.8775</v>
          </cell>
          <cell r="BN17">
            <v>198.37222222222223</v>
          </cell>
          <cell r="BO17">
            <v>0.92833333333333334</v>
          </cell>
          <cell r="BP17">
            <v>0.93333333333333335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62.828888888888891</v>
          </cell>
          <cell r="BV17">
            <v>65.240277777777777</v>
          </cell>
          <cell r="BW17">
            <v>55.441388888888881</v>
          </cell>
          <cell r="BX17">
            <v>32.491944444444442</v>
          </cell>
          <cell r="BY17">
            <v>22.949444444444442</v>
          </cell>
          <cell r="BZ17">
            <v>27.291944444444447</v>
          </cell>
          <cell r="CA17">
            <v>57.773333333333333</v>
          </cell>
          <cell r="CB17">
            <v>0</v>
          </cell>
          <cell r="CC17">
            <v>0</v>
          </cell>
          <cell r="CD17">
            <v>83.38833333333335</v>
          </cell>
          <cell r="CE17">
            <v>70.071111111111122</v>
          </cell>
          <cell r="CF17">
            <v>82.911944444444458</v>
          </cell>
          <cell r="CG17">
            <v>69.809444444444452</v>
          </cell>
          <cell r="CH17">
            <v>0</v>
          </cell>
          <cell r="CI17">
            <v>0</v>
          </cell>
          <cell r="CJ17">
            <v>0.47638888888888886</v>
          </cell>
          <cell r="CK17">
            <v>0.26166666666666666</v>
          </cell>
          <cell r="CL17">
            <v>0</v>
          </cell>
          <cell r="CM17">
            <v>0</v>
          </cell>
          <cell r="CN17">
            <v>0</v>
          </cell>
          <cell r="CO17">
            <v>492.23777777777775</v>
          </cell>
          <cell r="CP17">
            <v>85.397499999999994</v>
          </cell>
          <cell r="CQ17">
            <v>0</v>
          </cell>
          <cell r="CR17">
            <v>7.2408333333333337</v>
          </cell>
          <cell r="CS17">
            <v>0</v>
          </cell>
          <cell r="CT17">
            <v>0</v>
          </cell>
          <cell r="CU17">
            <v>22.09138888888889</v>
          </cell>
          <cell r="CV17">
            <v>0</v>
          </cell>
          <cell r="CW17">
            <v>1.1955555555555555</v>
          </cell>
          <cell r="CX17">
            <v>26.223055555555554</v>
          </cell>
          <cell r="CY17">
            <v>3.4166666666666665</v>
          </cell>
          <cell r="CZ17">
            <v>1.1736111111111112</v>
          </cell>
          <cell r="DA17">
            <v>8.9847222222222225</v>
          </cell>
          <cell r="DB17">
            <v>0</v>
          </cell>
          <cell r="DC17">
            <v>0</v>
          </cell>
          <cell r="DD17">
            <v>0</v>
          </cell>
          <cell r="DE17">
            <v>0</v>
          </cell>
          <cell r="DF17">
            <v>0</v>
          </cell>
          <cell r="DG17">
            <v>0</v>
          </cell>
          <cell r="DH17">
            <v>0</v>
          </cell>
          <cell r="DI17">
            <v>10.795</v>
          </cell>
          <cell r="DJ17">
            <v>4.9827777777777778</v>
          </cell>
          <cell r="DK17">
            <v>3.950277777777778</v>
          </cell>
          <cell r="DL17">
            <v>0</v>
          </cell>
          <cell r="DM17">
            <v>0</v>
          </cell>
          <cell r="DN17">
            <v>59.526111111111113</v>
          </cell>
          <cell r="DO17">
            <v>175.45138888888889</v>
          </cell>
          <cell r="DP17">
            <v>676.04972222304718</v>
          </cell>
          <cell r="DQ17">
            <v>29.070138055591023</v>
          </cell>
          <cell r="DR17">
            <v>4.299999999999999E-2</v>
          </cell>
          <cell r="DS17">
            <v>705.11986027863816</v>
          </cell>
          <cell r="DT17">
            <v>31.813333333333333</v>
          </cell>
          <cell r="DU17">
            <v>8.3605555563805325</v>
          </cell>
          <cell r="DV17">
            <v>78.930000000000007</v>
          </cell>
          <cell r="DW17">
            <v>0.11193841564583031</v>
          </cell>
          <cell r="DX17">
            <v>3171.4073999999996</v>
          </cell>
          <cell r="DY17">
            <v>0</v>
          </cell>
          <cell r="DZ17">
            <v>0</v>
          </cell>
          <cell r="EA17">
            <v>0.24882491441888585</v>
          </cell>
          <cell r="EB17">
            <v>40.18</v>
          </cell>
          <cell r="EC17">
            <v>31503.123385995681</v>
          </cell>
          <cell r="ED17">
            <v>193.75688888888888</v>
          </cell>
          <cell r="EE17">
            <v>46</v>
          </cell>
          <cell r="EF17">
            <v>10.905072464844173</v>
          </cell>
          <cell r="EG17">
            <v>1.913888888888889</v>
          </cell>
          <cell r="EH17">
            <v>14.629898403483308</v>
          </cell>
          <cell r="EI17">
            <v>12.941440551053157</v>
          </cell>
          <cell r="EJ17">
            <v>0</v>
          </cell>
          <cell r="EK17">
            <v>14.693877551020408</v>
          </cell>
          <cell r="EL17">
            <v>0</v>
          </cell>
          <cell r="EM17">
            <v>0</v>
          </cell>
          <cell r="EN17">
            <v>0</v>
          </cell>
          <cell r="EO17">
            <v>177.62529621900754</v>
          </cell>
          <cell r="EP17">
            <v>-287.31556323218672</v>
          </cell>
          <cell r="EQ17">
            <v>-688.24924458830026</v>
          </cell>
          <cell r="ER17">
            <v>-481.27344412091128</v>
          </cell>
          <cell r="ES17">
            <v>-103.91816905871502</v>
          </cell>
          <cell r="ET17">
            <v>-7.7019384658569834E-2</v>
          </cell>
          <cell r="EU17">
            <v>-95.29315347552658</v>
          </cell>
          <cell r="EV17">
            <v>15.012499999999999</v>
          </cell>
          <cell r="EW17">
            <v>0</v>
          </cell>
        </row>
        <row r="18">
          <cell r="A18">
            <v>42146</v>
          </cell>
          <cell r="B18">
            <v>47</v>
          </cell>
          <cell r="C18" t="str">
            <v>Fri</v>
          </cell>
          <cell r="D18">
            <v>47997</v>
          </cell>
          <cell r="E18">
            <v>123</v>
          </cell>
          <cell r="F18">
            <v>0</v>
          </cell>
          <cell r="G18">
            <v>0</v>
          </cell>
          <cell r="H18">
            <v>8940</v>
          </cell>
          <cell r="I18">
            <v>360</v>
          </cell>
          <cell r="J18">
            <v>0</v>
          </cell>
          <cell r="K18">
            <v>57420</v>
          </cell>
          <cell r="L18">
            <v>16</v>
          </cell>
          <cell r="M18">
            <v>57436</v>
          </cell>
          <cell r="N18">
            <v>389</v>
          </cell>
          <cell r="O18">
            <v>982</v>
          </cell>
          <cell r="P18">
            <v>53279</v>
          </cell>
          <cell r="Q18">
            <v>662</v>
          </cell>
          <cell r="R18">
            <v>2</v>
          </cell>
          <cell r="S18">
            <v>0</v>
          </cell>
          <cell r="T18">
            <v>0</v>
          </cell>
          <cell r="U18">
            <v>629</v>
          </cell>
          <cell r="V18">
            <v>666</v>
          </cell>
          <cell r="W18">
            <v>664</v>
          </cell>
          <cell r="X18">
            <v>1073</v>
          </cell>
          <cell r="Y18">
            <v>0</v>
          </cell>
          <cell r="Z18">
            <v>7</v>
          </cell>
          <cell r="AA18">
            <v>2</v>
          </cell>
          <cell r="AB18">
            <v>1082</v>
          </cell>
          <cell r="AC18">
            <v>12</v>
          </cell>
          <cell r="AD18">
            <v>805</v>
          </cell>
          <cell r="AE18">
            <v>48</v>
          </cell>
          <cell r="AF18">
            <v>0</v>
          </cell>
          <cell r="AG18">
            <v>0</v>
          </cell>
          <cell r="AH18">
            <v>0.90718010556588713</v>
          </cell>
          <cell r="AI18">
            <v>0.90872750878940078</v>
          </cell>
          <cell r="AJ18">
            <v>0.99322535701846049</v>
          </cell>
          <cell r="AK18">
            <v>192.28090791639264</v>
          </cell>
          <cell r="AL18">
            <v>131.3167259786477</v>
          </cell>
          <cell r="AM18">
            <v>6.269592476489028E-3</v>
          </cell>
          <cell r="AN18">
            <v>12.26737548537541</v>
          </cell>
          <cell r="AO18">
            <v>23.196241568462771</v>
          </cell>
          <cell r="AP18">
            <v>21.344135518320755</v>
          </cell>
          <cell r="AQ18">
            <v>10.681728809923854</v>
          </cell>
          <cell r="AR18">
            <v>86.475903614457835</v>
          </cell>
          <cell r="AS18">
            <v>13.248799336063451</v>
          </cell>
          <cell r="AT18">
            <v>83.103475308643027</v>
          </cell>
          <cell r="AU18">
            <v>193.07853179165915</v>
          </cell>
          <cell r="AV18">
            <v>0.43041281978628054</v>
          </cell>
          <cell r="AW18">
            <v>0.7750346178800519</v>
          </cell>
          <cell r="AX18">
            <v>61.75270396005606</v>
          </cell>
          <cell r="BF18">
            <v>19.021944444444443</v>
          </cell>
          <cell r="BG18">
            <v>202.49305555562282</v>
          </cell>
          <cell r="BH18">
            <v>477.93111111072562</v>
          </cell>
          <cell r="BI18">
            <v>19.643333333333334</v>
          </cell>
          <cell r="BJ18">
            <v>719.08944444412623</v>
          </cell>
          <cell r="BK18">
            <v>297.39194444444445</v>
          </cell>
          <cell r="BL18">
            <v>269.78805555555556</v>
          </cell>
          <cell r="BM18">
            <v>249.61916666666667</v>
          </cell>
          <cell r="BN18">
            <v>217.13749999999999</v>
          </cell>
          <cell r="BO18">
            <v>0.93666666666666665</v>
          </cell>
          <cell r="BP18">
            <v>0.74305555555555558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46.836111111111109</v>
          </cell>
          <cell r="BV18">
            <v>51.907499999999999</v>
          </cell>
          <cell r="BW18">
            <v>80.049722222222215</v>
          </cell>
          <cell r="BX18">
            <v>42.334444444444443</v>
          </cell>
          <cell r="BY18">
            <v>37.715277777777771</v>
          </cell>
          <cell r="BZ18">
            <v>39.693888888888885</v>
          </cell>
          <cell r="CA18">
            <v>62.162222222222226</v>
          </cell>
          <cell r="CB18">
            <v>0</v>
          </cell>
          <cell r="CC18">
            <v>0</v>
          </cell>
          <cell r="CD18">
            <v>81.6677777777778</v>
          </cell>
          <cell r="CE18">
            <v>68.792777777777772</v>
          </cell>
          <cell r="CF18">
            <v>81.13277777777779</v>
          </cell>
          <cell r="CG18">
            <v>68.555277777777775</v>
          </cell>
          <cell r="CH18">
            <v>0</v>
          </cell>
          <cell r="CI18">
            <v>0</v>
          </cell>
          <cell r="CJ18">
            <v>0.45194444444444443</v>
          </cell>
          <cell r="CK18">
            <v>0.15833333333333333</v>
          </cell>
          <cell r="CL18">
            <v>8.3055555555555549E-2</v>
          </cell>
          <cell r="CM18">
            <v>7.9166666666666663E-2</v>
          </cell>
          <cell r="CN18">
            <v>0</v>
          </cell>
          <cell r="CO18">
            <v>521.27166666666665</v>
          </cell>
          <cell r="CP18">
            <v>67.695555555555558</v>
          </cell>
          <cell r="CQ18">
            <v>0</v>
          </cell>
          <cell r="CR18">
            <v>7.2919444444444448</v>
          </cell>
          <cell r="CS18">
            <v>0</v>
          </cell>
          <cell r="CT18">
            <v>0</v>
          </cell>
          <cell r="CU18">
            <v>30.349444444444444</v>
          </cell>
          <cell r="CV18">
            <v>0</v>
          </cell>
          <cell r="CW18">
            <v>0</v>
          </cell>
          <cell r="CX18">
            <v>29.213888888888889</v>
          </cell>
          <cell r="CY18">
            <v>2.3666666666666667</v>
          </cell>
          <cell r="CZ18">
            <v>1.6877777777777778</v>
          </cell>
          <cell r="DA18">
            <v>8.0322222222222219</v>
          </cell>
          <cell r="DB18">
            <v>0</v>
          </cell>
          <cell r="DC18">
            <v>0</v>
          </cell>
          <cell r="DD18">
            <v>1.0355555555555556</v>
          </cell>
          <cell r="DE18">
            <v>2.6316666666666668</v>
          </cell>
          <cell r="DF18">
            <v>0.30583333333333335</v>
          </cell>
          <cell r="DG18">
            <v>0</v>
          </cell>
          <cell r="DH18">
            <v>0</v>
          </cell>
          <cell r="DI18">
            <v>7.402222222222222</v>
          </cell>
          <cell r="DJ18">
            <v>4.3388888888888886</v>
          </cell>
          <cell r="DK18">
            <v>1.8947222222222222</v>
          </cell>
          <cell r="DL18">
            <v>0</v>
          </cell>
          <cell r="DM18">
            <v>0</v>
          </cell>
          <cell r="DN18">
            <v>58.909444444444439</v>
          </cell>
          <cell r="DO18">
            <v>164.24638888888887</v>
          </cell>
          <cell r="DP18">
            <v>690.94583333301512</v>
          </cell>
          <cell r="DQ18">
            <v>29.710670833319643</v>
          </cell>
          <cell r="DR18">
            <v>4.299999999999999E-2</v>
          </cell>
          <cell r="DS18">
            <v>720.6565041663348</v>
          </cell>
          <cell r="DT18">
            <v>34.625</v>
          </cell>
          <cell r="DU18">
            <v>5.4277777774595517</v>
          </cell>
          <cell r="DV18">
            <v>52.95</v>
          </cell>
          <cell r="DW18">
            <v>7.347467162771712E-2</v>
          </cell>
          <cell r="DX18">
            <v>3046.0017000000003</v>
          </cell>
          <cell r="DY18">
            <v>0</v>
          </cell>
          <cell r="DZ18">
            <v>0</v>
          </cell>
          <cell r="EA18">
            <v>0.22791217166476743</v>
          </cell>
          <cell r="EB18">
            <v>57.526000000000003</v>
          </cell>
          <cell r="EC18">
            <v>44502.487758672578</v>
          </cell>
          <cell r="ED18">
            <v>1130.0023933333334</v>
          </cell>
          <cell r="EE18">
            <v>46</v>
          </cell>
          <cell r="EF18">
            <v>7.0797101445124584</v>
          </cell>
          <cell r="EG18">
            <v>4.5205555555555579</v>
          </cell>
          <cell r="EH18">
            <v>10.618163942484939</v>
          </cell>
          <cell r="EI18">
            <v>13.225234355206483</v>
          </cell>
          <cell r="EJ18">
            <v>0</v>
          </cell>
          <cell r="EK18">
            <v>15.48862937922557</v>
          </cell>
          <cell r="EL18">
            <v>24.08026755852843</v>
          </cell>
          <cell r="EM18">
            <v>0</v>
          </cell>
          <cell r="EN18">
            <v>0</v>
          </cell>
          <cell r="EO18">
            <v>190.87835834173538</v>
          </cell>
          <cell r="EP18">
            <v>-1011.419586345848</v>
          </cell>
          <cell r="EQ18">
            <v>278.58254549091345</v>
          </cell>
          <cell r="ER18">
            <v>122.29530442836997</v>
          </cell>
          <cell r="ES18">
            <v>-259.68482317678678</v>
          </cell>
          <cell r="ET18">
            <v>0.12811177459425815</v>
          </cell>
          <cell r="EU18">
            <v>119.12317397405873</v>
          </cell>
          <cell r="EV18">
            <v>9.0775000000000006</v>
          </cell>
          <cell r="EW18">
            <v>0</v>
          </cell>
        </row>
        <row r="19">
          <cell r="A19">
            <v>42147</v>
          </cell>
          <cell r="B19">
            <v>47</v>
          </cell>
          <cell r="C19" t="str">
            <v>Sat</v>
          </cell>
          <cell r="D19">
            <v>35749</v>
          </cell>
          <cell r="E19">
            <v>0</v>
          </cell>
          <cell r="F19">
            <v>0</v>
          </cell>
          <cell r="G19">
            <v>0</v>
          </cell>
          <cell r="H19">
            <v>12873</v>
          </cell>
          <cell r="I19">
            <v>180</v>
          </cell>
          <cell r="J19">
            <v>0</v>
          </cell>
          <cell r="K19">
            <v>48802</v>
          </cell>
          <cell r="L19">
            <v>17</v>
          </cell>
          <cell r="M19">
            <v>48819</v>
          </cell>
          <cell r="N19">
            <v>226</v>
          </cell>
          <cell r="O19">
            <v>523</v>
          </cell>
          <cell r="P19">
            <v>20641</v>
          </cell>
          <cell r="Q19">
            <v>659</v>
          </cell>
          <cell r="R19">
            <v>0</v>
          </cell>
          <cell r="S19">
            <v>0</v>
          </cell>
          <cell r="T19">
            <v>0</v>
          </cell>
          <cell r="U19">
            <v>634</v>
          </cell>
          <cell r="V19">
            <v>662</v>
          </cell>
          <cell r="W19">
            <v>659</v>
          </cell>
          <cell r="X19">
            <v>880</v>
          </cell>
          <cell r="Y19">
            <v>0</v>
          </cell>
          <cell r="Z19">
            <v>3</v>
          </cell>
          <cell r="AA19">
            <v>1</v>
          </cell>
          <cell r="AB19">
            <v>884</v>
          </cell>
          <cell r="AC19">
            <v>11</v>
          </cell>
          <cell r="AD19">
            <v>118</v>
          </cell>
          <cell r="AE19">
            <v>37</v>
          </cell>
          <cell r="AF19">
            <v>0</v>
          </cell>
          <cell r="AG19">
            <v>0</v>
          </cell>
          <cell r="AH19">
            <v>0.920570174919491</v>
          </cell>
          <cell r="AI19">
            <v>0.94577404443800783</v>
          </cell>
          <cell r="AJ19">
            <v>0.99536904225236666</v>
          </cell>
          <cell r="AK19">
            <v>187.20701718657949</v>
          </cell>
          <cell r="AL19">
            <v>0</v>
          </cell>
          <cell r="AM19">
            <v>3.6883734273185525E-3</v>
          </cell>
          <cell r="AN19">
            <v>22.383375338817824</v>
          </cell>
          <cell r="AO19">
            <v>29.056900782443631</v>
          </cell>
          <cell r="AP19">
            <v>21.988715772037907</v>
          </cell>
          <cell r="AQ19">
            <v>9.7599907846993101</v>
          </cell>
          <cell r="AR19">
            <v>74.0546282245827</v>
          </cell>
          <cell r="AS19">
            <v>13.881667335508522</v>
          </cell>
          <cell r="AT19">
            <v>87.178947702695851</v>
          </cell>
          <cell r="AU19">
            <v>189.03312786004719</v>
          </cell>
          <cell r="AV19">
            <v>0.46118343747260943</v>
          </cell>
          <cell r="AW19">
            <v>1.2050401506465318</v>
          </cell>
          <cell r="AX19">
            <v>100.72304148884251</v>
          </cell>
          <cell r="BF19">
            <v>8</v>
          </cell>
          <cell r="BG19">
            <v>200.64805555555554</v>
          </cell>
          <cell r="BH19">
            <v>374.26583333345314</v>
          </cell>
          <cell r="BI19">
            <v>1.4294444444444445</v>
          </cell>
          <cell r="BJ19">
            <v>584.34333333345319</v>
          </cell>
          <cell r="BK19">
            <v>258.16638888888889</v>
          </cell>
          <cell r="BL19">
            <v>237.66027777777779</v>
          </cell>
          <cell r="BM19">
            <v>190.95972222222221</v>
          </cell>
          <cell r="BN19">
            <v>166.19777777777779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67.206666666666663</v>
          </cell>
          <cell r="BV19">
            <v>71.462500000000006</v>
          </cell>
          <cell r="BW19">
            <v>23.365555555555552</v>
          </cell>
          <cell r="BX19">
            <v>17.999166666666667</v>
          </cell>
          <cell r="BY19">
            <v>5.3663888888888849</v>
          </cell>
          <cell r="BZ19">
            <v>5.6663888888888891</v>
          </cell>
          <cell r="CA19">
            <v>67.520555555555546</v>
          </cell>
          <cell r="CB19">
            <v>0</v>
          </cell>
          <cell r="CC19">
            <v>0</v>
          </cell>
          <cell r="CD19">
            <v>63.681111111111115</v>
          </cell>
          <cell r="CE19">
            <v>59.636944444444445</v>
          </cell>
          <cell r="CF19">
            <v>63.398888888888891</v>
          </cell>
          <cell r="CG19">
            <v>59.442777777777778</v>
          </cell>
          <cell r="CH19">
            <v>0</v>
          </cell>
          <cell r="CI19">
            <v>0</v>
          </cell>
          <cell r="CJ19">
            <v>0.20861111111111111</v>
          </cell>
          <cell r="CK19">
            <v>0.14222222222222222</v>
          </cell>
          <cell r="CL19">
            <v>7.3611111111111113E-2</v>
          </cell>
          <cell r="CM19">
            <v>5.1944444444444446E-2</v>
          </cell>
          <cell r="CN19">
            <v>0</v>
          </cell>
          <cell r="CO19">
            <v>412.73361111111114</v>
          </cell>
          <cell r="CP19">
            <v>49.279444444444444</v>
          </cell>
          <cell r="CQ19">
            <v>0</v>
          </cell>
          <cell r="CR19">
            <v>0</v>
          </cell>
          <cell r="CS19">
            <v>0</v>
          </cell>
          <cell r="CT19">
            <v>0</v>
          </cell>
          <cell r="CU19">
            <v>29.211944444444445</v>
          </cell>
          <cell r="CV19">
            <v>0</v>
          </cell>
          <cell r="CW19">
            <v>8.1319444444444446</v>
          </cell>
          <cell r="CX19">
            <v>22.061944444444443</v>
          </cell>
          <cell r="CY19">
            <v>2.5333333333333337</v>
          </cell>
          <cell r="CZ19">
            <v>0.29361111111111138</v>
          </cell>
          <cell r="DA19">
            <v>8.4786111111111104</v>
          </cell>
          <cell r="DB19">
            <v>0</v>
          </cell>
          <cell r="DC19">
            <v>0</v>
          </cell>
          <cell r="DD19">
            <v>0</v>
          </cell>
          <cell r="DE19">
            <v>0</v>
          </cell>
          <cell r="DF19">
            <v>0.19833333333333333</v>
          </cell>
          <cell r="DG19">
            <v>0</v>
          </cell>
          <cell r="DH19">
            <v>0</v>
          </cell>
          <cell r="DI19">
            <v>15.645833333333334</v>
          </cell>
          <cell r="DJ19">
            <v>6.2308333333333312</v>
          </cell>
          <cell r="DK19">
            <v>0.255</v>
          </cell>
          <cell r="DL19">
            <v>0</v>
          </cell>
          <cell r="DM19">
            <v>0</v>
          </cell>
          <cell r="DN19">
            <v>55.697499999999998</v>
          </cell>
          <cell r="DO19">
            <v>142.32083333333333</v>
          </cell>
          <cell r="DP19">
            <v>559.79111111123086</v>
          </cell>
          <cell r="DQ19">
            <v>24.071017777782924</v>
          </cell>
          <cell r="DR19">
            <v>4.2999999999999997E-2</v>
          </cell>
          <cell r="DS19">
            <v>583.86212888901377</v>
          </cell>
          <cell r="DT19">
            <v>28.57</v>
          </cell>
          <cell r="DU19">
            <v>4.7366666667864346</v>
          </cell>
          <cell r="DV19">
            <v>25.45</v>
          </cell>
          <cell r="DW19">
            <v>4.3589057657202127E-2</v>
          </cell>
          <cell r="DX19">
            <v>2456.3322000000003</v>
          </cell>
          <cell r="DY19">
            <v>0</v>
          </cell>
          <cell r="DZ19">
            <v>0</v>
          </cell>
          <cell r="EA19">
            <v>0.24375760353586329</v>
          </cell>
          <cell r="EB19">
            <v>96.516000000000005</v>
          </cell>
          <cell r="EC19">
            <v>58808.36943185205</v>
          </cell>
          <cell r="ED19">
            <v>137.96426000000002</v>
          </cell>
          <cell r="EE19">
            <v>34</v>
          </cell>
          <cell r="EF19">
            <v>8.3588235296231197</v>
          </cell>
          <cell r="EG19">
            <v>0.84111111111111359</v>
          </cell>
          <cell r="EH19">
            <v>43.989431968295776</v>
          </cell>
          <cell r="EI19">
            <v>13.880369442156365</v>
          </cell>
          <cell r="EJ19">
            <v>0</v>
          </cell>
          <cell r="EK19">
            <v>14.380825565912117</v>
          </cell>
          <cell r="EL19">
            <v>13.584905660377357</v>
          </cell>
          <cell r="EM19">
            <v>0</v>
          </cell>
          <cell r="EN19">
            <v>0</v>
          </cell>
          <cell r="EO19">
            <v>191.54349766888205</v>
          </cell>
          <cell r="EP19">
            <v>-857.27462954543512</v>
          </cell>
          <cell r="EQ19">
            <v>-1698.7156167267417</v>
          </cell>
          <cell r="ER19">
            <v>766.64986937671597</v>
          </cell>
          <cell r="ES19">
            <v>-652.44549208225021</v>
          </cell>
          <cell r="ET19">
            <v>0.55811730736073806</v>
          </cell>
          <cell r="EU19">
            <v>270.41717993430444</v>
          </cell>
          <cell r="EV19">
            <v>19.838333333333335</v>
          </cell>
          <cell r="EW19">
            <v>0</v>
          </cell>
        </row>
        <row r="20">
          <cell r="A20">
            <v>42148</v>
          </cell>
          <cell r="B20">
            <v>47</v>
          </cell>
          <cell r="C20" t="str">
            <v>Sun</v>
          </cell>
          <cell r="D20">
            <v>4746</v>
          </cell>
          <cell r="E20">
            <v>183</v>
          </cell>
          <cell r="F20">
            <v>0</v>
          </cell>
          <cell r="G20">
            <v>0</v>
          </cell>
          <cell r="H20">
            <v>5335</v>
          </cell>
          <cell r="I20">
            <v>40</v>
          </cell>
          <cell r="J20">
            <v>0</v>
          </cell>
          <cell r="K20">
            <v>10304</v>
          </cell>
          <cell r="L20">
            <v>18</v>
          </cell>
          <cell r="M20">
            <v>10322</v>
          </cell>
          <cell r="N20">
            <v>62</v>
          </cell>
          <cell r="O20">
            <v>8</v>
          </cell>
          <cell r="P20">
            <v>237</v>
          </cell>
          <cell r="Q20">
            <v>486</v>
          </cell>
          <cell r="R20">
            <v>3</v>
          </cell>
          <cell r="S20">
            <v>0</v>
          </cell>
          <cell r="T20">
            <v>0</v>
          </cell>
          <cell r="U20">
            <v>468</v>
          </cell>
          <cell r="V20">
            <v>489</v>
          </cell>
          <cell r="W20">
            <v>489</v>
          </cell>
          <cell r="X20">
            <v>298</v>
          </cell>
          <cell r="Y20">
            <v>0</v>
          </cell>
          <cell r="Z20">
            <v>1</v>
          </cell>
          <cell r="AA20">
            <v>1</v>
          </cell>
          <cell r="AB20">
            <v>300</v>
          </cell>
          <cell r="AC20">
            <v>22</v>
          </cell>
          <cell r="AD20">
            <v>1</v>
          </cell>
          <cell r="AE20">
            <v>1</v>
          </cell>
          <cell r="AF20">
            <v>0</v>
          </cell>
          <cell r="AG20">
            <v>0</v>
          </cell>
          <cell r="AH20">
            <v>1.0741863215593512</v>
          </cell>
          <cell r="AI20">
            <v>1.1403050707709221</v>
          </cell>
          <cell r="AJ20">
            <v>0.99398291925465843</v>
          </cell>
          <cell r="AK20">
            <v>213.19956575450158</v>
          </cell>
          <cell r="AL20">
            <v>213.96557323806431</v>
          </cell>
          <cell r="AM20">
            <v>3.8819875776397515E-3</v>
          </cell>
          <cell r="AN20">
            <v>1.6396242527754057</v>
          </cell>
          <cell r="AO20">
            <v>1.6396242527754057</v>
          </cell>
          <cell r="AP20">
            <v>0</v>
          </cell>
          <cell r="AQ20">
            <v>11.414491813908251</v>
          </cell>
          <cell r="AR20">
            <v>21.071574642126791</v>
          </cell>
          <cell r="AS20">
            <v>14.841280747560809</v>
          </cell>
          <cell r="AT20">
            <v>59.876709609058743</v>
          </cell>
          <cell r="AU20">
            <v>210.92182773443719</v>
          </cell>
          <cell r="AV20">
            <v>0.28388104850128171</v>
          </cell>
          <cell r="AW20">
            <v>0.77374019551987683</v>
          </cell>
          <cell r="AX20">
            <v>44.418999999999997</v>
          </cell>
          <cell r="BF20">
            <v>10.5</v>
          </cell>
          <cell r="BG20">
            <v>22.051388888888887</v>
          </cell>
          <cell r="BH20">
            <v>148.82444444427369</v>
          </cell>
          <cell r="BI20">
            <v>0</v>
          </cell>
          <cell r="BJ20">
            <v>181.37583333316257</v>
          </cell>
          <cell r="BK20">
            <v>48.852222222222224</v>
          </cell>
          <cell r="BL20">
            <v>52.476388888888884</v>
          </cell>
          <cell r="BM20">
            <v>22.260833333333331</v>
          </cell>
          <cell r="BN20">
            <v>22.122777777777777</v>
          </cell>
          <cell r="BO20">
            <v>0.8552777777777778</v>
          </cell>
          <cell r="BP20">
            <v>0.7583333333333333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25.736111111111111</v>
          </cell>
          <cell r="BV20">
            <v>29.595277777777778</v>
          </cell>
          <cell r="BW20">
            <v>4.8791666666666664</v>
          </cell>
          <cell r="BX20">
            <v>4.8791666666666664</v>
          </cell>
          <cell r="BY20">
            <v>0</v>
          </cell>
          <cell r="BZ20">
            <v>0</v>
          </cell>
          <cell r="CA20">
            <v>42.840277777777779</v>
          </cell>
          <cell r="CB20">
            <v>0</v>
          </cell>
          <cell r="CC20">
            <v>0</v>
          </cell>
          <cell r="CD20">
            <v>20.213888888888889</v>
          </cell>
          <cell r="CE20">
            <v>23.05</v>
          </cell>
          <cell r="CF20">
            <v>20.033888888888889</v>
          </cell>
          <cell r="CG20">
            <v>22.998333333333335</v>
          </cell>
          <cell r="CH20">
            <v>0</v>
          </cell>
          <cell r="CI20">
            <v>0</v>
          </cell>
          <cell r="CJ20">
            <v>9.3333333333333338E-2</v>
          </cell>
          <cell r="CK20">
            <v>1.7222222222222222E-2</v>
          </cell>
          <cell r="CL20">
            <v>8.666666666666667E-2</v>
          </cell>
          <cell r="CM20">
            <v>3.4444444444444444E-2</v>
          </cell>
          <cell r="CN20">
            <v>0</v>
          </cell>
          <cell r="CO20">
            <v>116.78555555555555</v>
          </cell>
          <cell r="CP20">
            <v>19.649722222222223</v>
          </cell>
          <cell r="CQ20">
            <v>0</v>
          </cell>
          <cell r="CR20">
            <v>0</v>
          </cell>
          <cell r="CS20">
            <v>0</v>
          </cell>
          <cell r="CT20">
            <v>0</v>
          </cell>
          <cell r="CU20">
            <v>10.487222222222222</v>
          </cell>
          <cell r="CV20">
            <v>0</v>
          </cell>
          <cell r="CW20">
            <v>0</v>
          </cell>
          <cell r="CX20">
            <v>8.4038888888888881</v>
          </cell>
          <cell r="CY20">
            <v>0</v>
          </cell>
          <cell r="CZ20">
            <v>0.3536111111111111</v>
          </cell>
          <cell r="DA20">
            <v>0.33750000000000002</v>
          </cell>
          <cell r="DB20">
            <v>0</v>
          </cell>
          <cell r="DC20">
            <v>0</v>
          </cell>
          <cell r="DD20">
            <v>0</v>
          </cell>
          <cell r="DE20">
            <v>0</v>
          </cell>
          <cell r="DF20">
            <v>0.34638888888888891</v>
          </cell>
          <cell r="DG20">
            <v>0</v>
          </cell>
          <cell r="DH20">
            <v>0</v>
          </cell>
          <cell r="DI20">
            <v>9.8566666666666709</v>
          </cell>
          <cell r="DJ20">
            <v>1.8872222222222221</v>
          </cell>
          <cell r="DK20">
            <v>0</v>
          </cell>
          <cell r="DL20">
            <v>0</v>
          </cell>
          <cell r="DM20">
            <v>0</v>
          </cell>
          <cell r="DN20">
            <v>21.185277777777777</v>
          </cell>
          <cell r="DO20">
            <v>51.322222222222223</v>
          </cell>
          <cell r="DP20">
            <v>172.08694444427368</v>
          </cell>
          <cell r="DQ20">
            <v>7.3997386111037686</v>
          </cell>
          <cell r="DR20">
            <v>4.3000000000000003E-2</v>
          </cell>
          <cell r="DS20">
            <v>179.48668305537745</v>
          </cell>
          <cell r="DT20">
            <v>9.0508333333333333</v>
          </cell>
          <cell r="DU20">
            <v>3.97916666649592</v>
          </cell>
          <cell r="DV20">
            <v>0</v>
          </cell>
          <cell r="DW20">
            <v>0</v>
          </cell>
          <cell r="DX20">
            <v>0</v>
          </cell>
          <cell r="DY20">
            <v>0</v>
          </cell>
          <cell r="DZ20">
            <v>0</v>
          </cell>
          <cell r="EA20">
            <v>0.28593888609768142</v>
          </cell>
          <cell r="EB20">
            <v>44.418999999999997</v>
          </cell>
          <cell r="EC20">
            <v>7972.6189746368109</v>
          </cell>
          <cell r="ED20">
            <v>0</v>
          </cell>
          <cell r="EE20">
            <v>13</v>
          </cell>
          <cell r="EF20">
            <v>18.365384614596554</v>
          </cell>
          <cell r="EG20">
            <v>1.9722222222221936E-2</v>
          </cell>
          <cell r="EH20">
            <v>50.704225352113411</v>
          </cell>
          <cell r="EI20">
            <v>14.87479548542747</v>
          </cell>
          <cell r="EJ20">
            <v>0</v>
          </cell>
          <cell r="EK20">
            <v>10.714285714285714</v>
          </cell>
          <cell r="EL20">
            <v>11.538461538461538</v>
          </cell>
          <cell r="EM20">
            <v>0</v>
          </cell>
          <cell r="EN20">
            <v>0</v>
          </cell>
          <cell r="EO20">
            <v>207.29627630868862</v>
          </cell>
          <cell r="EP20">
            <v>-331.08984056466284</v>
          </cell>
          <cell r="EQ20">
            <v>189.39293493589744</v>
          </cell>
          <cell r="ER20">
            <v>-59.589883207070585</v>
          </cell>
          <cell r="ES20">
            <v>-159.71450753968259</v>
          </cell>
          <cell r="ET20">
            <v>0.12681735223408308</v>
          </cell>
          <cell r="EU20">
            <v>29.418176848195419</v>
          </cell>
          <cell r="EV20">
            <v>9.6052777777777774</v>
          </cell>
          <cell r="EW20">
            <v>0</v>
          </cell>
        </row>
        <row r="21">
          <cell r="A21">
            <v>42149</v>
          </cell>
          <cell r="B21">
            <v>48</v>
          </cell>
          <cell r="C21" t="str">
            <v>Mon</v>
          </cell>
          <cell r="D21">
            <v>39442</v>
          </cell>
          <cell r="E21">
            <v>214</v>
          </cell>
          <cell r="F21">
            <v>0</v>
          </cell>
          <cell r="G21">
            <v>0</v>
          </cell>
          <cell r="H21">
            <v>4774</v>
          </cell>
          <cell r="I21">
            <v>0</v>
          </cell>
          <cell r="J21">
            <v>0</v>
          </cell>
          <cell r="K21">
            <v>44430</v>
          </cell>
          <cell r="L21">
            <v>19</v>
          </cell>
          <cell r="M21">
            <v>44449</v>
          </cell>
          <cell r="N21">
            <v>571</v>
          </cell>
          <cell r="O21">
            <v>1051</v>
          </cell>
          <cell r="P21">
            <v>50177</v>
          </cell>
          <cell r="Q21">
            <v>445</v>
          </cell>
          <cell r="R21">
            <v>3</v>
          </cell>
          <cell r="S21">
            <v>0</v>
          </cell>
          <cell r="T21">
            <v>0</v>
          </cell>
          <cell r="U21">
            <v>428</v>
          </cell>
          <cell r="V21">
            <v>449</v>
          </cell>
          <cell r="W21">
            <v>448</v>
          </cell>
          <cell r="X21">
            <v>784</v>
          </cell>
          <cell r="Y21">
            <v>0</v>
          </cell>
          <cell r="Z21">
            <v>8</v>
          </cell>
          <cell r="AA21">
            <v>0</v>
          </cell>
          <cell r="AB21">
            <v>792</v>
          </cell>
          <cell r="AC21">
            <v>20</v>
          </cell>
          <cell r="AD21">
            <v>492</v>
          </cell>
          <cell r="AE21">
            <v>0</v>
          </cell>
          <cell r="AF21">
            <v>0</v>
          </cell>
          <cell r="AG21">
            <v>0</v>
          </cell>
          <cell r="AH21">
            <v>0.93665308290084159</v>
          </cell>
          <cell r="AI21">
            <v>0.89341964171528065</v>
          </cell>
          <cell r="AJ21">
            <v>0.98714832320504164</v>
          </cell>
          <cell r="AK21">
            <v>191.87403634751894</v>
          </cell>
          <cell r="AL21">
            <v>247.71704180064307</v>
          </cell>
          <cell r="AM21">
            <v>0</v>
          </cell>
          <cell r="AN21">
            <v>18.96617408216871</v>
          </cell>
          <cell r="AO21">
            <v>31.786677420167855</v>
          </cell>
          <cell r="AP21">
            <v>22.013149227576093</v>
          </cell>
          <cell r="AQ21">
            <v>12.574360093871091</v>
          </cell>
          <cell r="AR21">
            <v>99.174107142857139</v>
          </cell>
          <cell r="AS21">
            <v>12.700675302460667</v>
          </cell>
          <cell r="AT21">
            <v>81.268815401410308</v>
          </cell>
          <cell r="AU21">
            <v>191.31460312637927</v>
          </cell>
          <cell r="AV21">
            <v>0.42479149042127989</v>
          </cell>
          <cell r="AW21">
            <v>0.58816556761788596</v>
          </cell>
          <cell r="AX21">
            <v>45.828877219754254</v>
          </cell>
          <cell r="BF21">
            <v>15.639722222222222</v>
          </cell>
          <cell r="BG21">
            <v>150.01722222222222</v>
          </cell>
          <cell r="BH21">
            <v>379.26916666647986</v>
          </cell>
          <cell r="BI21">
            <v>26.330277777777777</v>
          </cell>
          <cell r="BJ21">
            <v>571.25638888870196</v>
          </cell>
          <cell r="BK21">
            <v>232.23527777777775</v>
          </cell>
          <cell r="BL21">
            <v>217.52388888888885</v>
          </cell>
          <cell r="BM21">
            <v>205.56194444444444</v>
          </cell>
          <cell r="BN21">
            <v>182.18916666666667</v>
          </cell>
          <cell r="BO21">
            <v>0.86388888888888893</v>
          </cell>
          <cell r="BP21">
            <v>0.87194444444444441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25.809444444444445</v>
          </cell>
          <cell r="BV21">
            <v>34.462777777777781</v>
          </cell>
          <cell r="BW21">
            <v>55.414444444444442</v>
          </cell>
          <cell r="BX21">
            <v>33.064166666666665</v>
          </cell>
          <cell r="BY21">
            <v>22.350277777777777</v>
          </cell>
          <cell r="BZ21">
            <v>24.631944444444443</v>
          </cell>
          <cell r="CA21">
            <v>35.628055555555555</v>
          </cell>
          <cell r="CB21">
            <v>0</v>
          </cell>
          <cell r="CC21">
            <v>0</v>
          </cell>
          <cell r="CD21">
            <v>62.358888888888892</v>
          </cell>
          <cell r="CE21">
            <v>51.048888888888889</v>
          </cell>
          <cell r="CF21">
            <v>61.641666666666673</v>
          </cell>
          <cell r="CG21">
            <v>50.706111111111113</v>
          </cell>
          <cell r="CH21">
            <v>0</v>
          </cell>
          <cell r="CI21">
            <v>0</v>
          </cell>
          <cell r="CJ21">
            <v>0.71722222222222221</v>
          </cell>
          <cell r="CK21">
            <v>0.34277777777777779</v>
          </cell>
          <cell r="CL21">
            <v>0</v>
          </cell>
          <cell r="CM21">
            <v>0</v>
          </cell>
          <cell r="CN21">
            <v>0</v>
          </cell>
          <cell r="CO21">
            <v>385.6366666666666</v>
          </cell>
          <cell r="CP21">
            <v>54.43805555555555</v>
          </cell>
          <cell r="CQ21">
            <v>0</v>
          </cell>
          <cell r="CR21">
            <v>6.4305555555555554</v>
          </cell>
          <cell r="CS21">
            <v>0</v>
          </cell>
          <cell r="CT21">
            <v>0</v>
          </cell>
          <cell r="CU21">
            <v>24.166666666666668</v>
          </cell>
          <cell r="CV21">
            <v>0</v>
          </cell>
          <cell r="CW21">
            <v>5.1758333333333333</v>
          </cell>
          <cell r="CX21">
            <v>22.155000000000001</v>
          </cell>
          <cell r="CY21">
            <v>1.0833333333333335</v>
          </cell>
          <cell r="CZ21">
            <v>0.52749999999999997</v>
          </cell>
          <cell r="DA21">
            <v>7.733888888888889</v>
          </cell>
          <cell r="DB21">
            <v>0</v>
          </cell>
          <cell r="DC21">
            <v>0</v>
          </cell>
          <cell r="DD21">
            <v>3.3333333333333333E-2</v>
          </cell>
          <cell r="DE21">
            <v>7.2822222222222219</v>
          </cell>
          <cell r="DF21">
            <v>1.2777777777777779E-2</v>
          </cell>
          <cell r="DG21">
            <v>0</v>
          </cell>
          <cell r="DH21">
            <v>0</v>
          </cell>
          <cell r="DI21">
            <v>16.302499999999998</v>
          </cell>
          <cell r="DJ21">
            <v>6.490277777777778</v>
          </cell>
          <cell r="DK21">
            <v>4.1111111111111107</v>
          </cell>
          <cell r="DL21">
            <v>0</v>
          </cell>
          <cell r="DM21">
            <v>0</v>
          </cell>
          <cell r="DN21">
            <v>65.731944444444451</v>
          </cell>
          <cell r="DO21">
            <v>155.94305555555556</v>
          </cell>
          <cell r="DP21">
            <v>546.70416666647975</v>
          </cell>
          <cell r="DQ21">
            <v>23.508279166658628</v>
          </cell>
          <cell r="DR21">
            <v>4.2999999999999997E-2</v>
          </cell>
          <cell r="DS21">
            <v>570.21244583313842</v>
          </cell>
          <cell r="DT21">
            <v>29.047499999999999</v>
          </cell>
          <cell r="DU21">
            <v>5.1244444442576462</v>
          </cell>
          <cell r="DV21">
            <v>53.84</v>
          </cell>
          <cell r="DW21">
            <v>9.4420948531444768E-2</v>
          </cell>
          <cell r="DX21">
            <v>2254.5500000000002</v>
          </cell>
          <cell r="DY21">
            <v>0</v>
          </cell>
          <cell r="DZ21">
            <v>0</v>
          </cell>
          <cell r="EA21">
            <v>0.27348237783148854</v>
          </cell>
          <cell r="EB21">
            <v>41.875</v>
          </cell>
          <cell r="EC21">
            <v>26132.196169262672</v>
          </cell>
          <cell r="ED21">
            <v>1102.5803819444445</v>
          </cell>
          <cell r="EE21">
            <v>36</v>
          </cell>
          <cell r="EF21">
            <v>8.5407407404294098</v>
          </cell>
          <cell r="EG21">
            <v>0</v>
          </cell>
          <cell r="EH21">
            <v>0</v>
          </cell>
          <cell r="EI21">
            <v>12.718669730972014</v>
          </cell>
          <cell r="EJ21">
            <v>0</v>
          </cell>
          <cell r="EK21">
            <v>11.154144074360961</v>
          </cell>
          <cell r="EL21">
            <v>0</v>
          </cell>
          <cell r="EM21">
            <v>0</v>
          </cell>
          <cell r="EN21">
            <v>0</v>
          </cell>
          <cell r="EO21">
            <v>184.97104849645908</v>
          </cell>
          <cell r="EP21">
            <v>-483.5683231276912</v>
          </cell>
          <cell r="EQ21">
            <v>-1165.5066876594099</v>
          </cell>
          <cell r="ER21">
            <v>-221.19261298319216</v>
          </cell>
          <cell r="ES21">
            <v>-22.834419935366501</v>
          </cell>
          <cell r="ET21">
            <v>-0.1892466338402129</v>
          </cell>
          <cell r="EU21">
            <v>-183.47008374659339</v>
          </cell>
          <cell r="EV21">
            <v>6.6091666666666669</v>
          </cell>
          <cell r="EW21">
            <v>0</v>
          </cell>
        </row>
        <row r="22">
          <cell r="A22">
            <v>42150</v>
          </cell>
          <cell r="B22">
            <v>48</v>
          </cell>
          <cell r="C22" t="str">
            <v>Tue</v>
          </cell>
          <cell r="D22">
            <v>31108</v>
          </cell>
          <cell r="E22">
            <v>186</v>
          </cell>
          <cell r="F22">
            <v>0</v>
          </cell>
          <cell r="G22">
            <v>0</v>
          </cell>
          <cell r="H22">
            <v>4552</v>
          </cell>
          <cell r="I22">
            <v>360</v>
          </cell>
          <cell r="J22">
            <v>0</v>
          </cell>
          <cell r="K22">
            <v>36206</v>
          </cell>
          <cell r="L22">
            <v>20</v>
          </cell>
          <cell r="M22">
            <v>36226</v>
          </cell>
          <cell r="N22">
            <v>398</v>
          </cell>
          <cell r="O22">
            <v>942</v>
          </cell>
          <cell r="P22">
            <v>47324</v>
          </cell>
          <cell r="Q22">
            <v>582</v>
          </cell>
          <cell r="R22">
            <v>3</v>
          </cell>
          <cell r="S22">
            <v>0</v>
          </cell>
          <cell r="T22">
            <v>0</v>
          </cell>
          <cell r="U22">
            <v>551</v>
          </cell>
          <cell r="V22">
            <v>587</v>
          </cell>
          <cell r="W22">
            <v>585</v>
          </cell>
          <cell r="X22">
            <v>736</v>
          </cell>
          <cell r="Y22">
            <v>0</v>
          </cell>
          <cell r="Z22">
            <v>10</v>
          </cell>
          <cell r="AA22">
            <v>2</v>
          </cell>
          <cell r="AB22">
            <v>748</v>
          </cell>
          <cell r="AC22">
            <v>27</v>
          </cell>
          <cell r="AD22">
            <v>750</v>
          </cell>
          <cell r="AE22">
            <v>1</v>
          </cell>
          <cell r="AF22">
            <v>0</v>
          </cell>
          <cell r="AG22">
            <v>0</v>
          </cell>
          <cell r="AH22">
            <v>0.88381860982095717</v>
          </cell>
          <cell r="AI22">
            <v>1.0071431323197042</v>
          </cell>
          <cell r="AJ22">
            <v>0.9890073468485886</v>
          </cell>
          <cell r="AK22">
            <v>190.95108264746054</v>
          </cell>
          <cell r="AL22">
            <v>139.79123173277662</v>
          </cell>
          <cell r="AM22">
            <v>9.9431033530354082E-3</v>
          </cell>
          <cell r="AN22">
            <v>13.455007141723534</v>
          </cell>
          <cell r="AO22">
            <v>27.247746227643063</v>
          </cell>
          <cell r="AP22">
            <v>21.162859964571805</v>
          </cell>
          <cell r="AQ22">
            <v>12.505492678408134</v>
          </cell>
          <cell r="AR22">
            <v>61.890598290598291</v>
          </cell>
          <cell r="AS22">
            <v>14.642262895174708</v>
          </cell>
          <cell r="AT22">
            <v>63.566725466232015</v>
          </cell>
          <cell r="AU22">
            <v>176.0333424720807</v>
          </cell>
          <cell r="AV22">
            <v>0.36110616644295013</v>
          </cell>
          <cell r="AW22">
            <v>0.77649056681650575</v>
          </cell>
          <cell r="AX22">
            <v>47.324029422764823</v>
          </cell>
          <cell r="BF22">
            <v>45.639722222222225</v>
          </cell>
          <cell r="BG22">
            <v>79.386111111111106</v>
          </cell>
          <cell r="BH22">
            <v>463.19388888880457</v>
          </cell>
          <cell r="BI22">
            <v>0</v>
          </cell>
          <cell r="BJ22">
            <v>588.21972222213788</v>
          </cell>
          <cell r="BK22">
            <v>205.67694444444442</v>
          </cell>
          <cell r="BL22">
            <v>181.7811111111111</v>
          </cell>
          <cell r="BM22">
            <v>162.91083333333333</v>
          </cell>
          <cell r="BN22">
            <v>147.19583333333333</v>
          </cell>
          <cell r="BO22">
            <v>1.3305555555555555</v>
          </cell>
          <cell r="BP22">
            <v>0.9408333333333333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41.435555555555553</v>
          </cell>
          <cell r="BV22">
            <v>33.644444444444446</v>
          </cell>
          <cell r="BW22">
            <v>70.01111111111112</v>
          </cell>
          <cell r="BX22">
            <v>34.571666666666665</v>
          </cell>
          <cell r="BY22">
            <v>35.439444444444447</v>
          </cell>
          <cell r="BZ22">
            <v>37.299999999999997</v>
          </cell>
          <cell r="CA22">
            <v>46.779444444444444</v>
          </cell>
          <cell r="CB22">
            <v>0</v>
          </cell>
          <cell r="CC22">
            <v>0</v>
          </cell>
          <cell r="CD22">
            <v>51.085000000000001</v>
          </cell>
          <cell r="CE22">
            <v>49.842500000000001</v>
          </cell>
          <cell r="CF22">
            <v>50.484722222222224</v>
          </cell>
          <cell r="CG22">
            <v>49.349166666666669</v>
          </cell>
          <cell r="CH22">
            <v>0</v>
          </cell>
          <cell r="CI22">
            <v>0</v>
          </cell>
          <cell r="CJ22">
            <v>0.50472222222222218</v>
          </cell>
          <cell r="CK22">
            <v>0.41972222222222222</v>
          </cell>
          <cell r="CL22">
            <v>9.555555555555556E-2</v>
          </cell>
          <cell r="CM22">
            <v>7.3611111111111113E-2</v>
          </cell>
          <cell r="CN22">
            <v>0</v>
          </cell>
          <cell r="CO22">
            <v>373.55250000000001</v>
          </cell>
          <cell r="CP22">
            <v>98.529166666666669</v>
          </cell>
          <cell r="CQ22">
            <v>0</v>
          </cell>
          <cell r="CR22">
            <v>7.7202777777777776</v>
          </cell>
          <cell r="CS22">
            <v>0</v>
          </cell>
          <cell r="CT22">
            <v>0</v>
          </cell>
          <cell r="CU22">
            <v>30.776944444444446</v>
          </cell>
          <cell r="CV22">
            <v>0</v>
          </cell>
          <cell r="CW22">
            <v>0.89166666666666672</v>
          </cell>
          <cell r="CX22">
            <v>21.721944444444443</v>
          </cell>
          <cell r="CY22">
            <v>1.4166666666666667</v>
          </cell>
          <cell r="CZ22">
            <v>0.36583333333333334</v>
          </cell>
          <cell r="DA22">
            <v>4.9691666666666672</v>
          </cell>
          <cell r="DB22">
            <v>5.6616666666666671</v>
          </cell>
          <cell r="DC22">
            <v>0</v>
          </cell>
          <cell r="DD22">
            <v>0.14944444444444444</v>
          </cell>
          <cell r="DE22">
            <v>0</v>
          </cell>
          <cell r="DF22">
            <v>0.15166666666666667</v>
          </cell>
          <cell r="DG22">
            <v>0</v>
          </cell>
          <cell r="DH22">
            <v>0</v>
          </cell>
          <cell r="DI22">
            <v>15.062777777777777</v>
          </cell>
          <cell r="DJ22">
            <v>3.1891666666666665</v>
          </cell>
          <cell r="DK22">
            <v>0</v>
          </cell>
          <cell r="DL22">
            <v>0</v>
          </cell>
          <cell r="DM22">
            <v>0</v>
          </cell>
          <cell r="DN22">
            <v>52.688333333333325</v>
          </cell>
          <cell r="DO22">
            <v>190.60638888888892</v>
          </cell>
          <cell r="DP22">
            <v>569.57472222213789</v>
          </cell>
          <cell r="DQ22">
            <v>24.49171305555193</v>
          </cell>
          <cell r="DR22">
            <v>4.3000000000000003E-2</v>
          </cell>
          <cell r="DS22">
            <v>594.06643527768983</v>
          </cell>
          <cell r="DT22">
            <v>32.357500000000002</v>
          </cell>
          <cell r="DU22">
            <v>5.4158333332489743</v>
          </cell>
          <cell r="DV22">
            <v>54.43</v>
          </cell>
          <cell r="DW22">
            <v>9.1622749187230706E-2</v>
          </cell>
          <cell r="DX22">
            <v>2359.6493599999999</v>
          </cell>
          <cell r="DY22">
            <v>0</v>
          </cell>
          <cell r="DZ22">
            <v>0</v>
          </cell>
          <cell r="EA22">
            <v>0.32085029143212251</v>
          </cell>
          <cell r="EB22">
            <v>43.351999999999997</v>
          </cell>
          <cell r="EC22">
            <v>28113.617462158407</v>
          </cell>
          <cell r="ED22">
            <v>0</v>
          </cell>
          <cell r="EE22">
            <v>41</v>
          </cell>
          <cell r="EF22">
            <v>7.9256097559741088</v>
          </cell>
          <cell r="EG22">
            <v>3.1111111111110212E-2</v>
          </cell>
          <cell r="EH22">
            <v>32.14285714285807</v>
          </cell>
          <cell r="EI22">
            <v>14.578667913835318</v>
          </cell>
          <cell r="EJ22">
            <v>0</v>
          </cell>
          <cell r="EK22">
            <v>19.812878370941114</v>
          </cell>
          <cell r="EL22">
            <v>20.930232558139533</v>
          </cell>
          <cell r="EM22">
            <v>0</v>
          </cell>
          <cell r="EN22">
            <v>0</v>
          </cell>
          <cell r="EO22">
            <v>109.85734205727771</v>
          </cell>
          <cell r="EP22">
            <v>370.54477986875565</v>
          </cell>
          <cell r="EQ22">
            <v>-115.96409602997142</v>
          </cell>
          <cell r="ER22">
            <v>-290.0795696440756</v>
          </cell>
          <cell r="ES22">
            <v>-391.84671949584384</v>
          </cell>
          <cell r="ET22">
            <v>-9.2163464159311648E-4</v>
          </cell>
          <cell r="EU22">
            <v>-0.70511121391258047</v>
          </cell>
          <cell r="EV22">
            <v>8.4105555555555558</v>
          </cell>
          <cell r="EW22">
            <v>0</v>
          </cell>
        </row>
        <row r="23">
          <cell r="A23">
            <v>42151</v>
          </cell>
          <cell r="B23">
            <v>48</v>
          </cell>
          <cell r="C23" t="str">
            <v>Wed</v>
          </cell>
          <cell r="D23">
            <v>35840</v>
          </cell>
          <cell r="E23">
            <v>247</v>
          </cell>
          <cell r="F23">
            <v>0</v>
          </cell>
          <cell r="G23">
            <v>0</v>
          </cell>
          <cell r="H23">
            <v>6367</v>
          </cell>
          <cell r="I23">
            <v>220</v>
          </cell>
          <cell r="J23">
            <v>0</v>
          </cell>
          <cell r="K23">
            <v>42674</v>
          </cell>
          <cell r="L23">
            <v>21</v>
          </cell>
          <cell r="M23">
            <v>42695</v>
          </cell>
          <cell r="N23">
            <v>387</v>
          </cell>
          <cell r="O23">
            <v>1089</v>
          </cell>
          <cell r="P23">
            <v>57722</v>
          </cell>
          <cell r="Q23">
            <v>595</v>
          </cell>
          <cell r="R23">
            <v>3</v>
          </cell>
          <cell r="S23">
            <v>0</v>
          </cell>
          <cell r="T23">
            <v>0</v>
          </cell>
          <cell r="U23">
            <v>545</v>
          </cell>
          <cell r="V23">
            <v>598</v>
          </cell>
          <cell r="W23">
            <v>598</v>
          </cell>
          <cell r="X23">
            <v>826</v>
          </cell>
          <cell r="Y23">
            <v>0</v>
          </cell>
          <cell r="Z23">
            <v>7</v>
          </cell>
          <cell r="AA23">
            <v>2</v>
          </cell>
          <cell r="AB23">
            <v>835</v>
          </cell>
          <cell r="AC23">
            <v>19</v>
          </cell>
          <cell r="AD23">
            <v>709</v>
          </cell>
          <cell r="AE23">
            <v>3</v>
          </cell>
          <cell r="AF23">
            <v>0</v>
          </cell>
          <cell r="AG23">
            <v>0</v>
          </cell>
          <cell r="AH23">
            <v>0.87871607693410791</v>
          </cell>
          <cell r="AI23">
            <v>0.97393399995771934</v>
          </cell>
          <cell r="AJ23">
            <v>0.99093124619206074</v>
          </cell>
          <cell r="AK23">
            <v>183.76581480706042</v>
          </cell>
          <cell r="AL23">
            <v>145.86614173228347</v>
          </cell>
          <cell r="AM23">
            <v>5.1553639218259364E-3</v>
          </cell>
          <cell r="AN23">
            <v>17.427020683585155</v>
          </cell>
          <cell r="AO23">
            <v>33.787813496509521</v>
          </cell>
          <cell r="AP23">
            <v>23.431346448669345</v>
          </cell>
          <cell r="AQ23">
            <v>10.098839909369385</v>
          </cell>
          <cell r="AR23">
            <v>71.361204013377929</v>
          </cell>
          <cell r="AS23">
            <v>13.52896169944642</v>
          </cell>
          <cell r="AT23">
            <v>67.328263544855005</v>
          </cell>
          <cell r="AU23">
            <v>172.10959346095936</v>
          </cell>
          <cell r="AV23">
            <v>0.39119413503307982</v>
          </cell>
          <cell r="AW23">
            <v>0.74214060026292372</v>
          </cell>
          <cell r="AX23">
            <v>47.907035399653893</v>
          </cell>
          <cell r="BF23">
            <v>26.021944444444443</v>
          </cell>
          <cell r="BG23">
            <v>174.8486111111111</v>
          </cell>
          <cell r="BH23">
            <v>461.97638888888889</v>
          </cell>
          <cell r="BI23">
            <v>0</v>
          </cell>
          <cell r="BJ23">
            <v>662.84694444444449</v>
          </cell>
          <cell r="BK23">
            <v>247.94666666666666</v>
          </cell>
          <cell r="BL23">
            <v>217.87472222222226</v>
          </cell>
          <cell r="BM23">
            <v>195.03083333333333</v>
          </cell>
          <cell r="BN23">
            <v>166.95388888888891</v>
          </cell>
          <cell r="BO23">
            <v>1.6933333333333334</v>
          </cell>
          <cell r="BP23">
            <v>1.0783333333333334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51.222499999999997</v>
          </cell>
          <cell r="BV23">
            <v>49.842500000000001</v>
          </cell>
          <cell r="BW23">
            <v>62.489166666666662</v>
          </cell>
          <cell r="BX23">
            <v>32.230555555555554</v>
          </cell>
          <cell r="BY23">
            <v>30.258611111111108</v>
          </cell>
          <cell r="BZ23">
            <v>34.555</v>
          </cell>
          <cell r="CA23">
            <v>59.214722222222221</v>
          </cell>
          <cell r="CB23">
            <v>0</v>
          </cell>
          <cell r="CC23">
            <v>0</v>
          </cell>
          <cell r="CD23">
            <v>61.719444444444449</v>
          </cell>
          <cell r="CE23">
            <v>55.025555555555556</v>
          </cell>
          <cell r="CF23">
            <v>61.223333333333336</v>
          </cell>
          <cell r="CG23">
            <v>54.672222222222224</v>
          </cell>
          <cell r="CH23">
            <v>0</v>
          </cell>
          <cell r="CI23">
            <v>0</v>
          </cell>
          <cell r="CJ23">
            <v>0.42305555555555552</v>
          </cell>
          <cell r="CK23">
            <v>0.27583333333333332</v>
          </cell>
          <cell r="CL23">
            <v>7.3055555555555554E-2</v>
          </cell>
          <cell r="CM23">
            <v>7.7499999999999999E-2</v>
          </cell>
          <cell r="CN23">
            <v>0</v>
          </cell>
          <cell r="CO23">
            <v>431.37</v>
          </cell>
          <cell r="CP23">
            <v>89.995277777777773</v>
          </cell>
          <cell r="CQ23">
            <v>0</v>
          </cell>
          <cell r="CR23">
            <v>5.5408333333333335</v>
          </cell>
          <cell r="CS23">
            <v>0</v>
          </cell>
          <cell r="CT23">
            <v>0</v>
          </cell>
          <cell r="CU23">
            <v>39.189166666666665</v>
          </cell>
          <cell r="CV23">
            <v>0</v>
          </cell>
          <cell r="CW23">
            <v>0</v>
          </cell>
          <cell r="CX23">
            <v>22.016111111111108</v>
          </cell>
          <cell r="CY23">
            <v>4.8333333333333339</v>
          </cell>
          <cell r="CZ23">
            <v>0.9705555555555555</v>
          </cell>
          <cell r="DA23">
            <v>7.8949999999999996</v>
          </cell>
          <cell r="DB23">
            <v>0.46166666666666667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G23">
            <v>0</v>
          </cell>
          <cell r="DH23">
            <v>0</v>
          </cell>
          <cell r="DI23">
            <v>8.7013888888888893</v>
          </cell>
          <cell r="DJ23">
            <v>4.0261111111111108</v>
          </cell>
          <cell r="DK23">
            <v>4.1644444444444444</v>
          </cell>
          <cell r="DL23">
            <v>0</v>
          </cell>
          <cell r="DM23">
            <v>0</v>
          </cell>
          <cell r="DN23">
            <v>53.068611111111117</v>
          </cell>
          <cell r="DO23">
            <v>187.79388888888889</v>
          </cell>
          <cell r="DP23">
            <v>633.82000000000005</v>
          </cell>
          <cell r="DQ23">
            <v>27.254259999999995</v>
          </cell>
          <cell r="DR23">
            <v>4.299999999999999E-2</v>
          </cell>
          <cell r="DS23">
            <v>661.07426000000009</v>
          </cell>
          <cell r="DT23">
            <v>36.741388888888885</v>
          </cell>
          <cell r="DU23">
            <v>14.656111111111111</v>
          </cell>
          <cell r="DV23">
            <v>53.23</v>
          </cell>
          <cell r="DW23">
            <v>8.0520454691429058E-2</v>
          </cell>
          <cell r="DX23">
            <v>2360.0585100000003</v>
          </cell>
          <cell r="DY23">
            <v>0</v>
          </cell>
          <cell r="DZ23">
            <v>0</v>
          </cell>
          <cell r="EA23">
            <v>0.28407381780208607</v>
          </cell>
          <cell r="EB23">
            <v>44.337000000000003</v>
          </cell>
          <cell r="EC23">
            <v>31670.107975620005</v>
          </cell>
          <cell r="ED23">
            <v>0</v>
          </cell>
          <cell r="EE23">
            <v>44</v>
          </cell>
          <cell r="EF23">
            <v>19.985606060606063</v>
          </cell>
          <cell r="EG23">
            <v>6.9999999999997703E-2</v>
          </cell>
          <cell r="EH23">
            <v>42.857142857144261</v>
          </cell>
          <cell r="EI23">
            <v>13.491588174443294</v>
          </cell>
          <cell r="EJ23">
            <v>0</v>
          </cell>
          <cell r="EK23">
            <v>16.546290216677612</v>
          </cell>
          <cell r="EL23">
            <v>27.376425855513308</v>
          </cell>
          <cell r="EM23">
            <v>0</v>
          </cell>
          <cell r="EN23">
            <v>0</v>
          </cell>
          <cell r="EO23">
            <v>124.30084435550785</v>
          </cell>
          <cell r="EP23">
            <v>706.88794135279375</v>
          </cell>
          <cell r="EQ23">
            <v>-1019.4647842684429</v>
          </cell>
          <cell r="ER23">
            <v>245.46669706302947</v>
          </cell>
          <cell r="ES23">
            <v>-217.99602179675799</v>
          </cell>
          <cell r="ET23">
            <v>-3.527160119517514E-2</v>
          </cell>
          <cell r="EU23">
            <v>-31.418773815709294</v>
          </cell>
          <cell r="EV23">
            <v>18.003611111111113</v>
          </cell>
          <cell r="EW23">
            <v>0</v>
          </cell>
        </row>
        <row r="24">
          <cell r="A24">
            <v>42152</v>
          </cell>
          <cell r="B24">
            <v>48</v>
          </cell>
          <cell r="C24" t="str">
            <v>Thu</v>
          </cell>
          <cell r="D24">
            <v>36561</v>
          </cell>
          <cell r="E24">
            <v>173</v>
          </cell>
          <cell r="F24">
            <v>0</v>
          </cell>
          <cell r="G24">
            <v>0</v>
          </cell>
          <cell r="H24">
            <v>8641</v>
          </cell>
          <cell r="I24">
            <v>360</v>
          </cell>
          <cell r="J24">
            <v>0</v>
          </cell>
          <cell r="K24">
            <v>45735</v>
          </cell>
          <cell r="L24">
            <v>22</v>
          </cell>
          <cell r="M24">
            <v>45757</v>
          </cell>
          <cell r="N24">
            <v>363</v>
          </cell>
          <cell r="O24">
            <v>979</v>
          </cell>
          <cell r="P24">
            <v>44093</v>
          </cell>
          <cell r="Q24">
            <v>743</v>
          </cell>
          <cell r="R24">
            <v>0</v>
          </cell>
          <cell r="S24">
            <v>0</v>
          </cell>
          <cell r="T24">
            <v>0</v>
          </cell>
          <cell r="U24">
            <v>691</v>
          </cell>
          <cell r="V24">
            <v>749</v>
          </cell>
          <cell r="W24">
            <v>743</v>
          </cell>
          <cell r="X24">
            <v>833</v>
          </cell>
          <cell r="Y24">
            <v>0</v>
          </cell>
          <cell r="Z24">
            <v>5</v>
          </cell>
          <cell r="AA24">
            <v>2</v>
          </cell>
          <cell r="AB24">
            <v>840</v>
          </cell>
          <cell r="AC24">
            <v>17</v>
          </cell>
          <cell r="AD24">
            <v>656</v>
          </cell>
          <cell r="AE24">
            <v>2</v>
          </cell>
          <cell r="AF24">
            <v>0</v>
          </cell>
          <cell r="AG24">
            <v>0</v>
          </cell>
          <cell r="AH24">
            <v>0.88312336481985443</v>
          </cell>
          <cell r="AI24">
            <v>1.0300154692110701</v>
          </cell>
          <cell r="AJ24">
            <v>0.99206297146605449</v>
          </cell>
          <cell r="AK24">
            <v>177.34666379217418</v>
          </cell>
          <cell r="AL24">
            <v>177.99371248928264</v>
          </cell>
          <cell r="AM24">
            <v>7.8714332568055097E-3</v>
          </cell>
          <cell r="AN24">
            <v>22.20150428987187</v>
          </cell>
          <cell r="AO24">
            <v>50.409062303335432</v>
          </cell>
          <cell r="AP24">
            <v>26.58561296859169</v>
          </cell>
          <cell r="AQ24">
            <v>15.212334571264453</v>
          </cell>
          <cell r="AR24">
            <v>61.55450874831763</v>
          </cell>
          <cell r="AS24">
            <v>13.815915715604126</v>
          </cell>
          <cell r="AT24">
            <v>76.758435591024707</v>
          </cell>
          <cell r="AU24">
            <v>172.99654313723431</v>
          </cell>
          <cell r="AV24">
            <v>0.44369924507759639</v>
          </cell>
          <cell r="AW24">
            <v>0.6009218184157753</v>
          </cell>
          <cell r="AX24">
            <v>44.224178997227938</v>
          </cell>
          <cell r="BF24">
            <v>19.286666666666665</v>
          </cell>
          <cell r="BG24">
            <v>163.16722222223851</v>
          </cell>
          <cell r="BH24">
            <v>406.59861111125235</v>
          </cell>
          <cell r="BI24">
            <v>29.276388888888889</v>
          </cell>
          <cell r="BJ24">
            <v>618.32888888904642</v>
          </cell>
          <cell r="BK24">
            <v>264.36944444444441</v>
          </cell>
          <cell r="BL24">
            <v>233.47083333333333</v>
          </cell>
          <cell r="BM24">
            <v>206.15555555555557</v>
          </cell>
          <cell r="BN24">
            <v>174.78444444444443</v>
          </cell>
          <cell r="BO24">
            <v>0.9719444444444445</v>
          </cell>
          <cell r="BP24">
            <v>0.83888888888888891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57.241944444444442</v>
          </cell>
          <cell r="BV24">
            <v>57.847499999999997</v>
          </cell>
          <cell r="BW24">
            <v>44.096111111111114</v>
          </cell>
          <cell r="BX24">
            <v>19.421111111111109</v>
          </cell>
          <cell r="BY24">
            <v>24.675000000000001</v>
          </cell>
          <cell r="BZ24">
            <v>32.156388888888891</v>
          </cell>
          <cell r="CA24">
            <v>48.841944444444444</v>
          </cell>
          <cell r="CB24">
            <v>0</v>
          </cell>
          <cell r="CC24">
            <v>0</v>
          </cell>
          <cell r="CD24">
            <v>60.799444444444447</v>
          </cell>
          <cell r="CE24">
            <v>55.883611111111108</v>
          </cell>
          <cell r="CF24">
            <v>60.157222222222224</v>
          </cell>
          <cell r="CG24">
            <v>55.605833333333329</v>
          </cell>
          <cell r="CH24">
            <v>0</v>
          </cell>
          <cell r="CI24">
            <v>0</v>
          </cell>
          <cell r="CJ24">
            <v>0.42194444444444446</v>
          </cell>
          <cell r="CK24">
            <v>0.22111111111111112</v>
          </cell>
          <cell r="CL24">
            <v>0.22027777777777777</v>
          </cell>
          <cell r="CM24">
            <v>5.6666666666666664E-2</v>
          </cell>
          <cell r="CN24">
            <v>0</v>
          </cell>
          <cell r="CO24">
            <v>418.10694444444437</v>
          </cell>
          <cell r="CP24">
            <v>77.43472222222222</v>
          </cell>
          <cell r="CQ24">
            <v>0</v>
          </cell>
          <cell r="CR24">
            <v>8.738611111111112</v>
          </cell>
          <cell r="CS24">
            <v>0</v>
          </cell>
          <cell r="CT24">
            <v>0</v>
          </cell>
          <cell r="CU24">
            <v>32.809444444444445</v>
          </cell>
          <cell r="CV24">
            <v>0</v>
          </cell>
          <cell r="CW24">
            <v>1.3441666666666667</v>
          </cell>
          <cell r="CX24">
            <v>25.318333333333335</v>
          </cell>
          <cell r="CY24">
            <v>1.6666666666666667</v>
          </cell>
          <cell r="CZ24">
            <v>1.2802777777777778</v>
          </cell>
          <cell r="DA24">
            <v>7.299722222222222</v>
          </cell>
          <cell r="DB24">
            <v>0</v>
          </cell>
          <cell r="DC24">
            <v>0</v>
          </cell>
          <cell r="DD24">
            <v>0</v>
          </cell>
          <cell r="DE24">
            <v>2.8783333333333334</v>
          </cell>
          <cell r="DF24">
            <v>0</v>
          </cell>
          <cell r="DG24">
            <v>0</v>
          </cell>
          <cell r="DH24">
            <v>0</v>
          </cell>
          <cell r="DI24">
            <v>9.5058333333333334</v>
          </cell>
          <cell r="DJ24">
            <v>2.9333333333333331</v>
          </cell>
          <cell r="DK24">
            <v>0</v>
          </cell>
          <cell r="DL24">
            <v>0</v>
          </cell>
          <cell r="DM24">
            <v>0</v>
          </cell>
          <cell r="DN24">
            <v>50.8825</v>
          </cell>
          <cell r="DO24">
            <v>171.20944444444444</v>
          </cell>
          <cell r="DP24">
            <v>595.83027777793518</v>
          </cell>
          <cell r="DQ24">
            <v>25.620701944451213</v>
          </cell>
          <cell r="DR24">
            <v>4.2999999999999997E-2</v>
          </cell>
          <cell r="DS24">
            <v>621.45097972238636</v>
          </cell>
          <cell r="DT24">
            <v>31.101111111111109</v>
          </cell>
          <cell r="DU24">
            <v>6.5138888890464175</v>
          </cell>
          <cell r="DV24">
            <v>62.55</v>
          </cell>
          <cell r="DW24">
            <v>0.10065154298725579</v>
          </cell>
          <cell r="DX24">
            <v>2513.259</v>
          </cell>
          <cell r="DY24">
            <v>0</v>
          </cell>
          <cell r="DZ24">
            <v>0</v>
          </cell>
          <cell r="EA24">
            <v>0.27549951650398374</v>
          </cell>
          <cell r="EB24">
            <v>40.18</v>
          </cell>
          <cell r="EC24">
            <v>27483.159365245483</v>
          </cell>
          <cell r="ED24">
            <v>1176.3253055555556</v>
          </cell>
          <cell r="EE24">
            <v>43</v>
          </cell>
          <cell r="EF24">
            <v>9.0891472870415129</v>
          </cell>
          <cell r="EG24">
            <v>1.8055555555553719E-2</v>
          </cell>
          <cell r="EH24">
            <v>110.76923076924204</v>
          </cell>
          <cell r="EI24">
            <v>13.847048936582842</v>
          </cell>
          <cell r="EJ24">
            <v>0</v>
          </cell>
          <cell r="EK24">
            <v>11.84990125082291</v>
          </cell>
          <cell r="EL24">
            <v>9.0794451450189158</v>
          </cell>
          <cell r="EM24">
            <v>0</v>
          </cell>
          <cell r="EN24">
            <v>0</v>
          </cell>
          <cell r="EO24">
            <v>150.95573855612872</v>
          </cell>
          <cell r="EP24">
            <v>639.10181590652292</v>
          </cell>
          <cell r="EQ24">
            <v>-1380.3065536241204</v>
          </cell>
          <cell r="ER24">
            <v>-827.14737858353158</v>
          </cell>
          <cell r="ES24">
            <v>-259.47308577206911</v>
          </cell>
          <cell r="ET24">
            <v>-0.17649038304232356</v>
          </cell>
          <cell r="EU24">
            <v>-182.51978558938595</v>
          </cell>
          <cell r="EV24">
            <v>7.5647222222222226</v>
          </cell>
          <cell r="EW24">
            <v>0</v>
          </cell>
        </row>
        <row r="25">
          <cell r="A25">
            <v>42153</v>
          </cell>
          <cell r="B25">
            <v>48</v>
          </cell>
          <cell r="C25" t="str">
            <v>Fri</v>
          </cell>
          <cell r="D25">
            <v>51197</v>
          </cell>
          <cell r="E25">
            <v>115</v>
          </cell>
          <cell r="F25">
            <v>0</v>
          </cell>
          <cell r="G25">
            <v>0</v>
          </cell>
          <cell r="H25">
            <v>7133</v>
          </cell>
          <cell r="I25">
            <v>212</v>
          </cell>
          <cell r="J25">
            <v>0</v>
          </cell>
          <cell r="K25">
            <v>58657</v>
          </cell>
          <cell r="L25">
            <v>23</v>
          </cell>
          <cell r="M25">
            <v>58680</v>
          </cell>
          <cell r="N25">
            <v>471</v>
          </cell>
          <cell r="O25">
            <v>1127</v>
          </cell>
          <cell r="P25">
            <v>62143</v>
          </cell>
          <cell r="Q25">
            <v>638</v>
          </cell>
          <cell r="R25">
            <v>2</v>
          </cell>
          <cell r="S25">
            <v>0</v>
          </cell>
          <cell r="T25">
            <v>0</v>
          </cell>
          <cell r="U25">
            <v>617</v>
          </cell>
          <cell r="V25">
            <v>640</v>
          </cell>
          <cell r="W25">
            <v>640</v>
          </cell>
          <cell r="X25">
            <v>1167</v>
          </cell>
          <cell r="Y25">
            <v>0</v>
          </cell>
          <cell r="Z25">
            <v>17</v>
          </cell>
          <cell r="AA25">
            <v>2</v>
          </cell>
          <cell r="AB25">
            <v>1186</v>
          </cell>
          <cell r="AC25">
            <v>31</v>
          </cell>
          <cell r="AD25">
            <v>979</v>
          </cell>
          <cell r="AE25">
            <v>8</v>
          </cell>
          <cell r="AF25">
            <v>0</v>
          </cell>
          <cell r="AG25">
            <v>0</v>
          </cell>
          <cell r="AH25">
            <v>0.89780107751632032</v>
          </cell>
          <cell r="AI25">
            <v>0.95680495141781996</v>
          </cell>
          <cell r="AJ25">
            <v>0.99197026782822173</v>
          </cell>
          <cell r="AK25">
            <v>184.40121620692537</v>
          </cell>
          <cell r="AL25">
            <v>138.55421686746988</v>
          </cell>
          <cell r="AM25">
            <v>3.6142318904819545E-3</v>
          </cell>
          <cell r="AN25">
            <v>13.748093931075896</v>
          </cell>
          <cell r="AO25">
            <v>26.69034931912374</v>
          </cell>
          <cell r="AP25">
            <v>24.62893081760766</v>
          </cell>
          <cell r="AQ25">
            <v>8.972871085106533</v>
          </cell>
          <cell r="AR25">
            <v>91.651562499999997</v>
          </cell>
          <cell r="AS25">
            <v>13.384745603339992</v>
          </cell>
          <cell r="AT25">
            <v>77.814525487237333</v>
          </cell>
          <cell r="AU25">
            <v>183.5247247327242</v>
          </cell>
          <cell r="AV25">
            <v>0.4240002299448335</v>
          </cell>
          <cell r="AW25">
            <v>0.77998389472713847</v>
          </cell>
          <cell r="AX25">
            <v>58.1918280497407</v>
          </cell>
          <cell r="BF25">
            <v>23.521944444444443</v>
          </cell>
          <cell r="BG25">
            <v>182.51083333316518</v>
          </cell>
          <cell r="BH25">
            <v>563.73694444405226</v>
          </cell>
          <cell r="BI25">
            <v>27.338055555555556</v>
          </cell>
          <cell r="BJ25">
            <v>797.10777777721739</v>
          </cell>
          <cell r="BK25">
            <v>319.61361111111859</v>
          </cell>
          <cell r="BL25">
            <v>286.94944444444445</v>
          </cell>
          <cell r="BM25">
            <v>277.63916666660924</v>
          </cell>
          <cell r="BN25">
            <v>239.97277777777776</v>
          </cell>
          <cell r="BO25">
            <v>0.83</v>
          </cell>
          <cell r="BP25">
            <v>0.67972222222222223</v>
          </cell>
          <cell r="BQ25">
            <v>0</v>
          </cell>
          <cell r="BR25">
            <v>0</v>
          </cell>
          <cell r="BS25">
            <v>0</v>
          </cell>
          <cell r="BT25">
            <v>0</v>
          </cell>
          <cell r="BU25">
            <v>41.144444444509375</v>
          </cell>
          <cell r="BV25">
            <v>46.296944444444442</v>
          </cell>
          <cell r="BW25">
            <v>81.975000000003888</v>
          </cell>
          <cell r="BX25">
            <v>42.225000000000001</v>
          </cell>
          <cell r="BY25">
            <v>39.75000000000388</v>
          </cell>
          <cell r="BZ25">
            <v>46.672499999999999</v>
          </cell>
          <cell r="CA25">
            <v>71.326111110889926</v>
          </cell>
          <cell r="CB25">
            <v>0</v>
          </cell>
          <cell r="CC25">
            <v>0</v>
          </cell>
          <cell r="CD25">
            <v>88.60833333313775</v>
          </cell>
          <cell r="CE25">
            <v>76.141388888888898</v>
          </cell>
          <cell r="CF25">
            <v>87.238333333109296</v>
          </cell>
          <cell r="CG25">
            <v>75.146944444444443</v>
          </cell>
          <cell r="CH25">
            <v>0</v>
          </cell>
          <cell r="CI25">
            <v>0</v>
          </cell>
          <cell r="CJ25">
            <v>1.2352777778062349</v>
          </cell>
          <cell r="CK25">
            <v>0.90249999999999997</v>
          </cell>
          <cell r="CL25">
            <v>0.13472222222222222</v>
          </cell>
          <cell r="CM25">
            <v>9.194444444444444E-2</v>
          </cell>
          <cell r="CN25">
            <v>0</v>
          </cell>
          <cell r="CO25">
            <v>561.52305555515022</v>
          </cell>
          <cell r="CP25">
            <v>80.576666666713749</v>
          </cell>
          <cell r="CQ25">
            <v>0</v>
          </cell>
          <cell r="CR25">
            <v>7.2366666666666664</v>
          </cell>
          <cell r="CS25">
            <v>0</v>
          </cell>
          <cell r="CT25">
            <v>0</v>
          </cell>
          <cell r="CU25">
            <v>28.327222222222222</v>
          </cell>
          <cell r="CV25">
            <v>0</v>
          </cell>
          <cell r="CW25">
            <v>4.3863888888888889</v>
          </cell>
          <cell r="CX25">
            <v>31.804444444444442</v>
          </cell>
          <cell r="CY25">
            <v>5.6891666666666669</v>
          </cell>
          <cell r="CZ25">
            <v>2.6430555555555557</v>
          </cell>
          <cell r="DA25">
            <v>9.1777777777777771</v>
          </cell>
          <cell r="DB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9.4444444444444445E-3</v>
          </cell>
          <cell r="DG25">
            <v>0</v>
          </cell>
          <cell r="DH25">
            <v>0</v>
          </cell>
          <cell r="DI25">
            <v>9.4649999999999999</v>
          </cell>
          <cell r="DJ25">
            <v>5.0008333333333335</v>
          </cell>
          <cell r="DK25">
            <v>3.3083333333333331</v>
          </cell>
          <cell r="DL25">
            <v>0</v>
          </cell>
          <cell r="DM25">
            <v>0</v>
          </cell>
          <cell r="DN25">
            <v>67.098055555555561</v>
          </cell>
          <cell r="DO25">
            <v>187.62500000004707</v>
          </cell>
          <cell r="DP25">
            <v>753.8052777770979</v>
          </cell>
          <cell r="DQ25">
            <v>32.413626944415199</v>
          </cell>
          <cell r="DR25">
            <v>4.2999999999999983E-2</v>
          </cell>
          <cell r="DS25">
            <v>786.21890472151313</v>
          </cell>
          <cell r="DT25">
            <v>43.364166666666662</v>
          </cell>
          <cell r="DU25">
            <v>4.657222221900633</v>
          </cell>
          <cell r="DV25">
            <v>9.1</v>
          </cell>
          <cell r="DW25">
            <v>1.1574384621574717E-2</v>
          </cell>
          <cell r="DX25">
            <v>523.48660000000007</v>
          </cell>
          <cell r="DY25">
            <v>0</v>
          </cell>
          <cell r="DZ25">
            <v>0</v>
          </cell>
          <cell r="EA25">
            <v>0.23864218842016496</v>
          </cell>
          <cell r="EB25">
            <v>57.526000000000003</v>
          </cell>
          <cell r="EC25">
            <v>45751.515313009761</v>
          </cell>
          <cell r="ED25">
            <v>1572.648983888889</v>
          </cell>
          <cell r="EE25">
            <v>43</v>
          </cell>
          <cell r="EF25">
            <v>6.4984496119543715</v>
          </cell>
          <cell r="EG25">
            <v>0.21583333317992381</v>
          </cell>
          <cell r="EH25">
            <v>37.065637091982495</v>
          </cell>
          <cell r="EI25">
            <v>13.377146896467497</v>
          </cell>
          <cell r="EJ25">
            <v>0</v>
          </cell>
          <cell r="EK25">
            <v>13.762086799772911</v>
          </cell>
          <cell r="EL25">
            <v>14.845360824742269</v>
          </cell>
          <cell r="EM25">
            <v>0</v>
          </cell>
          <cell r="EN25">
            <v>0</v>
          </cell>
          <cell r="EO25">
            <v>173.3648393191971</v>
          </cell>
          <cell r="EP25">
            <v>-53.329524529793488</v>
          </cell>
          <cell r="EQ25">
            <v>-274.50875808826214</v>
          </cell>
          <cell r="ER25">
            <v>775.47076633664562</v>
          </cell>
          <cell r="ES25">
            <v>-321.14037806207335</v>
          </cell>
          <cell r="ET25">
            <v>2.5716932690396099E-3</v>
          </cell>
          <cell r="EU25">
            <v>2.5922507873977776</v>
          </cell>
          <cell r="EV25">
            <v>20.020555555487775</v>
          </cell>
          <cell r="EW25">
            <v>0</v>
          </cell>
        </row>
        <row r="26">
          <cell r="A26">
            <v>42154</v>
          </cell>
          <cell r="B26">
            <v>48</v>
          </cell>
          <cell r="C26" t="str">
            <v>Sat</v>
          </cell>
          <cell r="D26">
            <v>27976</v>
          </cell>
          <cell r="E26">
            <v>198</v>
          </cell>
          <cell r="F26">
            <v>0</v>
          </cell>
          <cell r="G26">
            <v>0</v>
          </cell>
          <cell r="H26">
            <v>11236</v>
          </cell>
          <cell r="I26">
            <v>180</v>
          </cell>
          <cell r="J26">
            <v>0</v>
          </cell>
          <cell r="K26">
            <v>39590</v>
          </cell>
          <cell r="L26">
            <v>24</v>
          </cell>
          <cell r="M26">
            <v>39614</v>
          </cell>
          <cell r="N26">
            <v>225</v>
          </cell>
          <cell r="O26">
            <v>430</v>
          </cell>
          <cell r="P26">
            <v>15909</v>
          </cell>
          <cell r="Q26">
            <v>624</v>
          </cell>
          <cell r="R26">
            <v>0</v>
          </cell>
          <cell r="S26">
            <v>0</v>
          </cell>
          <cell r="T26">
            <v>0</v>
          </cell>
          <cell r="U26">
            <v>601</v>
          </cell>
          <cell r="V26">
            <v>624</v>
          </cell>
          <cell r="W26">
            <v>624</v>
          </cell>
          <cell r="X26">
            <v>741</v>
          </cell>
          <cell r="Y26">
            <v>0</v>
          </cell>
          <cell r="Z26">
            <v>9</v>
          </cell>
          <cell r="AA26">
            <v>1</v>
          </cell>
          <cell r="AB26">
            <v>751</v>
          </cell>
          <cell r="AC26">
            <v>5</v>
          </cell>
          <cell r="AD26">
            <v>170</v>
          </cell>
          <cell r="AE26">
            <v>44</v>
          </cell>
          <cell r="AF26">
            <v>0</v>
          </cell>
          <cell r="AG26">
            <v>0</v>
          </cell>
          <cell r="AH26">
            <v>0.89660729590850274</v>
          </cell>
          <cell r="AI26">
            <v>0.89281244643234525</v>
          </cell>
          <cell r="AJ26">
            <v>0.99431674665319525</v>
          </cell>
          <cell r="AK26">
            <v>170.31218556953255</v>
          </cell>
          <cell r="AL26">
            <v>187.77660695468913</v>
          </cell>
          <cell r="AM26">
            <v>4.5466026774437993E-3</v>
          </cell>
          <cell r="AN26">
            <v>13.29497144325509</v>
          </cell>
          <cell r="AO26">
            <v>16.834321135337937</v>
          </cell>
          <cell r="AP26">
            <v>24.999999999647137</v>
          </cell>
          <cell r="AQ26">
            <v>8.7301217180969619</v>
          </cell>
          <cell r="AR26">
            <v>63.445512820512818</v>
          </cell>
          <cell r="AS26">
            <v>12.945795824686831</v>
          </cell>
          <cell r="AT26">
            <v>77.676485319540532</v>
          </cell>
          <cell r="AU26">
            <v>178.32998629893498</v>
          </cell>
          <cell r="AV26">
            <v>0.43557725165374739</v>
          </cell>
          <cell r="AW26">
            <v>1.3703716918403945</v>
          </cell>
          <cell r="AX26">
            <v>102.05719712708948</v>
          </cell>
          <cell r="BF26">
            <v>0</v>
          </cell>
          <cell r="BG26">
            <v>144.42194444422375</v>
          </cell>
          <cell r="BH26">
            <v>365.69944444429876</v>
          </cell>
          <cell r="BI26">
            <v>26.804166666666667</v>
          </cell>
          <cell r="BJ26">
            <v>536.92555555518913</v>
          </cell>
          <cell r="BK26">
            <v>222.00416666681724</v>
          </cell>
          <cell r="BL26">
            <v>199.05055555555558</v>
          </cell>
          <cell r="BM26">
            <v>164.26305555557781</v>
          </cell>
          <cell r="BN26">
            <v>135.11611111111111</v>
          </cell>
          <cell r="BO26">
            <v>1.0544444444444445</v>
          </cell>
          <cell r="BP26">
            <v>0.95611111111111113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56.686666666794984</v>
          </cell>
          <cell r="BV26">
            <v>62.978333333333332</v>
          </cell>
          <cell r="BW26">
            <v>32.343055555651532</v>
          </cell>
          <cell r="BX26">
            <v>25.543055555555554</v>
          </cell>
          <cell r="BY26">
            <v>6.8000000000959782</v>
          </cell>
          <cell r="BZ26">
            <v>7.5441666666666665</v>
          </cell>
          <cell r="CA26">
            <v>71.476666666226365</v>
          </cell>
          <cell r="CB26">
            <v>0</v>
          </cell>
          <cell r="CC26">
            <v>0</v>
          </cell>
          <cell r="CD26">
            <v>58.011111110518947</v>
          </cell>
          <cell r="CE26">
            <v>50.32</v>
          </cell>
          <cell r="CF26">
            <v>56.866666666094162</v>
          </cell>
          <cell r="CG26">
            <v>49.768055555555556</v>
          </cell>
          <cell r="CH26">
            <v>0</v>
          </cell>
          <cell r="CI26">
            <v>0</v>
          </cell>
          <cell r="CJ26">
            <v>1.0038888888692277</v>
          </cell>
          <cell r="CK26">
            <v>0.51361111111111113</v>
          </cell>
          <cell r="CL26">
            <v>0.14055555555555554</v>
          </cell>
          <cell r="CM26">
            <v>3.833333333333333E-2</v>
          </cell>
          <cell r="CN26">
            <v>0</v>
          </cell>
          <cell r="CO26">
            <v>383.83499999921406</v>
          </cell>
          <cell r="CP26">
            <v>38.956666666666663</v>
          </cell>
          <cell r="CQ26">
            <v>0</v>
          </cell>
          <cell r="CR26">
            <v>0</v>
          </cell>
          <cell r="CS26">
            <v>0</v>
          </cell>
          <cell r="CT26">
            <v>0</v>
          </cell>
          <cell r="CU26">
            <v>19.906666666666666</v>
          </cell>
          <cell r="CV26">
            <v>0</v>
          </cell>
          <cell r="CW26">
            <v>8.3611111111111107</v>
          </cell>
          <cell r="CX26">
            <v>20.770277777777778</v>
          </cell>
          <cell r="CY26">
            <v>1.0833333333333333</v>
          </cell>
          <cell r="CZ26">
            <v>0</v>
          </cell>
          <cell r="DA26">
            <v>6.8472222222222223</v>
          </cell>
          <cell r="DB26">
            <v>0.42333333333333334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G26">
            <v>0</v>
          </cell>
          <cell r="DH26">
            <v>0</v>
          </cell>
          <cell r="DI26">
            <v>8.9938888888888897</v>
          </cell>
          <cell r="DJ26">
            <v>11.666388888888889</v>
          </cell>
          <cell r="DK26">
            <v>5.4611111111111112</v>
          </cell>
          <cell r="DL26">
            <v>0</v>
          </cell>
          <cell r="DM26">
            <v>0</v>
          </cell>
          <cell r="DN26">
            <v>55.245555555555555</v>
          </cell>
          <cell r="DO26">
            <v>122.47</v>
          </cell>
          <cell r="DP26">
            <v>509.67805555487229</v>
          </cell>
          <cell r="DQ26">
            <v>21.916156388859509</v>
          </cell>
          <cell r="DR26">
            <v>4.3000000000000003E-2</v>
          </cell>
          <cell r="DS26">
            <v>531.59421194373181</v>
          </cell>
          <cell r="DT26">
            <v>27.764444444444443</v>
          </cell>
          <cell r="DU26">
            <v>3.3730555556582575</v>
          </cell>
          <cell r="DV26">
            <v>30.52</v>
          </cell>
          <cell r="DW26">
            <v>5.7412212763577795E-2</v>
          </cell>
          <cell r="DX26">
            <v>2945.6683200000002</v>
          </cell>
          <cell r="DY26">
            <v>0</v>
          </cell>
          <cell r="DZ26">
            <v>0</v>
          </cell>
          <cell r="EA26">
            <v>0.23038249335371472</v>
          </cell>
          <cell r="EB26">
            <v>96.516000000000005</v>
          </cell>
          <cell r="EC26">
            <v>54253.015279961219</v>
          </cell>
          <cell r="ED26">
            <v>2587.0309500000003</v>
          </cell>
          <cell r="EE26">
            <v>32</v>
          </cell>
          <cell r="EF26">
            <v>6.3244791668592333</v>
          </cell>
          <cell r="EG26">
            <v>0.74722222178191355</v>
          </cell>
          <cell r="EH26">
            <v>58.884758399010742</v>
          </cell>
          <cell r="EI26">
            <v>13.030480656637632</v>
          </cell>
          <cell r="EJ26">
            <v>0</v>
          </cell>
          <cell r="EK26">
            <v>8.9651355840162026</v>
          </cell>
          <cell r="EL26">
            <v>7.1146245059288544</v>
          </cell>
          <cell r="EM26">
            <v>0</v>
          </cell>
          <cell r="EN26">
            <v>0</v>
          </cell>
          <cell r="EO26">
            <v>198.21239562462483</v>
          </cell>
          <cell r="EP26">
            <v>578.19166578844954</v>
          </cell>
          <cell r="EQ26">
            <v>-74.89646228357897</v>
          </cell>
          <cell r="ER26">
            <v>1505.2818047328901</v>
          </cell>
          <cell r="ES26">
            <v>-162.48153770880143</v>
          </cell>
          <cell r="ET26">
            <v>0.59295949038229567</v>
          </cell>
          <cell r="EU26">
            <v>230.02068335270735</v>
          </cell>
          <cell r="EV26">
            <v>22.474444444444444</v>
          </cell>
          <cell r="EW26">
            <v>0</v>
          </cell>
        </row>
        <row r="27">
          <cell r="A27">
            <v>42155</v>
          </cell>
          <cell r="B27">
            <v>48</v>
          </cell>
          <cell r="C27" t="str">
            <v>Sun</v>
          </cell>
          <cell r="D27">
            <v>1046</v>
          </cell>
          <cell r="E27">
            <v>0</v>
          </cell>
          <cell r="F27">
            <v>0</v>
          </cell>
          <cell r="G27">
            <v>0</v>
          </cell>
          <cell r="H27">
            <v>4260</v>
          </cell>
          <cell r="I27">
            <v>0</v>
          </cell>
          <cell r="J27">
            <v>0</v>
          </cell>
          <cell r="K27">
            <v>5306</v>
          </cell>
          <cell r="L27">
            <v>25</v>
          </cell>
          <cell r="M27">
            <v>5331</v>
          </cell>
          <cell r="N27">
            <v>4</v>
          </cell>
          <cell r="O27">
            <v>52</v>
          </cell>
          <cell r="P27">
            <v>1373</v>
          </cell>
          <cell r="Q27">
            <v>472</v>
          </cell>
          <cell r="R27">
            <v>3</v>
          </cell>
          <cell r="S27">
            <v>0</v>
          </cell>
          <cell r="T27">
            <v>0</v>
          </cell>
          <cell r="U27">
            <v>439</v>
          </cell>
          <cell r="V27">
            <v>475</v>
          </cell>
          <cell r="W27">
            <v>475</v>
          </cell>
          <cell r="X27">
            <v>208</v>
          </cell>
          <cell r="Y27">
            <v>0</v>
          </cell>
          <cell r="Z27">
            <v>0</v>
          </cell>
          <cell r="AA27">
            <v>0</v>
          </cell>
          <cell r="AB27">
            <v>208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1.0917979995103495</v>
          </cell>
          <cell r="AI27">
            <v>1.2455436897131231</v>
          </cell>
          <cell r="AJ27">
            <v>0.99924613644930271</v>
          </cell>
          <cell r="AK27">
            <v>217.70249176157716</v>
          </cell>
          <cell r="AL27">
            <v>0</v>
          </cell>
          <cell r="AM27">
            <v>0</v>
          </cell>
          <cell r="AN27">
            <v>9.1841240249227312</v>
          </cell>
          <cell r="AO27">
            <v>9.1841240249227312</v>
          </cell>
          <cell r="AP27">
            <v>0</v>
          </cell>
          <cell r="AQ27">
            <v>16.169754049555429</v>
          </cell>
          <cell r="AR27">
            <v>11.170526315789473</v>
          </cell>
          <cell r="AS27">
            <v>14.863630950104969</v>
          </cell>
          <cell r="AT27">
            <v>38.525271267809515</v>
          </cell>
          <cell r="AU27">
            <v>186.40253720390137</v>
          </cell>
          <cell r="AV27">
            <v>0.20667782663101639</v>
          </cell>
          <cell r="AW27">
            <v>1.2027291628415218</v>
          </cell>
          <cell r="AX27">
            <v>44.425184333820773</v>
          </cell>
          <cell r="BF27">
            <v>10.5</v>
          </cell>
          <cell r="BG27">
            <v>8.1202777777819168</v>
          </cell>
          <cell r="BH27">
            <v>128.64861111106867</v>
          </cell>
          <cell r="BI27">
            <v>0</v>
          </cell>
          <cell r="BJ27">
            <v>147.2688888888506</v>
          </cell>
          <cell r="BK27">
            <v>28.465277777822791</v>
          </cell>
          <cell r="BL27">
            <v>31.078333333333333</v>
          </cell>
          <cell r="BM27">
            <v>4.8047222222222219</v>
          </cell>
          <cell r="BN27">
            <v>5.1302777777777777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S27">
            <v>0</v>
          </cell>
          <cell r="BT27">
            <v>0</v>
          </cell>
          <cell r="BU27">
            <v>23.66055555560057</v>
          </cell>
          <cell r="BV27">
            <v>25.948055555555555</v>
          </cell>
          <cell r="BW27">
            <v>5.661944444444444</v>
          </cell>
          <cell r="BX27">
            <v>5.661944444444444</v>
          </cell>
          <cell r="BY27">
            <v>0</v>
          </cell>
          <cell r="BZ27">
            <v>0</v>
          </cell>
          <cell r="CA27">
            <v>29.375833333288064</v>
          </cell>
          <cell r="CB27">
            <v>0</v>
          </cell>
          <cell r="CC27">
            <v>0</v>
          </cell>
          <cell r="CD27">
            <v>13.993888888806881</v>
          </cell>
          <cell r="CE27">
            <v>17.43</v>
          </cell>
          <cell r="CF27">
            <v>13.993888888806881</v>
          </cell>
          <cell r="CG27">
            <v>17.43</v>
          </cell>
          <cell r="CH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M27">
            <v>0</v>
          </cell>
          <cell r="CN27">
            <v>0</v>
          </cell>
          <cell r="CO27">
            <v>77.496944444362185</v>
          </cell>
          <cell r="CP27">
            <v>26.266388888951496</v>
          </cell>
          <cell r="CQ27">
            <v>0</v>
          </cell>
          <cell r="CR27">
            <v>0</v>
          </cell>
          <cell r="CS27">
            <v>0</v>
          </cell>
          <cell r="CT27">
            <v>0</v>
          </cell>
          <cell r="CU27">
            <v>6.4058333333333337</v>
          </cell>
          <cell r="CV27">
            <v>0</v>
          </cell>
          <cell r="CW27">
            <v>0</v>
          </cell>
          <cell r="CX27">
            <v>6.0175000000000001</v>
          </cell>
          <cell r="CY27">
            <v>0</v>
          </cell>
          <cell r="CZ27">
            <v>0</v>
          </cell>
          <cell r="DA27">
            <v>0</v>
          </cell>
          <cell r="DB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G27">
            <v>0</v>
          </cell>
          <cell r="DH27">
            <v>0</v>
          </cell>
          <cell r="DI27">
            <v>12.826944444444445</v>
          </cell>
          <cell r="DJ27">
            <v>3.1058333333333334</v>
          </cell>
          <cell r="DK27">
            <v>0</v>
          </cell>
          <cell r="DL27">
            <v>0</v>
          </cell>
          <cell r="DM27">
            <v>4.0663888888888886</v>
          </cell>
          <cell r="DN27">
            <v>26.016666666666666</v>
          </cell>
          <cell r="DO27">
            <v>58.688888888951496</v>
          </cell>
          <cell r="DP27">
            <v>137.72777777773948</v>
          </cell>
          <cell r="DQ27">
            <v>5.9222944444427972</v>
          </cell>
          <cell r="DR27">
            <v>4.2999999999999997E-2</v>
          </cell>
          <cell r="DS27">
            <v>143.65007222218227</v>
          </cell>
          <cell r="DT27">
            <v>9.5411111111111104</v>
          </cell>
          <cell r="DU27">
            <v>1.5419444444258092</v>
          </cell>
          <cell r="DV27">
            <v>0.02</v>
          </cell>
          <cell r="DW27">
            <v>1.3922721854999265E-4</v>
          </cell>
          <cell r="DX27">
            <v>0.88837999999999995</v>
          </cell>
          <cell r="DY27">
            <v>0</v>
          </cell>
          <cell r="DZ27">
            <v>0</v>
          </cell>
          <cell r="EA27">
            <v>0.40855453798991426</v>
          </cell>
          <cell r="EB27">
            <v>44.418999999999997</v>
          </cell>
          <cell r="EC27">
            <v>6381.6809380371142</v>
          </cell>
          <cell r="ED27">
            <v>0</v>
          </cell>
          <cell r="EE27">
            <v>18</v>
          </cell>
          <cell r="EF27">
            <v>5.1398148147526976</v>
          </cell>
          <cell r="EG27">
            <v>0</v>
          </cell>
          <cell r="EH27">
            <v>0</v>
          </cell>
          <cell r="EI27">
            <v>14.863630950104969</v>
          </cell>
          <cell r="EJ27">
            <v>0</v>
          </cell>
          <cell r="EK27">
            <v>0</v>
          </cell>
          <cell r="EL27">
            <v>0</v>
          </cell>
          <cell r="EM27">
            <v>0</v>
          </cell>
          <cell r="EN27">
            <v>0</v>
          </cell>
          <cell r="EO27">
            <v>180.04649087758369</v>
          </cell>
          <cell r="EP27">
            <v>-23.512372717482616</v>
          </cell>
          <cell r="EQ27">
            <v>73.832188297013786</v>
          </cell>
          <cell r="ER27">
            <v>-601.21746244211772</v>
          </cell>
          <cell r="ES27">
            <v>-111.68702890383702</v>
          </cell>
          <cell r="ET27">
            <v>0.4253169613834229</v>
          </cell>
          <cell r="EU27">
            <v>50.798479082109239</v>
          </cell>
          <cell r="EV27">
            <v>3.2102777777777778</v>
          </cell>
          <cell r="EW27">
            <v>0</v>
          </cell>
        </row>
        <row r="28">
          <cell r="A28">
            <v>42156</v>
          </cell>
          <cell r="B28">
            <v>49</v>
          </cell>
          <cell r="C28" t="str">
            <v>Mon</v>
          </cell>
          <cell r="D28">
            <v>36283</v>
          </cell>
          <cell r="E28">
            <v>231</v>
          </cell>
          <cell r="F28">
            <v>0</v>
          </cell>
          <cell r="G28">
            <v>0</v>
          </cell>
          <cell r="H28">
            <v>4236</v>
          </cell>
          <cell r="I28">
            <v>180</v>
          </cell>
          <cell r="J28">
            <v>0</v>
          </cell>
          <cell r="K28">
            <v>40930</v>
          </cell>
          <cell r="L28">
            <v>26</v>
          </cell>
          <cell r="M28">
            <v>40956</v>
          </cell>
          <cell r="N28">
            <v>297</v>
          </cell>
          <cell r="O28">
            <v>1102</v>
          </cell>
          <cell r="P28">
            <v>57622</v>
          </cell>
          <cell r="Q28">
            <v>393</v>
          </cell>
          <cell r="R28">
            <v>3</v>
          </cell>
          <cell r="S28">
            <v>1</v>
          </cell>
          <cell r="T28">
            <v>0</v>
          </cell>
          <cell r="U28">
            <v>382</v>
          </cell>
          <cell r="V28">
            <v>397</v>
          </cell>
          <cell r="W28">
            <v>396</v>
          </cell>
          <cell r="X28">
            <v>723</v>
          </cell>
          <cell r="Y28">
            <v>1</v>
          </cell>
          <cell r="Z28">
            <v>19</v>
          </cell>
          <cell r="AA28">
            <v>1</v>
          </cell>
          <cell r="AB28">
            <v>744</v>
          </cell>
          <cell r="AC28">
            <v>18</v>
          </cell>
          <cell r="AD28">
            <v>708</v>
          </cell>
          <cell r="AE28">
            <v>35</v>
          </cell>
          <cell r="AF28">
            <v>0</v>
          </cell>
          <cell r="AG28">
            <v>0</v>
          </cell>
          <cell r="AH28">
            <v>0.92843227470819401</v>
          </cell>
          <cell r="AI28">
            <v>0.93952698412577573</v>
          </cell>
          <cell r="AJ28">
            <v>0.99274370877107254</v>
          </cell>
          <cell r="AK28">
            <v>181.87803115428963</v>
          </cell>
          <cell r="AL28">
            <v>180.19501625135428</v>
          </cell>
          <cell r="AM28">
            <v>4.3977522599560224E-3</v>
          </cell>
          <cell r="AN28">
            <v>17.43065654937044</v>
          </cell>
          <cell r="AO28">
            <v>33.516381393305508</v>
          </cell>
          <cell r="AP28">
            <v>23.333607975368658</v>
          </cell>
          <cell r="AQ28">
            <v>11.849192100545295</v>
          </cell>
          <cell r="AR28">
            <v>103.35858585858585</v>
          </cell>
          <cell r="AS28">
            <v>13.016664479773436</v>
          </cell>
          <cell r="AT28">
            <v>78.364841018498993</v>
          </cell>
          <cell r="AU28">
            <v>182.48989696950287</v>
          </cell>
          <cell r="AV28">
            <v>0.42942016144375966</v>
          </cell>
          <cell r="AW28">
            <v>0.62412419256644447</v>
          </cell>
          <cell r="AX28">
            <v>46.892994368426152</v>
          </cell>
          <cell r="BF28">
            <v>21.264722222222222</v>
          </cell>
          <cell r="BG28">
            <v>160.62888888912613</v>
          </cell>
          <cell r="BH28">
            <v>363.73111111096807</v>
          </cell>
          <cell r="BI28">
            <v>6.6455555556551555</v>
          </cell>
          <cell r="BJ28">
            <v>552.27027777797161</v>
          </cell>
          <cell r="BK28">
            <v>224.28638888891527</v>
          </cell>
          <cell r="BL28">
            <v>208.23472222222222</v>
          </cell>
          <cell r="BM28">
            <v>199.49083333335972</v>
          </cell>
          <cell r="BN28">
            <v>175.8113888888889</v>
          </cell>
          <cell r="BO28">
            <v>1.2819444444444446</v>
          </cell>
          <cell r="BP28">
            <v>0.96277777777777773</v>
          </cell>
          <cell r="BQ28">
            <v>0</v>
          </cell>
          <cell r="BR28">
            <v>0</v>
          </cell>
          <cell r="BS28">
            <v>0</v>
          </cell>
          <cell r="BT28">
            <v>0</v>
          </cell>
          <cell r="BU28">
            <v>23.513611111111111</v>
          </cell>
          <cell r="BV28">
            <v>31.460555555555555</v>
          </cell>
          <cell r="BW28">
            <v>63.221944444760581</v>
          </cell>
          <cell r="BX28">
            <v>32.879444444444445</v>
          </cell>
          <cell r="BY28">
            <v>30.342500000316132</v>
          </cell>
          <cell r="BZ28">
            <v>35.295277777777777</v>
          </cell>
          <cell r="CA28">
            <v>33.419999999981115</v>
          </cell>
          <cell r="CB28">
            <v>0</v>
          </cell>
          <cell r="CC28">
            <v>0</v>
          </cell>
          <cell r="CD28">
            <v>57.1574999997964</v>
          </cell>
          <cell r="CE28">
            <v>46.913333333333334</v>
          </cell>
          <cell r="CF28">
            <v>55.718611110907517</v>
          </cell>
          <cell r="CG28">
            <v>46.053888888888892</v>
          </cell>
          <cell r="CH28">
            <v>0.04</v>
          </cell>
          <cell r="CI28">
            <v>3.9444444444444442E-2</v>
          </cell>
          <cell r="CJ28">
            <v>1.3730555555555555</v>
          </cell>
          <cell r="CK28">
            <v>0.77916666666666667</v>
          </cell>
          <cell r="CL28">
            <v>2.5833333333333333E-2</v>
          </cell>
          <cell r="CM28">
            <v>4.0833333333333333E-2</v>
          </cell>
          <cell r="CN28">
            <v>0</v>
          </cell>
          <cell r="CO28">
            <v>378.08583333345337</v>
          </cell>
          <cell r="CP28">
            <v>66.426111111111112</v>
          </cell>
          <cell r="CQ28">
            <v>0</v>
          </cell>
          <cell r="CR28">
            <v>6.4922222222222219</v>
          </cell>
          <cell r="CS28">
            <v>0</v>
          </cell>
          <cell r="CT28">
            <v>0</v>
          </cell>
          <cell r="CU28">
            <v>21.701944444444443</v>
          </cell>
          <cell r="CV28">
            <v>0</v>
          </cell>
          <cell r="CW28">
            <v>2.1544444444444446</v>
          </cell>
          <cell r="CX28">
            <v>18.267777777777777</v>
          </cell>
          <cell r="CY28">
            <v>0</v>
          </cell>
          <cell r="CZ28">
            <v>0.50527777776898197</v>
          </cell>
          <cell r="DA28">
            <v>9.6466666666666665</v>
          </cell>
          <cell r="DB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G28">
            <v>0</v>
          </cell>
          <cell r="DH28">
            <v>0</v>
          </cell>
          <cell r="DI28">
            <v>8.5269444444444442</v>
          </cell>
          <cell r="DJ28">
            <v>5.69</v>
          </cell>
          <cell r="DK28">
            <v>1.835</v>
          </cell>
          <cell r="DL28">
            <v>0</v>
          </cell>
          <cell r="DM28">
            <v>0</v>
          </cell>
          <cell r="DN28">
            <v>44.471666666657867</v>
          </cell>
          <cell r="DO28">
            <v>141.24638888888009</v>
          </cell>
          <cell r="DP28">
            <v>522.30055555574938</v>
          </cell>
          <cell r="DQ28">
            <v>22.458923888897218</v>
          </cell>
          <cell r="DR28">
            <v>4.299999999999999E-2</v>
          </cell>
          <cell r="DS28">
            <v>544.75947944464656</v>
          </cell>
          <cell r="DT28">
            <v>29.969722222222224</v>
          </cell>
          <cell r="DU28">
            <v>2.9683333334158446</v>
          </cell>
          <cell r="DV28">
            <v>65.28</v>
          </cell>
          <cell r="DW28">
            <v>0.11983270133554996</v>
          </cell>
          <cell r="DX28">
            <v>2733.6</v>
          </cell>
          <cell r="DY28">
            <v>0</v>
          </cell>
          <cell r="DZ28">
            <v>0</v>
          </cell>
          <cell r="EA28">
            <v>0.25928211296639264</v>
          </cell>
          <cell r="EB28">
            <v>41.875</v>
          </cell>
          <cell r="EC28">
            <v>25545.403201744572</v>
          </cell>
          <cell r="ED28">
            <v>278.28263889305964</v>
          </cell>
          <cell r="EE28">
            <v>27</v>
          </cell>
          <cell r="EF28">
            <v>6.5962962964796548</v>
          </cell>
          <cell r="EG28">
            <v>2.7063888888700038</v>
          </cell>
          <cell r="EH28">
            <v>12.932361695666552</v>
          </cell>
          <cell r="EI28">
            <v>12.975915687504726</v>
          </cell>
          <cell r="EJ28">
            <v>25</v>
          </cell>
          <cell r="EK28">
            <v>13.837750354036011</v>
          </cell>
          <cell r="EL28">
            <v>38.70967741935484</v>
          </cell>
          <cell r="EM28">
            <v>0</v>
          </cell>
          <cell r="EN28">
            <v>0</v>
          </cell>
          <cell r="EO28">
            <v>180.15097638483621</v>
          </cell>
          <cell r="EP28">
            <v>29.316876548758049</v>
          </cell>
          <cell r="EQ28">
            <v>-1010.4167762682466</v>
          </cell>
          <cell r="ER28">
            <v>-108.19492700730876</v>
          </cell>
          <cell r="ES28">
            <v>-88.633341865202581</v>
          </cell>
          <cell r="ET28">
            <v>-1.9063982671113644E-2</v>
          </cell>
          <cell r="EU28">
            <v>-16.63977362158095</v>
          </cell>
          <cell r="EV28">
            <v>5.8530555555555557</v>
          </cell>
          <cell r="EW28">
            <v>0</v>
          </cell>
        </row>
        <row r="29">
          <cell r="A29">
            <v>42157</v>
          </cell>
          <cell r="B29">
            <v>49</v>
          </cell>
          <cell r="C29" t="str">
            <v>Tue</v>
          </cell>
          <cell r="D29">
            <v>26108</v>
          </cell>
          <cell r="E29">
            <v>173</v>
          </cell>
          <cell r="F29">
            <v>0</v>
          </cell>
          <cell r="G29">
            <v>0</v>
          </cell>
          <cell r="H29">
            <v>6190</v>
          </cell>
          <cell r="I29">
            <v>0</v>
          </cell>
          <cell r="J29">
            <v>0</v>
          </cell>
          <cell r="K29">
            <v>32471</v>
          </cell>
          <cell r="L29">
            <v>27</v>
          </cell>
          <cell r="M29">
            <v>32498</v>
          </cell>
          <cell r="N29">
            <v>237</v>
          </cell>
          <cell r="O29">
            <v>973</v>
          </cell>
          <cell r="P29">
            <v>52567</v>
          </cell>
          <cell r="Q29">
            <v>494</v>
          </cell>
          <cell r="R29">
            <v>3</v>
          </cell>
          <cell r="S29">
            <v>0</v>
          </cell>
          <cell r="T29">
            <v>0</v>
          </cell>
          <cell r="U29">
            <v>484</v>
          </cell>
          <cell r="V29">
            <v>498</v>
          </cell>
          <cell r="W29">
            <v>497</v>
          </cell>
          <cell r="X29">
            <v>656</v>
          </cell>
          <cell r="Y29">
            <v>0</v>
          </cell>
          <cell r="Z29">
            <v>8</v>
          </cell>
          <cell r="AA29">
            <v>0</v>
          </cell>
          <cell r="AB29">
            <v>664</v>
          </cell>
          <cell r="AC29">
            <v>20</v>
          </cell>
          <cell r="AD29">
            <v>634</v>
          </cell>
          <cell r="AE29">
            <v>3</v>
          </cell>
          <cell r="AF29">
            <v>0</v>
          </cell>
          <cell r="AG29">
            <v>0</v>
          </cell>
          <cell r="AH29">
            <v>0.91305992917189815</v>
          </cell>
          <cell r="AI29">
            <v>0.9697618962852661</v>
          </cell>
          <cell r="AJ29">
            <v>0.99270117951402792</v>
          </cell>
          <cell r="AK29">
            <v>186.14039430832557</v>
          </cell>
          <cell r="AL29">
            <v>132.6235093696763</v>
          </cell>
          <cell r="AM29">
            <v>0</v>
          </cell>
          <cell r="AN29">
            <v>13.557196600208531</v>
          </cell>
          <cell r="AO29">
            <v>22.895464439084652</v>
          </cell>
          <cell r="AP29">
            <v>21.65855324947146</v>
          </cell>
          <cell r="AQ29">
            <v>11.573915349714285</v>
          </cell>
          <cell r="AR29">
            <v>65.334004024144875</v>
          </cell>
          <cell r="AS29">
            <v>13.613609052963087</v>
          </cell>
          <cell r="AT29">
            <v>64.473137020185007</v>
          </cell>
          <cell r="AU29">
            <v>174.82173195196012</v>
          </cell>
          <cell r="AV29">
            <v>0.36879360649453924</v>
          </cell>
          <cell r="AW29">
            <v>0.77942074141619566</v>
          </cell>
          <cell r="AX29">
            <v>48.179961896165452</v>
          </cell>
          <cell r="BF29">
            <v>27.382222222222222</v>
          </cell>
          <cell r="BG29">
            <v>52.728888889073858</v>
          </cell>
          <cell r="BH29">
            <v>428.57194444457303</v>
          </cell>
          <cell r="BI29">
            <v>11.9175</v>
          </cell>
          <cell r="BJ29">
            <v>520.60055555586916</v>
          </cell>
          <cell r="BK29">
            <v>185.73777777766679</v>
          </cell>
          <cell r="BL29">
            <v>169.58972222222221</v>
          </cell>
          <cell r="BM29">
            <v>140.25972222211124</v>
          </cell>
          <cell r="BN29">
            <v>126.83</v>
          </cell>
          <cell r="BO29">
            <v>1.3044444444444445</v>
          </cell>
          <cell r="BP29">
            <v>0.92888888888888888</v>
          </cell>
          <cell r="BQ29">
            <v>0</v>
          </cell>
          <cell r="BR29">
            <v>0</v>
          </cell>
          <cell r="BS29">
            <v>0</v>
          </cell>
          <cell r="BT29">
            <v>0</v>
          </cell>
          <cell r="BU29">
            <v>44.173611111111114</v>
          </cell>
          <cell r="BV29">
            <v>41.830833333333331</v>
          </cell>
          <cell r="BW29">
            <v>71.770000000223774</v>
          </cell>
          <cell r="BX29">
            <v>42.497500000000002</v>
          </cell>
          <cell r="BY29">
            <v>29.272500000223776</v>
          </cell>
          <cell r="BZ29">
            <v>30.550833333333333</v>
          </cell>
          <cell r="CA29">
            <v>42.941388888961328</v>
          </cell>
          <cell r="CB29">
            <v>0</v>
          </cell>
          <cell r="CC29">
            <v>0</v>
          </cell>
          <cell r="CD29">
            <v>48.774722222207217</v>
          </cell>
          <cell r="CE29">
            <v>45.136388888888895</v>
          </cell>
          <cell r="CF29">
            <v>48.290833333318325</v>
          </cell>
          <cell r="CG29">
            <v>44.936111111111117</v>
          </cell>
          <cell r="CH29">
            <v>0</v>
          </cell>
          <cell r="CI29">
            <v>0</v>
          </cell>
          <cell r="CJ29">
            <v>0.48388888888888887</v>
          </cell>
          <cell r="CK29">
            <v>0.20027777777777778</v>
          </cell>
          <cell r="CL29">
            <v>0</v>
          </cell>
          <cell r="CM29">
            <v>0</v>
          </cell>
          <cell r="CN29">
            <v>0</v>
          </cell>
          <cell r="CO29">
            <v>349.22388888905914</v>
          </cell>
          <cell r="CP29">
            <v>71.440555555555548</v>
          </cell>
          <cell r="CQ29">
            <v>0</v>
          </cell>
          <cell r="CR29">
            <v>7.724444444444444</v>
          </cell>
          <cell r="CS29">
            <v>0</v>
          </cell>
          <cell r="CT29">
            <v>0</v>
          </cell>
          <cell r="CU29">
            <v>22.236111111111111</v>
          </cell>
          <cell r="CV29">
            <v>0</v>
          </cell>
          <cell r="CW29">
            <v>0</v>
          </cell>
          <cell r="CX29">
            <v>19.681944444444444</v>
          </cell>
          <cell r="CY29">
            <v>2.0666666666666669</v>
          </cell>
          <cell r="CZ29">
            <v>4.6502777776243684</v>
          </cell>
          <cell r="DA29">
            <v>5.8988888888888882</v>
          </cell>
          <cell r="DB29">
            <v>1.1191666666666666</v>
          </cell>
          <cell r="DC29">
            <v>0</v>
          </cell>
          <cell r="DD29">
            <v>0</v>
          </cell>
          <cell r="DE29">
            <v>0</v>
          </cell>
          <cell r="DF29">
            <v>0.12777777777777777</v>
          </cell>
          <cell r="DG29">
            <v>0</v>
          </cell>
          <cell r="DH29">
            <v>0</v>
          </cell>
          <cell r="DI29">
            <v>7.8991666666666669</v>
          </cell>
          <cell r="DJ29">
            <v>3.4950000000649339</v>
          </cell>
          <cell r="DK29">
            <v>3.376944444432544</v>
          </cell>
          <cell r="DL29">
            <v>0</v>
          </cell>
          <cell r="DM29">
            <v>0</v>
          </cell>
          <cell r="DN29">
            <v>48.315833333232959</v>
          </cell>
          <cell r="DO29">
            <v>149.71694444434405</v>
          </cell>
          <cell r="DP29">
            <v>503.63611111142467</v>
          </cell>
          <cell r="DQ29">
            <v>21.656352777791259</v>
          </cell>
          <cell r="DR29">
            <v>4.2999999999999997E-2</v>
          </cell>
          <cell r="DS29">
            <v>525.29246388921592</v>
          </cell>
          <cell r="DT29">
            <v>25.535277777777779</v>
          </cell>
          <cell r="DU29">
            <v>4.6952777780214658</v>
          </cell>
          <cell r="DV29">
            <v>58.5</v>
          </cell>
          <cell r="DW29">
            <v>0.11136653202079373</v>
          </cell>
          <cell r="DX29">
            <v>2536.0919999999996</v>
          </cell>
          <cell r="DY29">
            <v>0</v>
          </cell>
          <cell r="DZ29">
            <v>0</v>
          </cell>
          <cell r="EA29">
            <v>0.28501635705156303</v>
          </cell>
          <cell r="EB29">
            <v>43.351999999999997</v>
          </cell>
          <cell r="EC29">
            <v>25308.570894525288</v>
          </cell>
          <cell r="ED29">
            <v>516.64746000000002</v>
          </cell>
          <cell r="EE29">
            <v>35</v>
          </cell>
          <cell r="EF29">
            <v>8.0490476194653695</v>
          </cell>
          <cell r="EG29">
            <v>6.3611111110076307E-2</v>
          </cell>
          <cell r="EH29">
            <v>47.161572053168953</v>
          </cell>
          <cell r="EI29">
            <v>13.584358660205433</v>
          </cell>
          <cell r="EJ29">
            <v>0</v>
          </cell>
          <cell r="EK29">
            <v>16.532721010332953</v>
          </cell>
          <cell r="EL29">
            <v>0</v>
          </cell>
          <cell r="EM29">
            <v>0</v>
          </cell>
          <cell r="EN29">
            <v>0</v>
          </cell>
          <cell r="EO29">
            <v>140.12891054865585</v>
          </cell>
          <cell r="EP29">
            <v>399.92352196059392</v>
          </cell>
          <cell r="EQ29">
            <v>-148.20897508365334</v>
          </cell>
          <cell r="ER29">
            <v>-94.803808352850893</v>
          </cell>
          <cell r="ES29">
            <v>-189.0432576359276</v>
          </cell>
          <cell r="ET29">
            <v>0.13623256617863755</v>
          </cell>
          <cell r="EU29">
            <v>91.814262242880815</v>
          </cell>
          <cell r="EV29">
            <v>7.9769444445388702</v>
          </cell>
          <cell r="EW29">
            <v>0</v>
          </cell>
        </row>
        <row r="30">
          <cell r="A30">
            <v>42158</v>
          </cell>
          <cell r="B30">
            <v>49</v>
          </cell>
          <cell r="C30" t="str">
            <v>Wed</v>
          </cell>
          <cell r="D30">
            <v>33467</v>
          </cell>
          <cell r="E30">
            <v>196</v>
          </cell>
          <cell r="F30">
            <v>0</v>
          </cell>
          <cell r="G30">
            <v>0</v>
          </cell>
          <cell r="H30">
            <v>7180</v>
          </cell>
          <cell r="I30">
            <v>180</v>
          </cell>
          <cell r="J30">
            <v>0</v>
          </cell>
          <cell r="K30">
            <v>41023</v>
          </cell>
          <cell r="L30">
            <v>28</v>
          </cell>
          <cell r="M30">
            <v>41051</v>
          </cell>
          <cell r="N30">
            <v>530</v>
          </cell>
          <cell r="O30">
            <v>1283</v>
          </cell>
          <cell r="P30">
            <v>71709</v>
          </cell>
          <cell r="Q30">
            <v>644</v>
          </cell>
          <cell r="R30">
            <v>3</v>
          </cell>
          <cell r="S30">
            <v>0</v>
          </cell>
          <cell r="T30">
            <v>0</v>
          </cell>
          <cell r="U30">
            <v>596</v>
          </cell>
          <cell r="V30">
            <v>647</v>
          </cell>
          <cell r="W30">
            <v>647</v>
          </cell>
          <cell r="X30">
            <v>855</v>
          </cell>
          <cell r="Y30">
            <v>0</v>
          </cell>
          <cell r="Z30">
            <v>6</v>
          </cell>
          <cell r="AA30">
            <v>1</v>
          </cell>
          <cell r="AB30">
            <v>862</v>
          </cell>
          <cell r="AC30">
            <v>16</v>
          </cell>
          <cell r="AD30">
            <v>867</v>
          </cell>
          <cell r="AE30">
            <v>23</v>
          </cell>
          <cell r="AF30">
            <v>0</v>
          </cell>
          <cell r="AG30">
            <v>0</v>
          </cell>
          <cell r="AH30">
            <v>0.92241673866440754</v>
          </cell>
          <cell r="AI30">
            <v>1.0162075635315875</v>
          </cell>
          <cell r="AJ30">
            <v>0.98708041830192816</v>
          </cell>
          <cell r="AK30">
            <v>186.70658626952942</v>
          </cell>
          <cell r="AL30">
            <v>162.73062730627308</v>
          </cell>
          <cell r="AM30">
            <v>4.3877824634960877E-3</v>
          </cell>
          <cell r="AN30">
            <v>17.659811197376698</v>
          </cell>
          <cell r="AO30">
            <v>33.500638273180925</v>
          </cell>
          <cell r="AP30">
            <v>25.237929668180573</v>
          </cell>
          <cell r="AQ30">
            <v>9.7291607492091963</v>
          </cell>
          <cell r="AR30">
            <v>63.404945904173104</v>
          </cell>
          <cell r="AS30">
            <v>14.030962887998351</v>
          </cell>
          <cell r="AT30">
            <v>66.815272936220879</v>
          </cell>
          <cell r="AU30">
            <v>180.21789746514767</v>
          </cell>
          <cell r="AV30">
            <v>0.37074715594849439</v>
          </cell>
          <cell r="AW30">
            <v>0.72391705930310812</v>
          </cell>
          <cell r="AX30">
            <v>46.374607766561418</v>
          </cell>
          <cell r="BF30">
            <v>33.146944444444443</v>
          </cell>
          <cell r="BG30">
            <v>139.90111111107774</v>
          </cell>
          <cell r="BH30">
            <v>466.87277777769651</v>
          </cell>
          <cell r="BI30">
            <v>0</v>
          </cell>
          <cell r="BJ30">
            <v>639.92083333321875</v>
          </cell>
          <cell r="BK30">
            <v>227.63000000004681</v>
          </cell>
          <cell r="BL30">
            <v>209.96972222222226</v>
          </cell>
          <cell r="BM30">
            <v>179.24916666671348</v>
          </cell>
          <cell r="BN30">
            <v>158.41583333333335</v>
          </cell>
          <cell r="BO30">
            <v>1.2044444444444444</v>
          </cell>
          <cell r="BP30">
            <v>0.92500000000000004</v>
          </cell>
          <cell r="BQ30">
            <v>0</v>
          </cell>
          <cell r="BR30">
            <v>0</v>
          </cell>
          <cell r="BS30">
            <v>0</v>
          </cell>
          <cell r="BT30">
            <v>0</v>
          </cell>
          <cell r="BU30">
            <v>47.176388888888887</v>
          </cell>
          <cell r="BV30">
            <v>50.628888888888888</v>
          </cell>
          <cell r="BW30">
            <v>72.650833333404222</v>
          </cell>
          <cell r="BX30">
            <v>38.297777777777775</v>
          </cell>
          <cell r="BY30">
            <v>34.35305555562644</v>
          </cell>
          <cell r="BZ30">
            <v>41.221388888888889</v>
          </cell>
          <cell r="CA30">
            <v>66.501111111006082</v>
          </cell>
          <cell r="CB30">
            <v>0</v>
          </cell>
          <cell r="CC30">
            <v>0</v>
          </cell>
          <cell r="CD30">
            <v>61.435555555301768</v>
          </cell>
          <cell r="CE30">
            <v>56.119722222222222</v>
          </cell>
          <cell r="CF30">
            <v>61.066944444190661</v>
          </cell>
          <cell r="CG30">
            <v>55.746944444444445</v>
          </cell>
          <cell r="CH30">
            <v>0</v>
          </cell>
          <cell r="CI30">
            <v>0</v>
          </cell>
          <cell r="CJ30">
            <v>0.32305555555555554</v>
          </cell>
          <cell r="CK30">
            <v>0.32166666666666666</v>
          </cell>
          <cell r="CL30">
            <v>4.5555555555555557E-2</v>
          </cell>
          <cell r="CM30">
            <v>5.1111111111111114E-2</v>
          </cell>
          <cell r="CN30">
            <v>0</v>
          </cell>
          <cell r="CO30">
            <v>428.2174999997589</v>
          </cell>
          <cell r="CP30">
            <v>95.19083333333333</v>
          </cell>
          <cell r="CQ30">
            <v>0</v>
          </cell>
          <cell r="CR30">
            <v>11.186388888888889</v>
          </cell>
          <cell r="CS30">
            <v>0</v>
          </cell>
          <cell r="CT30">
            <v>0</v>
          </cell>
          <cell r="CU30">
            <v>23.692222222222224</v>
          </cell>
          <cell r="CV30">
            <v>0</v>
          </cell>
          <cell r="CW30">
            <v>0</v>
          </cell>
          <cell r="CX30">
            <v>23.206944444444442</v>
          </cell>
          <cell r="CY30">
            <v>1.25</v>
          </cell>
          <cell r="CZ30">
            <v>1.6325000000000001</v>
          </cell>
          <cell r="DA30">
            <v>7.2050000000000001</v>
          </cell>
          <cell r="DB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G30">
            <v>0</v>
          </cell>
          <cell r="DH30">
            <v>0</v>
          </cell>
          <cell r="DI30">
            <v>9.8647222222222215</v>
          </cell>
          <cell r="DJ30">
            <v>4.8197222222222225</v>
          </cell>
          <cell r="DK30">
            <v>2.4733333333333332</v>
          </cell>
          <cell r="DL30">
            <v>0</v>
          </cell>
          <cell r="DM30">
            <v>0</v>
          </cell>
          <cell r="DN30">
            <v>50.452222222222225</v>
          </cell>
          <cell r="DO30">
            <v>180.52166666666665</v>
          </cell>
          <cell r="DP30">
            <v>613.97638888879305</v>
          </cell>
          <cell r="DQ30">
            <v>26.400984722218098</v>
          </cell>
          <cell r="DR30">
            <v>4.2999999999999997E-2</v>
          </cell>
          <cell r="DS30">
            <v>640.37737361101119</v>
          </cell>
          <cell r="DT30">
            <v>33.862222222222222</v>
          </cell>
          <cell r="DU30">
            <v>5.2372222223675857</v>
          </cell>
          <cell r="DV30">
            <v>29.43</v>
          </cell>
          <cell r="DW30">
            <v>4.5957276463482397E-2</v>
          </cell>
          <cell r="DX30">
            <v>1304.8379100000002</v>
          </cell>
          <cell r="DY30">
            <v>0</v>
          </cell>
          <cell r="DZ30">
            <v>0</v>
          </cell>
          <cell r="EA30">
            <v>0.28189888354225667</v>
          </cell>
          <cell r="EB30">
            <v>44.337000000000003</v>
          </cell>
          <cell r="EC30">
            <v>29697.249523791404</v>
          </cell>
          <cell r="ED30">
            <v>0</v>
          </cell>
          <cell r="EE30">
            <v>45</v>
          </cell>
          <cell r="EF30">
            <v>6.9829629631567816</v>
          </cell>
          <cell r="EG30">
            <v>1.5152777777456989</v>
          </cell>
          <cell r="EH30">
            <v>15.178735105729221</v>
          </cell>
          <cell r="EI30">
            <v>14.001028015760443</v>
          </cell>
          <cell r="EJ30">
            <v>0</v>
          </cell>
          <cell r="EK30">
            <v>18.572656921754085</v>
          </cell>
          <cell r="EL30">
            <v>21.95121951219512</v>
          </cell>
          <cell r="EM30">
            <v>0</v>
          </cell>
          <cell r="EN30">
            <v>0</v>
          </cell>
          <cell r="EO30">
            <v>152.19477728383433</v>
          </cell>
          <cell r="EP30">
            <v>160.48401832176512</v>
          </cell>
          <cell r="EQ30">
            <v>-1207.6631590571149</v>
          </cell>
          <cell r="ER30">
            <v>368.9404527529216</v>
          </cell>
          <cell r="ES30">
            <v>-323.56226334303523</v>
          </cell>
          <cell r="ET30">
            <v>8.0728884065550011E-2</v>
          </cell>
          <cell r="EU30">
            <v>71.412809089223202</v>
          </cell>
          <cell r="EV30">
            <v>11.243055555627215</v>
          </cell>
          <cell r="EW30">
            <v>0</v>
          </cell>
        </row>
        <row r="31">
          <cell r="A31">
            <v>42159</v>
          </cell>
          <cell r="B31">
            <v>49</v>
          </cell>
          <cell r="C31" t="str">
            <v>Thu</v>
          </cell>
          <cell r="D31">
            <v>41800</v>
          </cell>
          <cell r="E31">
            <v>192</v>
          </cell>
          <cell r="F31">
            <v>0</v>
          </cell>
          <cell r="G31">
            <v>0</v>
          </cell>
          <cell r="H31">
            <v>9639</v>
          </cell>
          <cell r="I31">
            <v>360</v>
          </cell>
          <cell r="J31">
            <v>0</v>
          </cell>
          <cell r="K31">
            <v>51991</v>
          </cell>
          <cell r="L31">
            <v>29</v>
          </cell>
          <cell r="M31">
            <v>52020</v>
          </cell>
          <cell r="N31">
            <v>473</v>
          </cell>
          <cell r="O31">
            <v>904</v>
          </cell>
          <cell r="P31">
            <v>43819</v>
          </cell>
          <cell r="Q31">
            <v>734</v>
          </cell>
          <cell r="R31">
            <v>3</v>
          </cell>
          <cell r="S31">
            <v>1</v>
          </cell>
          <cell r="T31">
            <v>0</v>
          </cell>
          <cell r="U31">
            <v>676</v>
          </cell>
          <cell r="V31">
            <v>738</v>
          </cell>
          <cell r="W31">
            <v>737</v>
          </cell>
          <cell r="X31">
            <v>953</v>
          </cell>
          <cell r="Y31">
            <v>0</v>
          </cell>
          <cell r="Z31">
            <v>16</v>
          </cell>
          <cell r="AA31">
            <v>2</v>
          </cell>
          <cell r="AB31">
            <v>971</v>
          </cell>
          <cell r="AC31">
            <v>9</v>
          </cell>
          <cell r="AD31">
            <v>716</v>
          </cell>
          <cell r="AE31">
            <v>61</v>
          </cell>
          <cell r="AF31">
            <v>0</v>
          </cell>
          <cell r="AG31">
            <v>0</v>
          </cell>
          <cell r="AH31">
            <v>0.85373479763447846</v>
          </cell>
          <cell r="AI31">
            <v>0.96330535739216427</v>
          </cell>
          <cell r="AJ31">
            <v>0.9909022715469985</v>
          </cell>
          <cell r="AK31">
            <v>177.35244201418291</v>
          </cell>
          <cell r="AL31">
            <v>145.79202699852351</v>
          </cell>
          <cell r="AM31">
            <v>6.9242753553499644E-3</v>
          </cell>
          <cell r="AN31">
            <v>15.176980832882114</v>
          </cell>
          <cell r="AO31">
            <v>30.837747434451781</v>
          </cell>
          <cell r="AP31">
            <v>23.670073555672463</v>
          </cell>
          <cell r="AQ31">
            <v>14.337126738641647</v>
          </cell>
          <cell r="AR31">
            <v>70.544097693351418</v>
          </cell>
          <cell r="AS31">
            <v>13.220877458331262</v>
          </cell>
          <cell r="AT31">
            <v>81.169740476411306</v>
          </cell>
          <cell r="AU31">
            <v>174.95291250764336</v>
          </cell>
          <cell r="AV31">
            <v>0.4639519246235192</v>
          </cell>
          <cell r="AW31">
            <v>0.57303846265836866</v>
          </cell>
          <cell r="AX31">
            <v>44.595765385408903</v>
          </cell>
          <cell r="BF31">
            <v>15.646944444444445</v>
          </cell>
          <cell r="BG31">
            <v>151.94805555561248</v>
          </cell>
          <cell r="BH31">
            <v>483.08611111105006</v>
          </cell>
          <cell r="BI31">
            <v>11.66388888888889</v>
          </cell>
          <cell r="BJ31">
            <v>662.34499999999582</v>
          </cell>
          <cell r="BK31">
            <v>297.17138888858801</v>
          </cell>
          <cell r="BL31">
            <v>253.70555555555558</v>
          </cell>
          <cell r="BM31">
            <v>235.68888888858518</v>
          </cell>
          <cell r="BN31">
            <v>197.76</v>
          </cell>
          <cell r="BO31">
            <v>1.3169444444444445</v>
          </cell>
          <cell r="BP31">
            <v>0.9</v>
          </cell>
          <cell r="BQ31">
            <v>0</v>
          </cell>
          <cell r="BR31">
            <v>0</v>
          </cell>
          <cell r="BS31">
            <v>0</v>
          </cell>
          <cell r="BT31">
            <v>0</v>
          </cell>
          <cell r="BU31">
            <v>60.165555555558399</v>
          </cell>
          <cell r="BV31">
            <v>55.045555555555552</v>
          </cell>
          <cell r="BW31">
            <v>59.563888888982021</v>
          </cell>
          <cell r="BX31">
            <v>29.314722222222223</v>
          </cell>
          <cell r="BY31">
            <v>30.249166666759798</v>
          </cell>
          <cell r="BZ31">
            <v>35.069722222222225</v>
          </cell>
          <cell r="CA31">
            <v>51.405000000008798</v>
          </cell>
          <cell r="CB31">
            <v>0</v>
          </cell>
          <cell r="CC31">
            <v>0</v>
          </cell>
          <cell r="CD31">
            <v>73.444444444806123</v>
          </cell>
          <cell r="CE31">
            <v>64.818888888888893</v>
          </cell>
          <cell r="CF31">
            <v>72.11055555591723</v>
          </cell>
          <cell r="CG31">
            <v>64.234999999999999</v>
          </cell>
          <cell r="CH31">
            <v>0</v>
          </cell>
          <cell r="CI31">
            <v>0</v>
          </cell>
          <cell r="CJ31">
            <v>1.2305555555555556</v>
          </cell>
          <cell r="CK31">
            <v>0.49305555555555558</v>
          </cell>
          <cell r="CL31">
            <v>0.10333333333333333</v>
          </cell>
          <cell r="CM31">
            <v>9.0833333333333335E-2</v>
          </cell>
          <cell r="CN31">
            <v>0</v>
          </cell>
          <cell r="CO31">
            <v>481.58472222238493</v>
          </cell>
          <cell r="CP31">
            <v>69.472222222222229</v>
          </cell>
          <cell r="CQ31">
            <v>0</v>
          </cell>
          <cell r="CR31">
            <v>3.1972222222222224</v>
          </cell>
          <cell r="CS31">
            <v>0</v>
          </cell>
          <cell r="CT31">
            <v>0</v>
          </cell>
          <cell r="CU31">
            <v>15.508611111111112</v>
          </cell>
          <cell r="CV31">
            <v>0</v>
          </cell>
          <cell r="CW31">
            <v>1.3425</v>
          </cell>
          <cell r="CX31">
            <v>26.75277777777778</v>
          </cell>
          <cell r="CY31">
            <v>4.5333333333333332</v>
          </cell>
          <cell r="CZ31">
            <v>1.7813888888888889</v>
          </cell>
          <cell r="DA31">
            <v>7.0638888888888891</v>
          </cell>
          <cell r="DB31">
            <v>0.27861111111111109</v>
          </cell>
          <cell r="DC31">
            <v>0</v>
          </cell>
          <cell r="DD31">
            <v>1.3908333333333334</v>
          </cell>
          <cell r="DE31">
            <v>0</v>
          </cell>
          <cell r="DF31">
            <v>0</v>
          </cell>
          <cell r="DG31">
            <v>0</v>
          </cell>
          <cell r="DH31">
            <v>0</v>
          </cell>
          <cell r="DI31">
            <v>8.6380555555423619</v>
          </cell>
          <cell r="DJ31">
            <v>6.9236111111111107</v>
          </cell>
          <cell r="DK31">
            <v>3.9058333333333333</v>
          </cell>
          <cell r="DL31">
            <v>0</v>
          </cell>
          <cell r="DM31">
            <v>0</v>
          </cell>
          <cell r="DN31">
            <v>61.268333333320143</v>
          </cell>
          <cell r="DO31">
            <v>150.7888888888757</v>
          </cell>
          <cell r="DP31">
            <v>640.52194444442114</v>
          </cell>
          <cell r="DQ31">
            <v>27.542443611110105</v>
          </cell>
          <cell r="DR31">
            <v>4.2999999999999997E-2</v>
          </cell>
          <cell r="DS31">
            <v>668.06438805553125</v>
          </cell>
          <cell r="DT31">
            <v>35.080833333333338</v>
          </cell>
          <cell r="DU31">
            <v>8.1483333331604975</v>
          </cell>
          <cell r="DV31">
            <v>73.42</v>
          </cell>
          <cell r="DW31">
            <v>0.10989958649599077</v>
          </cell>
          <cell r="DX31">
            <v>2950.0156000000002</v>
          </cell>
          <cell r="DY31">
            <v>0</v>
          </cell>
          <cell r="DZ31">
            <v>0</v>
          </cell>
          <cell r="EA31">
            <v>0.22571011355321896</v>
          </cell>
          <cell r="EB31">
            <v>40.18</v>
          </cell>
          <cell r="EC31">
            <v>29792.842712071244</v>
          </cell>
          <cell r="ED31">
            <v>468.65505555555558</v>
          </cell>
          <cell r="EE31">
            <v>44</v>
          </cell>
          <cell r="EF31">
            <v>11.111363636127951</v>
          </cell>
          <cell r="EG31">
            <v>4.6341666667000387</v>
          </cell>
          <cell r="EH31">
            <v>13.163100161746604</v>
          </cell>
          <cell r="EI31">
            <v>13.215818303618644</v>
          </cell>
          <cell r="EJ31">
            <v>0</v>
          </cell>
          <cell r="EK31">
            <v>13.002257336343114</v>
          </cell>
          <cell r="EL31">
            <v>19.35483870967742</v>
          </cell>
          <cell r="EM31">
            <v>0</v>
          </cell>
          <cell r="EN31">
            <v>0</v>
          </cell>
          <cell r="EO31">
            <v>160.20794474504774</v>
          </cell>
          <cell r="EP31">
            <v>582.75800724199394</v>
          </cell>
          <cell r="EQ31">
            <v>-444.82370169590479</v>
          </cell>
          <cell r="ER31">
            <v>-683.30847971631192</v>
          </cell>
          <cell r="ES31">
            <v>-161.39419852154097</v>
          </cell>
          <cell r="ET31">
            <v>-7.0149712579189449E-2</v>
          </cell>
          <cell r="EU31">
            <v>-81.782511751618813</v>
          </cell>
          <cell r="EV31">
            <v>6.820833333308757</v>
          </cell>
          <cell r="EW31">
            <v>0</v>
          </cell>
        </row>
        <row r="32">
          <cell r="A32">
            <v>42160</v>
          </cell>
          <cell r="B32">
            <v>49</v>
          </cell>
          <cell r="C32" t="str">
            <v>Fri</v>
          </cell>
          <cell r="D32">
            <v>41983</v>
          </cell>
          <cell r="E32">
            <v>139</v>
          </cell>
          <cell r="F32">
            <v>0</v>
          </cell>
          <cell r="G32">
            <v>0</v>
          </cell>
          <cell r="H32">
            <v>9394</v>
          </cell>
          <cell r="I32">
            <v>0</v>
          </cell>
          <cell r="J32">
            <v>0</v>
          </cell>
          <cell r="K32">
            <v>51516</v>
          </cell>
          <cell r="L32">
            <v>30</v>
          </cell>
          <cell r="M32">
            <v>51546</v>
          </cell>
          <cell r="N32">
            <v>378</v>
          </cell>
          <cell r="O32">
            <v>1203</v>
          </cell>
          <cell r="P32">
            <v>59119</v>
          </cell>
          <cell r="Q32">
            <v>668</v>
          </cell>
          <cell r="R32">
            <v>3</v>
          </cell>
          <cell r="S32">
            <v>0</v>
          </cell>
          <cell r="T32">
            <v>0</v>
          </cell>
          <cell r="U32">
            <v>648</v>
          </cell>
          <cell r="V32">
            <v>671</v>
          </cell>
          <cell r="W32">
            <v>671</v>
          </cell>
          <cell r="X32">
            <v>948</v>
          </cell>
          <cell r="Y32">
            <v>0</v>
          </cell>
          <cell r="Z32">
            <v>11</v>
          </cell>
          <cell r="AA32">
            <v>0</v>
          </cell>
          <cell r="AB32">
            <v>959</v>
          </cell>
          <cell r="AC32">
            <v>18</v>
          </cell>
          <cell r="AD32">
            <v>957</v>
          </cell>
          <cell r="AE32">
            <v>5</v>
          </cell>
          <cell r="AF32">
            <v>0</v>
          </cell>
          <cell r="AG32">
            <v>0</v>
          </cell>
          <cell r="AH32">
            <v>0.88559955707307692</v>
          </cell>
          <cell r="AI32">
            <v>0.93864523492612706</v>
          </cell>
          <cell r="AJ32">
            <v>0.9926624737945493</v>
          </cell>
          <cell r="AK32">
            <v>185.26111924865452</v>
          </cell>
          <cell r="AL32">
            <v>171.13543091655268</v>
          </cell>
          <cell r="AM32">
            <v>0</v>
          </cell>
          <cell r="AN32">
            <v>13.760672083045117</v>
          </cell>
          <cell r="AO32">
            <v>26.809956851990567</v>
          </cell>
          <cell r="AP32">
            <v>22.490305902545042</v>
          </cell>
          <cell r="AQ32">
            <v>13.043055690545266</v>
          </cell>
          <cell r="AR32">
            <v>76.774962742175859</v>
          </cell>
          <cell r="AS32">
            <v>12.664710198032427</v>
          </cell>
          <cell r="AT32">
            <v>76.549490963561823</v>
          </cell>
          <cell r="AU32">
            <v>182.70496696765292</v>
          </cell>
          <cell r="AV32">
            <v>0.41897870777160945</v>
          </cell>
          <cell r="AW32">
            <v>0.82295185605247767</v>
          </cell>
          <cell r="AX32">
            <v>60.399372644617031</v>
          </cell>
          <cell r="BF32">
            <v>23.646944444444443</v>
          </cell>
          <cell r="BG32">
            <v>166.70722222223125</v>
          </cell>
          <cell r="BH32">
            <v>504.09805555624575</v>
          </cell>
          <cell r="BI32">
            <v>9.5655555555555551</v>
          </cell>
          <cell r="BJ32">
            <v>704.01777777847701</v>
          </cell>
          <cell r="BK32">
            <v>281.96277777779665</v>
          </cell>
          <cell r="BL32">
            <v>249.70611111111111</v>
          </cell>
          <cell r="BM32">
            <v>226.61527777801604</v>
          </cell>
          <cell r="BN32">
            <v>195.82694444444445</v>
          </cell>
          <cell r="BO32">
            <v>0.81222222222222218</v>
          </cell>
          <cell r="BP32">
            <v>0.76166666666666671</v>
          </cell>
          <cell r="BQ32">
            <v>0</v>
          </cell>
          <cell r="BR32">
            <v>0</v>
          </cell>
          <cell r="BS32">
            <v>0</v>
          </cell>
          <cell r="BT32">
            <v>0</v>
          </cell>
          <cell r="BU32">
            <v>54.535277777558399</v>
          </cell>
          <cell r="BV32">
            <v>53.1175</v>
          </cell>
          <cell r="BW32">
            <v>87.423055555712835</v>
          </cell>
          <cell r="BX32">
            <v>44.871388888888887</v>
          </cell>
          <cell r="BY32">
            <v>42.551666666823955</v>
          </cell>
          <cell r="BZ32">
            <v>45.767499999999998</v>
          </cell>
          <cell r="CA32">
            <v>51.444999999992241</v>
          </cell>
          <cell r="CB32">
            <v>0</v>
          </cell>
          <cell r="CC32">
            <v>0</v>
          </cell>
          <cell r="CD32">
            <v>75.722222222581053</v>
          </cell>
          <cell r="CE32">
            <v>65.249722222222218</v>
          </cell>
          <cell r="CF32">
            <v>74.868888889247714</v>
          </cell>
          <cell r="CG32">
            <v>64.600277777777777</v>
          </cell>
          <cell r="CH32">
            <v>0</v>
          </cell>
          <cell r="CI32">
            <v>0</v>
          </cell>
          <cell r="CJ32">
            <v>0.85333333333333339</v>
          </cell>
          <cell r="CK32">
            <v>0.64944444444444449</v>
          </cell>
          <cell r="CL32">
            <v>0</v>
          </cell>
          <cell r="CM32">
            <v>0</v>
          </cell>
          <cell r="CN32">
            <v>0</v>
          </cell>
          <cell r="CO32">
            <v>496.55305555608277</v>
          </cell>
          <cell r="CP32">
            <v>68.336111111111109</v>
          </cell>
          <cell r="CQ32">
            <v>0</v>
          </cell>
          <cell r="CR32">
            <v>7.3083333333333327</v>
          </cell>
          <cell r="CS32">
            <v>0</v>
          </cell>
          <cell r="CT32">
            <v>0</v>
          </cell>
          <cell r="CU32">
            <v>24.415277777699391</v>
          </cell>
          <cell r="CV32">
            <v>0</v>
          </cell>
          <cell r="CW32">
            <v>1.8758333333333332</v>
          </cell>
          <cell r="CX32">
            <v>26.351944444444442</v>
          </cell>
          <cell r="CY32">
            <v>4.95</v>
          </cell>
          <cell r="CZ32">
            <v>3.3194444444586728</v>
          </cell>
          <cell r="DA32">
            <v>15.5075</v>
          </cell>
          <cell r="DB32">
            <v>0</v>
          </cell>
          <cell r="DC32">
            <v>0</v>
          </cell>
          <cell r="DD32">
            <v>1.0141666666666667</v>
          </cell>
          <cell r="DE32">
            <v>0</v>
          </cell>
          <cell r="DF32">
            <v>0</v>
          </cell>
          <cell r="DG32">
            <v>0</v>
          </cell>
          <cell r="DH32">
            <v>0</v>
          </cell>
          <cell r="DI32">
            <v>11.944722222222222</v>
          </cell>
          <cell r="DJ32">
            <v>4.5147222222222219</v>
          </cell>
          <cell r="DK32">
            <v>2.4533333333333331</v>
          </cell>
          <cell r="DL32">
            <v>0</v>
          </cell>
          <cell r="DM32">
            <v>0</v>
          </cell>
          <cell r="DN32">
            <v>70.05583333334755</v>
          </cell>
          <cell r="DO32">
            <v>171.9913888888247</v>
          </cell>
          <cell r="DP32">
            <v>672.97638888966662</v>
          </cell>
          <cell r="DQ32">
            <v>28.937984722255667</v>
          </cell>
          <cell r="DR32">
            <v>4.3000000000000003E-2</v>
          </cell>
          <cell r="DS32">
            <v>701.91437361192231</v>
          </cell>
          <cell r="DT32">
            <v>36.691111111111113</v>
          </cell>
          <cell r="DU32">
            <v>4.4319444447592602</v>
          </cell>
          <cell r="DV32">
            <v>35.06</v>
          </cell>
          <cell r="DW32">
            <v>4.9949112481608951E-2</v>
          </cell>
          <cell r="DX32">
            <v>2016.8615599999998</v>
          </cell>
          <cell r="DY32">
            <v>0</v>
          </cell>
          <cell r="DZ32">
            <v>0</v>
          </cell>
          <cell r="EA32">
            <v>0.24503186621437689</v>
          </cell>
          <cell r="EB32">
            <v>57.526000000000003</v>
          </cell>
          <cell r="EC32">
            <v>42395.187816399441</v>
          </cell>
          <cell r="ED32">
            <v>550.26814888888885</v>
          </cell>
          <cell r="EE32">
            <v>42</v>
          </cell>
          <cell r="EF32">
            <v>6.3313492067989428</v>
          </cell>
          <cell r="EG32">
            <v>0.12638888896753392</v>
          </cell>
          <cell r="EH32">
            <v>39.560439535823221</v>
          </cell>
          <cell r="EI32">
            <v>12.662135288295255</v>
          </cell>
          <cell r="EJ32">
            <v>0</v>
          </cell>
          <cell r="EK32">
            <v>12.890625</v>
          </cell>
          <cell r="EL32">
            <v>0</v>
          </cell>
          <cell r="EM32">
            <v>0</v>
          </cell>
          <cell r="EN32">
            <v>0</v>
          </cell>
          <cell r="EO32">
            <v>172.25547173917008</v>
          </cell>
          <cell r="EP32">
            <v>27.456410627830493</v>
          </cell>
          <cell r="EQ32">
            <v>-308.96731218054197</v>
          </cell>
          <cell r="ER32">
            <v>-560.64344944397965</v>
          </cell>
          <cell r="ES32">
            <v>-23.488644895678128</v>
          </cell>
          <cell r="ET32">
            <v>0.17976368081491956</v>
          </cell>
          <cell r="EU32">
            <v>153.32453592440976</v>
          </cell>
          <cell r="EV32">
            <v>6.3805555554691491</v>
          </cell>
          <cell r="EW32">
            <v>0</v>
          </cell>
        </row>
        <row r="33">
          <cell r="A33">
            <v>42161</v>
          </cell>
          <cell r="B33">
            <v>49</v>
          </cell>
          <cell r="C33" t="str">
            <v>Sat</v>
          </cell>
          <cell r="D33">
            <v>32517</v>
          </cell>
          <cell r="E33">
            <v>0</v>
          </cell>
          <cell r="F33">
            <v>0</v>
          </cell>
          <cell r="G33">
            <v>0</v>
          </cell>
          <cell r="H33">
            <v>10738</v>
          </cell>
          <cell r="I33">
            <v>0</v>
          </cell>
          <cell r="J33">
            <v>0</v>
          </cell>
          <cell r="K33">
            <v>43255</v>
          </cell>
          <cell r="L33">
            <v>31</v>
          </cell>
          <cell r="M33">
            <v>43286</v>
          </cell>
          <cell r="N33">
            <v>122</v>
          </cell>
          <cell r="O33">
            <v>417</v>
          </cell>
          <cell r="P33">
            <v>18363</v>
          </cell>
          <cell r="Q33">
            <v>605</v>
          </cell>
          <cell r="R33">
            <v>0</v>
          </cell>
          <cell r="S33">
            <v>0</v>
          </cell>
          <cell r="T33">
            <v>0</v>
          </cell>
          <cell r="U33">
            <v>581</v>
          </cell>
          <cell r="V33">
            <v>605</v>
          </cell>
          <cell r="W33">
            <v>605</v>
          </cell>
          <cell r="X33">
            <v>904</v>
          </cell>
          <cell r="Y33">
            <v>0</v>
          </cell>
          <cell r="Z33">
            <v>6</v>
          </cell>
          <cell r="AA33">
            <v>0</v>
          </cell>
          <cell r="AB33">
            <v>910</v>
          </cell>
          <cell r="AC33">
            <v>12</v>
          </cell>
          <cell r="AD33">
            <v>108</v>
          </cell>
          <cell r="AE33">
            <v>37</v>
          </cell>
          <cell r="AF33">
            <v>0</v>
          </cell>
          <cell r="AG33">
            <v>0</v>
          </cell>
          <cell r="AH33">
            <v>0.91289362152471509</v>
          </cell>
          <cell r="AI33">
            <v>0.87896987008952132</v>
          </cell>
          <cell r="AJ33">
            <v>0.99717951681886485</v>
          </cell>
          <cell r="AK33">
            <v>176.70148532771586</v>
          </cell>
          <cell r="AL33">
            <v>0</v>
          </cell>
          <cell r="AM33">
            <v>0</v>
          </cell>
          <cell r="AN33">
            <v>23.787792355925756</v>
          </cell>
          <cell r="AO33">
            <v>38.904294192344572</v>
          </cell>
          <cell r="AP33">
            <v>15.855797071836733</v>
          </cell>
          <cell r="AQ33">
            <v>9.7369938708435892</v>
          </cell>
          <cell r="AR33">
            <v>71.495867768595048</v>
          </cell>
          <cell r="AS33">
            <v>13.543234170637035</v>
          </cell>
          <cell r="AT33">
            <v>86.67815562202351</v>
          </cell>
          <cell r="AU33">
            <v>179.14352373800986</v>
          </cell>
          <cell r="AV33">
            <v>0.4838475531428465</v>
          </cell>
          <cell r="AW33">
            <v>1.165060668074724</v>
          </cell>
          <cell r="AX33">
            <v>96.821965384927722</v>
          </cell>
          <cell r="BF33">
            <v>13.682222222222222</v>
          </cell>
          <cell r="BG33">
            <v>169.56750000019531</v>
          </cell>
          <cell r="BH33">
            <v>336.91638888820802</v>
          </cell>
          <cell r="BI33">
            <v>9.6858333333333331</v>
          </cell>
          <cell r="BJ33">
            <v>529.85194444395881</v>
          </cell>
          <cell r="BK33">
            <v>241.45444444454873</v>
          </cell>
          <cell r="BL33">
            <v>220.42222222222222</v>
          </cell>
          <cell r="BM33">
            <v>184.02222222237125</v>
          </cell>
          <cell r="BN33">
            <v>159.0575</v>
          </cell>
          <cell r="BO33">
            <v>0</v>
          </cell>
          <cell r="BP33">
            <v>0</v>
          </cell>
          <cell r="BQ33">
            <v>0</v>
          </cell>
          <cell r="BR33">
            <v>0</v>
          </cell>
          <cell r="BS33">
            <v>0</v>
          </cell>
          <cell r="BT33">
            <v>0</v>
          </cell>
          <cell r="BU33">
            <v>57.432222222177465</v>
          </cell>
          <cell r="BV33">
            <v>61.36472222222222</v>
          </cell>
          <cell r="BW33">
            <v>17.530000000026128</v>
          </cell>
          <cell r="BX33">
            <v>10.718611111111111</v>
          </cell>
          <cell r="BY33">
            <v>6.811388888915018</v>
          </cell>
          <cell r="BZ33">
            <v>4.9066666666666663</v>
          </cell>
          <cell r="CA33">
            <v>62.13416666632699</v>
          </cell>
          <cell r="CB33">
            <v>0</v>
          </cell>
          <cell r="CC33">
            <v>0</v>
          </cell>
          <cell r="CD33">
            <v>67.192222222145645</v>
          </cell>
          <cell r="CE33">
            <v>60.140277777777776</v>
          </cell>
          <cell r="CF33">
            <v>66.849166666590094</v>
          </cell>
          <cell r="CG33">
            <v>59.907777777777774</v>
          </cell>
          <cell r="CH33">
            <v>0</v>
          </cell>
          <cell r="CI33">
            <v>0</v>
          </cell>
          <cell r="CJ33">
            <v>0.34305555555555556</v>
          </cell>
          <cell r="CK33">
            <v>0.23250000000000001</v>
          </cell>
          <cell r="CL33">
            <v>0</v>
          </cell>
          <cell r="CM33">
            <v>0</v>
          </cell>
          <cell r="CN33">
            <v>0</v>
          </cell>
          <cell r="CO33">
            <v>388.31083333304747</v>
          </cell>
          <cell r="CP33">
            <v>46.90999999993403</v>
          </cell>
          <cell r="CQ33">
            <v>0</v>
          </cell>
          <cell r="CR33">
            <v>0</v>
          </cell>
          <cell r="CS33">
            <v>0</v>
          </cell>
          <cell r="CT33">
            <v>0</v>
          </cell>
          <cell r="CU33">
            <v>0</v>
          </cell>
          <cell r="CV33">
            <v>0</v>
          </cell>
          <cell r="CW33">
            <v>0</v>
          </cell>
          <cell r="CX33">
            <v>18.791944444444447</v>
          </cell>
          <cell r="CY33">
            <v>2.2666666666666666</v>
          </cell>
          <cell r="CZ33">
            <v>6.4691666665639627</v>
          </cell>
          <cell r="DA33">
            <v>7.229166666666667</v>
          </cell>
          <cell r="DB33">
            <v>0</v>
          </cell>
          <cell r="DC33">
            <v>0</v>
          </cell>
          <cell r="DD33">
            <v>0</v>
          </cell>
          <cell r="DE33">
            <v>0</v>
          </cell>
          <cell r="DF33">
            <v>0</v>
          </cell>
          <cell r="DG33">
            <v>0</v>
          </cell>
          <cell r="DH33">
            <v>0</v>
          </cell>
          <cell r="DI33">
            <v>10.998888888888889</v>
          </cell>
          <cell r="DJ33">
            <v>14.121666666666666</v>
          </cell>
          <cell r="DK33">
            <v>0</v>
          </cell>
          <cell r="DL33">
            <v>0</v>
          </cell>
          <cell r="DM33">
            <v>0</v>
          </cell>
          <cell r="DN33">
            <v>59.877499999897296</v>
          </cell>
          <cell r="DO33">
            <v>106.78749999983133</v>
          </cell>
          <cell r="DP33">
            <v>499.02999999932632</v>
          </cell>
          <cell r="DQ33">
            <v>21.458289999971029</v>
          </cell>
          <cell r="DR33">
            <v>4.2999999999999997E-2</v>
          </cell>
          <cell r="DS33">
            <v>520.48828999929731</v>
          </cell>
          <cell r="DT33">
            <v>31.019166666666667</v>
          </cell>
          <cell r="DU33">
            <v>3.9316666664475455</v>
          </cell>
          <cell r="DV33">
            <v>1.65</v>
          </cell>
          <cell r="DW33">
            <v>3.1701001380880778E-3</v>
          </cell>
          <cell r="DX33">
            <v>159.25139999999999</v>
          </cell>
          <cell r="DY33">
            <v>0</v>
          </cell>
          <cell r="DZ33">
            <v>0</v>
          </cell>
          <cell r="EA33">
            <v>0.20516792030033085</v>
          </cell>
          <cell r="EB33">
            <v>96.516000000000005</v>
          </cell>
          <cell r="EC33">
            <v>50394.699197572183</v>
          </cell>
          <cell r="ED33">
            <v>934.83789000000002</v>
          </cell>
          <cell r="EE33">
            <v>34</v>
          </cell>
          <cell r="EF33">
            <v>6.9382352937309628</v>
          </cell>
          <cell r="EG33">
            <v>0.2674999997107726</v>
          </cell>
          <cell r="EH33">
            <v>138.31775715889827</v>
          </cell>
          <cell r="EI33">
            <v>13.522980839966126</v>
          </cell>
          <cell r="EJ33">
            <v>0</v>
          </cell>
          <cell r="EK33">
            <v>17.489878542510123</v>
          </cell>
          <cell r="EL33">
            <v>0</v>
          </cell>
          <cell r="EM33">
            <v>0</v>
          </cell>
          <cell r="EN33">
            <v>0</v>
          </cell>
          <cell r="EO33">
            <v>186.968213740013</v>
          </cell>
          <cell r="EP33">
            <v>492.66155207410816</v>
          </cell>
          <cell r="EQ33">
            <v>-1408.461682608523</v>
          </cell>
          <cell r="ER33">
            <v>690.7440380174171</v>
          </cell>
          <cell r="ES33">
            <v>-487.01448589360137</v>
          </cell>
          <cell r="ET33">
            <v>0.52187249283716586</v>
          </cell>
          <cell r="EU33">
            <v>233.14538790787282</v>
          </cell>
          <cell r="EV33">
            <v>10.862500000000001</v>
          </cell>
          <cell r="EW33">
            <v>1.138611111111111</v>
          </cell>
        </row>
        <row r="34">
          <cell r="A34">
            <v>42162</v>
          </cell>
          <cell r="B34">
            <v>49</v>
          </cell>
          <cell r="C34" t="str">
            <v>Sun</v>
          </cell>
          <cell r="D34">
            <v>8571</v>
          </cell>
          <cell r="E34">
            <v>197</v>
          </cell>
          <cell r="F34">
            <v>0</v>
          </cell>
          <cell r="G34">
            <v>0</v>
          </cell>
          <cell r="H34">
            <v>5701</v>
          </cell>
          <cell r="I34">
            <v>0</v>
          </cell>
          <cell r="J34">
            <v>0</v>
          </cell>
          <cell r="K34">
            <v>14469</v>
          </cell>
          <cell r="L34">
            <v>32</v>
          </cell>
          <cell r="M34">
            <v>14501</v>
          </cell>
          <cell r="N34">
            <v>72</v>
          </cell>
          <cell r="O34">
            <v>35</v>
          </cell>
          <cell r="P34">
            <v>1518</v>
          </cell>
          <cell r="Q34">
            <v>491</v>
          </cell>
          <cell r="R34">
            <v>3</v>
          </cell>
          <cell r="S34">
            <v>0</v>
          </cell>
          <cell r="T34">
            <v>0</v>
          </cell>
          <cell r="U34">
            <v>460</v>
          </cell>
          <cell r="V34">
            <v>494</v>
          </cell>
          <cell r="W34">
            <v>494</v>
          </cell>
          <cell r="X34">
            <v>351</v>
          </cell>
          <cell r="Y34">
            <v>0</v>
          </cell>
          <cell r="Z34">
            <v>0</v>
          </cell>
          <cell r="AA34">
            <v>0</v>
          </cell>
          <cell r="AB34">
            <v>351</v>
          </cell>
          <cell r="AC34">
            <v>1</v>
          </cell>
          <cell r="AD34">
            <v>0</v>
          </cell>
          <cell r="AE34">
            <v>3</v>
          </cell>
          <cell r="AF34">
            <v>0</v>
          </cell>
          <cell r="AG34">
            <v>0</v>
          </cell>
          <cell r="AH34">
            <v>1.0012278758918729</v>
          </cell>
          <cell r="AI34">
            <v>1.0819620937361714</v>
          </cell>
          <cell r="AJ34">
            <v>0.99502384408044786</v>
          </cell>
          <cell r="AK34">
            <v>203.33581553510817</v>
          </cell>
          <cell r="AL34">
            <v>231.16036505867015</v>
          </cell>
          <cell r="AM34">
            <v>0</v>
          </cell>
          <cell r="AN34">
            <v>8.0500894454382816</v>
          </cell>
          <cell r="AO34">
            <v>8.0500894454382816</v>
          </cell>
          <cell r="AP34">
            <v>0</v>
          </cell>
          <cell r="AQ34">
            <v>12.889571797221134</v>
          </cell>
          <cell r="AR34">
            <v>29.289473684210527</v>
          </cell>
          <cell r="AS34">
            <v>15.176919935670016</v>
          </cell>
          <cell r="AT34">
            <v>72.345301438825615</v>
          </cell>
          <cell r="AU34">
            <v>202.39902080795363</v>
          </cell>
          <cell r="AV34">
            <v>0.35743898932925405</v>
          </cell>
          <cell r="AW34">
            <v>0.64047946385216092</v>
          </cell>
          <cell r="AX34">
            <v>44.42538818577372</v>
          </cell>
          <cell r="BF34">
            <v>9.5</v>
          </cell>
          <cell r="BG34">
            <v>0.37333333333333335</v>
          </cell>
          <cell r="BH34">
            <v>201.7491666664742</v>
          </cell>
          <cell r="BI34">
            <v>0</v>
          </cell>
          <cell r="BJ34">
            <v>211.62249999980753</v>
          </cell>
          <cell r="BK34">
            <v>71.487499999957578</v>
          </cell>
          <cell r="BL34">
            <v>71.575277777777785</v>
          </cell>
          <cell r="BM34">
            <v>42.151944444436168</v>
          </cell>
          <cell r="BN34">
            <v>39.706944444444446</v>
          </cell>
          <cell r="BO34">
            <v>0.85222222222222221</v>
          </cell>
          <cell r="BP34">
            <v>0.82194444444444448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28.483333333299186</v>
          </cell>
          <cell r="BV34">
            <v>31.046388888888888</v>
          </cell>
          <cell r="BW34">
            <v>4.347777777777778</v>
          </cell>
          <cell r="BX34">
            <v>4.347777777777778</v>
          </cell>
          <cell r="BY34">
            <v>0</v>
          </cell>
          <cell r="BZ34">
            <v>0</v>
          </cell>
          <cell r="CA34">
            <v>38.325555555422063</v>
          </cell>
          <cell r="CB34">
            <v>0</v>
          </cell>
          <cell r="CC34">
            <v>0</v>
          </cell>
          <cell r="CD34">
            <v>23.127222222148752</v>
          </cell>
          <cell r="CE34">
            <v>25.022777777777776</v>
          </cell>
          <cell r="CF34">
            <v>23.127222222148752</v>
          </cell>
          <cell r="CG34">
            <v>25.022777777777776</v>
          </cell>
          <cell r="CH34">
            <v>0</v>
          </cell>
          <cell r="CI34">
            <v>0</v>
          </cell>
          <cell r="CJ34">
            <v>0</v>
          </cell>
          <cell r="CK34">
            <v>0</v>
          </cell>
          <cell r="CL34">
            <v>0</v>
          </cell>
          <cell r="CM34">
            <v>0</v>
          </cell>
          <cell r="CN34">
            <v>0</v>
          </cell>
          <cell r="CO34">
            <v>137.28805555530619</v>
          </cell>
          <cell r="CP34">
            <v>29.628888888888888</v>
          </cell>
          <cell r="CQ34">
            <v>0</v>
          </cell>
          <cell r="CR34">
            <v>0</v>
          </cell>
          <cell r="CS34">
            <v>0</v>
          </cell>
          <cell r="CT34">
            <v>0</v>
          </cell>
          <cell r="CU34">
            <v>9.1038888888888891</v>
          </cell>
          <cell r="CV34">
            <v>0</v>
          </cell>
          <cell r="CW34">
            <v>0</v>
          </cell>
          <cell r="CX34">
            <v>8.6419444444444444</v>
          </cell>
          <cell r="CY34">
            <v>0.96666666666666667</v>
          </cell>
          <cell r="CZ34">
            <v>0.52527777777777773</v>
          </cell>
          <cell r="DA34">
            <v>0.25111111111111112</v>
          </cell>
          <cell r="DB34">
            <v>0.56805555555555554</v>
          </cell>
          <cell r="DC34">
            <v>0</v>
          </cell>
          <cell r="DD34">
            <v>0</v>
          </cell>
          <cell r="DE34">
            <v>0</v>
          </cell>
          <cell r="DF34">
            <v>0</v>
          </cell>
          <cell r="DG34">
            <v>0</v>
          </cell>
          <cell r="DH34">
            <v>0</v>
          </cell>
          <cell r="DI34">
            <v>8.8208333332438222</v>
          </cell>
          <cell r="DJ34">
            <v>2.3488888888888888</v>
          </cell>
          <cell r="DK34">
            <v>0</v>
          </cell>
          <cell r="DL34">
            <v>0</v>
          </cell>
          <cell r="DM34">
            <v>0</v>
          </cell>
          <cell r="DN34">
            <v>22.122777777688267</v>
          </cell>
          <cell r="DO34">
            <v>60.85555555546604</v>
          </cell>
          <cell r="DP34">
            <v>199.9991666664742</v>
          </cell>
          <cell r="DQ34">
            <v>8.5999641666583919</v>
          </cell>
          <cell r="DR34">
            <v>4.300000000000001E-2</v>
          </cell>
          <cell r="DS34">
            <v>208.59913083313259</v>
          </cell>
          <cell r="DT34">
            <v>11.623333333333333</v>
          </cell>
          <cell r="DU34">
            <v>1.8555555557019818</v>
          </cell>
          <cell r="DV34">
            <v>0.03</v>
          </cell>
          <cell r="DW34">
            <v>1.4381651486361315E-4</v>
          </cell>
          <cell r="DX34">
            <v>1.3325699999999998</v>
          </cell>
          <cell r="DY34">
            <v>0</v>
          </cell>
          <cell r="DZ34">
            <v>0</v>
          </cell>
          <cell r="EA34">
            <v>0.29173446366920397</v>
          </cell>
          <cell r="EB34">
            <v>44.418999999999997</v>
          </cell>
          <cell r="EC34">
            <v>9267.0973624769158</v>
          </cell>
          <cell r="ED34">
            <v>0</v>
          </cell>
          <cell r="EE34">
            <v>18</v>
          </cell>
          <cell r="EF34">
            <v>6.1851851856732729</v>
          </cell>
          <cell r="EG34">
            <v>5.2222222088732652E-2</v>
          </cell>
          <cell r="EH34">
            <v>57.446808657482869</v>
          </cell>
          <cell r="EI34">
            <v>15.176919935670016</v>
          </cell>
          <cell r="EJ34">
            <v>0</v>
          </cell>
          <cell r="EK34">
            <v>0</v>
          </cell>
          <cell r="EL34">
            <v>0</v>
          </cell>
          <cell r="EM34">
            <v>0</v>
          </cell>
          <cell r="EN34">
            <v>0</v>
          </cell>
          <cell r="EO34">
            <v>200.15213575214165</v>
          </cell>
          <cell r="EP34">
            <v>-336.65886895641319</v>
          </cell>
          <cell r="EQ34">
            <v>73.544901176944549</v>
          </cell>
          <cell r="ER34">
            <v>-280.36009876174694</v>
          </cell>
          <cell r="ES34">
            <v>-210.12856029751444</v>
          </cell>
          <cell r="ET34">
            <v>-2.7087113853971889E-3</v>
          </cell>
          <cell r="EU34">
            <v>-0.88220602308349516</v>
          </cell>
          <cell r="EV34">
            <v>2.3672222222222223</v>
          </cell>
          <cell r="EW34">
            <v>0</v>
          </cell>
        </row>
        <row r="35">
          <cell r="A35">
            <v>42163</v>
          </cell>
          <cell r="B35">
            <v>50</v>
          </cell>
          <cell r="C35" t="str">
            <v>Mon</v>
          </cell>
          <cell r="D35">
            <v>29593</v>
          </cell>
          <cell r="E35">
            <v>284</v>
          </cell>
          <cell r="F35">
            <v>0</v>
          </cell>
          <cell r="G35">
            <v>0</v>
          </cell>
          <cell r="H35">
            <v>5486</v>
          </cell>
          <cell r="I35">
            <v>768</v>
          </cell>
          <cell r="J35">
            <v>0</v>
          </cell>
          <cell r="K35">
            <v>36131</v>
          </cell>
          <cell r="L35">
            <v>33</v>
          </cell>
          <cell r="M35">
            <v>36164</v>
          </cell>
          <cell r="N35">
            <v>195</v>
          </cell>
          <cell r="O35">
            <v>366</v>
          </cell>
          <cell r="P35">
            <v>12816</v>
          </cell>
          <cell r="Q35">
            <v>430</v>
          </cell>
          <cell r="R35">
            <v>3</v>
          </cell>
          <cell r="S35">
            <v>0</v>
          </cell>
          <cell r="T35">
            <v>0</v>
          </cell>
          <cell r="U35">
            <v>409</v>
          </cell>
          <cell r="V35">
            <v>433</v>
          </cell>
          <cell r="W35">
            <v>433</v>
          </cell>
          <cell r="X35">
            <v>690</v>
          </cell>
          <cell r="Y35">
            <v>0</v>
          </cell>
          <cell r="Z35">
            <v>8</v>
          </cell>
          <cell r="AA35">
            <v>5</v>
          </cell>
          <cell r="AB35">
            <v>703</v>
          </cell>
          <cell r="AC35">
            <v>16</v>
          </cell>
          <cell r="AD35">
            <v>93</v>
          </cell>
          <cell r="AE35">
            <v>20</v>
          </cell>
          <cell r="AF35">
            <v>0</v>
          </cell>
          <cell r="AG35">
            <v>0</v>
          </cell>
          <cell r="AH35">
            <v>0.92527192796374425</v>
          </cell>
          <cell r="AI35">
            <v>0.8001331680196575</v>
          </cell>
          <cell r="AJ35">
            <v>0.9946029725166754</v>
          </cell>
          <cell r="AK35">
            <v>182.96523250461226</v>
          </cell>
          <cell r="AL35">
            <v>252.38212786966182</v>
          </cell>
          <cell r="AM35">
            <v>2.1255985165093687E-2</v>
          </cell>
          <cell r="AN35">
            <v>33.549767015318274</v>
          </cell>
          <cell r="AO35">
            <v>57.645360283501766</v>
          </cell>
          <cell r="AP35">
            <v>20.39473684183104</v>
          </cell>
          <cell r="AQ35">
            <v>11.629537892240322</v>
          </cell>
          <cell r="AR35">
            <v>83.443418013856814</v>
          </cell>
          <cell r="AS35">
            <v>12.568908489511667</v>
          </cell>
          <cell r="AT35">
            <v>90.525650590773012</v>
          </cell>
          <cell r="AU35">
            <v>190.28973951970301</v>
          </cell>
          <cell r="AV35">
            <v>0.47572533768379982</v>
          </cell>
          <cell r="AW35">
            <v>0.5160771792610791</v>
          </cell>
          <cell r="AX35">
            <v>44.792159547133437</v>
          </cell>
          <cell r="BF35">
            <v>16.764722222222222</v>
          </cell>
          <cell r="BG35">
            <v>108.96416666676238</v>
          </cell>
          <cell r="BH35">
            <v>253.20027777752296</v>
          </cell>
          <cell r="BI35">
            <v>33.070555555555558</v>
          </cell>
          <cell r="BJ35">
            <v>411.99972222206316</v>
          </cell>
          <cell r="BK35">
            <v>189.87361111111784</v>
          </cell>
          <cell r="BL35">
            <v>175.68472222222221</v>
          </cell>
          <cell r="BM35">
            <v>161.74111111111785</v>
          </cell>
          <cell r="BN35">
            <v>142.60138888888889</v>
          </cell>
          <cell r="BO35">
            <v>1.1252777777777778</v>
          </cell>
          <cell r="BP35">
            <v>0.97138888888888886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27.007222222222222</v>
          </cell>
          <cell r="BV35">
            <v>32.111944444444447</v>
          </cell>
          <cell r="BW35">
            <v>10.90916666672798</v>
          </cell>
          <cell r="BX35">
            <v>6.3491666666666671</v>
          </cell>
          <cell r="BY35">
            <v>4.5600000000613123</v>
          </cell>
          <cell r="BZ35">
            <v>4.0911111111111111</v>
          </cell>
          <cell r="CA35">
            <v>37.23277777777519</v>
          </cell>
          <cell r="CB35">
            <v>0</v>
          </cell>
          <cell r="CC35">
            <v>0</v>
          </cell>
          <cell r="CD35">
            <v>55.931666666730045</v>
          </cell>
          <cell r="CE35">
            <v>44.310277777777777</v>
          </cell>
          <cell r="CF35">
            <v>54.78861111117449</v>
          </cell>
          <cell r="CG35">
            <v>43.578333333333333</v>
          </cell>
          <cell r="CH35">
            <v>0</v>
          </cell>
          <cell r="CI35">
            <v>0</v>
          </cell>
          <cell r="CJ35">
            <v>0.93055555555555558</v>
          </cell>
          <cell r="CK35">
            <v>0.5280555555555555</v>
          </cell>
          <cell r="CL35">
            <v>0.21249999999999999</v>
          </cell>
          <cell r="CM35">
            <v>0.2038888888888889</v>
          </cell>
          <cell r="CN35">
            <v>0</v>
          </cell>
          <cell r="CO35">
            <v>293.94722222235106</v>
          </cell>
          <cell r="CP35">
            <v>52.352777777725009</v>
          </cell>
          <cell r="CQ35">
            <v>0</v>
          </cell>
          <cell r="CR35">
            <v>0</v>
          </cell>
          <cell r="CS35">
            <v>0</v>
          </cell>
          <cell r="CT35">
            <v>0</v>
          </cell>
          <cell r="CU35">
            <v>16.29111111111111</v>
          </cell>
          <cell r="CV35">
            <v>0</v>
          </cell>
          <cell r="CW35">
            <v>0</v>
          </cell>
          <cell r="CX35">
            <v>15.984166666666667</v>
          </cell>
          <cell r="CY35">
            <v>2.342222222222222</v>
          </cell>
          <cell r="CZ35">
            <v>0.37416666661828962</v>
          </cell>
          <cell r="DA35">
            <v>6.4794444444444448</v>
          </cell>
          <cell r="DB35">
            <v>0</v>
          </cell>
          <cell r="DC35">
            <v>0</v>
          </cell>
          <cell r="DD35">
            <v>0</v>
          </cell>
          <cell r="DE35">
            <v>0</v>
          </cell>
          <cell r="DF35">
            <v>0</v>
          </cell>
          <cell r="DG35">
            <v>0</v>
          </cell>
          <cell r="DH35">
            <v>0</v>
          </cell>
          <cell r="DI35">
            <v>5.5680555555555555</v>
          </cell>
          <cell r="DJ35">
            <v>1.7491666666666668</v>
          </cell>
          <cell r="DK35">
            <v>0</v>
          </cell>
          <cell r="DL35">
            <v>0</v>
          </cell>
          <cell r="DM35">
            <v>0</v>
          </cell>
          <cell r="DN35">
            <v>32.497222222173846</v>
          </cell>
          <cell r="DO35">
            <v>101.14111111100996</v>
          </cell>
          <cell r="DP35">
            <v>399.12444444428786</v>
          </cell>
          <cell r="DQ35">
            <v>17.162351111104375</v>
          </cell>
          <cell r="DR35">
            <v>4.299999999999999E-2</v>
          </cell>
          <cell r="DS35">
            <v>416.28679555539225</v>
          </cell>
          <cell r="DT35">
            <v>12.901111111111112</v>
          </cell>
          <cell r="DU35">
            <v>4.0361111109268943</v>
          </cell>
          <cell r="DV35">
            <v>29</v>
          </cell>
          <cell r="DW35">
            <v>6.9663511573335946E-2</v>
          </cell>
          <cell r="DX35">
            <v>1214.375</v>
          </cell>
          <cell r="DY35">
            <v>0</v>
          </cell>
          <cell r="DZ35">
            <v>0</v>
          </cell>
          <cell r="EA35">
            <v>0.24296017118696203</v>
          </cell>
          <cell r="EB35">
            <v>41.875</v>
          </cell>
          <cell r="EC35">
            <v>18646.384563882049</v>
          </cell>
          <cell r="ED35">
            <v>1384.8295138888889</v>
          </cell>
          <cell r="EE35">
            <v>22</v>
          </cell>
          <cell r="EF35">
            <v>11.007575757073347</v>
          </cell>
          <cell r="EG35">
            <v>1.1305555555475357</v>
          </cell>
          <cell r="EH35">
            <v>17.690417690543182</v>
          </cell>
          <cell r="EI35">
            <v>12.593858212610725</v>
          </cell>
          <cell r="EJ35">
            <v>0</v>
          </cell>
          <cell r="EK35">
            <v>8.5970149253731343</v>
          </cell>
          <cell r="EL35">
            <v>23.529411764705884</v>
          </cell>
          <cell r="EM35">
            <v>0</v>
          </cell>
          <cell r="EN35">
            <v>0</v>
          </cell>
          <cell r="EO35">
            <v>203.13084977269455</v>
          </cell>
          <cell r="EP35">
            <v>-338.78762003890199</v>
          </cell>
          <cell r="EQ35">
            <v>-772.4264349261764</v>
          </cell>
          <cell r="ER35">
            <v>-83.229714237418349</v>
          </cell>
          <cell r="ES35">
            <v>6.1820290070025656</v>
          </cell>
          <cell r="ET35">
            <v>-0.32952855388842228</v>
          </cell>
          <cell r="EU35">
            <v>-265.80982700809625</v>
          </cell>
          <cell r="EV35">
            <v>5.3458333333835215</v>
          </cell>
          <cell r="EW35">
            <v>0.5197222222222222</v>
          </cell>
        </row>
        <row r="36">
          <cell r="A36">
            <v>42164</v>
          </cell>
          <cell r="B36">
            <v>50</v>
          </cell>
          <cell r="C36" t="str">
            <v>Tue</v>
          </cell>
          <cell r="D36">
            <v>30138</v>
          </cell>
          <cell r="E36">
            <v>87</v>
          </cell>
          <cell r="F36">
            <v>0</v>
          </cell>
          <cell r="G36">
            <v>0</v>
          </cell>
          <cell r="H36">
            <v>6256</v>
          </cell>
          <cell r="I36">
            <v>0</v>
          </cell>
          <cell r="J36">
            <v>0</v>
          </cell>
          <cell r="K36">
            <v>36481</v>
          </cell>
          <cell r="L36">
            <v>34</v>
          </cell>
          <cell r="M36">
            <v>36515</v>
          </cell>
          <cell r="N36">
            <v>358</v>
          </cell>
          <cell r="O36">
            <v>961</v>
          </cell>
          <cell r="P36">
            <v>47237</v>
          </cell>
          <cell r="Q36">
            <v>530</v>
          </cell>
          <cell r="R36">
            <v>3</v>
          </cell>
          <cell r="S36">
            <v>0</v>
          </cell>
          <cell r="T36">
            <v>0</v>
          </cell>
          <cell r="U36">
            <v>517</v>
          </cell>
          <cell r="V36">
            <v>534</v>
          </cell>
          <cell r="W36">
            <v>533</v>
          </cell>
          <cell r="X36">
            <v>787</v>
          </cell>
          <cell r="Y36">
            <v>0</v>
          </cell>
          <cell r="Z36">
            <v>17</v>
          </cell>
          <cell r="AA36">
            <v>0</v>
          </cell>
          <cell r="AB36">
            <v>804</v>
          </cell>
          <cell r="AC36">
            <v>13</v>
          </cell>
          <cell r="AD36">
            <v>391</v>
          </cell>
          <cell r="AE36">
            <v>5</v>
          </cell>
          <cell r="AF36">
            <v>0</v>
          </cell>
          <cell r="AG36">
            <v>0</v>
          </cell>
          <cell r="AH36">
            <v>0.89817359429724197</v>
          </cell>
          <cell r="AI36">
            <v>0.95096425739650337</v>
          </cell>
          <cell r="AJ36">
            <v>0.99018667251445958</v>
          </cell>
          <cell r="AK36">
            <v>188.90527470406991</v>
          </cell>
          <cell r="AL36">
            <v>138.52277753206545</v>
          </cell>
          <cell r="AM36">
            <v>0</v>
          </cell>
          <cell r="AN36">
            <v>17.633926295940878</v>
          </cell>
          <cell r="AO36">
            <v>27.617367425300756</v>
          </cell>
          <cell r="AP36">
            <v>19.847435879368888</v>
          </cell>
          <cell r="AQ36">
            <v>9.7688626413618955</v>
          </cell>
          <cell r="AR36">
            <v>68.444652908067539</v>
          </cell>
          <cell r="AS36">
            <v>14.734645048016924</v>
          </cell>
          <cell r="AT36">
            <v>68.988456538018042</v>
          </cell>
          <cell r="AU36">
            <v>174.61220289485493</v>
          </cell>
          <cell r="AV36">
            <v>0.39509527624229313</v>
          </cell>
          <cell r="AW36">
            <v>0.72208210072665269</v>
          </cell>
          <cell r="AX36">
            <v>47.761581613481731</v>
          </cell>
          <cell r="BF36">
            <v>24.146944444444443</v>
          </cell>
          <cell r="BG36">
            <v>108.9441666667135</v>
          </cell>
          <cell r="BH36">
            <v>416.95138888879575</v>
          </cell>
          <cell r="BI36">
            <v>0</v>
          </cell>
          <cell r="BJ36">
            <v>550.04249999995363</v>
          </cell>
          <cell r="BK36">
            <v>208.9258333334671</v>
          </cell>
          <cell r="BL36">
            <v>187.65166666666667</v>
          </cell>
          <cell r="BM36">
            <v>159.54027777791154</v>
          </cell>
          <cell r="BN36">
            <v>142.35555555555555</v>
          </cell>
          <cell r="BO36">
            <v>0.62805555555555559</v>
          </cell>
          <cell r="BP36">
            <v>0.54222222222222227</v>
          </cell>
          <cell r="BQ36">
            <v>0</v>
          </cell>
          <cell r="BR36">
            <v>0</v>
          </cell>
          <cell r="BS36">
            <v>0</v>
          </cell>
          <cell r="BT36">
            <v>0</v>
          </cell>
          <cell r="BU36">
            <v>48.7575</v>
          </cell>
          <cell r="BV36">
            <v>44.753888888888888</v>
          </cell>
          <cell r="BW36">
            <v>54.49722222221213</v>
          </cell>
          <cell r="BX36">
            <v>34.796944444444442</v>
          </cell>
          <cell r="BY36">
            <v>19.700277777767688</v>
          </cell>
          <cell r="BZ36">
            <v>19.408055555555556</v>
          </cell>
          <cell r="CA36">
            <v>54.561111110647516</v>
          </cell>
          <cell r="CB36">
            <v>0</v>
          </cell>
          <cell r="CC36">
            <v>0</v>
          </cell>
          <cell r="CD36">
            <v>54.56527777764196</v>
          </cell>
          <cell r="CE36">
            <v>51.215833333333336</v>
          </cell>
          <cell r="CF36">
            <v>54.00555555541974</v>
          </cell>
          <cell r="CG36">
            <v>50.722222222222221</v>
          </cell>
          <cell r="CH36">
            <v>0</v>
          </cell>
          <cell r="CI36">
            <v>0</v>
          </cell>
          <cell r="CJ36">
            <v>0.55972222222222223</v>
          </cell>
          <cell r="CK36">
            <v>0.49361111111111111</v>
          </cell>
          <cell r="CL36">
            <v>0</v>
          </cell>
          <cell r="CM36">
            <v>0</v>
          </cell>
          <cell r="CN36">
            <v>0</v>
          </cell>
          <cell r="CO36">
            <v>372.5494444439687</v>
          </cell>
          <cell r="CP36">
            <v>63.212777777777774</v>
          </cell>
          <cell r="CQ36">
            <v>0</v>
          </cell>
          <cell r="CR36">
            <v>7.67</v>
          </cell>
          <cell r="CS36">
            <v>0</v>
          </cell>
          <cell r="CT36">
            <v>0</v>
          </cell>
          <cell r="CU36">
            <v>26.746388888888887</v>
          </cell>
          <cell r="CV36">
            <v>0</v>
          </cell>
          <cell r="CW36">
            <v>0</v>
          </cell>
          <cell r="CX36">
            <v>21.486944444444447</v>
          </cell>
          <cell r="CY36">
            <v>3.083333333333333</v>
          </cell>
          <cell r="CZ36">
            <v>0.38666666666666666</v>
          </cell>
          <cell r="DA36">
            <v>6.2225000000000001</v>
          </cell>
          <cell r="DB36">
            <v>0.54472222222222222</v>
          </cell>
          <cell r="DC36">
            <v>0</v>
          </cell>
          <cell r="DD36">
            <v>0.7583333333333333</v>
          </cell>
          <cell r="DE36">
            <v>4.7052777777777779</v>
          </cell>
          <cell r="DF36">
            <v>0.3527777777777778</v>
          </cell>
          <cell r="DG36">
            <v>0</v>
          </cell>
          <cell r="DH36">
            <v>0</v>
          </cell>
          <cell r="DI36">
            <v>7.7383333333333333</v>
          </cell>
          <cell r="DJ36">
            <v>0.99472222222222217</v>
          </cell>
          <cell r="DK36">
            <v>7.1736111111111107</v>
          </cell>
          <cell r="DL36">
            <v>0</v>
          </cell>
          <cell r="DM36">
            <v>0</v>
          </cell>
          <cell r="DN36">
            <v>53.447222222222223</v>
          </cell>
          <cell r="DO36">
            <v>151.07638888888889</v>
          </cell>
          <cell r="DP36">
            <v>528.79861111106482</v>
          </cell>
          <cell r="DQ36">
            <v>22.738340277775784</v>
          </cell>
          <cell r="DR36">
            <v>4.2999999999999997E-2</v>
          </cell>
          <cell r="DS36">
            <v>551.53695138884063</v>
          </cell>
          <cell r="DT36">
            <v>29.74527777777778</v>
          </cell>
          <cell r="DU36">
            <v>5.1727777782072106</v>
          </cell>
          <cell r="DV36">
            <v>56.1</v>
          </cell>
          <cell r="DW36">
            <v>0.10171575967617949</v>
          </cell>
          <cell r="DX36">
            <v>2432.0472</v>
          </cell>
          <cell r="DY36">
            <v>0</v>
          </cell>
          <cell r="DZ36">
            <v>0</v>
          </cell>
          <cell r="EA36">
            <v>0.27391888885859633</v>
          </cell>
          <cell r="EB36">
            <v>43.351999999999997</v>
          </cell>
          <cell r="EC36">
            <v>26342.277116609017</v>
          </cell>
          <cell r="ED36">
            <v>0</v>
          </cell>
          <cell r="EE36">
            <v>40</v>
          </cell>
          <cell r="EF36">
            <v>7.7591666673108159</v>
          </cell>
          <cell r="EG36">
            <v>0.16194444445194678</v>
          </cell>
          <cell r="EH36">
            <v>30.874785590336401</v>
          </cell>
          <cell r="EI36">
            <v>14.57257483801628</v>
          </cell>
          <cell r="EJ36">
            <v>0</v>
          </cell>
          <cell r="EK36">
            <v>30.372208436724566</v>
          </cell>
          <cell r="EL36">
            <v>0</v>
          </cell>
          <cell r="EM36">
            <v>0</v>
          </cell>
          <cell r="EN36">
            <v>0</v>
          </cell>
          <cell r="EO36">
            <v>128.30846536430292</v>
          </cell>
          <cell r="EP36">
            <v>457.36999488595092</v>
          </cell>
          <cell r="EQ36">
            <v>-927.80954470699135</v>
          </cell>
          <cell r="ER36">
            <v>304.68511985658927</v>
          </cell>
          <cell r="ES36">
            <v>-441.51981130682964</v>
          </cell>
          <cell r="ET36">
            <v>-0.12352363242284869</v>
          </cell>
          <cell r="EU36">
            <v>-94.349171074057423</v>
          </cell>
          <cell r="EV36">
            <v>5.9886111109486473</v>
          </cell>
          <cell r="EW36">
            <v>2.7630555554399163</v>
          </cell>
        </row>
        <row r="37">
          <cell r="A37">
            <v>42165</v>
          </cell>
          <cell r="B37">
            <v>50</v>
          </cell>
          <cell r="C37" t="str">
            <v>Wed</v>
          </cell>
          <cell r="D37">
            <v>33306</v>
          </cell>
          <cell r="E37">
            <v>218</v>
          </cell>
          <cell r="F37">
            <v>0</v>
          </cell>
          <cell r="G37">
            <v>0</v>
          </cell>
          <cell r="H37">
            <v>6295</v>
          </cell>
          <cell r="I37">
            <v>180</v>
          </cell>
          <cell r="J37">
            <v>0</v>
          </cell>
          <cell r="K37">
            <v>39999</v>
          </cell>
          <cell r="L37">
            <v>35</v>
          </cell>
          <cell r="M37">
            <v>40034</v>
          </cell>
          <cell r="N37">
            <v>637</v>
          </cell>
          <cell r="O37">
            <v>1194</v>
          </cell>
          <cell r="P37">
            <v>63356</v>
          </cell>
          <cell r="Q37">
            <v>598</v>
          </cell>
          <cell r="R37">
            <v>0</v>
          </cell>
          <cell r="S37">
            <v>0</v>
          </cell>
          <cell r="T37">
            <v>0</v>
          </cell>
          <cell r="U37">
            <v>565</v>
          </cell>
          <cell r="V37">
            <v>599</v>
          </cell>
          <cell r="W37">
            <v>598</v>
          </cell>
          <cell r="X37">
            <v>821</v>
          </cell>
          <cell r="Y37">
            <v>0</v>
          </cell>
          <cell r="Z37">
            <v>18</v>
          </cell>
          <cell r="AA37">
            <v>1</v>
          </cell>
          <cell r="AB37">
            <v>840</v>
          </cell>
          <cell r="AC37">
            <v>19</v>
          </cell>
          <cell r="AD37">
            <v>929</v>
          </cell>
          <cell r="AE37">
            <v>15</v>
          </cell>
          <cell r="AF37">
            <v>0</v>
          </cell>
          <cell r="AG37">
            <v>0</v>
          </cell>
          <cell r="AH37">
            <v>0.86942007058793913</v>
          </cell>
          <cell r="AI37">
            <v>1.0505381834148313</v>
          </cell>
          <cell r="AJ37">
            <v>0.98407460186504658</v>
          </cell>
          <cell r="AK37">
            <v>180.04378654502668</v>
          </cell>
          <cell r="AL37">
            <v>193.25289337601575</v>
          </cell>
          <cell r="AM37">
            <v>4.5001125028125699E-3</v>
          </cell>
          <cell r="AN37">
            <v>16.266537495087203</v>
          </cell>
          <cell r="AO37">
            <v>30.797228650650926</v>
          </cell>
          <cell r="AP37">
            <v>26.824514545609642</v>
          </cell>
          <cell r="AQ37">
            <v>11.388608217659623</v>
          </cell>
          <cell r="AR37">
            <v>66.88795986622074</v>
          </cell>
          <cell r="AS37">
            <v>14.250908354002114</v>
          </cell>
          <cell r="AT37">
            <v>70.790165820176725</v>
          </cell>
          <cell r="AU37">
            <v>169.80367138861078</v>
          </cell>
          <cell r="AV37">
            <v>0.41689420046853493</v>
          </cell>
          <cell r="AW37">
            <v>0.70479044023297255</v>
          </cell>
          <cell r="AX37">
            <v>47.835313645798166</v>
          </cell>
          <cell r="BF37">
            <v>16.146944444444443</v>
          </cell>
          <cell r="BG37">
            <v>159.34833333333333</v>
          </cell>
          <cell r="BH37">
            <v>406.86083333413353</v>
          </cell>
          <cell r="BI37">
            <v>0</v>
          </cell>
          <cell r="BJ37">
            <v>582.35611111191133</v>
          </cell>
          <cell r="BK37">
            <v>235.5602777778505</v>
          </cell>
          <cell r="BL37">
            <v>204.80083333333334</v>
          </cell>
          <cell r="BM37">
            <v>184.98833333340605</v>
          </cell>
          <cell r="BN37">
            <v>162.50722222222223</v>
          </cell>
          <cell r="BO37">
            <v>1.1280555555555556</v>
          </cell>
          <cell r="BP37">
            <v>0.88249999999999995</v>
          </cell>
          <cell r="BQ37">
            <v>0</v>
          </cell>
          <cell r="BR37">
            <v>0</v>
          </cell>
          <cell r="BS37">
            <v>0</v>
          </cell>
          <cell r="BT37">
            <v>0</v>
          </cell>
          <cell r="BU37">
            <v>49.443888888888885</v>
          </cell>
          <cell r="BV37">
            <v>41.411111111111111</v>
          </cell>
          <cell r="BW37">
            <v>73.402222222191426</v>
          </cell>
          <cell r="BX37">
            <v>38.769722222222221</v>
          </cell>
          <cell r="BY37">
            <v>34.632499999969212</v>
          </cell>
          <cell r="BZ37">
            <v>44.308611111111112</v>
          </cell>
          <cell r="CA37">
            <v>52.508611111296084</v>
          </cell>
          <cell r="CB37">
            <v>0</v>
          </cell>
          <cell r="CC37">
            <v>0</v>
          </cell>
          <cell r="CD37">
            <v>58.943611111224428</v>
          </cell>
          <cell r="CE37">
            <v>53.99666666666667</v>
          </cell>
          <cell r="CF37">
            <v>57.851944444557759</v>
          </cell>
          <cell r="CG37">
            <v>53.18888888888889</v>
          </cell>
          <cell r="CH37">
            <v>0</v>
          </cell>
          <cell r="CI37">
            <v>0</v>
          </cell>
          <cell r="CJ37">
            <v>1.0602777777777779</v>
          </cell>
          <cell r="CK37">
            <v>0.7663888888888889</v>
          </cell>
          <cell r="CL37">
            <v>3.138888888888889E-2</v>
          </cell>
          <cell r="CM37">
            <v>4.1388888888888892E-2</v>
          </cell>
          <cell r="CN37">
            <v>0</v>
          </cell>
          <cell r="CO37">
            <v>420.41472222256243</v>
          </cell>
          <cell r="CP37">
            <v>58.156111111111109</v>
          </cell>
          <cell r="CQ37">
            <v>0</v>
          </cell>
          <cell r="CR37">
            <v>5.1636111111111109</v>
          </cell>
          <cell r="CS37">
            <v>0</v>
          </cell>
          <cell r="CT37">
            <v>0</v>
          </cell>
          <cell r="CU37">
            <v>11.602222222222222</v>
          </cell>
          <cell r="CV37">
            <v>0</v>
          </cell>
          <cell r="CW37">
            <v>0</v>
          </cell>
          <cell r="CX37">
            <v>21.756388888888889</v>
          </cell>
          <cell r="CY37">
            <v>3.5166666666666666</v>
          </cell>
          <cell r="CZ37">
            <v>0.33055555555555555</v>
          </cell>
          <cell r="DA37">
            <v>7.8305555555555557</v>
          </cell>
          <cell r="DB37">
            <v>3.674722222222222</v>
          </cell>
          <cell r="DC37">
            <v>0</v>
          </cell>
          <cell r="DD37">
            <v>0</v>
          </cell>
          <cell r="DE37">
            <v>6.8288888888888888</v>
          </cell>
          <cell r="DF37">
            <v>0.36083333333333334</v>
          </cell>
          <cell r="DG37">
            <v>0</v>
          </cell>
          <cell r="DH37">
            <v>0</v>
          </cell>
          <cell r="DI37">
            <v>9.475833333333334</v>
          </cell>
          <cell r="DJ37">
            <v>5.2030555554569906</v>
          </cell>
          <cell r="DK37">
            <v>3.4277777777777776</v>
          </cell>
          <cell r="DL37">
            <v>0</v>
          </cell>
          <cell r="DM37">
            <v>0</v>
          </cell>
          <cell r="DN37">
            <v>62.405277777679217</v>
          </cell>
          <cell r="DO37">
            <v>137.32722222212365</v>
          </cell>
          <cell r="DP37">
            <v>565.03611111191128</v>
          </cell>
          <cell r="DQ37">
            <v>24.296552777812181</v>
          </cell>
          <cell r="DR37">
            <v>4.299999999999999E-2</v>
          </cell>
          <cell r="DS37">
            <v>589.33266388972345</v>
          </cell>
          <cell r="DT37">
            <v>29.076388888888889</v>
          </cell>
          <cell r="DU37">
            <v>7.2941666672251912</v>
          </cell>
          <cell r="DV37">
            <v>46.5</v>
          </cell>
          <cell r="DW37">
            <v>7.8902804560483569E-2</v>
          </cell>
          <cell r="DX37">
            <v>2061.6705000000002</v>
          </cell>
          <cell r="DY37">
            <v>0</v>
          </cell>
          <cell r="DZ37">
            <v>0</v>
          </cell>
          <cell r="EA37">
            <v>0.23302156937260898</v>
          </cell>
          <cell r="EB37">
            <v>44.337000000000003</v>
          </cell>
          <cell r="EC37">
            <v>28190.912818878671</v>
          </cell>
          <cell r="ED37">
            <v>0</v>
          </cell>
          <cell r="EE37">
            <v>47</v>
          </cell>
          <cell r="EF37">
            <v>9.311702128372584</v>
          </cell>
          <cell r="EG37">
            <v>1.4247222222343812</v>
          </cell>
          <cell r="EH37">
            <v>10.528368102854191</v>
          </cell>
          <cell r="EI37">
            <v>14.191398541267752</v>
          </cell>
          <cell r="EJ37">
            <v>0</v>
          </cell>
          <cell r="EK37">
            <v>16.976683259104007</v>
          </cell>
          <cell r="EL37">
            <v>31.858407079646017</v>
          </cell>
          <cell r="EM37">
            <v>0</v>
          </cell>
          <cell r="EN37">
            <v>0</v>
          </cell>
          <cell r="EO37">
            <v>127.31603725884561</v>
          </cell>
          <cell r="EP37">
            <v>812.55490377470426</v>
          </cell>
          <cell r="EQ37">
            <v>-882.2712540938976</v>
          </cell>
          <cell r="ER37">
            <v>-88.735714766573338</v>
          </cell>
          <cell r="ES37">
            <v>-369.4347847985037</v>
          </cell>
          <cell r="ET37">
            <v>-0.14081529291652883</v>
          </cell>
          <cell r="EU37">
            <v>-117.74713014478145</v>
          </cell>
          <cell r="EV37">
            <v>5.5925000001942839</v>
          </cell>
          <cell r="EW37">
            <v>0</v>
          </cell>
        </row>
        <row r="38">
          <cell r="A38">
            <v>42166</v>
          </cell>
          <cell r="B38">
            <v>50</v>
          </cell>
          <cell r="C38" t="str">
            <v>Thu</v>
          </cell>
          <cell r="D38">
            <v>44494</v>
          </cell>
          <cell r="E38">
            <v>148</v>
          </cell>
          <cell r="F38">
            <v>0</v>
          </cell>
          <cell r="G38">
            <v>0</v>
          </cell>
          <cell r="H38">
            <v>6881</v>
          </cell>
          <cell r="I38">
            <v>360</v>
          </cell>
          <cell r="J38">
            <v>0</v>
          </cell>
          <cell r="K38">
            <v>51883</v>
          </cell>
          <cell r="L38">
            <v>36</v>
          </cell>
          <cell r="M38">
            <v>51919</v>
          </cell>
          <cell r="N38">
            <v>328</v>
          </cell>
          <cell r="O38">
            <v>973</v>
          </cell>
          <cell r="P38">
            <v>41285</v>
          </cell>
          <cell r="Q38">
            <v>684</v>
          </cell>
          <cell r="R38">
            <v>3</v>
          </cell>
          <cell r="S38">
            <v>1</v>
          </cell>
          <cell r="T38">
            <v>0</v>
          </cell>
          <cell r="U38">
            <v>634</v>
          </cell>
          <cell r="V38">
            <v>688</v>
          </cell>
          <cell r="W38">
            <v>687</v>
          </cell>
          <cell r="X38">
            <v>930</v>
          </cell>
          <cell r="Y38">
            <v>0</v>
          </cell>
          <cell r="Z38">
            <v>26</v>
          </cell>
          <cell r="AA38">
            <v>2</v>
          </cell>
          <cell r="AB38">
            <v>958</v>
          </cell>
          <cell r="AC38">
            <v>32</v>
          </cell>
          <cell r="AD38">
            <v>632</v>
          </cell>
          <cell r="AE38">
            <v>65</v>
          </cell>
          <cell r="AF38">
            <v>0</v>
          </cell>
          <cell r="AG38">
            <v>0</v>
          </cell>
          <cell r="AH38">
            <v>0.87014990581002005</v>
          </cell>
          <cell r="AI38">
            <v>0.94450542225538059</v>
          </cell>
          <cell r="AJ38">
            <v>0.99367808337991248</v>
          </cell>
          <cell r="AK38">
            <v>181.92291879153512</v>
          </cell>
          <cell r="AL38">
            <v>109.29230768710875</v>
          </cell>
          <cell r="AM38">
            <v>6.9386889732667737E-3</v>
          </cell>
          <cell r="AN38">
            <v>15.753966826124682</v>
          </cell>
          <cell r="AO38">
            <v>27.111664950967114</v>
          </cell>
          <cell r="AP38">
            <v>24.426431907039422</v>
          </cell>
          <cell r="AQ38">
            <v>14.926309944960648</v>
          </cell>
          <cell r="AR38">
            <v>75.521106259097522</v>
          </cell>
          <cell r="AS38">
            <v>13.434667269079446</v>
          </cell>
          <cell r="AT38">
            <v>79.127331513293939</v>
          </cell>
          <cell r="AU38">
            <v>175.48873240104112</v>
          </cell>
          <cell r="AV38">
            <v>0.450896934695874</v>
          </cell>
          <cell r="AW38">
            <v>0.57240385561023022</v>
          </cell>
          <cell r="AX38">
            <v>43.425493425079893</v>
          </cell>
          <cell r="BF38">
            <v>26.146944444444443</v>
          </cell>
          <cell r="BG38">
            <v>158.18833333337653</v>
          </cell>
          <cell r="BH38">
            <v>471.33555555614748</v>
          </cell>
          <cell r="BI38">
            <v>31.678888888953306</v>
          </cell>
          <cell r="BJ38">
            <v>687.34972222292174</v>
          </cell>
          <cell r="BK38">
            <v>295.64861111101283</v>
          </cell>
          <cell r="BL38">
            <v>257.25861111111107</v>
          </cell>
          <cell r="BM38">
            <v>244.57611111102239</v>
          </cell>
          <cell r="BN38">
            <v>210.97333333333333</v>
          </cell>
          <cell r="BO38">
            <v>1.3541666667310832</v>
          </cell>
          <cell r="BP38">
            <v>0.84666666666666668</v>
          </cell>
          <cell r="BQ38">
            <v>0</v>
          </cell>
          <cell r="BR38">
            <v>0</v>
          </cell>
          <cell r="BS38">
            <v>0</v>
          </cell>
          <cell r="BT38">
            <v>0</v>
          </cell>
          <cell r="BU38">
            <v>49.718333333259345</v>
          </cell>
          <cell r="BV38">
            <v>45.438611111111108</v>
          </cell>
          <cell r="BW38">
            <v>61.762222222436165</v>
          </cell>
          <cell r="BX38">
            <v>35.888611111111111</v>
          </cell>
          <cell r="BY38">
            <v>25.873611111325054</v>
          </cell>
          <cell r="BZ38">
            <v>29.591388888888886</v>
          </cell>
          <cell r="CA38">
            <v>46.026111110733147</v>
          </cell>
          <cell r="CB38">
            <v>0</v>
          </cell>
          <cell r="CC38">
            <v>0</v>
          </cell>
          <cell r="CD38">
            <v>71.308055556008043</v>
          </cell>
          <cell r="CE38">
            <v>62.197222222222216</v>
          </cell>
          <cell r="CF38">
            <v>70.758055556008031</v>
          </cell>
          <cell r="CG38">
            <v>61.858611111111109</v>
          </cell>
          <cell r="CH38">
            <v>0</v>
          </cell>
          <cell r="CI38">
            <v>0</v>
          </cell>
          <cell r="CJ38">
            <v>0.45805555555555555</v>
          </cell>
          <cell r="CK38">
            <v>0.25777777777777777</v>
          </cell>
          <cell r="CL38">
            <v>9.194444444444444E-2</v>
          </cell>
          <cell r="CM38">
            <v>8.0833333333333326E-2</v>
          </cell>
          <cell r="CN38">
            <v>0</v>
          </cell>
          <cell r="CO38">
            <v>474.7450000001902</v>
          </cell>
          <cell r="CP38">
            <v>76.924166666710136</v>
          </cell>
          <cell r="CQ38">
            <v>0</v>
          </cell>
          <cell r="CR38">
            <v>7.2527777777777782</v>
          </cell>
          <cell r="CS38">
            <v>0</v>
          </cell>
          <cell r="CT38">
            <v>0</v>
          </cell>
          <cell r="CU38">
            <v>28.576666666666668</v>
          </cell>
          <cell r="CV38">
            <v>0</v>
          </cell>
          <cell r="CW38">
            <v>1.0933333333333333</v>
          </cell>
          <cell r="CX38">
            <v>25.663333333333334</v>
          </cell>
          <cell r="CY38">
            <v>2.8497222222222223</v>
          </cell>
          <cell r="CZ38">
            <v>0.43111111111111111</v>
          </cell>
          <cell r="DA38">
            <v>7.1269444444444447</v>
          </cell>
          <cell r="DB38">
            <v>0</v>
          </cell>
          <cell r="DC38">
            <v>0</v>
          </cell>
          <cell r="DD38">
            <v>0</v>
          </cell>
          <cell r="DE38">
            <v>0</v>
          </cell>
          <cell r="DF38">
            <v>0.60444444444444445</v>
          </cell>
          <cell r="DG38">
            <v>0</v>
          </cell>
          <cell r="DH38">
            <v>0</v>
          </cell>
          <cell r="DI38">
            <v>7.4222222222222225</v>
          </cell>
          <cell r="DJ38">
            <v>5.3838888888888885</v>
          </cell>
          <cell r="DK38">
            <v>1.356111111111111</v>
          </cell>
          <cell r="DL38">
            <v>0</v>
          </cell>
          <cell r="DM38">
            <v>0</v>
          </cell>
          <cell r="DN38">
            <v>50.837777777777788</v>
          </cell>
          <cell r="DO38">
            <v>164.68472222226569</v>
          </cell>
          <cell r="DP38">
            <v>655.69000000061033</v>
          </cell>
          <cell r="DQ38">
            <v>28.194670000026239</v>
          </cell>
          <cell r="DR38">
            <v>4.299999999999999E-2</v>
          </cell>
          <cell r="DS38">
            <v>683.88467000063656</v>
          </cell>
          <cell r="DT38">
            <v>37.059444444444438</v>
          </cell>
          <cell r="DU38">
            <v>16.260277778154435</v>
          </cell>
          <cell r="DV38">
            <v>55.24</v>
          </cell>
          <cell r="DW38">
            <v>8.0773853287204961E-2</v>
          </cell>
          <cell r="DX38">
            <v>2219.5432000000001</v>
          </cell>
          <cell r="DY38">
            <v>0</v>
          </cell>
          <cell r="DZ38">
            <v>0</v>
          </cell>
          <cell r="EA38">
            <v>0.24080774061233512</v>
          </cell>
          <cell r="EB38">
            <v>40.18</v>
          </cell>
          <cell r="EC38">
            <v>29698.029240625576</v>
          </cell>
          <cell r="ED38">
            <v>1272.8577555581439</v>
          </cell>
          <cell r="EE38">
            <v>50</v>
          </cell>
          <cell r="EF38">
            <v>19.512333333785325</v>
          </cell>
          <cell r="EG38">
            <v>2.6544444440729502</v>
          </cell>
          <cell r="EH38">
            <v>24.487233155373453</v>
          </cell>
          <cell r="EI38">
            <v>13.143379827104846</v>
          </cell>
          <cell r="EJ38">
            <v>0</v>
          </cell>
          <cell r="EK38">
            <v>56.76167374166161</v>
          </cell>
          <cell r="EL38">
            <v>21.75226586102719</v>
          </cell>
          <cell r="EM38">
            <v>0</v>
          </cell>
          <cell r="EN38">
            <v>0</v>
          </cell>
          <cell r="EO38">
            <v>138.39965136958679</v>
          </cell>
          <cell r="EP38">
            <v>526.96618747944183</v>
          </cell>
          <cell r="EQ38">
            <v>-568.17618669994681</v>
          </cell>
          <cell r="ER38">
            <v>-701.56955119291979</v>
          </cell>
          <cell r="ES38">
            <v>-205.12858969627285</v>
          </cell>
          <cell r="ET38">
            <v>-0.27320187753927117</v>
          </cell>
          <cell r="EU38">
            <v>-326.4104076750379</v>
          </cell>
          <cell r="EV38">
            <v>6.9449999999935326</v>
          </cell>
          <cell r="EW38">
            <v>0</v>
          </cell>
        </row>
        <row r="39">
          <cell r="A39">
            <v>42167</v>
          </cell>
          <cell r="B39">
            <v>50</v>
          </cell>
          <cell r="C39" t="str">
            <v>Fri</v>
          </cell>
          <cell r="D39">
            <v>45463</v>
          </cell>
          <cell r="E39">
            <v>0</v>
          </cell>
          <cell r="F39">
            <v>0</v>
          </cell>
          <cell r="G39">
            <v>0</v>
          </cell>
          <cell r="H39">
            <v>9885</v>
          </cell>
          <cell r="I39">
            <v>360</v>
          </cell>
          <cell r="J39">
            <v>0</v>
          </cell>
          <cell r="K39">
            <v>55708</v>
          </cell>
          <cell r="L39">
            <v>37</v>
          </cell>
          <cell r="M39">
            <v>55745</v>
          </cell>
          <cell r="N39">
            <v>389</v>
          </cell>
          <cell r="O39">
            <v>1032</v>
          </cell>
          <cell r="P39">
            <v>55852</v>
          </cell>
          <cell r="Q39">
            <v>615</v>
          </cell>
          <cell r="R39">
            <v>0</v>
          </cell>
          <cell r="S39">
            <v>0</v>
          </cell>
          <cell r="T39">
            <v>1</v>
          </cell>
          <cell r="U39">
            <v>594</v>
          </cell>
          <cell r="V39">
            <v>616</v>
          </cell>
          <cell r="W39">
            <v>615</v>
          </cell>
          <cell r="X39">
            <v>1062</v>
          </cell>
          <cell r="Y39">
            <v>0</v>
          </cell>
          <cell r="Z39">
            <v>22</v>
          </cell>
          <cell r="AA39">
            <v>2</v>
          </cell>
          <cell r="AB39">
            <v>1086</v>
          </cell>
          <cell r="AC39">
            <v>34</v>
          </cell>
          <cell r="AD39">
            <v>764</v>
          </cell>
          <cell r="AE39">
            <v>26</v>
          </cell>
          <cell r="AF39">
            <v>0</v>
          </cell>
          <cell r="AG39">
            <v>0</v>
          </cell>
          <cell r="AH39">
            <v>0.88263092175872493</v>
          </cell>
          <cell r="AI39">
            <v>0.97010522839601565</v>
          </cell>
          <cell r="AJ39">
            <v>0.99301716091046166</v>
          </cell>
          <cell r="AK39">
            <v>190.28611489934843</v>
          </cell>
          <cell r="AL39">
            <v>0</v>
          </cell>
          <cell r="AM39">
            <v>6.4622675378760682E-3</v>
          </cell>
          <cell r="AN39">
            <v>13.142264875783834</v>
          </cell>
          <cell r="AO39">
            <v>22.382610581648972</v>
          </cell>
          <cell r="AP39">
            <v>23.567113662606495</v>
          </cell>
          <cell r="AQ39">
            <v>11.760956175355302</v>
          </cell>
          <cell r="AR39">
            <v>90.582113821138208</v>
          </cell>
          <cell r="AS39">
            <v>13.814987438058111</v>
          </cell>
          <cell r="AT39">
            <v>81.757476236975279</v>
          </cell>
          <cell r="AU39">
            <v>185.35643085739105</v>
          </cell>
          <cell r="AV39">
            <v>0.44108249095429325</v>
          </cell>
          <cell r="AW39">
            <v>0.77345404536312923</v>
          </cell>
          <cell r="AX39">
            <v>60.628620071110682</v>
          </cell>
          <cell r="BF39">
            <v>26.146944444444443</v>
          </cell>
          <cell r="BG39">
            <v>163.23583333337368</v>
          </cell>
          <cell r="BH39">
            <v>501.25083333363369</v>
          </cell>
          <cell r="BI39">
            <v>15.649444444444445</v>
          </cell>
          <cell r="BJ39">
            <v>706.28305555589634</v>
          </cell>
          <cell r="BK39">
            <v>300.54527777814434</v>
          </cell>
          <cell r="BL39">
            <v>265.27055555555557</v>
          </cell>
          <cell r="BM39">
            <v>238.91916666671969</v>
          </cell>
          <cell r="BN39">
            <v>208.01361111111112</v>
          </cell>
          <cell r="BO39">
            <v>0</v>
          </cell>
          <cell r="BP39">
            <v>0</v>
          </cell>
          <cell r="BQ39">
            <v>0</v>
          </cell>
          <cell r="BR39">
            <v>0</v>
          </cell>
          <cell r="BS39">
            <v>0</v>
          </cell>
          <cell r="BT39">
            <v>0</v>
          </cell>
          <cell r="BU39">
            <v>61.626111111424656</v>
          </cell>
          <cell r="BV39">
            <v>57.256944444444443</v>
          </cell>
          <cell r="BW39">
            <v>78.525277777773383</v>
          </cell>
          <cell r="BX39">
            <v>46.107222222152892</v>
          </cell>
          <cell r="BY39">
            <v>32.418055555620491</v>
          </cell>
          <cell r="BZ39">
            <v>36.913055555555552</v>
          </cell>
          <cell r="CA39">
            <v>52.291666666415466</v>
          </cell>
          <cell r="CB39">
            <v>0</v>
          </cell>
          <cell r="CC39">
            <v>0</v>
          </cell>
          <cell r="CD39">
            <v>78.610277777614286</v>
          </cell>
          <cell r="CE39">
            <v>70.796111111111117</v>
          </cell>
          <cell r="CF39">
            <v>77.991944444318207</v>
          </cell>
          <cell r="CG39">
            <v>70.496944444444452</v>
          </cell>
          <cell r="CH39">
            <v>0</v>
          </cell>
          <cell r="CI39">
            <v>0</v>
          </cell>
          <cell r="CJ39">
            <v>0.47333333329608041</v>
          </cell>
          <cell r="CK39">
            <v>0.21638888888888888</v>
          </cell>
          <cell r="CL39">
            <v>0.14499999999999999</v>
          </cell>
          <cell r="CM39">
            <v>8.2777777777777783E-2</v>
          </cell>
          <cell r="CN39">
            <v>0</v>
          </cell>
          <cell r="CO39">
            <v>509.9724999999475</v>
          </cell>
          <cell r="CP39">
            <v>69.62222222222222</v>
          </cell>
          <cell r="CQ39">
            <v>0</v>
          </cell>
          <cell r="CR39">
            <v>7.2630555555555558</v>
          </cell>
          <cell r="CS39">
            <v>0</v>
          </cell>
          <cell r="CT39">
            <v>0</v>
          </cell>
          <cell r="CU39">
            <v>21.247777777777777</v>
          </cell>
          <cell r="CV39">
            <v>0</v>
          </cell>
          <cell r="CW39">
            <v>0</v>
          </cell>
          <cell r="CX39">
            <v>26.137777777777778</v>
          </cell>
          <cell r="CY39">
            <v>9.9333333333333336</v>
          </cell>
          <cell r="CZ39">
            <v>1.7344444444444445</v>
          </cell>
          <cell r="DA39">
            <v>9.0861111111111104</v>
          </cell>
          <cell r="DB39">
            <v>0</v>
          </cell>
          <cell r="DC39">
            <v>0</v>
          </cell>
          <cell r="DD39">
            <v>0</v>
          </cell>
          <cell r="DE39">
            <v>0</v>
          </cell>
          <cell r="DF39">
            <v>0</v>
          </cell>
          <cell r="DG39">
            <v>0</v>
          </cell>
          <cell r="DH39">
            <v>0</v>
          </cell>
          <cell r="DI39">
            <v>8.3650000000000002</v>
          </cell>
          <cell r="DJ39">
            <v>4.5991666666666671</v>
          </cell>
          <cell r="DK39">
            <v>2.0975000000000001</v>
          </cell>
          <cell r="DL39">
            <v>0</v>
          </cell>
          <cell r="DM39">
            <v>0</v>
          </cell>
          <cell r="DN39">
            <v>61.953333333333333</v>
          </cell>
          <cell r="DO39">
            <v>160.08638888888891</v>
          </cell>
          <cell r="DP39">
            <v>681.3811111112276</v>
          </cell>
          <cell r="DQ39">
            <v>29.29938777778278</v>
          </cell>
          <cell r="DR39">
            <v>4.299999999999999E-2</v>
          </cell>
          <cell r="DS39">
            <v>710.68049888901032</v>
          </cell>
          <cell r="DT39">
            <v>31.700277777777778</v>
          </cell>
          <cell r="DU39">
            <v>11.322222222391126</v>
          </cell>
          <cell r="DV39">
            <v>38.33</v>
          </cell>
          <cell r="DW39">
            <v>5.3934222284022657E-2</v>
          </cell>
          <cell r="DX39">
            <v>2204.9715799999999</v>
          </cell>
          <cell r="DY39">
            <v>0</v>
          </cell>
          <cell r="DZ39">
            <v>0</v>
          </cell>
          <cell r="EA39">
            <v>0.22525788893764229</v>
          </cell>
          <cell r="EB39">
            <v>57.526000000000003</v>
          </cell>
          <cell r="EC39">
            <v>43087.577959089205</v>
          </cell>
          <cell r="ED39">
            <v>900.24994111111118</v>
          </cell>
          <cell r="EE39">
            <v>42</v>
          </cell>
          <cell r="EF39">
            <v>16.174603174844464</v>
          </cell>
          <cell r="EG39">
            <v>0.48916666639037432</v>
          </cell>
          <cell r="EH39">
            <v>53.151618428658367</v>
          </cell>
          <cell r="EI39">
            <v>13.616790907914949</v>
          </cell>
          <cell r="EJ39">
            <v>0</v>
          </cell>
          <cell r="EK39">
            <v>46.478873243094661</v>
          </cell>
          <cell r="EL39">
            <v>13.793103448275863</v>
          </cell>
          <cell r="EM39">
            <v>0</v>
          </cell>
          <cell r="EN39">
            <v>0</v>
          </cell>
          <cell r="EO39">
            <v>160.40278741793676</v>
          </cell>
          <cell r="EP39">
            <v>-234.63414008603465</v>
          </cell>
          <cell r="EQ39">
            <v>-52.100453278041357</v>
          </cell>
          <cell r="ER39">
            <v>-219.31944004519457</v>
          </cell>
          <cell r="ES39">
            <v>-459.57696963704058</v>
          </cell>
          <cell r="ET39">
            <v>-7.2151687786372154E-2</v>
          </cell>
          <cell r="EU39">
            <v>-66.295855298848579</v>
          </cell>
          <cell r="EV39">
            <v>9.0986111111362042</v>
          </cell>
          <cell r="EW39">
            <v>0</v>
          </cell>
        </row>
        <row r="40">
          <cell r="A40">
            <v>42168</v>
          </cell>
          <cell r="B40">
            <v>50</v>
          </cell>
          <cell r="C40" t="str">
            <v>Sat</v>
          </cell>
          <cell r="D40">
            <v>29978</v>
          </cell>
          <cell r="E40">
            <v>0</v>
          </cell>
          <cell r="F40">
            <v>0</v>
          </cell>
          <cell r="G40">
            <v>0</v>
          </cell>
          <cell r="H40">
            <v>11781</v>
          </cell>
          <cell r="I40">
            <v>0</v>
          </cell>
          <cell r="J40">
            <v>0</v>
          </cell>
          <cell r="K40">
            <v>41759</v>
          </cell>
          <cell r="L40">
            <v>38</v>
          </cell>
          <cell r="M40">
            <v>41797</v>
          </cell>
          <cell r="N40">
            <v>386</v>
          </cell>
          <cell r="O40">
            <v>596</v>
          </cell>
          <cell r="P40">
            <v>22366</v>
          </cell>
          <cell r="Q40">
            <v>641</v>
          </cell>
          <cell r="R40">
            <v>0</v>
          </cell>
          <cell r="S40">
            <v>0</v>
          </cell>
          <cell r="T40">
            <v>0</v>
          </cell>
          <cell r="U40">
            <v>623</v>
          </cell>
          <cell r="V40">
            <v>643</v>
          </cell>
          <cell r="W40">
            <v>641</v>
          </cell>
          <cell r="X40">
            <v>868</v>
          </cell>
          <cell r="Y40">
            <v>0</v>
          </cell>
          <cell r="Z40">
            <v>5</v>
          </cell>
          <cell r="AA40">
            <v>0</v>
          </cell>
          <cell r="AB40">
            <v>873</v>
          </cell>
          <cell r="AC40">
            <v>21</v>
          </cell>
          <cell r="AD40">
            <v>260</v>
          </cell>
          <cell r="AE40">
            <v>115</v>
          </cell>
          <cell r="AF40">
            <v>0</v>
          </cell>
          <cell r="AG40">
            <v>0</v>
          </cell>
          <cell r="AH40">
            <v>0.8892770942582563</v>
          </cell>
          <cell r="AI40">
            <v>0.9205338794174851</v>
          </cell>
          <cell r="AJ40">
            <v>0.99075648363227087</v>
          </cell>
          <cell r="AK40">
            <v>186.13196092506701</v>
          </cell>
          <cell r="AL40">
            <v>0</v>
          </cell>
          <cell r="AM40">
            <v>0</v>
          </cell>
          <cell r="AN40">
            <v>25.721684089281094</v>
          </cell>
          <cell r="AO40">
            <v>45.144865024091565</v>
          </cell>
          <cell r="AP40">
            <v>26.080414611478535</v>
          </cell>
          <cell r="AQ40">
            <v>9.725670020102962</v>
          </cell>
          <cell r="AR40">
            <v>65.146645865834628</v>
          </cell>
          <cell r="AS40">
            <v>13.174320387521488</v>
          </cell>
          <cell r="AT40">
            <v>82.890473068769708</v>
          </cell>
          <cell r="AU40">
            <v>178.65258669541137</v>
          </cell>
          <cell r="AV40">
            <v>0.4639757789238812</v>
          </cell>
          <cell r="AW40">
            <v>1.2554269059199445</v>
          </cell>
          <cell r="AX40">
            <v>99.772703868615565</v>
          </cell>
          <cell r="BF40">
            <v>13.682222222222222</v>
          </cell>
          <cell r="BG40">
            <v>145.45805555561171</v>
          </cell>
          <cell r="BH40">
            <v>349.76166666564762</v>
          </cell>
          <cell r="BI40">
            <v>12.227222222222222</v>
          </cell>
          <cell r="BJ40">
            <v>521.12916666570379</v>
          </cell>
          <cell r="BK40">
            <v>233.74416666687182</v>
          </cell>
          <cell r="BL40">
            <v>207.86333333333334</v>
          </cell>
          <cell r="BM40">
            <v>161.05777777771621</v>
          </cell>
          <cell r="BN40">
            <v>141.1536111111111</v>
          </cell>
          <cell r="BO40">
            <v>0</v>
          </cell>
          <cell r="BP40">
            <v>0</v>
          </cell>
          <cell r="BQ40">
            <v>0</v>
          </cell>
          <cell r="BR40">
            <v>0</v>
          </cell>
          <cell r="BS40">
            <v>0</v>
          </cell>
          <cell r="BT40">
            <v>0</v>
          </cell>
          <cell r="BU40">
            <v>72.686388889155609</v>
          </cell>
          <cell r="BV40">
            <v>66.709722222222226</v>
          </cell>
          <cell r="BW40">
            <v>23.17111111120321</v>
          </cell>
          <cell r="BX40">
            <v>13.201944444444445</v>
          </cell>
          <cell r="BY40">
            <v>9.9691666667587633</v>
          </cell>
          <cell r="BZ40">
            <v>12.088333333333333</v>
          </cell>
          <cell r="CA40">
            <v>65.908055555560992</v>
          </cell>
          <cell r="CB40">
            <v>0</v>
          </cell>
          <cell r="CC40">
            <v>0</v>
          </cell>
          <cell r="CD40">
            <v>66.265277776824988</v>
          </cell>
          <cell r="CE40">
            <v>58.088055555555556</v>
          </cell>
          <cell r="CF40">
            <v>65.930555554602762</v>
          </cell>
          <cell r="CG40">
            <v>57.933611111111112</v>
          </cell>
          <cell r="CH40">
            <v>0</v>
          </cell>
          <cell r="CI40">
            <v>0</v>
          </cell>
          <cell r="CJ40">
            <v>0.3347222222222222</v>
          </cell>
          <cell r="CK40">
            <v>0.15444444444444444</v>
          </cell>
          <cell r="CL40">
            <v>0</v>
          </cell>
          <cell r="CM40">
            <v>0</v>
          </cell>
          <cell r="CN40">
            <v>0</v>
          </cell>
          <cell r="CO40">
            <v>389.08861111046099</v>
          </cell>
          <cell r="CP40">
            <v>39.694444444444443</v>
          </cell>
          <cell r="CQ40">
            <v>0</v>
          </cell>
          <cell r="CR40">
            <v>0</v>
          </cell>
          <cell r="CS40">
            <v>0</v>
          </cell>
          <cell r="CT40">
            <v>0</v>
          </cell>
          <cell r="CU40">
            <v>19.724166666666665</v>
          </cell>
          <cell r="CV40">
            <v>0</v>
          </cell>
          <cell r="CW40">
            <v>0</v>
          </cell>
          <cell r="CX40">
            <v>19.442499999999999</v>
          </cell>
          <cell r="CY40">
            <v>4.4000000000000004</v>
          </cell>
          <cell r="CZ40">
            <v>0.13027777777777777</v>
          </cell>
          <cell r="DA40">
            <v>6.3938888888888883</v>
          </cell>
          <cell r="DB40">
            <v>0.09</v>
          </cell>
          <cell r="DC40">
            <v>0</v>
          </cell>
          <cell r="DD40">
            <v>0</v>
          </cell>
          <cell r="DE40">
            <v>0</v>
          </cell>
          <cell r="DF40">
            <v>0</v>
          </cell>
          <cell r="DG40">
            <v>0</v>
          </cell>
          <cell r="DH40">
            <v>0</v>
          </cell>
          <cell r="DI40">
            <v>14.558055555579097</v>
          </cell>
          <cell r="DJ40">
            <v>6.8277777777777775</v>
          </cell>
          <cell r="DK40">
            <v>0</v>
          </cell>
          <cell r="DL40">
            <v>0</v>
          </cell>
          <cell r="DM40">
            <v>0</v>
          </cell>
          <cell r="DN40">
            <v>51.842500000023541</v>
          </cell>
          <cell r="DO40">
            <v>111.26111111113465</v>
          </cell>
          <cell r="DP40">
            <v>503.78527777679392</v>
          </cell>
          <cell r="DQ40">
            <v>21.662766944402136</v>
          </cell>
          <cell r="DR40">
            <v>4.2999999999999997E-2</v>
          </cell>
          <cell r="DS40">
            <v>525.44804472119608</v>
          </cell>
          <cell r="DT40">
            <v>28.363333333333333</v>
          </cell>
          <cell r="DU40">
            <v>3.4355555551982873</v>
          </cell>
          <cell r="DV40">
            <v>17.73</v>
          </cell>
          <cell r="DW40">
            <v>3.3742631984495397E-2</v>
          </cell>
          <cell r="DX40">
            <v>1711.2286800000002</v>
          </cell>
          <cell r="DY40">
            <v>0</v>
          </cell>
          <cell r="DZ40">
            <v>0</v>
          </cell>
          <cell r="EA40">
            <v>0.21174521863559326</v>
          </cell>
          <cell r="EB40">
            <v>96.516000000000005</v>
          </cell>
          <cell r="EC40">
            <v>52425.372164310967</v>
          </cell>
          <cell r="ED40">
            <v>1180.12258</v>
          </cell>
          <cell r="EE40">
            <v>37</v>
          </cell>
          <cell r="EF40">
            <v>5.5711711705918177</v>
          </cell>
          <cell r="EG40">
            <v>4.4894444445688793</v>
          </cell>
          <cell r="EH40">
            <v>25.615641627801327</v>
          </cell>
          <cell r="EI40">
            <v>13.165367600780105</v>
          </cell>
          <cell r="EJ40">
            <v>0</v>
          </cell>
          <cell r="EK40">
            <v>14.937759336099585</v>
          </cell>
          <cell r="EL40">
            <v>0</v>
          </cell>
          <cell r="EM40">
            <v>0</v>
          </cell>
          <cell r="EN40">
            <v>0</v>
          </cell>
          <cell r="EO40">
            <v>162.07986364497546</v>
          </cell>
          <cell r="EP40">
            <v>554.02882870336055</v>
          </cell>
          <cell r="EQ40">
            <v>-2262.3503240024324</v>
          </cell>
          <cell r="ER40">
            <v>761.79734770283358</v>
          </cell>
          <cell r="ES40">
            <v>-301.35711735536756</v>
          </cell>
          <cell r="ET40">
            <v>0.40982117277044317</v>
          </cell>
          <cell r="EU40">
            <v>171.5270979952285</v>
          </cell>
          <cell r="EV40">
            <v>9.3036111111111115</v>
          </cell>
          <cell r="EW40">
            <v>1.4097222222222223</v>
          </cell>
        </row>
        <row r="41">
          <cell r="A41">
            <v>42169</v>
          </cell>
          <cell r="B41">
            <v>50</v>
          </cell>
          <cell r="C41" t="str">
            <v>Sun</v>
          </cell>
          <cell r="D41">
            <v>3482</v>
          </cell>
          <cell r="E41">
            <v>215</v>
          </cell>
          <cell r="F41">
            <v>0</v>
          </cell>
          <cell r="G41">
            <v>0</v>
          </cell>
          <cell r="H41">
            <v>5816</v>
          </cell>
          <cell r="I41">
            <v>0</v>
          </cell>
          <cell r="J41">
            <v>0</v>
          </cell>
          <cell r="K41">
            <v>9513</v>
          </cell>
          <cell r="L41">
            <v>39</v>
          </cell>
          <cell r="M41">
            <v>9552</v>
          </cell>
          <cell r="N41">
            <v>44</v>
          </cell>
          <cell r="O41">
            <v>62</v>
          </cell>
          <cell r="P41">
            <v>1595</v>
          </cell>
          <cell r="Q41">
            <v>478</v>
          </cell>
          <cell r="R41">
            <v>3</v>
          </cell>
          <cell r="S41">
            <v>0</v>
          </cell>
          <cell r="T41">
            <v>0</v>
          </cell>
          <cell r="U41">
            <v>453</v>
          </cell>
          <cell r="V41">
            <v>482</v>
          </cell>
          <cell r="W41">
            <v>481</v>
          </cell>
          <cell r="X41">
            <v>302</v>
          </cell>
          <cell r="Y41">
            <v>0</v>
          </cell>
          <cell r="Z41">
            <v>0</v>
          </cell>
          <cell r="AA41">
            <v>0</v>
          </cell>
          <cell r="AB41">
            <v>302</v>
          </cell>
          <cell r="AC41">
            <v>12</v>
          </cell>
          <cell r="AD41">
            <v>5</v>
          </cell>
          <cell r="AE41">
            <v>18</v>
          </cell>
          <cell r="AF41">
            <v>0</v>
          </cell>
          <cell r="AG41">
            <v>0</v>
          </cell>
          <cell r="AH41">
            <v>0.79754839831450175</v>
          </cell>
          <cell r="AI41">
            <v>0.95146071950614741</v>
          </cell>
          <cell r="AJ41">
            <v>0.9953747503416378</v>
          </cell>
          <cell r="AK41">
            <v>190.85552459690311</v>
          </cell>
          <cell r="AL41">
            <v>237.64200184218606</v>
          </cell>
          <cell r="AM41">
            <v>0</v>
          </cell>
          <cell r="AN41">
            <v>11.14495431191194</v>
          </cell>
          <cell r="AO41">
            <v>11.312721743537761</v>
          </cell>
          <cell r="AP41">
            <v>60.606060691391455</v>
          </cell>
          <cell r="AQ41">
            <v>17.908595422673706</v>
          </cell>
          <cell r="AR41">
            <v>19.777546777546778</v>
          </cell>
          <cell r="AS41">
            <v>13.765684548905568</v>
          </cell>
          <cell r="AT41">
            <v>57.518785627152909</v>
          </cell>
          <cell r="AU41">
            <v>156.69935163877733</v>
          </cell>
          <cell r="AV41">
            <v>0.36706460509003869</v>
          </cell>
          <cell r="AW41">
            <v>0.84047859595207852</v>
          </cell>
          <cell r="AX41">
            <v>46.350247540535065</v>
          </cell>
          <cell r="BF41">
            <v>9.5</v>
          </cell>
          <cell r="BG41">
            <v>2.1727777777777777</v>
          </cell>
          <cell r="BH41">
            <v>152.7602777778132</v>
          </cell>
          <cell r="BI41">
            <v>0</v>
          </cell>
          <cell r="BJ41">
            <v>164.43305555559098</v>
          </cell>
          <cell r="BK41">
            <v>60.708611111099728</v>
          </cell>
          <cell r="BL41">
            <v>48.418055555555554</v>
          </cell>
          <cell r="BM41">
            <v>18.244166666666668</v>
          </cell>
          <cell r="BN41">
            <v>16.393888888888888</v>
          </cell>
          <cell r="BO41">
            <v>0.90472222222222221</v>
          </cell>
          <cell r="BP41">
            <v>0.86166666666666669</v>
          </cell>
          <cell r="BQ41">
            <v>0</v>
          </cell>
          <cell r="BR41">
            <v>0</v>
          </cell>
          <cell r="BS41">
            <v>0</v>
          </cell>
          <cell r="BT41">
            <v>0</v>
          </cell>
          <cell r="BU41">
            <v>41.559722222210837</v>
          </cell>
          <cell r="BV41">
            <v>31.162500000000001</v>
          </cell>
          <cell r="BW41">
            <v>5.5630555554393988</v>
          </cell>
          <cell r="BX41">
            <v>5.4805555555555552</v>
          </cell>
          <cell r="BY41">
            <v>8.2499999883843378E-2</v>
          </cell>
          <cell r="BZ41">
            <v>0</v>
          </cell>
          <cell r="CA41">
            <v>26.85861111089794</v>
          </cell>
          <cell r="CB41">
            <v>0</v>
          </cell>
          <cell r="CC41">
            <v>0</v>
          </cell>
          <cell r="CD41">
            <v>21.938611111352998</v>
          </cell>
          <cell r="CE41">
            <v>20.952222222222222</v>
          </cell>
          <cell r="CF41">
            <v>21.938611111352998</v>
          </cell>
          <cell r="CG41">
            <v>20.952222222222222</v>
          </cell>
          <cell r="CH41">
            <v>0</v>
          </cell>
          <cell r="CI41">
            <v>0</v>
          </cell>
          <cell r="CJ41">
            <v>0</v>
          </cell>
          <cell r="CK41">
            <v>0</v>
          </cell>
          <cell r="CL41">
            <v>0</v>
          </cell>
          <cell r="CM41">
            <v>0</v>
          </cell>
          <cell r="CN41">
            <v>0</v>
          </cell>
          <cell r="CO41">
            <v>115.06888888879007</v>
          </cell>
          <cell r="CP41">
            <v>29.949166666760316</v>
          </cell>
          <cell r="CQ41">
            <v>0</v>
          </cell>
          <cell r="CR41">
            <v>0</v>
          </cell>
          <cell r="CS41">
            <v>0</v>
          </cell>
          <cell r="CT41">
            <v>0</v>
          </cell>
          <cell r="CU41">
            <v>3.953611111111111</v>
          </cell>
          <cell r="CV41">
            <v>0</v>
          </cell>
          <cell r="CW41">
            <v>0</v>
          </cell>
          <cell r="CX41">
            <v>7.3077777777777779</v>
          </cell>
          <cell r="CY41">
            <v>0</v>
          </cell>
          <cell r="CZ41">
            <v>0.3913888888888889</v>
          </cell>
          <cell r="DA41">
            <v>0</v>
          </cell>
          <cell r="DB41">
            <v>0</v>
          </cell>
          <cell r="DC41">
            <v>0</v>
          </cell>
          <cell r="DD41">
            <v>0</v>
          </cell>
          <cell r="DE41">
            <v>0</v>
          </cell>
          <cell r="DF41">
            <v>0</v>
          </cell>
          <cell r="DG41">
            <v>0</v>
          </cell>
          <cell r="DH41">
            <v>0</v>
          </cell>
          <cell r="DI41">
            <v>7.0411111111111113</v>
          </cell>
          <cell r="DJ41">
            <v>0.10305555555555555</v>
          </cell>
          <cell r="DK41">
            <v>0</v>
          </cell>
          <cell r="DL41">
            <v>0</v>
          </cell>
          <cell r="DM41">
            <v>0</v>
          </cell>
          <cell r="DN41">
            <v>14.843333333333332</v>
          </cell>
          <cell r="DO41">
            <v>48.746111111204762</v>
          </cell>
          <cell r="DP41">
            <v>165.38944444455024</v>
          </cell>
          <cell r="DQ41">
            <v>7.1117461111156599</v>
          </cell>
          <cell r="DR41">
            <v>4.2999999999999997E-2</v>
          </cell>
          <cell r="DS41">
            <v>172.50119055566589</v>
          </cell>
          <cell r="DT41">
            <v>8.7566666666666659</v>
          </cell>
          <cell r="DU41">
            <v>1.5744444445554235</v>
          </cell>
          <cell r="DV41">
            <v>7.5</v>
          </cell>
          <cell r="DW41">
            <v>4.3477960794593824E-2</v>
          </cell>
          <cell r="DX41">
            <v>333.14249999999998</v>
          </cell>
          <cell r="DY41">
            <v>0</v>
          </cell>
          <cell r="DZ41">
            <v>0</v>
          </cell>
          <cell r="EA41">
            <v>0.28258420103758336</v>
          </cell>
          <cell r="EB41">
            <v>44.418999999999997</v>
          </cell>
          <cell r="EC41">
            <v>7995.4728832921228</v>
          </cell>
          <cell r="ED41">
            <v>0</v>
          </cell>
          <cell r="EE41">
            <v>15</v>
          </cell>
          <cell r="EF41">
            <v>6.2977777782216942</v>
          </cell>
          <cell r="EG41">
            <v>1.1674999997614779</v>
          </cell>
          <cell r="EH41">
            <v>15.417558889659468</v>
          </cell>
          <cell r="EI41">
            <v>13.765684548905568</v>
          </cell>
          <cell r="EJ41">
            <v>0</v>
          </cell>
          <cell r="EK41">
            <v>0</v>
          </cell>
          <cell r="EL41">
            <v>0</v>
          </cell>
          <cell r="EM41">
            <v>0</v>
          </cell>
          <cell r="EN41">
            <v>0</v>
          </cell>
          <cell r="EO41">
            <v>139.9431875146592</v>
          </cell>
          <cell r="EP41">
            <v>404.40612085734176</v>
          </cell>
          <cell r="EQ41">
            <v>36.793975344582307</v>
          </cell>
          <cell r="ER41">
            <v>-769.22566499452955</v>
          </cell>
          <cell r="ES41">
            <v>-94.074448836238773</v>
          </cell>
          <cell r="ET41">
            <v>-5.1271371974228597E-3</v>
          </cell>
          <cell r="EU41">
            <v>-1.0523019562393605</v>
          </cell>
          <cell r="EV41">
            <v>3.2188888889142415</v>
          </cell>
          <cell r="EW41">
            <v>0.87388888888888894</v>
          </cell>
        </row>
        <row r="42">
          <cell r="A42">
            <v>42170</v>
          </cell>
          <cell r="B42">
            <v>51</v>
          </cell>
          <cell r="C42" t="str">
            <v>Mon</v>
          </cell>
          <cell r="D42">
            <v>34953</v>
          </cell>
          <cell r="E42">
            <v>208</v>
          </cell>
          <cell r="F42">
            <v>0</v>
          </cell>
          <cell r="G42">
            <v>0</v>
          </cell>
          <cell r="H42">
            <v>3163</v>
          </cell>
          <cell r="I42">
            <v>180</v>
          </cell>
          <cell r="J42">
            <v>0</v>
          </cell>
          <cell r="K42">
            <v>38504</v>
          </cell>
          <cell r="L42">
            <v>40</v>
          </cell>
          <cell r="M42">
            <v>38544</v>
          </cell>
          <cell r="N42">
            <v>311</v>
          </cell>
          <cell r="O42">
            <v>902</v>
          </cell>
          <cell r="P42">
            <v>44943</v>
          </cell>
          <cell r="Q42">
            <v>409</v>
          </cell>
          <cell r="R42">
            <v>3</v>
          </cell>
          <cell r="S42">
            <v>0</v>
          </cell>
          <cell r="T42">
            <v>0</v>
          </cell>
          <cell r="U42">
            <v>386</v>
          </cell>
          <cell r="V42">
            <v>412</v>
          </cell>
          <cell r="W42">
            <v>412</v>
          </cell>
          <cell r="X42">
            <v>694</v>
          </cell>
          <cell r="Y42">
            <v>1</v>
          </cell>
          <cell r="Z42">
            <v>96</v>
          </cell>
          <cell r="AA42">
            <v>1</v>
          </cell>
          <cell r="AB42">
            <v>792</v>
          </cell>
          <cell r="AC42">
            <v>22</v>
          </cell>
          <cell r="AD42">
            <v>548</v>
          </cell>
          <cell r="AE42">
            <v>1</v>
          </cell>
          <cell r="AF42">
            <v>0</v>
          </cell>
          <cell r="AG42">
            <v>0</v>
          </cell>
          <cell r="AH42">
            <v>0.92401328885432488</v>
          </cell>
          <cell r="AI42">
            <v>0.93150483502418346</v>
          </cell>
          <cell r="AJ42">
            <v>0.99192291709952207</v>
          </cell>
          <cell r="AK42">
            <v>193.55636603051192</v>
          </cell>
          <cell r="AL42">
            <v>256.08755129958962</v>
          </cell>
          <cell r="AM42">
            <v>4.6748389777685438E-3</v>
          </cell>
          <cell r="AN42">
            <v>19.156165935220919</v>
          </cell>
          <cell r="AO42">
            <v>37.173308300802489</v>
          </cell>
          <cell r="AP42">
            <v>24.011976776908181</v>
          </cell>
          <cell r="AQ42">
            <v>12.246616739960738</v>
          </cell>
          <cell r="AR42">
            <v>93.456310679611647</v>
          </cell>
          <cell r="AS42">
            <v>16.175369324008717</v>
          </cell>
          <cell r="AT42">
            <v>80.237004518612096</v>
          </cell>
          <cell r="AU42">
            <v>190.29199785845185</v>
          </cell>
          <cell r="AV42">
            <v>0.42165201596283708</v>
          </cell>
          <cell r="AW42">
            <v>0.57511034262061256</v>
          </cell>
          <cell r="AX42">
            <v>44.242695263231674</v>
          </cell>
          <cell r="BF42">
            <v>14.264722222222222</v>
          </cell>
          <cell r="BG42">
            <v>143.68972222249982</v>
          </cell>
          <cell r="BH42">
            <v>339.70444444353484</v>
          </cell>
          <cell r="BI42">
            <v>14.150555555555556</v>
          </cell>
          <cell r="BJ42">
            <v>511.80944444381248</v>
          </cell>
          <cell r="BK42">
            <v>202.34166666661983</v>
          </cell>
          <cell r="BL42">
            <v>186.9663888888889</v>
          </cell>
          <cell r="BM42">
            <v>180.58305555545542</v>
          </cell>
          <cell r="BN42">
            <v>167.88388888888889</v>
          </cell>
          <cell r="BO42">
            <v>0.81222222222222218</v>
          </cell>
          <cell r="BP42">
            <v>0.86694444444444441</v>
          </cell>
          <cell r="BQ42">
            <v>0</v>
          </cell>
          <cell r="BR42">
            <v>0</v>
          </cell>
          <cell r="BS42">
            <v>0</v>
          </cell>
          <cell r="BT42">
            <v>0</v>
          </cell>
          <cell r="BU42">
            <v>20.946388888942181</v>
          </cell>
          <cell r="BV42">
            <v>18.215555555555557</v>
          </cell>
          <cell r="BW42">
            <v>47.086666666504719</v>
          </cell>
          <cell r="BX42">
            <v>24.264722222222222</v>
          </cell>
          <cell r="BY42">
            <v>22.821944444282497</v>
          </cell>
          <cell r="BZ42">
            <v>26.135833333333331</v>
          </cell>
          <cell r="CA42">
            <v>33.641944444594486</v>
          </cell>
          <cell r="CB42">
            <v>0</v>
          </cell>
          <cell r="CC42">
            <v>0</v>
          </cell>
          <cell r="CD42">
            <v>48.963333333258312</v>
          </cell>
          <cell r="CE42">
            <v>40.732500000000002</v>
          </cell>
          <cell r="CF42">
            <v>48.720833333258312</v>
          </cell>
          <cell r="CG42">
            <v>40.475833333333334</v>
          </cell>
          <cell r="CH42">
            <v>4.8333333333333332E-2</v>
          </cell>
          <cell r="CI42">
            <v>1.9722222222222221E-2</v>
          </cell>
          <cell r="CJ42">
            <v>0.15194444444444444</v>
          </cell>
          <cell r="CK42">
            <v>0.19388888888888889</v>
          </cell>
          <cell r="CL42">
            <v>4.2222222222222223E-2</v>
          </cell>
          <cell r="CM42">
            <v>4.3055555555555555E-2</v>
          </cell>
          <cell r="CN42">
            <v>0</v>
          </cell>
          <cell r="CO42">
            <v>332.0336111109774</v>
          </cell>
          <cell r="CP42">
            <v>53.216944444444451</v>
          </cell>
          <cell r="CQ42">
            <v>0</v>
          </cell>
          <cell r="CR42">
            <v>7.3058333333333332</v>
          </cell>
          <cell r="CS42">
            <v>0</v>
          </cell>
          <cell r="CT42">
            <v>0</v>
          </cell>
          <cell r="CU42">
            <v>24.614166666666666</v>
          </cell>
          <cell r="CV42">
            <v>0</v>
          </cell>
          <cell r="CW42">
            <v>7.0827777777777774</v>
          </cell>
          <cell r="CX42">
            <v>20.018888888888888</v>
          </cell>
          <cell r="CY42">
            <v>3.25</v>
          </cell>
          <cell r="CZ42">
            <v>3.486111111089639</v>
          </cell>
          <cell r="DA42">
            <v>7.8180555555555555</v>
          </cell>
          <cell r="DB42">
            <v>0</v>
          </cell>
          <cell r="DC42">
            <v>0</v>
          </cell>
          <cell r="DD42">
            <v>0</v>
          </cell>
          <cell r="DE42">
            <v>0</v>
          </cell>
          <cell r="DF42">
            <v>0</v>
          </cell>
          <cell r="DG42">
            <v>0</v>
          </cell>
          <cell r="DH42">
            <v>0</v>
          </cell>
          <cell r="DI42">
            <v>11.908888888888889</v>
          </cell>
          <cell r="DJ42">
            <v>2.7994444444444446</v>
          </cell>
          <cell r="DK42">
            <v>2.6641666666666666</v>
          </cell>
          <cell r="DL42">
            <v>0</v>
          </cell>
          <cell r="DM42">
            <v>0</v>
          </cell>
          <cell r="DN42">
            <v>51.945555555534085</v>
          </cell>
          <cell r="DO42">
            <v>144.16527777775633</v>
          </cell>
          <cell r="DP42">
            <v>479.87833333270135</v>
          </cell>
          <cell r="DQ42">
            <v>20.634768333306155</v>
          </cell>
          <cell r="DR42">
            <v>4.2999999999999997E-2</v>
          </cell>
          <cell r="DS42">
            <v>500.51310166600751</v>
          </cell>
          <cell r="DT42">
            <v>31.931111111111111</v>
          </cell>
          <cell r="DU42">
            <v>3.6794444439676308</v>
          </cell>
          <cell r="DV42">
            <v>28.3</v>
          </cell>
          <cell r="DW42">
            <v>5.6541976435383293E-2</v>
          </cell>
          <cell r="DX42">
            <v>1185.0625</v>
          </cell>
          <cell r="DY42">
            <v>0</v>
          </cell>
          <cell r="DZ42">
            <v>0</v>
          </cell>
          <cell r="EA42">
            <v>0.28803497310637405</v>
          </cell>
          <cell r="EB42">
            <v>41.875</v>
          </cell>
          <cell r="EC42">
            <v>22144.048632264065</v>
          </cell>
          <cell r="ED42">
            <v>592.55451388888889</v>
          </cell>
          <cell r="EE42">
            <v>34</v>
          </cell>
          <cell r="EF42">
            <v>6.4931372540605246</v>
          </cell>
          <cell r="EG42">
            <v>1.777777789005389E-2</v>
          </cell>
          <cell r="EH42">
            <v>56.249999644751369</v>
          </cell>
          <cell r="EI42">
            <v>14.244419738326902</v>
          </cell>
          <cell r="EJ42">
            <v>20.689655172413794</v>
          </cell>
          <cell r="EK42">
            <v>631.80987202925053</v>
          </cell>
          <cell r="EL42">
            <v>23.684210526315788</v>
          </cell>
          <cell r="EM42">
            <v>0</v>
          </cell>
          <cell r="EN42">
            <v>0</v>
          </cell>
          <cell r="EO42">
            <v>151.00454864894544</v>
          </cell>
          <cell r="EP42">
            <v>-356.71579668795584</v>
          </cell>
          <cell r="EQ42">
            <v>-986.5213501305376</v>
          </cell>
          <cell r="ER42">
            <v>-156.61355502630491</v>
          </cell>
          <cell r="ES42">
            <v>-614.69958081061009</v>
          </cell>
          <cell r="ET42">
            <v>-9.098211921382382E-2</v>
          </cell>
          <cell r="EU42">
            <v>-79.180879405428556</v>
          </cell>
          <cell r="EV42">
            <v>2.5169444444444444</v>
          </cell>
          <cell r="EW42">
            <v>2.9888888888650884</v>
          </cell>
        </row>
        <row r="43">
          <cell r="A43">
            <v>42171</v>
          </cell>
          <cell r="B43">
            <v>51</v>
          </cell>
          <cell r="C43" t="str">
            <v>Tue</v>
          </cell>
          <cell r="D43">
            <v>27386</v>
          </cell>
          <cell r="E43">
            <v>153</v>
          </cell>
          <cell r="F43">
            <v>0</v>
          </cell>
          <cell r="G43">
            <v>0</v>
          </cell>
          <cell r="H43">
            <v>6810</v>
          </cell>
          <cell r="I43">
            <v>180</v>
          </cell>
          <cell r="J43">
            <v>0</v>
          </cell>
          <cell r="K43">
            <v>34529</v>
          </cell>
          <cell r="L43">
            <v>41</v>
          </cell>
          <cell r="M43">
            <v>34570</v>
          </cell>
          <cell r="N43">
            <v>208</v>
          </cell>
          <cell r="O43">
            <v>959</v>
          </cell>
          <cell r="P43">
            <v>43793</v>
          </cell>
          <cell r="Q43">
            <v>515</v>
          </cell>
          <cell r="R43">
            <v>3</v>
          </cell>
          <cell r="S43">
            <v>0</v>
          </cell>
          <cell r="T43">
            <v>0</v>
          </cell>
          <cell r="U43">
            <v>503</v>
          </cell>
          <cell r="V43">
            <v>518</v>
          </cell>
          <cell r="W43">
            <v>518</v>
          </cell>
          <cell r="X43">
            <v>707</v>
          </cell>
          <cell r="Y43">
            <v>0</v>
          </cell>
          <cell r="Z43">
            <v>25</v>
          </cell>
          <cell r="AA43">
            <v>1</v>
          </cell>
          <cell r="AB43">
            <v>733</v>
          </cell>
          <cell r="AC43">
            <v>10</v>
          </cell>
          <cell r="AD43">
            <v>629</v>
          </cell>
          <cell r="AE43">
            <v>2</v>
          </cell>
          <cell r="AF43">
            <v>0</v>
          </cell>
          <cell r="AG43">
            <v>0</v>
          </cell>
          <cell r="AH43">
            <v>0.9129410290497203</v>
          </cell>
          <cell r="AI43">
            <v>0.97573314830685598</v>
          </cell>
          <cell r="AJ43">
            <v>0.99397607807929567</v>
          </cell>
          <cell r="AK43">
            <v>190.24955037719533</v>
          </cell>
          <cell r="AL43">
            <v>114.53524641297567</v>
          </cell>
          <cell r="AM43">
            <v>5.2130093544556751E-3</v>
          </cell>
          <cell r="AN43">
            <v>12.692460404951804</v>
          </cell>
          <cell r="AO43">
            <v>19.932795233311396</v>
          </cell>
          <cell r="AP43">
            <v>22.918564401320349</v>
          </cell>
          <cell r="AQ43">
            <v>10.324781024666338</v>
          </cell>
          <cell r="AR43">
            <v>66.658301158301157</v>
          </cell>
          <cell r="AS43">
            <v>14.03549830060722</v>
          </cell>
          <cell r="AT43">
            <v>54.130258135067429</v>
          </cell>
          <cell r="AU43">
            <v>169.3077560093455</v>
          </cell>
          <cell r="AV43">
            <v>0.31971517082820194</v>
          </cell>
          <cell r="AW43">
            <v>0.89608827920600009</v>
          </cell>
          <cell r="AX43">
            <v>46.505742919682802</v>
          </cell>
          <cell r="BF43">
            <v>13.882222222222222</v>
          </cell>
          <cell r="BG43">
            <v>102.03388888902367</v>
          </cell>
          <cell r="BH43">
            <v>538.42083333412211</v>
          </cell>
          <cell r="BI43">
            <v>0</v>
          </cell>
          <cell r="BJ43">
            <v>654.33694444536798</v>
          </cell>
          <cell r="BK43">
            <v>203.94222222220026</v>
          </cell>
          <cell r="BL43">
            <v>186.18722222222223</v>
          </cell>
          <cell r="BM43">
            <v>143.94777777767973</v>
          </cell>
          <cell r="BN43">
            <v>133.16916666666668</v>
          </cell>
          <cell r="BO43">
            <v>1.3358333333333334</v>
          </cell>
          <cell r="BP43">
            <v>0.81638888888888894</v>
          </cell>
          <cell r="BQ43">
            <v>0</v>
          </cell>
          <cell r="BR43">
            <v>0</v>
          </cell>
          <cell r="BS43">
            <v>0</v>
          </cell>
          <cell r="BT43">
            <v>0</v>
          </cell>
          <cell r="BU43">
            <v>58.65861111118717</v>
          </cell>
          <cell r="BV43">
            <v>52.201666666666668</v>
          </cell>
          <cell r="BW43">
            <v>75.556666666918119</v>
          </cell>
          <cell r="BX43">
            <v>48.111666666666665</v>
          </cell>
          <cell r="BY43">
            <v>27.445000000251454</v>
          </cell>
          <cell r="BZ43">
            <v>30.030277777777776</v>
          </cell>
          <cell r="CA43">
            <v>50.170555555849184</v>
          </cell>
          <cell r="CB43">
            <v>0</v>
          </cell>
          <cell r="CC43">
            <v>0</v>
          </cell>
          <cell r="CD43">
            <v>52.224722222244729</v>
          </cell>
          <cell r="CE43">
            <v>47.706111111111113</v>
          </cell>
          <cell r="CF43">
            <v>50.440833333333849</v>
          </cell>
          <cell r="CG43">
            <v>46.595555555555556</v>
          </cell>
          <cell r="CH43">
            <v>0</v>
          </cell>
          <cell r="CI43">
            <v>0</v>
          </cell>
          <cell r="CJ43">
            <v>1.4091666666886562</v>
          </cell>
          <cell r="CK43">
            <v>1.056111111111111</v>
          </cell>
          <cell r="CL43">
            <v>0.37472222222222223</v>
          </cell>
          <cell r="CM43">
            <v>5.4444444444444441E-2</v>
          </cell>
          <cell r="CN43">
            <v>0</v>
          </cell>
          <cell r="CO43">
            <v>381.89416666721229</v>
          </cell>
          <cell r="CP43">
            <v>60.49666666666667</v>
          </cell>
          <cell r="CQ43">
            <v>0</v>
          </cell>
          <cell r="CR43">
            <v>6.5055555555555555</v>
          </cell>
          <cell r="CS43">
            <v>0</v>
          </cell>
          <cell r="CT43">
            <v>0</v>
          </cell>
          <cell r="CU43">
            <v>18.808888888888887</v>
          </cell>
          <cell r="CV43">
            <v>0</v>
          </cell>
          <cell r="CW43">
            <v>2.7777777777777779E-3</v>
          </cell>
          <cell r="CX43">
            <v>16.708333333333336</v>
          </cell>
          <cell r="CY43">
            <v>4.9000000000000004</v>
          </cell>
          <cell r="CZ43">
            <v>1.4538888889900408</v>
          </cell>
          <cell r="DA43">
            <v>5.3755555555555556</v>
          </cell>
          <cell r="DB43">
            <v>6.135277777767171</v>
          </cell>
          <cell r="DC43">
            <v>0</v>
          </cell>
          <cell r="DD43">
            <v>0</v>
          </cell>
          <cell r="DE43">
            <v>0</v>
          </cell>
          <cell r="DF43">
            <v>0</v>
          </cell>
          <cell r="DG43">
            <v>0</v>
          </cell>
          <cell r="DH43">
            <v>0</v>
          </cell>
          <cell r="DI43">
            <v>7.9163888888888891</v>
          </cell>
          <cell r="DJ43">
            <v>4.0791666666666666</v>
          </cell>
          <cell r="DK43">
            <v>7.9741666666666671</v>
          </cell>
          <cell r="DL43">
            <v>0</v>
          </cell>
          <cell r="DM43">
            <v>0</v>
          </cell>
          <cell r="DN43">
            <v>54.542777777868324</v>
          </cell>
          <cell r="DO43">
            <v>140.35666666675723</v>
          </cell>
          <cell r="DP43">
            <v>637.88722222314573</v>
          </cell>
          <cell r="DQ43">
            <v>27.429150555595267</v>
          </cell>
          <cell r="DR43">
            <v>4.3000000000000003E-2</v>
          </cell>
          <cell r="DS43">
            <v>665.31637277874097</v>
          </cell>
          <cell r="DT43">
            <v>26.082777777777778</v>
          </cell>
          <cell r="DU43">
            <v>115.63638888917629</v>
          </cell>
          <cell r="DV43">
            <v>48.4</v>
          </cell>
          <cell r="DW43">
            <v>7.2747345443873526E-2</v>
          </cell>
          <cell r="DX43">
            <v>2098.2367999999997</v>
          </cell>
          <cell r="DY43">
            <v>0</v>
          </cell>
          <cell r="DZ43">
            <v>0</v>
          </cell>
          <cell r="EA43">
            <v>0.2109622916396115</v>
          </cell>
          <cell r="EB43">
            <v>43.351999999999997</v>
          </cell>
          <cell r="EC43">
            <v>30941.032192703977</v>
          </cell>
          <cell r="ED43">
            <v>0</v>
          </cell>
          <cell r="EE43">
            <v>40</v>
          </cell>
          <cell r="EF43">
            <v>173.45458333376442</v>
          </cell>
          <cell r="EG43">
            <v>1.5555555546759732E-2</v>
          </cell>
          <cell r="EH43">
            <v>128.57142864412876</v>
          </cell>
          <cell r="EI43">
            <v>14.016421880420811</v>
          </cell>
          <cell r="EJ43">
            <v>0</v>
          </cell>
          <cell r="EK43">
            <v>17.740981667375436</v>
          </cell>
          <cell r="EL43">
            <v>2.6686434395848777</v>
          </cell>
          <cell r="EM43">
            <v>0</v>
          </cell>
          <cell r="EN43">
            <v>0</v>
          </cell>
          <cell r="EO43">
            <v>116.09548659602034</v>
          </cell>
          <cell r="EP43">
            <v>709.63867039278625</v>
          </cell>
          <cell r="EQ43">
            <v>83.12603434326013</v>
          </cell>
          <cell r="ER43">
            <v>155.90463121465456</v>
          </cell>
          <cell r="ES43">
            <v>-276.7036339730995</v>
          </cell>
          <cell r="ET43">
            <v>0.22999581737156372</v>
          </cell>
          <cell r="EU43">
            <v>170.76440627425396</v>
          </cell>
          <cell r="EV43">
            <v>11.141666666732894</v>
          </cell>
          <cell r="EW43">
            <v>0</v>
          </cell>
        </row>
        <row r="44">
          <cell r="A44">
            <v>42172</v>
          </cell>
          <cell r="B44">
            <v>51</v>
          </cell>
          <cell r="C44" t="str">
            <v>Wed</v>
          </cell>
          <cell r="D44">
            <v>37176</v>
          </cell>
          <cell r="E44">
            <v>233</v>
          </cell>
          <cell r="F44">
            <v>0</v>
          </cell>
          <cell r="G44">
            <v>0</v>
          </cell>
          <cell r="H44">
            <v>6278</v>
          </cell>
          <cell r="I44">
            <v>0</v>
          </cell>
          <cell r="J44">
            <v>0</v>
          </cell>
          <cell r="K44">
            <v>43687</v>
          </cell>
          <cell r="L44">
            <v>42</v>
          </cell>
          <cell r="M44">
            <v>43729</v>
          </cell>
          <cell r="N44">
            <v>250</v>
          </cell>
          <cell r="O44">
            <v>1190</v>
          </cell>
          <cell r="P44">
            <v>69832</v>
          </cell>
          <cell r="Q44">
            <v>553</v>
          </cell>
          <cell r="R44">
            <v>3</v>
          </cell>
          <cell r="S44">
            <v>1</v>
          </cell>
          <cell r="T44">
            <v>0</v>
          </cell>
          <cell r="U44">
            <v>519</v>
          </cell>
          <cell r="V44">
            <v>557</v>
          </cell>
          <cell r="W44">
            <v>556</v>
          </cell>
          <cell r="X44">
            <v>816</v>
          </cell>
          <cell r="Y44">
            <v>1</v>
          </cell>
          <cell r="Z44">
            <v>15</v>
          </cell>
          <cell r="AA44">
            <v>0</v>
          </cell>
          <cell r="AB44">
            <v>832</v>
          </cell>
          <cell r="AC44">
            <v>15</v>
          </cell>
          <cell r="AD44">
            <v>918</v>
          </cell>
          <cell r="AE44">
            <v>10</v>
          </cell>
          <cell r="AF44">
            <v>0</v>
          </cell>
          <cell r="AG44">
            <v>0</v>
          </cell>
          <cell r="AH44">
            <v>0.86983021816443751</v>
          </cell>
          <cell r="AI44">
            <v>1.0340339107295888</v>
          </cell>
          <cell r="AJ44">
            <v>0.99427747384805554</v>
          </cell>
          <cell r="AK44">
            <v>185.64175974185002</v>
          </cell>
          <cell r="AL44">
            <v>162.27510156703426</v>
          </cell>
          <cell r="AM44">
            <v>0</v>
          </cell>
          <cell r="AN44">
            <v>13.622834465359185</v>
          </cell>
          <cell r="AO44">
            <v>25.054389781739069</v>
          </cell>
          <cell r="AP44">
            <v>23.032533244012058</v>
          </cell>
          <cell r="AQ44">
            <v>10.048041445107236</v>
          </cell>
          <cell r="AR44">
            <v>78.573741007194243</v>
          </cell>
          <cell r="AS44">
            <v>14.567455704694947</v>
          </cell>
          <cell r="AT44">
            <v>67.585551330763678</v>
          </cell>
          <cell r="AU44">
            <v>174.92389569523976</v>
          </cell>
          <cell r="AV44">
            <v>0.38637117623148665</v>
          </cell>
          <cell r="AW44">
            <v>0.71294261807376869</v>
          </cell>
          <cell r="AX44">
            <v>46.198101543349694</v>
          </cell>
          <cell r="BF44">
            <v>28.021944444444443</v>
          </cell>
          <cell r="BG44">
            <v>150.70333333320502</v>
          </cell>
          <cell r="BH44">
            <v>441.35805555601678</v>
          </cell>
          <cell r="BI44">
            <v>49.156111111111109</v>
          </cell>
          <cell r="BJ44">
            <v>669.2394444447774</v>
          </cell>
          <cell r="BK44">
            <v>249.74861111093389</v>
          </cell>
          <cell r="BL44">
            <v>217.23888888888888</v>
          </cell>
          <cell r="BM44">
            <v>200.25666666646694</v>
          </cell>
          <cell r="BN44">
            <v>173.69916666666666</v>
          </cell>
          <cell r="BO44">
            <v>1.4358333333333333</v>
          </cell>
          <cell r="BP44">
            <v>1.0325</v>
          </cell>
          <cell r="BQ44">
            <v>0</v>
          </cell>
          <cell r="BR44">
            <v>0</v>
          </cell>
          <cell r="BS44">
            <v>0</v>
          </cell>
          <cell r="BT44">
            <v>0</v>
          </cell>
          <cell r="BU44">
            <v>48.056111111133617</v>
          </cell>
          <cell r="BV44">
            <v>42.507222222222225</v>
          </cell>
          <cell r="BW44">
            <v>87.353333333528397</v>
          </cell>
          <cell r="BX44">
            <v>47.49666666666667</v>
          </cell>
          <cell r="BY44">
            <v>39.856666666861727</v>
          </cell>
          <cell r="BZ44">
            <v>45.94638888888889</v>
          </cell>
          <cell r="CA44">
            <v>55.334166666951496</v>
          </cell>
          <cell r="CB44">
            <v>0</v>
          </cell>
          <cell r="CC44">
            <v>0</v>
          </cell>
          <cell r="CD44">
            <v>57.113611111366183</v>
          </cell>
          <cell r="CE44">
            <v>54.32416666666667</v>
          </cell>
          <cell r="CF44">
            <v>56.36222222252205</v>
          </cell>
          <cell r="CG44">
            <v>53.960555555555558</v>
          </cell>
          <cell r="CH44">
            <v>3.4444444444444444E-2</v>
          </cell>
          <cell r="CI44">
            <v>6.3888888888888884E-2</v>
          </cell>
          <cell r="CJ44">
            <v>0.71694444439968918</v>
          </cell>
          <cell r="CK44">
            <v>0.29972222222222222</v>
          </cell>
          <cell r="CL44">
            <v>0</v>
          </cell>
          <cell r="CM44">
            <v>0</v>
          </cell>
          <cell r="CN44">
            <v>0</v>
          </cell>
          <cell r="CO44">
            <v>449.54972222277996</v>
          </cell>
          <cell r="CP44">
            <v>75.61944444444444</v>
          </cell>
          <cell r="CQ44">
            <v>0</v>
          </cell>
          <cell r="CR44">
            <v>5.1050000000000004</v>
          </cell>
          <cell r="CS44">
            <v>0</v>
          </cell>
          <cell r="CT44">
            <v>0</v>
          </cell>
          <cell r="CU44">
            <v>15.779166666666667</v>
          </cell>
          <cell r="CV44">
            <v>0</v>
          </cell>
          <cell r="CW44">
            <v>5.046388888888889</v>
          </cell>
          <cell r="CX44">
            <v>27.196111111111112</v>
          </cell>
          <cell r="CY44">
            <v>13.066666666666666</v>
          </cell>
          <cell r="CZ44">
            <v>0.36416666666666669</v>
          </cell>
          <cell r="DA44">
            <v>5.9986111111111109</v>
          </cell>
          <cell r="DB44">
            <v>1.2975000000000001</v>
          </cell>
          <cell r="DC44">
            <v>0</v>
          </cell>
          <cell r="DD44">
            <v>0</v>
          </cell>
          <cell r="DE44">
            <v>20.00611111111111</v>
          </cell>
          <cell r="DF44">
            <v>0.31916666666666671</v>
          </cell>
          <cell r="DG44">
            <v>0</v>
          </cell>
          <cell r="DH44">
            <v>0</v>
          </cell>
          <cell r="DI44">
            <v>9.0555555555555554</v>
          </cell>
          <cell r="DJ44">
            <v>4.3544444444444448</v>
          </cell>
          <cell r="DK44">
            <v>5.5744444444444445</v>
          </cell>
          <cell r="DL44">
            <v>0</v>
          </cell>
          <cell r="DM44">
            <v>0</v>
          </cell>
          <cell r="DN44">
            <v>87.23277777777777</v>
          </cell>
          <cell r="DO44">
            <v>188.78277777777777</v>
          </cell>
          <cell r="DP44">
            <v>646.39555555588845</v>
          </cell>
          <cell r="DQ44">
            <v>27.795008888903205</v>
          </cell>
          <cell r="DR44">
            <v>4.3000000000000003E-2</v>
          </cell>
          <cell r="DS44">
            <v>674.19056444479168</v>
          </cell>
          <cell r="DT44">
            <v>32.973055555555554</v>
          </cell>
          <cell r="DU44">
            <v>8.0630555553307044</v>
          </cell>
          <cell r="DV44">
            <v>28.3</v>
          </cell>
          <cell r="DW44">
            <v>4.1976262339573932E-2</v>
          </cell>
          <cell r="DX44">
            <v>1254.7371000000001</v>
          </cell>
          <cell r="DY44">
            <v>0</v>
          </cell>
          <cell r="DZ44">
            <v>0</v>
          </cell>
          <cell r="EA44">
            <v>0.28001397191496419</v>
          </cell>
          <cell r="EB44">
            <v>44.337000000000003</v>
          </cell>
          <cell r="EC44">
            <v>31146.32415578873</v>
          </cell>
          <cell r="ED44">
            <v>2179.4344983333335</v>
          </cell>
          <cell r="EE44">
            <v>48</v>
          </cell>
          <cell r="EF44">
            <v>10.078819444163381</v>
          </cell>
          <cell r="EG44">
            <v>0.46555555590712983</v>
          </cell>
          <cell r="EH44">
            <v>21.47971358759775</v>
          </cell>
          <cell r="EI44">
            <v>14.477782596618958</v>
          </cell>
          <cell r="EJ44">
            <v>29.032258064516128</v>
          </cell>
          <cell r="EK44">
            <v>20.922123209364955</v>
          </cell>
          <cell r="EL44">
            <v>0</v>
          </cell>
          <cell r="EM44">
            <v>0</v>
          </cell>
          <cell r="EN44">
            <v>0</v>
          </cell>
          <cell r="EO44">
            <v>130.63895215078099</v>
          </cell>
          <cell r="EP44">
            <v>509.18785966857052</v>
          </cell>
          <cell r="EQ44">
            <v>-193.34497778343786</v>
          </cell>
          <cell r="ER44">
            <v>233.82889108988101</v>
          </cell>
          <cell r="ES44">
            <v>-412.00090262900142</v>
          </cell>
          <cell r="ET44">
            <v>4.6850156239332308E-2</v>
          </cell>
          <cell r="EU44">
            <v>44.303612210280164</v>
          </cell>
          <cell r="EV44">
            <v>13.799722222083558</v>
          </cell>
          <cell r="EW44">
            <v>0.31805555549812398</v>
          </cell>
        </row>
        <row r="45">
          <cell r="A45">
            <v>42173</v>
          </cell>
          <cell r="B45">
            <v>51</v>
          </cell>
          <cell r="C45" t="str">
            <v>Thu</v>
          </cell>
          <cell r="D45">
            <v>35042</v>
          </cell>
          <cell r="E45">
            <v>172</v>
          </cell>
          <cell r="F45">
            <v>0</v>
          </cell>
          <cell r="G45">
            <v>0</v>
          </cell>
          <cell r="H45">
            <v>8322</v>
          </cell>
          <cell r="I45">
            <v>180</v>
          </cell>
          <cell r="J45">
            <v>0</v>
          </cell>
          <cell r="K45">
            <v>43716</v>
          </cell>
          <cell r="L45">
            <v>43</v>
          </cell>
          <cell r="M45">
            <v>43759</v>
          </cell>
          <cell r="N45">
            <v>232</v>
          </cell>
          <cell r="O45">
            <v>827</v>
          </cell>
          <cell r="P45">
            <v>39591</v>
          </cell>
          <cell r="Q45">
            <v>673</v>
          </cell>
          <cell r="R45">
            <v>0</v>
          </cell>
          <cell r="S45">
            <v>0</v>
          </cell>
          <cell r="T45">
            <v>0</v>
          </cell>
          <cell r="U45">
            <v>630</v>
          </cell>
          <cell r="V45">
            <v>673</v>
          </cell>
          <cell r="W45">
            <v>673</v>
          </cell>
          <cell r="X45">
            <v>940</v>
          </cell>
          <cell r="Y45">
            <v>0</v>
          </cell>
          <cell r="Z45">
            <v>10</v>
          </cell>
          <cell r="AA45">
            <v>1</v>
          </cell>
          <cell r="AB45">
            <v>951</v>
          </cell>
          <cell r="AC45">
            <v>18</v>
          </cell>
          <cell r="AD45">
            <v>549</v>
          </cell>
          <cell r="AE45">
            <v>43</v>
          </cell>
          <cell r="AF45">
            <v>0</v>
          </cell>
          <cell r="AG45">
            <v>0</v>
          </cell>
          <cell r="AH45">
            <v>0.87624672890587085</v>
          </cell>
          <cell r="AI45">
            <v>0.94194009050039629</v>
          </cell>
          <cell r="AJ45">
            <v>0.99469301857443504</v>
          </cell>
          <cell r="AK45">
            <v>174.3667430562904</v>
          </cell>
          <cell r="AL45">
            <v>151.39364303178485</v>
          </cell>
          <cell r="AM45">
            <v>4.1174855888004395E-3</v>
          </cell>
          <cell r="AN45">
            <v>16.219573318138661</v>
          </cell>
          <cell r="AO45">
            <v>32.774469115688198</v>
          </cell>
          <cell r="AP45">
            <v>21.316479178352552</v>
          </cell>
          <cell r="AQ45">
            <v>11.096251786166079</v>
          </cell>
          <cell r="AR45">
            <v>64.956909361069833</v>
          </cell>
          <cell r="AS45">
            <v>13.372967356658258</v>
          </cell>
          <cell r="AT45">
            <v>71.753959225646639</v>
          </cell>
          <cell r="AU45">
            <v>171.88541671202435</v>
          </cell>
          <cell r="AV45">
            <v>0.41745228070082718</v>
          </cell>
          <cell r="AW45">
            <v>0.64302733529681644</v>
          </cell>
          <cell r="AX45">
            <v>44.237542855094901</v>
          </cell>
          <cell r="BF45">
            <v>28.021944444444443</v>
          </cell>
          <cell r="BG45">
            <v>133.82111111110697</v>
          </cell>
          <cell r="BH45">
            <v>428.94305555626261</v>
          </cell>
          <cell r="BI45">
            <v>37.950000000014747</v>
          </cell>
          <cell r="BJ45">
            <v>628.73611111182879</v>
          </cell>
          <cell r="BK45">
            <v>254.33222222244419</v>
          </cell>
          <cell r="BL45">
            <v>222.85777777777776</v>
          </cell>
          <cell r="BM45">
            <v>200.96722222245944</v>
          </cell>
          <cell r="BN45">
            <v>168.9061111111111</v>
          </cell>
          <cell r="BO45">
            <v>1.1361111111111111</v>
          </cell>
          <cell r="BP45">
            <v>0.83777777777777773</v>
          </cell>
          <cell r="BQ45">
            <v>0</v>
          </cell>
          <cell r="BR45">
            <v>0</v>
          </cell>
          <cell r="BS45">
            <v>0</v>
          </cell>
          <cell r="BT45">
            <v>0</v>
          </cell>
          <cell r="BU45">
            <v>52.228888888873627</v>
          </cell>
          <cell r="BV45">
            <v>53.113888888888887</v>
          </cell>
          <cell r="BW45">
            <v>50.987777778047345</v>
          </cell>
          <cell r="BX45">
            <v>25.233055555555556</v>
          </cell>
          <cell r="BY45">
            <v>25.75472222249179</v>
          </cell>
          <cell r="BZ45">
            <v>26.533333333333335</v>
          </cell>
          <cell r="CA45">
            <v>60.651111111144999</v>
          </cell>
          <cell r="CB45">
            <v>0</v>
          </cell>
          <cell r="CC45">
            <v>0</v>
          </cell>
          <cell r="CD45">
            <v>71.113611110888357</v>
          </cell>
          <cell r="CE45">
            <v>64.710833333333326</v>
          </cell>
          <cell r="CF45">
            <v>69.899166666482728</v>
          </cell>
          <cell r="CG45">
            <v>64.034166666666664</v>
          </cell>
          <cell r="CH45">
            <v>0</v>
          </cell>
          <cell r="CI45">
            <v>0</v>
          </cell>
          <cell r="CJ45">
            <v>1.1733333332945282</v>
          </cell>
          <cell r="CK45">
            <v>0.63472222222222219</v>
          </cell>
          <cell r="CL45">
            <v>4.1111111111111112E-2</v>
          </cell>
          <cell r="CM45">
            <v>4.1944444444444444E-2</v>
          </cell>
          <cell r="CN45">
            <v>0</v>
          </cell>
          <cell r="CO45">
            <v>437.08472222252487</v>
          </cell>
          <cell r="CP45">
            <v>61.247777777777777</v>
          </cell>
          <cell r="CQ45">
            <v>0</v>
          </cell>
          <cell r="CR45">
            <v>7.2286111111111113</v>
          </cell>
          <cell r="CS45">
            <v>0</v>
          </cell>
          <cell r="CT45">
            <v>0</v>
          </cell>
          <cell r="CU45">
            <v>20.474444444444444</v>
          </cell>
          <cell r="CV45">
            <v>0</v>
          </cell>
          <cell r="CW45">
            <v>6.94</v>
          </cell>
          <cell r="CX45">
            <v>25.893333333333334</v>
          </cell>
          <cell r="CY45">
            <v>5.6333333333333337</v>
          </cell>
          <cell r="CZ45">
            <v>2.1622222221893672</v>
          </cell>
          <cell r="DA45">
            <v>7.8811111111111112</v>
          </cell>
          <cell r="DB45">
            <v>0</v>
          </cell>
          <cell r="DC45">
            <v>0</v>
          </cell>
          <cell r="DD45">
            <v>0</v>
          </cell>
          <cell r="DE45">
            <v>3.7050000000000001</v>
          </cell>
          <cell r="DF45">
            <v>0</v>
          </cell>
          <cell r="DG45">
            <v>0</v>
          </cell>
          <cell r="DH45">
            <v>0</v>
          </cell>
          <cell r="DI45">
            <v>10.376111111111111</v>
          </cell>
          <cell r="DJ45">
            <v>3.9419444444444443</v>
          </cell>
          <cell r="DK45">
            <v>8.0122222222222224</v>
          </cell>
          <cell r="DL45">
            <v>0</v>
          </cell>
          <cell r="DM45">
            <v>0</v>
          </cell>
          <cell r="DN45">
            <v>67.605277777744917</v>
          </cell>
          <cell r="DO45">
            <v>163.49611111107825</v>
          </cell>
          <cell r="DP45">
            <v>609.24861111182861</v>
          </cell>
          <cell r="DQ45">
            <v>26.197690277808626</v>
          </cell>
          <cell r="DR45">
            <v>4.299999999999999E-2</v>
          </cell>
          <cell r="DS45">
            <v>635.44630138963726</v>
          </cell>
          <cell r="DT45">
            <v>25.960833333333333</v>
          </cell>
          <cell r="DU45">
            <v>8.6677777782255543</v>
          </cell>
          <cell r="DV45">
            <v>64.17</v>
          </cell>
          <cell r="DW45">
            <v>0.10098414273506459</v>
          </cell>
          <cell r="DX45">
            <v>2578.3506000000002</v>
          </cell>
          <cell r="DY45">
            <v>0</v>
          </cell>
          <cell r="DZ45">
            <v>0</v>
          </cell>
          <cell r="EA45">
            <v>0.25729335547871446</v>
          </cell>
          <cell r="EB45">
            <v>40.18</v>
          </cell>
          <cell r="EC45">
            <v>28110.582989835628</v>
          </cell>
          <cell r="ED45">
            <v>1524.8310000005924</v>
          </cell>
          <cell r="EE45">
            <v>47</v>
          </cell>
          <cell r="EF45">
            <v>11.065248227521984</v>
          </cell>
          <cell r="EG45">
            <v>1.4716666666666667</v>
          </cell>
          <cell r="EH45">
            <v>29.218573046432617</v>
          </cell>
          <cell r="EI45">
            <v>13.447942870122061</v>
          </cell>
          <cell r="EJ45">
            <v>0</v>
          </cell>
          <cell r="EK45">
            <v>8.5227272730091421</v>
          </cell>
          <cell r="EL45">
            <v>24.324324324324323</v>
          </cell>
          <cell r="EM45">
            <v>0</v>
          </cell>
          <cell r="EN45">
            <v>0</v>
          </cell>
          <cell r="EO45">
            <v>159.33710590142084</v>
          </cell>
          <cell r="EP45">
            <v>683.33627697324073</v>
          </cell>
          <cell r="EQ45">
            <v>-558.61429862399677</v>
          </cell>
          <cell r="ER45">
            <v>-23.477176782406708</v>
          </cell>
          <cell r="ES45">
            <v>-192.98979163130545</v>
          </cell>
          <cell r="ET45">
            <v>-2.306512653761994E-2</v>
          </cell>
          <cell r="EU45">
            <v>-22.793197963581385</v>
          </cell>
          <cell r="EV45">
            <v>10.985277777697839</v>
          </cell>
          <cell r="EW45">
            <v>2.1341666666666668</v>
          </cell>
        </row>
        <row r="46">
          <cell r="A46">
            <v>42174</v>
          </cell>
          <cell r="B46">
            <v>51</v>
          </cell>
          <cell r="C46" t="str">
            <v>Fri</v>
          </cell>
          <cell r="D46">
            <v>40806</v>
          </cell>
          <cell r="E46">
            <v>93</v>
          </cell>
          <cell r="F46">
            <v>0</v>
          </cell>
          <cell r="G46">
            <v>0</v>
          </cell>
          <cell r="H46">
            <v>9761</v>
          </cell>
          <cell r="I46">
            <v>540</v>
          </cell>
          <cell r="J46">
            <v>0</v>
          </cell>
          <cell r="K46">
            <v>51200</v>
          </cell>
          <cell r="L46">
            <v>44</v>
          </cell>
          <cell r="M46">
            <v>51244</v>
          </cell>
          <cell r="N46">
            <v>198</v>
          </cell>
          <cell r="O46">
            <v>1098</v>
          </cell>
          <cell r="P46">
            <v>55907</v>
          </cell>
          <cell r="Q46">
            <v>624</v>
          </cell>
          <cell r="R46">
            <v>2</v>
          </cell>
          <cell r="S46">
            <v>1</v>
          </cell>
          <cell r="T46">
            <v>0</v>
          </cell>
          <cell r="U46">
            <v>605</v>
          </cell>
          <cell r="V46">
            <v>628</v>
          </cell>
          <cell r="W46">
            <v>626</v>
          </cell>
          <cell r="X46">
            <v>836</v>
          </cell>
          <cell r="Y46">
            <v>0</v>
          </cell>
          <cell r="Z46">
            <v>8</v>
          </cell>
          <cell r="AA46">
            <v>3</v>
          </cell>
          <cell r="AB46">
            <v>847</v>
          </cell>
          <cell r="AC46">
            <v>13</v>
          </cell>
          <cell r="AD46">
            <v>636</v>
          </cell>
          <cell r="AE46">
            <v>3</v>
          </cell>
          <cell r="AF46">
            <v>0</v>
          </cell>
          <cell r="AG46">
            <v>0</v>
          </cell>
          <cell r="AH46">
            <v>0.92273540798007225</v>
          </cell>
          <cell r="AI46">
            <v>0.94925482419803497</v>
          </cell>
          <cell r="AJ46">
            <v>0.99613281249999996</v>
          </cell>
          <cell r="AK46">
            <v>192.10608220316129</v>
          </cell>
          <cell r="AL46">
            <v>133.06836248012718</v>
          </cell>
          <cell r="AM46">
            <v>1.0546875000000001E-2</v>
          </cell>
          <cell r="AN46">
            <v>16.87262296560662</v>
          </cell>
          <cell r="AO46">
            <v>30.603191316461551</v>
          </cell>
          <cell r="AP46">
            <v>21.782894111141204</v>
          </cell>
          <cell r="AQ46">
            <v>10.595055076789524</v>
          </cell>
          <cell r="AR46">
            <v>81.78913738019169</v>
          </cell>
          <cell r="AS46">
            <v>13.694114476940394</v>
          </cell>
          <cell r="AT46">
            <v>77.557053791318182</v>
          </cell>
          <cell r="AU46">
            <v>188.07741050699593</v>
          </cell>
          <cell r="AV46">
            <v>0.41236772445053038</v>
          </cell>
          <cell r="AW46">
            <v>0.81697707342186576</v>
          </cell>
          <cell r="AX46">
            <v>60.750081332361795</v>
          </cell>
          <cell r="BF46">
            <v>26.139722222222222</v>
          </cell>
          <cell r="BG46">
            <v>145.82416666664545</v>
          </cell>
          <cell r="BH46">
            <v>550.10805555556249</v>
          </cell>
          <cell r="BI46">
            <v>11.201944444444445</v>
          </cell>
          <cell r="BJ46">
            <v>733.27388888887458</v>
          </cell>
          <cell r="BK46">
            <v>272.22833333349996</v>
          </cell>
          <cell r="BL46">
            <v>251.1947222222222</v>
          </cell>
          <cell r="BM46">
            <v>212.41388888898229</v>
          </cell>
          <cell r="BN46">
            <v>187.54</v>
          </cell>
          <cell r="BO46">
            <v>0.69888888888888889</v>
          </cell>
          <cell r="BP46">
            <v>0.60499999999999998</v>
          </cell>
          <cell r="BQ46">
            <v>0</v>
          </cell>
          <cell r="BR46">
            <v>0</v>
          </cell>
          <cell r="BS46">
            <v>0</v>
          </cell>
          <cell r="BT46">
            <v>0</v>
          </cell>
          <cell r="BU46">
            <v>59.115555555628767</v>
          </cell>
          <cell r="BV46">
            <v>63.049722222222222</v>
          </cell>
          <cell r="BW46">
            <v>65.075833332978391</v>
          </cell>
          <cell r="BX46">
            <v>35.87861111103738</v>
          </cell>
          <cell r="BY46">
            <v>29.197222221941015</v>
          </cell>
          <cell r="BZ46">
            <v>30.12972222222222</v>
          </cell>
          <cell r="CA46">
            <v>59.084166666709606</v>
          </cell>
          <cell r="CB46">
            <v>0</v>
          </cell>
          <cell r="CC46">
            <v>0</v>
          </cell>
          <cell r="CD46">
            <v>61.851388888727975</v>
          </cell>
          <cell r="CE46">
            <v>56.298611111111114</v>
          </cell>
          <cell r="CF46">
            <v>61.080277777616864</v>
          </cell>
          <cell r="CG46">
            <v>55.866666666666667</v>
          </cell>
          <cell r="CH46">
            <v>0</v>
          </cell>
          <cell r="CI46">
            <v>0</v>
          </cell>
          <cell r="CJ46">
            <v>0.58166666666666667</v>
          </cell>
          <cell r="CK46">
            <v>0.29888888888888887</v>
          </cell>
          <cell r="CL46">
            <v>0.18944444444444444</v>
          </cell>
          <cell r="CM46">
            <v>0.13305555555555557</v>
          </cell>
          <cell r="CN46">
            <v>0</v>
          </cell>
          <cell r="CO46">
            <v>458.23972222191594</v>
          </cell>
          <cell r="CP46">
            <v>109.07111111111111</v>
          </cell>
          <cell r="CQ46">
            <v>0</v>
          </cell>
          <cell r="CR46">
            <v>11.435277777777777</v>
          </cell>
          <cell r="CS46">
            <v>0</v>
          </cell>
          <cell r="CT46">
            <v>0</v>
          </cell>
          <cell r="CU46">
            <v>9.5205555555555552</v>
          </cell>
          <cell r="CV46">
            <v>0</v>
          </cell>
          <cell r="CW46">
            <v>0</v>
          </cell>
          <cell r="CX46">
            <v>25.864166666666666</v>
          </cell>
          <cell r="CY46">
            <v>6.9497222222222224</v>
          </cell>
          <cell r="CZ46">
            <v>1.6552777777777778</v>
          </cell>
          <cell r="DA46">
            <v>9.5830555555555552</v>
          </cell>
          <cell r="DB46">
            <v>0</v>
          </cell>
          <cell r="DC46">
            <v>0</v>
          </cell>
          <cell r="DD46">
            <v>0</v>
          </cell>
          <cell r="DE46">
            <v>4.4666666666666668</v>
          </cell>
          <cell r="DF46">
            <v>0</v>
          </cell>
          <cell r="DG46">
            <v>0</v>
          </cell>
          <cell r="DH46">
            <v>0</v>
          </cell>
          <cell r="DI46">
            <v>8.6383333333447165</v>
          </cell>
          <cell r="DJ46">
            <v>3.9550000000000001</v>
          </cell>
          <cell r="DK46">
            <v>5.4538888888888888</v>
          </cell>
          <cell r="DL46">
            <v>0</v>
          </cell>
          <cell r="DM46">
            <v>0</v>
          </cell>
          <cell r="DN46">
            <v>66.566111111122495</v>
          </cell>
          <cell r="DO46">
            <v>196.59305555556693</v>
          </cell>
          <cell r="DP46">
            <v>660.15916666668659</v>
          </cell>
          <cell r="DQ46">
            <v>28.386844166667522</v>
          </cell>
          <cell r="DR46">
            <v>4.2999999999999997E-2</v>
          </cell>
          <cell r="DS46">
            <v>688.5460108333541</v>
          </cell>
          <cell r="DT46">
            <v>31.783611111111114</v>
          </cell>
          <cell r="DU46">
            <v>5.326388889203689</v>
          </cell>
          <cell r="DV46">
            <v>38.590000000000003</v>
          </cell>
          <cell r="DW46">
            <v>5.6045637318113489E-2</v>
          </cell>
          <cell r="DX46">
            <v>2219.9283400000004</v>
          </cell>
          <cell r="DY46">
            <v>0</v>
          </cell>
          <cell r="DZ46">
            <v>0</v>
          </cell>
          <cell r="EA46">
            <v>0.28551912648165428</v>
          </cell>
          <cell r="EB46">
            <v>57.526000000000003</v>
          </cell>
          <cell r="EC46">
            <v>41829.226159199527</v>
          </cell>
          <cell r="ED46">
            <v>644.40305611111114</v>
          </cell>
          <cell r="EE46">
            <v>47</v>
          </cell>
          <cell r="EF46">
            <v>6.7996453904727945</v>
          </cell>
          <cell r="EG46">
            <v>2.3333333253394813E-2</v>
          </cell>
          <cell r="EH46">
            <v>128.57142901190613</v>
          </cell>
          <cell r="EI46">
            <v>13.686905666076651</v>
          </cell>
          <cell r="EJ46">
            <v>0</v>
          </cell>
          <cell r="EK46">
            <v>13.753581661891117</v>
          </cell>
          <cell r="EL46">
            <v>15.835777126099707</v>
          </cell>
          <cell r="EM46">
            <v>0</v>
          </cell>
          <cell r="EN46">
            <v>0</v>
          </cell>
          <cell r="EO46">
            <v>165.11728441450117</v>
          </cell>
          <cell r="EP46">
            <v>-458.85067577572846</v>
          </cell>
          <cell r="EQ46">
            <v>-1177.6831632452079</v>
          </cell>
          <cell r="ER46">
            <v>143.18149851254103</v>
          </cell>
          <cell r="ES46">
            <v>-326.27856183233575</v>
          </cell>
          <cell r="ET46">
            <v>0.15088461158742938</v>
          </cell>
          <cell r="EU46">
            <v>127.16513202692771</v>
          </cell>
          <cell r="EV46">
            <v>11.203055555663434</v>
          </cell>
          <cell r="EW46">
            <v>0</v>
          </cell>
        </row>
        <row r="47">
          <cell r="A47">
            <v>42175</v>
          </cell>
          <cell r="B47">
            <v>51</v>
          </cell>
          <cell r="C47" t="str">
            <v>Sat</v>
          </cell>
          <cell r="D47">
            <v>33265</v>
          </cell>
          <cell r="E47">
            <v>217</v>
          </cell>
          <cell r="F47">
            <v>0</v>
          </cell>
          <cell r="G47">
            <v>0</v>
          </cell>
          <cell r="H47">
            <v>10536</v>
          </cell>
          <cell r="I47">
            <v>0</v>
          </cell>
          <cell r="J47">
            <v>0</v>
          </cell>
          <cell r="K47">
            <v>44018</v>
          </cell>
          <cell r="L47">
            <v>45</v>
          </cell>
          <cell r="M47">
            <v>44063</v>
          </cell>
          <cell r="N47">
            <v>166</v>
          </cell>
          <cell r="O47">
            <v>551</v>
          </cell>
          <cell r="P47">
            <v>16557</v>
          </cell>
          <cell r="Q47">
            <v>644</v>
          </cell>
          <cell r="R47">
            <v>0</v>
          </cell>
          <cell r="S47">
            <v>0</v>
          </cell>
          <cell r="T47">
            <v>0</v>
          </cell>
          <cell r="U47">
            <v>625</v>
          </cell>
          <cell r="V47">
            <v>644</v>
          </cell>
          <cell r="W47">
            <v>644</v>
          </cell>
          <cell r="X47">
            <v>873</v>
          </cell>
          <cell r="Y47">
            <v>0</v>
          </cell>
          <cell r="Z47">
            <v>9</v>
          </cell>
          <cell r="AA47">
            <v>0</v>
          </cell>
          <cell r="AB47">
            <v>882</v>
          </cell>
          <cell r="AC47">
            <v>18</v>
          </cell>
          <cell r="AD47">
            <v>260</v>
          </cell>
          <cell r="AE47">
            <v>102</v>
          </cell>
          <cell r="AF47">
            <v>0</v>
          </cell>
          <cell r="AG47">
            <v>0</v>
          </cell>
          <cell r="AH47">
            <v>0.89671763166946195</v>
          </cell>
          <cell r="AI47">
            <v>0.90230428889769354</v>
          </cell>
          <cell r="AJ47">
            <v>0.99622881548457454</v>
          </cell>
          <cell r="AK47">
            <v>181.40505069328438</v>
          </cell>
          <cell r="AL47">
            <v>227.02702702702703</v>
          </cell>
          <cell r="AM47">
            <v>0</v>
          </cell>
          <cell r="AN47">
            <v>22.065252455613209</v>
          </cell>
          <cell r="AO47">
            <v>45.909227671442132</v>
          </cell>
          <cell r="AP47">
            <v>20.047119297538096</v>
          </cell>
          <cell r="AQ47">
            <v>13.216732985974316</v>
          </cell>
          <cell r="AR47">
            <v>68.350931677018636</v>
          </cell>
          <cell r="AS47">
            <v>13.986617742367507</v>
          </cell>
          <cell r="AT47">
            <v>85.388850750275751</v>
          </cell>
          <cell r="AU47">
            <v>178.386666096276</v>
          </cell>
          <cell r="AV47">
            <v>0.4786728325545983</v>
          </cell>
          <cell r="AW47">
            <v>1.2264953664328069</v>
          </cell>
          <cell r="AX47">
            <v>100.41134208076291</v>
          </cell>
          <cell r="BF47">
            <v>11.8</v>
          </cell>
          <cell r="BG47">
            <v>167.20194444435262</v>
          </cell>
          <cell r="BH47">
            <v>348.35222222238804</v>
          </cell>
          <cell r="BI47">
            <v>7.8433333333333337</v>
          </cell>
          <cell r="BJ47">
            <v>535.197500000074</v>
          </cell>
          <cell r="BK47">
            <v>246.75611111114836</v>
          </cell>
          <cell r="BL47">
            <v>221.27055555555555</v>
          </cell>
          <cell r="BM47">
            <v>183.37416666663665</v>
          </cell>
          <cell r="BN47">
            <v>158.07083333333333</v>
          </cell>
          <cell r="BO47">
            <v>0.95583333333333331</v>
          </cell>
          <cell r="BP47">
            <v>0.93611111111111112</v>
          </cell>
          <cell r="BQ47">
            <v>0</v>
          </cell>
          <cell r="BR47">
            <v>0</v>
          </cell>
          <cell r="BS47">
            <v>0</v>
          </cell>
          <cell r="BT47">
            <v>0</v>
          </cell>
          <cell r="BU47">
            <v>62.426111111178372</v>
          </cell>
          <cell r="BV47">
            <v>62.263611111111111</v>
          </cell>
          <cell r="BW47">
            <v>24.971388888860432</v>
          </cell>
          <cell r="BX47">
            <v>12.001944444444444</v>
          </cell>
          <cell r="BY47">
            <v>12.969444444415988</v>
          </cell>
          <cell r="BZ47">
            <v>11.685555555555556</v>
          </cell>
          <cell r="CA47">
            <v>48.726111111075411</v>
          </cell>
          <cell r="CB47">
            <v>0</v>
          </cell>
          <cell r="CC47">
            <v>0</v>
          </cell>
          <cell r="CD47">
            <v>63.060277777399556</v>
          </cell>
          <cell r="CE47">
            <v>56.916388888888889</v>
          </cell>
          <cell r="CF47">
            <v>62.531111110822138</v>
          </cell>
          <cell r="CG47">
            <v>56.811944444444443</v>
          </cell>
          <cell r="CH47">
            <v>0</v>
          </cell>
          <cell r="CI47">
            <v>0</v>
          </cell>
          <cell r="CJ47">
            <v>0.52916666657741496</v>
          </cell>
          <cell r="CK47">
            <v>0.10444444444444445</v>
          </cell>
          <cell r="CL47">
            <v>0</v>
          </cell>
          <cell r="CM47">
            <v>0</v>
          </cell>
          <cell r="CN47">
            <v>0</v>
          </cell>
          <cell r="CO47">
            <v>383.51388888848373</v>
          </cell>
          <cell r="CP47">
            <v>57.261388888888888</v>
          </cell>
          <cell r="CQ47">
            <v>0</v>
          </cell>
          <cell r="CR47">
            <v>0</v>
          </cell>
          <cell r="CS47">
            <v>0</v>
          </cell>
          <cell r="CT47">
            <v>0</v>
          </cell>
          <cell r="CU47">
            <v>14.366111111111111</v>
          </cell>
          <cell r="CV47">
            <v>0</v>
          </cell>
          <cell r="CW47">
            <v>0</v>
          </cell>
          <cell r="CX47">
            <v>19.862500000000001</v>
          </cell>
          <cell r="CY47">
            <v>2.5</v>
          </cell>
          <cell r="CZ47">
            <v>0</v>
          </cell>
          <cell r="DA47">
            <v>5.8305555555555548</v>
          </cell>
          <cell r="DB47">
            <v>0</v>
          </cell>
          <cell r="DC47">
            <v>0</v>
          </cell>
          <cell r="DD47">
            <v>0</v>
          </cell>
          <cell r="DE47">
            <v>0</v>
          </cell>
          <cell r="DF47">
            <v>4.7222222222222223E-3</v>
          </cell>
          <cell r="DG47">
            <v>0</v>
          </cell>
          <cell r="DH47">
            <v>0</v>
          </cell>
          <cell r="DI47">
            <v>20.574166666666407</v>
          </cell>
          <cell r="DJ47">
            <v>3.1150000000000002</v>
          </cell>
          <cell r="DK47">
            <v>4.5238888888888891</v>
          </cell>
          <cell r="DL47">
            <v>0</v>
          </cell>
          <cell r="DM47">
            <v>0</v>
          </cell>
          <cell r="DN47">
            <v>56.41083333333308</v>
          </cell>
          <cell r="DO47">
            <v>128.03833333333307</v>
          </cell>
          <cell r="DP47">
            <v>515.50055555534982</v>
          </cell>
          <cell r="DQ47">
            <v>22.16652388888004</v>
          </cell>
          <cell r="DR47">
            <v>4.2999999999999997E-2</v>
          </cell>
          <cell r="DS47">
            <v>537.6670794442299</v>
          </cell>
          <cell r="DT47">
            <v>26.156111111111112</v>
          </cell>
          <cell r="DU47">
            <v>3.9483333335330246</v>
          </cell>
          <cell r="DV47">
            <v>21.7</v>
          </cell>
          <cell r="DW47">
            <v>4.0359547440454467E-2</v>
          </cell>
          <cell r="DX47">
            <v>2094.3971999999999</v>
          </cell>
          <cell r="DY47">
            <v>0</v>
          </cell>
          <cell r="DZ47">
            <v>0</v>
          </cell>
          <cell r="EA47">
            <v>0.23813682895683774</v>
          </cell>
          <cell r="EB47">
            <v>96.516000000000005</v>
          </cell>
          <cell r="EC47">
            <v>53987.873039639293</v>
          </cell>
          <cell r="ED47">
            <v>757.00716000000011</v>
          </cell>
          <cell r="EE47">
            <v>36</v>
          </cell>
          <cell r="EF47">
            <v>6.5805555558883739</v>
          </cell>
          <cell r="EG47">
            <v>2.7466666666689949</v>
          </cell>
          <cell r="EH47">
            <v>37.135922330065611</v>
          </cell>
          <cell r="EI47">
            <v>13.961050499371529</v>
          </cell>
          <cell r="EJ47">
            <v>0</v>
          </cell>
          <cell r="EK47">
            <v>17.007874018616658</v>
          </cell>
          <cell r="EL47">
            <v>0</v>
          </cell>
          <cell r="EM47">
            <v>0</v>
          </cell>
          <cell r="EN47">
            <v>0</v>
          </cell>
          <cell r="EO47">
            <v>168.77553018216707</v>
          </cell>
          <cell r="EP47">
            <v>624.6179897974074</v>
          </cell>
          <cell r="EQ47">
            <v>-1748.4854423950551</v>
          </cell>
          <cell r="ER47">
            <v>-985.97345259793667</v>
          </cell>
          <cell r="ES47">
            <v>-696.82682203900549</v>
          </cell>
          <cell r="ET47">
            <v>0.5604029045983705</v>
          </cell>
          <cell r="EU47">
            <v>245.66761626161957</v>
          </cell>
          <cell r="EV47">
            <v>12.939722222167378</v>
          </cell>
          <cell r="EW47">
            <v>0</v>
          </cell>
        </row>
        <row r="48">
          <cell r="A48">
            <v>42176</v>
          </cell>
          <cell r="B48">
            <v>51</v>
          </cell>
          <cell r="C48" t="str">
            <v>Sun</v>
          </cell>
          <cell r="D48">
            <v>3327</v>
          </cell>
          <cell r="E48">
            <v>0</v>
          </cell>
          <cell r="F48">
            <v>0</v>
          </cell>
          <cell r="G48">
            <v>0</v>
          </cell>
          <cell r="H48">
            <v>5576</v>
          </cell>
          <cell r="I48">
            <v>0</v>
          </cell>
          <cell r="J48">
            <v>0</v>
          </cell>
          <cell r="K48">
            <v>8903</v>
          </cell>
          <cell r="L48">
            <v>46</v>
          </cell>
          <cell r="M48">
            <v>8949</v>
          </cell>
          <cell r="N48">
            <v>48</v>
          </cell>
          <cell r="O48">
            <v>105</v>
          </cell>
          <cell r="P48">
            <v>3364</v>
          </cell>
          <cell r="Q48">
            <v>457</v>
          </cell>
          <cell r="R48">
            <v>0</v>
          </cell>
          <cell r="S48">
            <v>0</v>
          </cell>
          <cell r="T48">
            <v>0</v>
          </cell>
          <cell r="U48">
            <v>427</v>
          </cell>
          <cell r="V48">
            <v>457</v>
          </cell>
          <cell r="W48">
            <v>457</v>
          </cell>
          <cell r="X48">
            <v>220</v>
          </cell>
          <cell r="Y48">
            <v>0</v>
          </cell>
          <cell r="Z48">
            <v>0</v>
          </cell>
          <cell r="AA48">
            <v>0</v>
          </cell>
          <cell r="AB48">
            <v>220</v>
          </cell>
          <cell r="AC48">
            <v>19</v>
          </cell>
          <cell r="AD48">
            <v>8</v>
          </cell>
          <cell r="AE48">
            <v>44</v>
          </cell>
          <cell r="AF48">
            <v>0</v>
          </cell>
          <cell r="AG48">
            <v>0</v>
          </cell>
          <cell r="AH48">
            <v>0.84037551880301342</v>
          </cell>
          <cell r="AI48">
            <v>1.1979864530079993</v>
          </cell>
          <cell r="AJ48">
            <v>0.99460855891272604</v>
          </cell>
          <cell r="AK48">
            <v>173.92036709002093</v>
          </cell>
          <cell r="AL48">
            <v>0</v>
          </cell>
          <cell r="AM48">
            <v>0</v>
          </cell>
          <cell r="AN48">
            <v>19.276862665102762</v>
          </cell>
          <cell r="AO48">
            <v>19.563192216126698</v>
          </cell>
          <cell r="AP48">
            <v>100.34843205574913</v>
          </cell>
          <cell r="AQ48">
            <v>17.702504949272889</v>
          </cell>
          <cell r="AR48">
            <v>19.481400437636761</v>
          </cell>
          <cell r="AS48">
            <v>14.7357061793693</v>
          </cell>
          <cell r="AT48">
            <v>56.333839534214974</v>
          </cell>
          <cell r="AU48">
            <v>154.85947035043768</v>
          </cell>
          <cell r="AV48">
            <v>0.36377393908641736</v>
          </cell>
          <cell r="AW48">
            <v>0.82240119585425331</v>
          </cell>
          <cell r="AX48">
            <v>44.418999999999997</v>
          </cell>
          <cell r="BF48">
            <v>9.5</v>
          </cell>
          <cell r="BG48">
            <v>0</v>
          </cell>
          <cell r="BH48">
            <v>149.17805555578036</v>
          </cell>
          <cell r="BI48">
            <v>0</v>
          </cell>
          <cell r="BJ48">
            <v>158.67805555578036</v>
          </cell>
          <cell r="BK48">
            <v>57.490833333299186</v>
          </cell>
          <cell r="BL48">
            <v>48.313888888888883</v>
          </cell>
          <cell r="BM48">
            <v>19.129444444410296</v>
          </cell>
          <cell r="BN48">
            <v>16.589722222222221</v>
          </cell>
          <cell r="BO48">
            <v>0</v>
          </cell>
          <cell r="BP48">
            <v>0</v>
          </cell>
          <cell r="BQ48">
            <v>0</v>
          </cell>
          <cell r="BR48">
            <v>0</v>
          </cell>
          <cell r="BS48">
            <v>0</v>
          </cell>
          <cell r="BT48">
            <v>0</v>
          </cell>
          <cell r="BU48">
            <v>38.361388888888889</v>
          </cell>
          <cell r="BV48">
            <v>31.724166666666665</v>
          </cell>
          <cell r="BW48">
            <v>5.4469444444444441</v>
          </cell>
          <cell r="BX48">
            <v>5.3672222222222219</v>
          </cell>
          <cell r="BY48">
            <v>7.9722222222222222E-2</v>
          </cell>
          <cell r="BZ48">
            <v>2.7222222222222221E-2</v>
          </cell>
          <cell r="CA48">
            <v>25.815555556094946</v>
          </cell>
          <cell r="CB48">
            <v>0</v>
          </cell>
          <cell r="CC48">
            <v>0</v>
          </cell>
          <cell r="CD48">
            <v>14.929722221796919</v>
          </cell>
          <cell r="CE48">
            <v>17.953888888888891</v>
          </cell>
          <cell r="CF48">
            <v>14.929722221796919</v>
          </cell>
          <cell r="CG48">
            <v>17.953888888888891</v>
          </cell>
          <cell r="CH48">
            <v>0</v>
          </cell>
          <cell r="CI48">
            <v>0</v>
          </cell>
          <cell r="CJ48">
            <v>0</v>
          </cell>
          <cell r="CK48">
            <v>0</v>
          </cell>
          <cell r="CL48">
            <v>0</v>
          </cell>
          <cell r="CM48">
            <v>0</v>
          </cell>
          <cell r="CN48">
            <v>0</v>
          </cell>
          <cell r="CO48">
            <v>103.68305555563551</v>
          </cell>
          <cell r="CP48">
            <v>30.007500000029751</v>
          </cell>
          <cell r="CQ48">
            <v>0</v>
          </cell>
          <cell r="CR48">
            <v>0</v>
          </cell>
          <cell r="CS48">
            <v>0</v>
          </cell>
          <cell r="CT48">
            <v>0</v>
          </cell>
          <cell r="CU48">
            <v>3.6261111111111113</v>
          </cell>
          <cell r="CV48">
            <v>0</v>
          </cell>
          <cell r="CW48">
            <v>0</v>
          </cell>
          <cell r="CX48">
            <v>6.1188888888888888</v>
          </cell>
          <cell r="CY48">
            <v>0.41666666666666669</v>
          </cell>
          <cell r="CZ48">
            <v>0</v>
          </cell>
          <cell r="DA48">
            <v>0</v>
          </cell>
          <cell r="DB48">
            <v>0</v>
          </cell>
          <cell r="DC48">
            <v>0</v>
          </cell>
          <cell r="DD48">
            <v>0</v>
          </cell>
          <cell r="DE48">
            <v>0</v>
          </cell>
          <cell r="DF48">
            <v>0.45083333333333331</v>
          </cell>
          <cell r="DG48">
            <v>0</v>
          </cell>
          <cell r="DH48">
            <v>0</v>
          </cell>
          <cell r="DI48">
            <v>5.8394444444444442</v>
          </cell>
          <cell r="DJ48">
            <v>5.3224999999999998</v>
          </cell>
          <cell r="DK48">
            <v>0</v>
          </cell>
          <cell r="DL48">
            <v>0</v>
          </cell>
          <cell r="DM48">
            <v>0</v>
          </cell>
          <cell r="DN48">
            <v>18.148333333333333</v>
          </cell>
          <cell r="DO48">
            <v>51.781944444474199</v>
          </cell>
          <cell r="DP48">
            <v>158.04000000022484</v>
          </cell>
          <cell r="DQ48">
            <v>6.7957200000096671</v>
          </cell>
          <cell r="DR48">
            <v>4.2999999999999997E-2</v>
          </cell>
          <cell r="DS48">
            <v>164.83572000023452</v>
          </cell>
          <cell r="DT48">
            <v>8.9516666666666662</v>
          </cell>
          <cell r="DU48">
            <v>2.5750000001151183</v>
          </cell>
          <cell r="DV48">
            <v>0</v>
          </cell>
          <cell r="DW48">
            <v>0</v>
          </cell>
          <cell r="DX48">
            <v>0</v>
          </cell>
          <cell r="DY48">
            <v>0</v>
          </cell>
          <cell r="DZ48">
            <v>0</v>
          </cell>
          <cell r="EA48">
            <v>0.31414273826328737</v>
          </cell>
          <cell r="EB48">
            <v>44.418999999999997</v>
          </cell>
          <cell r="EC48">
            <v>7321.8378466904169</v>
          </cell>
          <cell r="ED48">
            <v>0</v>
          </cell>
          <cell r="EE48">
            <v>21</v>
          </cell>
          <cell r="EF48">
            <v>7.3571428574717661</v>
          </cell>
          <cell r="EG48">
            <v>1.3402777782690505</v>
          </cell>
          <cell r="EH48">
            <v>32.829015532008128</v>
          </cell>
          <cell r="EI48">
            <v>14.7357061793693</v>
          </cell>
          <cell r="EJ48">
            <v>0</v>
          </cell>
          <cell r="EK48">
            <v>0</v>
          </cell>
          <cell r="EL48">
            <v>0</v>
          </cell>
          <cell r="EM48">
            <v>0</v>
          </cell>
          <cell r="EN48">
            <v>0</v>
          </cell>
          <cell r="EO48">
            <v>145.35448693347621</v>
          </cell>
          <cell r="EP48">
            <v>392.68883949301869</v>
          </cell>
          <cell r="EQ48">
            <v>-116.82102087606837</v>
          </cell>
          <cell r="ER48">
            <v>-698.70638320836406</v>
          </cell>
          <cell r="ES48">
            <v>-112.40650989984402</v>
          </cell>
          <cell r="ET48">
            <v>0.15630873401981693</v>
          </cell>
          <cell r="EU48">
            <v>31.329310857480589</v>
          </cell>
          <cell r="EV48">
            <v>2.022499999944638</v>
          </cell>
          <cell r="EW48">
            <v>0</v>
          </cell>
        </row>
        <row r="49">
          <cell r="A49">
            <v>42177</v>
          </cell>
          <cell r="B49">
            <v>52</v>
          </cell>
          <cell r="C49" t="str">
            <v>Mon</v>
          </cell>
          <cell r="D49">
            <v>33717</v>
          </cell>
          <cell r="E49">
            <v>237</v>
          </cell>
          <cell r="F49">
            <v>0</v>
          </cell>
          <cell r="G49">
            <v>0</v>
          </cell>
          <cell r="H49">
            <v>4663</v>
          </cell>
          <cell r="I49">
            <v>0</v>
          </cell>
          <cell r="J49">
            <v>0</v>
          </cell>
          <cell r="K49">
            <v>38617</v>
          </cell>
          <cell r="L49">
            <v>47</v>
          </cell>
          <cell r="M49">
            <v>38664</v>
          </cell>
          <cell r="N49">
            <v>333</v>
          </cell>
          <cell r="O49">
            <v>891</v>
          </cell>
          <cell r="P49">
            <v>43332</v>
          </cell>
          <cell r="Q49">
            <v>402</v>
          </cell>
          <cell r="R49">
            <v>3</v>
          </cell>
          <cell r="S49">
            <v>1</v>
          </cell>
          <cell r="T49">
            <v>0</v>
          </cell>
          <cell r="U49">
            <v>392</v>
          </cell>
          <cell r="V49">
            <v>407</v>
          </cell>
          <cell r="W49">
            <v>405</v>
          </cell>
          <cell r="X49">
            <v>759</v>
          </cell>
          <cell r="Y49">
            <v>6</v>
          </cell>
          <cell r="Z49">
            <v>98</v>
          </cell>
          <cell r="AA49">
            <v>0</v>
          </cell>
          <cell r="AB49">
            <v>863</v>
          </cell>
          <cell r="AC49">
            <v>15</v>
          </cell>
          <cell r="AD49">
            <v>560</v>
          </cell>
          <cell r="AE49">
            <v>10</v>
          </cell>
          <cell r="AF49">
            <v>0</v>
          </cell>
          <cell r="AG49">
            <v>0</v>
          </cell>
          <cell r="AH49">
            <v>0.95764980316907689</v>
          </cell>
          <cell r="AI49">
            <v>0.8858538810699913</v>
          </cell>
          <cell r="AJ49">
            <v>0.99137685475308801</v>
          </cell>
          <cell r="AK49">
            <v>189.01900449093026</v>
          </cell>
          <cell r="AL49">
            <v>207.49027237354085</v>
          </cell>
          <cell r="AM49">
            <v>0</v>
          </cell>
          <cell r="AN49">
            <v>17.729187163513611</v>
          </cell>
          <cell r="AO49">
            <v>38.268629649955855</v>
          </cell>
          <cell r="AP49">
            <v>20.761245674706835</v>
          </cell>
          <cell r="AQ49">
            <v>14.14174725269547</v>
          </cell>
          <cell r="AR49">
            <v>95.350617283950612</v>
          </cell>
          <cell r="AS49">
            <v>15.125387652647337</v>
          </cell>
          <cell r="AT49">
            <v>80.69955262106734</v>
          </cell>
          <cell r="AU49">
            <v>188.32406306106873</v>
          </cell>
          <cell r="AV49">
            <v>0.42851429238173622</v>
          </cell>
          <cell r="AW49">
            <v>0.5850645287423637</v>
          </cell>
          <cell r="AX49">
            <v>45.267924951068402</v>
          </cell>
          <cell r="BF49">
            <v>26.675000000000001</v>
          </cell>
          <cell r="BG49">
            <v>155.06111111110101</v>
          </cell>
          <cell r="BH49">
            <v>313.1838888896678</v>
          </cell>
          <cell r="BI49">
            <v>12.17</v>
          </cell>
          <cell r="BJ49">
            <v>507.09000000076884</v>
          </cell>
          <cell r="BK49">
            <v>205.05611111139569</v>
          </cell>
          <cell r="BL49">
            <v>196.37194444444444</v>
          </cell>
          <cell r="BM49">
            <v>178.37888888901566</v>
          </cell>
          <cell r="BN49">
            <v>167.26472222222222</v>
          </cell>
          <cell r="BO49">
            <v>1.1422222222222222</v>
          </cell>
          <cell r="BP49">
            <v>0.97722222222222221</v>
          </cell>
          <cell r="BQ49">
            <v>0</v>
          </cell>
          <cell r="BR49">
            <v>0</v>
          </cell>
          <cell r="BS49">
            <v>0</v>
          </cell>
          <cell r="BT49">
            <v>0</v>
          </cell>
          <cell r="BU49">
            <v>25.535000000157808</v>
          </cell>
          <cell r="BV49">
            <v>28.13</v>
          </cell>
          <cell r="BW49">
            <v>50.25611111115483</v>
          </cell>
          <cell r="BX49">
            <v>23.282777777777778</v>
          </cell>
          <cell r="BY49">
            <v>26.973333333377052</v>
          </cell>
          <cell r="BZ49">
            <v>28.158611111111114</v>
          </cell>
          <cell r="CA49">
            <v>28.638611111000127</v>
          </cell>
          <cell r="CB49">
            <v>0</v>
          </cell>
          <cell r="CC49">
            <v>0</v>
          </cell>
          <cell r="CD49">
            <v>57.056388888581807</v>
          </cell>
          <cell r="CE49">
            <v>46.279444444444437</v>
          </cell>
          <cell r="CF49">
            <v>56.51388888858181</v>
          </cell>
          <cell r="CG49">
            <v>45.81305555555555</v>
          </cell>
          <cell r="CH49">
            <v>0.29833333333333334</v>
          </cell>
          <cell r="CI49">
            <v>0.28944444444444445</v>
          </cell>
          <cell r="CJ49">
            <v>0.24416666666666667</v>
          </cell>
          <cell r="CK49">
            <v>0.17694444444444443</v>
          </cell>
          <cell r="CL49">
            <v>0</v>
          </cell>
          <cell r="CM49">
            <v>0</v>
          </cell>
          <cell r="CN49">
            <v>0</v>
          </cell>
          <cell r="CO49">
            <v>341.00722222213244</v>
          </cell>
          <cell r="CP49">
            <v>57.033333333333331</v>
          </cell>
          <cell r="CQ49">
            <v>0</v>
          </cell>
          <cell r="CR49">
            <v>7.2024999999999997</v>
          </cell>
          <cell r="CS49">
            <v>0</v>
          </cell>
          <cell r="CT49">
            <v>0</v>
          </cell>
          <cell r="CU49">
            <v>15.488055555555556</v>
          </cell>
          <cell r="CV49">
            <v>0</v>
          </cell>
          <cell r="CW49">
            <v>2.6433333333333335</v>
          </cell>
          <cell r="CX49">
            <v>18.675277777777779</v>
          </cell>
          <cell r="CY49">
            <v>5.7833333333333332</v>
          </cell>
          <cell r="CZ49">
            <v>0.59083333333333332</v>
          </cell>
          <cell r="DA49">
            <v>7.6241666666666674</v>
          </cell>
          <cell r="DB49">
            <v>0</v>
          </cell>
          <cell r="DC49">
            <v>0</v>
          </cell>
          <cell r="DD49">
            <v>0</v>
          </cell>
          <cell r="DE49">
            <v>0</v>
          </cell>
          <cell r="DF49">
            <v>0</v>
          </cell>
          <cell r="DG49">
            <v>0</v>
          </cell>
          <cell r="DH49">
            <v>0</v>
          </cell>
          <cell r="DI49">
            <v>9.3350000000000009</v>
          </cell>
          <cell r="DJ49">
            <v>1.6861111111111111</v>
          </cell>
          <cell r="DK49">
            <v>6.2511111111111113</v>
          </cell>
          <cell r="DL49">
            <v>0</v>
          </cell>
          <cell r="DM49">
            <v>0</v>
          </cell>
          <cell r="DN49">
            <v>49.94583333333334</v>
          </cell>
          <cell r="DO49">
            <v>132.31305555555556</v>
          </cell>
          <cell r="DP49">
            <v>478.52805555601913</v>
          </cell>
          <cell r="DQ49">
            <v>20.576706388908825</v>
          </cell>
          <cell r="DR49">
            <v>4.3000000000000003E-2</v>
          </cell>
          <cell r="DS49">
            <v>499.10476194492793</v>
          </cell>
          <cell r="DT49">
            <v>28.814444444444447</v>
          </cell>
          <cell r="DU49">
            <v>5.2077777783311126</v>
          </cell>
          <cell r="DV49">
            <v>40.44</v>
          </cell>
          <cell r="DW49">
            <v>8.1025073458349847E-2</v>
          </cell>
          <cell r="DX49">
            <v>1693.425</v>
          </cell>
          <cell r="DY49">
            <v>0</v>
          </cell>
          <cell r="DZ49">
            <v>0</v>
          </cell>
          <cell r="EA49">
            <v>0.26510076770246327</v>
          </cell>
          <cell r="EB49">
            <v>41.875</v>
          </cell>
          <cell r="EC49">
            <v>22593.436906443858</v>
          </cell>
          <cell r="ED49">
            <v>509.61874999999998</v>
          </cell>
          <cell r="EE49">
            <v>38</v>
          </cell>
          <cell r="EF49">
            <v>8.2228070184175461</v>
          </cell>
          <cell r="EG49">
            <v>0.25249999969473313</v>
          </cell>
          <cell r="EH49">
            <v>39.60396044391991</v>
          </cell>
          <cell r="EI49">
            <v>13.430326861709743</v>
          </cell>
          <cell r="EJ49">
            <v>20.11173184357542</v>
          </cell>
          <cell r="EK49">
            <v>401.36518771331055</v>
          </cell>
          <cell r="EL49">
            <v>0</v>
          </cell>
          <cell r="EM49">
            <v>0</v>
          </cell>
          <cell r="EN49">
            <v>0</v>
          </cell>
          <cell r="EO49">
            <v>182.61210103666272</v>
          </cell>
          <cell r="EP49">
            <v>-270.05697896728947</v>
          </cell>
          <cell r="EQ49">
            <v>-827.60406707245318</v>
          </cell>
          <cell r="ER49">
            <v>-357.9263951907306</v>
          </cell>
          <cell r="ES49">
            <v>-517.6692597152479</v>
          </cell>
          <cell r="ET49">
            <v>-8.9310459031389677E-2</v>
          </cell>
          <cell r="EU49">
            <v>-76.188647925505919</v>
          </cell>
          <cell r="EV49">
            <v>4.2608333334559578</v>
          </cell>
          <cell r="EW49">
            <v>0.81805555562721566</v>
          </cell>
        </row>
        <row r="50">
          <cell r="A50">
            <v>42178</v>
          </cell>
          <cell r="B50">
            <v>52</v>
          </cell>
          <cell r="C50" t="str">
            <v>Tue</v>
          </cell>
          <cell r="D50">
            <v>26887</v>
          </cell>
          <cell r="E50">
            <v>164</v>
          </cell>
          <cell r="F50">
            <v>0</v>
          </cell>
          <cell r="G50">
            <v>0</v>
          </cell>
          <cell r="H50">
            <v>6840</v>
          </cell>
          <cell r="I50">
            <v>180</v>
          </cell>
          <cell r="J50">
            <v>0</v>
          </cell>
          <cell r="K50">
            <v>34071</v>
          </cell>
          <cell r="L50">
            <v>48</v>
          </cell>
          <cell r="M50">
            <v>34119</v>
          </cell>
          <cell r="N50">
            <v>340</v>
          </cell>
          <cell r="O50">
            <v>1070</v>
          </cell>
          <cell r="P50">
            <v>48293</v>
          </cell>
          <cell r="Q50">
            <v>559</v>
          </cell>
          <cell r="R50">
            <v>3</v>
          </cell>
          <cell r="S50">
            <v>0</v>
          </cell>
          <cell r="T50">
            <v>0</v>
          </cell>
          <cell r="U50">
            <v>530</v>
          </cell>
          <cell r="V50">
            <v>563</v>
          </cell>
          <cell r="W50">
            <v>562</v>
          </cell>
          <cell r="X50">
            <v>741</v>
          </cell>
          <cell r="Y50">
            <v>0</v>
          </cell>
          <cell r="Z50">
            <v>15</v>
          </cell>
          <cell r="AA50">
            <v>1</v>
          </cell>
          <cell r="AB50">
            <v>757</v>
          </cell>
          <cell r="AC50">
            <v>9</v>
          </cell>
          <cell r="AD50">
            <v>738</v>
          </cell>
          <cell r="AE50">
            <v>8</v>
          </cell>
          <cell r="AF50">
            <v>0</v>
          </cell>
          <cell r="AG50">
            <v>0</v>
          </cell>
          <cell r="AH50">
            <v>0.91166411279615567</v>
          </cell>
          <cell r="AI50">
            <v>1.1384529996525736</v>
          </cell>
          <cell r="AJ50">
            <v>0.99002083883654723</v>
          </cell>
          <cell r="AK50">
            <v>187.76457168998618</v>
          </cell>
          <cell r="AL50">
            <v>180.49526138795474</v>
          </cell>
          <cell r="AM50">
            <v>5.2830853218279478E-3</v>
          </cell>
          <cell r="AN50">
            <v>15.004674353412796</v>
          </cell>
          <cell r="AO50">
            <v>25.767092773574685</v>
          </cell>
          <cell r="AP50">
            <v>24.777341527912093</v>
          </cell>
          <cell r="AQ50">
            <v>8.7140414425199015</v>
          </cell>
          <cell r="AR50">
            <v>60.62455516014235</v>
          </cell>
          <cell r="AS50">
            <v>16.008082754326768</v>
          </cell>
          <cell r="AT50">
            <v>65.310221368380653</v>
          </cell>
          <cell r="AU50">
            <v>169.0178807654278</v>
          </cell>
          <cell r="AV50">
            <v>0.386410130529454</v>
          </cell>
          <cell r="AW50">
            <v>0.75921878865909698</v>
          </cell>
          <cell r="AX50">
            <v>47.540505421245868</v>
          </cell>
          <cell r="BF50">
            <v>18.639722222222222</v>
          </cell>
          <cell r="BG50">
            <v>101.55388888897271</v>
          </cell>
          <cell r="BH50">
            <v>416.48333333312507</v>
          </cell>
          <cell r="BI50">
            <v>0</v>
          </cell>
          <cell r="BJ50">
            <v>536.67694444432004</v>
          </cell>
          <cell r="BK50">
            <v>201.58222222230785</v>
          </cell>
          <cell r="BL50">
            <v>183.77527777777777</v>
          </cell>
          <cell r="BM50">
            <v>143.19527777792135</v>
          </cell>
          <cell r="BN50">
            <v>132.13472222222222</v>
          </cell>
          <cell r="BO50">
            <v>0.90861111111111115</v>
          </cell>
          <cell r="BP50">
            <v>0.82250000000000001</v>
          </cell>
          <cell r="BQ50">
            <v>0</v>
          </cell>
          <cell r="BR50">
            <v>0</v>
          </cell>
          <cell r="BS50">
            <v>0</v>
          </cell>
          <cell r="BT50">
            <v>0</v>
          </cell>
          <cell r="BU50">
            <v>57.478333333275387</v>
          </cell>
          <cell r="BV50">
            <v>50.818055555555553</v>
          </cell>
          <cell r="BW50">
            <v>71.311111110960553</v>
          </cell>
          <cell r="BX50">
            <v>41.525833333333331</v>
          </cell>
          <cell r="BY50">
            <v>29.785277777627215</v>
          </cell>
          <cell r="BZ50">
            <v>35.631944444444443</v>
          </cell>
          <cell r="CA50">
            <v>64.493611111112926</v>
          </cell>
          <cell r="CB50">
            <v>0</v>
          </cell>
          <cell r="CC50">
            <v>0</v>
          </cell>
          <cell r="CD50">
            <v>47.288611110871045</v>
          </cell>
          <cell r="CE50">
            <v>52.113055555555555</v>
          </cell>
          <cell r="CF50">
            <v>46.604444444204375</v>
          </cell>
          <cell r="CG50">
            <v>51.661111111111111</v>
          </cell>
          <cell r="CH50">
            <v>0</v>
          </cell>
          <cell r="CI50">
            <v>0</v>
          </cell>
          <cell r="CJ50">
            <v>0.64222222222222225</v>
          </cell>
          <cell r="CK50">
            <v>0.40888888888888891</v>
          </cell>
          <cell r="CL50">
            <v>4.1944444444444444E-2</v>
          </cell>
          <cell r="CM50">
            <v>4.3055555555555555E-2</v>
          </cell>
          <cell r="CN50">
            <v>0</v>
          </cell>
          <cell r="CO50">
            <v>384.6755555552524</v>
          </cell>
          <cell r="CP50">
            <v>58.07138888888889</v>
          </cell>
          <cell r="CQ50">
            <v>0</v>
          </cell>
          <cell r="CR50">
            <v>5.2544444444444443</v>
          </cell>
          <cell r="CS50">
            <v>0</v>
          </cell>
          <cell r="CT50">
            <v>0</v>
          </cell>
          <cell r="CU50">
            <v>15.225555555555555</v>
          </cell>
          <cell r="CV50">
            <v>0</v>
          </cell>
          <cell r="CW50">
            <v>3.3136111111111113</v>
          </cell>
          <cell r="CX50">
            <v>21.99</v>
          </cell>
          <cell r="CY50">
            <v>4.0833333333333339</v>
          </cell>
          <cell r="CZ50">
            <v>0.81972222222222224</v>
          </cell>
          <cell r="DA50">
            <v>5.009444444444445</v>
          </cell>
          <cell r="DB50">
            <v>0</v>
          </cell>
          <cell r="DC50">
            <v>0</v>
          </cell>
          <cell r="DD50">
            <v>0</v>
          </cell>
          <cell r="DE50">
            <v>0.78833333333333333</v>
          </cell>
          <cell r="DF50">
            <v>0</v>
          </cell>
          <cell r="DG50">
            <v>0</v>
          </cell>
          <cell r="DH50">
            <v>0</v>
          </cell>
          <cell r="DI50">
            <v>6.3005555555555555</v>
          </cell>
          <cell r="DJ50">
            <v>4.4391666666666669</v>
          </cell>
          <cell r="DK50">
            <v>3.9005555555555556</v>
          </cell>
          <cell r="DL50">
            <v>0</v>
          </cell>
          <cell r="DM50">
            <v>0</v>
          </cell>
          <cell r="DN50">
            <v>47.331111111111113</v>
          </cell>
          <cell r="DO50">
            <v>129.19611111111112</v>
          </cell>
          <cell r="DP50">
            <v>521.67944444443674</v>
          </cell>
          <cell r="DQ50">
            <v>22.432216111110776</v>
          </cell>
          <cell r="DR50">
            <v>4.299999999999999E-2</v>
          </cell>
          <cell r="DS50">
            <v>544.11166055554747</v>
          </cell>
          <cell r="DT50">
            <v>23.608611111111109</v>
          </cell>
          <cell r="DU50">
            <v>7.8077777780731976</v>
          </cell>
          <cell r="DV50">
            <v>52.57</v>
          </cell>
          <cell r="DW50">
            <v>9.6616198128018638E-2</v>
          </cell>
          <cell r="DX50">
            <v>2279.0146399999999</v>
          </cell>
          <cell r="DY50">
            <v>0</v>
          </cell>
          <cell r="DZ50">
            <v>0</v>
          </cell>
          <cell r="EA50">
            <v>0.2374441139144117</v>
          </cell>
          <cell r="EB50">
            <v>43.351999999999997</v>
          </cell>
          <cell r="EC50">
            <v>25867.343348404094</v>
          </cell>
          <cell r="ED50">
            <v>0</v>
          </cell>
          <cell r="EE50">
            <v>43</v>
          </cell>
          <cell r="EF50">
            <v>10.894573643823067</v>
          </cell>
          <cell r="EG50">
            <v>0.50722222232932435</v>
          </cell>
          <cell r="EH50">
            <v>15.772179624270951</v>
          </cell>
          <cell r="EI50">
            <v>15.899771123484536</v>
          </cell>
          <cell r="EJ50">
            <v>0</v>
          </cell>
          <cell r="EK50">
            <v>23.356401384083043</v>
          </cell>
          <cell r="EL50">
            <v>23.841059602649008</v>
          </cell>
          <cell r="EM50">
            <v>0</v>
          </cell>
          <cell r="EN50">
            <v>0</v>
          </cell>
          <cell r="EO50">
            <v>119.00136283249159</v>
          </cell>
          <cell r="EP50">
            <v>732.21384200790203</v>
          </cell>
          <cell r="EQ50">
            <v>-522.78302799839628</v>
          </cell>
          <cell r="ER50">
            <v>650.13682043845586</v>
          </cell>
          <cell r="ES50">
            <v>-608.07890838101287</v>
          </cell>
          <cell r="ET50">
            <v>8.4843800885343601E-2</v>
          </cell>
          <cell r="EU50">
            <v>60.805267305228966</v>
          </cell>
          <cell r="EV50">
            <v>8.6225000000499286</v>
          </cell>
          <cell r="EW50">
            <v>10.724166666644935</v>
          </cell>
        </row>
        <row r="51">
          <cell r="A51">
            <v>42179</v>
          </cell>
          <cell r="B51">
            <v>52</v>
          </cell>
          <cell r="C51" t="str">
            <v>Wed</v>
          </cell>
          <cell r="D51">
            <v>33226</v>
          </cell>
          <cell r="E51">
            <v>272</v>
          </cell>
          <cell r="F51">
            <v>0</v>
          </cell>
          <cell r="G51">
            <v>0</v>
          </cell>
          <cell r="H51">
            <v>7759</v>
          </cell>
          <cell r="I51">
            <v>180</v>
          </cell>
          <cell r="J51">
            <v>0</v>
          </cell>
          <cell r="K51">
            <v>41437</v>
          </cell>
          <cell r="L51">
            <v>49</v>
          </cell>
          <cell r="M51">
            <v>41486</v>
          </cell>
          <cell r="N51">
            <v>145</v>
          </cell>
          <cell r="O51">
            <v>1260</v>
          </cell>
          <cell r="P51">
            <v>69396</v>
          </cell>
          <cell r="Q51">
            <v>610</v>
          </cell>
          <cell r="R51">
            <v>3</v>
          </cell>
          <cell r="S51">
            <v>0</v>
          </cell>
          <cell r="T51">
            <v>0</v>
          </cell>
          <cell r="U51">
            <v>580</v>
          </cell>
          <cell r="V51">
            <v>615</v>
          </cell>
          <cell r="W51">
            <v>613</v>
          </cell>
          <cell r="X51">
            <v>845</v>
          </cell>
          <cell r="Y51">
            <v>0</v>
          </cell>
          <cell r="Z51">
            <v>16</v>
          </cell>
          <cell r="AA51">
            <v>1</v>
          </cell>
          <cell r="AB51">
            <v>862</v>
          </cell>
          <cell r="AC51">
            <v>18</v>
          </cell>
          <cell r="AD51">
            <v>774</v>
          </cell>
          <cell r="AE51">
            <v>7</v>
          </cell>
          <cell r="AF51">
            <v>0</v>
          </cell>
          <cell r="AG51">
            <v>0</v>
          </cell>
          <cell r="AH51">
            <v>0.90373331710180427</v>
          </cell>
          <cell r="AI51">
            <v>1.0143632770926942</v>
          </cell>
          <cell r="AJ51">
            <v>0.99650071192412581</v>
          </cell>
          <cell r="AK51">
            <v>179.94069852982966</v>
          </cell>
          <cell r="AL51">
            <v>180.89783853685574</v>
          </cell>
          <cell r="AM51">
            <v>4.343943818326616E-3</v>
          </cell>
          <cell r="AN51">
            <v>17.53931459021619</v>
          </cell>
          <cell r="AO51">
            <v>33.992805755395679</v>
          </cell>
          <cell r="AP51">
            <v>22.25932464717755</v>
          </cell>
          <cell r="AQ51">
            <v>15.514514099345167</v>
          </cell>
          <cell r="AR51">
            <v>67.597063621533437</v>
          </cell>
          <cell r="AS51">
            <v>14.931937273404287</v>
          </cell>
          <cell r="AT51">
            <v>71.360601297099819</v>
          </cell>
          <cell r="AU51">
            <v>171.32028752986812</v>
          </cell>
          <cell r="AV51">
            <v>0.41653328001016077</v>
          </cell>
          <cell r="AW51">
            <v>0.69550079155876932</v>
          </cell>
          <cell r="AX51">
            <v>47.585191455649728</v>
          </cell>
          <cell r="BF51">
            <v>30.521944444444443</v>
          </cell>
          <cell r="BG51">
            <v>167.66916666664829</v>
          </cell>
          <cell r="BH51">
            <v>402.17138888939155</v>
          </cell>
          <cell r="BI51">
            <v>0</v>
          </cell>
          <cell r="BJ51">
            <v>600.36250000048426</v>
          </cell>
          <cell r="BK51">
            <v>241.86861111107953</v>
          </cell>
          <cell r="BL51">
            <v>218.58472222222221</v>
          </cell>
          <cell r="BM51">
            <v>184.64972222219066</v>
          </cell>
          <cell r="BN51">
            <v>159.42138888888888</v>
          </cell>
          <cell r="BO51">
            <v>1.503611111111111</v>
          </cell>
          <cell r="BP51">
            <v>1.1058333333333332</v>
          </cell>
          <cell r="BQ51">
            <v>0</v>
          </cell>
          <cell r="BR51">
            <v>0</v>
          </cell>
          <cell r="BS51">
            <v>0</v>
          </cell>
          <cell r="BT51">
            <v>0</v>
          </cell>
          <cell r="BU51">
            <v>55.715277777777779</v>
          </cell>
          <cell r="BV51">
            <v>58.057499999999997</v>
          </cell>
          <cell r="BW51">
            <v>71.838611110998329</v>
          </cell>
          <cell r="BX51">
            <v>37.06666666666667</v>
          </cell>
          <cell r="BY51">
            <v>34.771944444331652</v>
          </cell>
          <cell r="BZ51">
            <v>37.784166666666664</v>
          </cell>
          <cell r="CA51">
            <v>39.511388888800155</v>
          </cell>
          <cell r="CB51">
            <v>0</v>
          </cell>
          <cell r="CC51">
            <v>0</v>
          </cell>
          <cell r="CD51">
            <v>57.728611111656193</v>
          </cell>
          <cell r="CE51">
            <v>56.045000000000002</v>
          </cell>
          <cell r="CF51">
            <v>57.292777778322858</v>
          </cell>
          <cell r="CG51">
            <v>55.669166666666662</v>
          </cell>
          <cell r="CH51">
            <v>0</v>
          </cell>
          <cell r="CI51">
            <v>0</v>
          </cell>
          <cell r="CJ51">
            <v>0.38083333333333336</v>
          </cell>
          <cell r="CK51">
            <v>0.32444444444444442</v>
          </cell>
          <cell r="CL51">
            <v>5.5E-2</v>
          </cell>
          <cell r="CM51">
            <v>5.1388888888888887E-2</v>
          </cell>
          <cell r="CN51">
            <v>0</v>
          </cell>
          <cell r="CO51">
            <v>410.94722222253415</v>
          </cell>
          <cell r="CP51">
            <v>84.882499999999993</v>
          </cell>
          <cell r="CQ51">
            <v>0</v>
          </cell>
          <cell r="CR51">
            <v>5.0622222222222222</v>
          </cell>
          <cell r="CS51">
            <v>0</v>
          </cell>
          <cell r="CT51">
            <v>0</v>
          </cell>
          <cell r="CU51">
            <v>14.093611111111111</v>
          </cell>
          <cell r="CV51">
            <v>0</v>
          </cell>
          <cell r="CW51">
            <v>-0.36222222222222222</v>
          </cell>
          <cell r="CX51">
            <v>27.530277777777776</v>
          </cell>
          <cell r="CY51">
            <v>7.8</v>
          </cell>
          <cell r="CZ51">
            <v>0.2713888888888889</v>
          </cell>
          <cell r="DA51">
            <v>5.9241666666666664</v>
          </cell>
          <cell r="DB51">
            <v>0</v>
          </cell>
          <cell r="DC51">
            <v>0</v>
          </cell>
          <cell r="DD51">
            <v>0</v>
          </cell>
          <cell r="DE51">
            <v>0</v>
          </cell>
          <cell r="DF51">
            <v>0.30527777777777776</v>
          </cell>
          <cell r="DG51">
            <v>0</v>
          </cell>
          <cell r="DH51">
            <v>0</v>
          </cell>
          <cell r="DI51">
            <v>8.9608333333333334</v>
          </cell>
          <cell r="DJ51">
            <v>1.6216666666666666</v>
          </cell>
          <cell r="DK51">
            <v>4.2886111111111109</v>
          </cell>
          <cell r="DL51">
            <v>0</v>
          </cell>
          <cell r="DM51">
            <v>0</v>
          </cell>
          <cell r="DN51">
            <v>56.702222222222218</v>
          </cell>
          <cell r="DO51">
            <v>160.37833333333333</v>
          </cell>
          <cell r="DP51">
            <v>580.67055555603974</v>
          </cell>
          <cell r="DQ51">
            <v>24.96883388890971</v>
          </cell>
          <cell r="DR51">
            <v>4.3000000000000003E-2</v>
          </cell>
          <cell r="DS51">
            <v>605.63938944494942</v>
          </cell>
          <cell r="DT51">
            <v>30.144166666666667</v>
          </cell>
          <cell r="DU51">
            <v>9.3450000001722699</v>
          </cell>
          <cell r="DV51">
            <v>44.37</v>
          </cell>
          <cell r="DW51">
            <v>7.3261417228268108E-2</v>
          </cell>
          <cell r="DX51">
            <v>1967.23269</v>
          </cell>
          <cell r="DY51">
            <v>0</v>
          </cell>
          <cell r="DZ51">
            <v>0</v>
          </cell>
          <cell r="EA51">
            <v>0.26480829372791509</v>
          </cell>
          <cell r="EB51">
            <v>44.337000000000003</v>
          </cell>
          <cell r="EC51">
            <v>28819.466299820724</v>
          </cell>
          <cell r="ED51">
            <v>0</v>
          </cell>
          <cell r="EE51">
            <v>47</v>
          </cell>
          <cell r="EF51">
            <v>11.929787234262472</v>
          </cell>
          <cell r="EG51">
            <v>0.15138888882602461</v>
          </cell>
          <cell r="EH51">
            <v>46.238532129292309</v>
          </cell>
          <cell r="EI51">
            <v>14.748804871522776</v>
          </cell>
          <cell r="EJ51">
            <v>0</v>
          </cell>
          <cell r="EK51">
            <v>42.013129102844637</v>
          </cell>
          <cell r="EL51">
            <v>18.181818181818183</v>
          </cell>
          <cell r="EM51">
            <v>0</v>
          </cell>
          <cell r="EN51">
            <v>0</v>
          </cell>
          <cell r="EO51">
            <v>139.26162283435124</v>
          </cell>
          <cell r="EP51">
            <v>734.5686567357709</v>
          </cell>
          <cell r="EQ51">
            <v>-1193.6491082304599</v>
          </cell>
          <cell r="ER51">
            <v>-758.65815758838903</v>
          </cell>
          <cell r="ES51">
            <v>-508.4043397489703</v>
          </cell>
          <cell r="ET51">
            <v>2.112580378501594E-2</v>
          </cell>
          <cell r="EU51">
            <v>18.396267928344578</v>
          </cell>
          <cell r="EV51">
            <v>0</v>
          </cell>
          <cell r="EW51">
            <v>3.6725000000253525</v>
          </cell>
        </row>
        <row r="52">
          <cell r="A52">
            <v>42180</v>
          </cell>
          <cell r="B52">
            <v>52</v>
          </cell>
          <cell r="C52" t="str">
            <v>Thu</v>
          </cell>
          <cell r="D52">
            <v>32655</v>
          </cell>
          <cell r="E52">
            <v>146</v>
          </cell>
          <cell r="F52">
            <v>0</v>
          </cell>
          <cell r="G52">
            <v>0</v>
          </cell>
          <cell r="H52">
            <v>8196</v>
          </cell>
          <cell r="I52">
            <v>180</v>
          </cell>
          <cell r="J52">
            <v>0</v>
          </cell>
          <cell r="K52">
            <v>41177</v>
          </cell>
          <cell r="L52">
            <v>50</v>
          </cell>
          <cell r="M52">
            <v>41227</v>
          </cell>
          <cell r="N52">
            <v>308</v>
          </cell>
          <cell r="O52">
            <v>1024</v>
          </cell>
          <cell r="P52">
            <v>49745</v>
          </cell>
          <cell r="Q52">
            <v>685</v>
          </cell>
          <cell r="R52">
            <v>0</v>
          </cell>
          <cell r="S52">
            <v>0</v>
          </cell>
          <cell r="T52">
            <v>0</v>
          </cell>
          <cell r="U52">
            <v>625</v>
          </cell>
          <cell r="V52">
            <v>685</v>
          </cell>
          <cell r="W52">
            <v>685</v>
          </cell>
          <cell r="X52">
            <v>940</v>
          </cell>
          <cell r="Y52">
            <v>3</v>
          </cell>
          <cell r="Z52">
            <v>5</v>
          </cell>
          <cell r="AA52">
            <v>1</v>
          </cell>
          <cell r="AB52">
            <v>949</v>
          </cell>
          <cell r="AC52">
            <v>18</v>
          </cell>
          <cell r="AD52">
            <v>650</v>
          </cell>
          <cell r="AE52">
            <v>75</v>
          </cell>
          <cell r="AF52">
            <v>0</v>
          </cell>
          <cell r="AG52">
            <v>0</v>
          </cell>
          <cell r="AH52">
            <v>0.88179040057570846</v>
          </cell>
          <cell r="AI52">
            <v>0.93816403113993518</v>
          </cell>
          <cell r="AJ52">
            <v>0.9925200961701921</v>
          </cell>
          <cell r="AK52">
            <v>169.95100597493791</v>
          </cell>
          <cell r="AL52">
            <v>176.25754527162977</v>
          </cell>
          <cell r="AM52">
            <v>4.3713723680695532E-3</v>
          </cell>
          <cell r="AN52">
            <v>17.46976532582832</v>
          </cell>
          <cell r="AO52">
            <v>34.013341821906053</v>
          </cell>
          <cell r="AP52">
            <v>22.799240025268769</v>
          </cell>
          <cell r="AQ52">
            <v>11.042351402847654</v>
          </cell>
          <cell r="AR52">
            <v>60.112408759124087</v>
          </cell>
          <cell r="AS52">
            <v>13.2736555003393</v>
          </cell>
          <cell r="AT52">
            <v>68.71725218501777</v>
          </cell>
          <cell r="AU52">
            <v>168.90510416611824</v>
          </cell>
          <cell r="AV52">
            <v>0.406839405619349</v>
          </cell>
          <cell r="AW52">
            <v>0.66959532982836567</v>
          </cell>
          <cell r="AX52">
            <v>44.115772906736289</v>
          </cell>
          <cell r="BF52">
            <v>26.757222222222222</v>
          </cell>
          <cell r="BG52">
            <v>176.39305555567068</v>
          </cell>
          <cell r="BH52">
            <v>429.37472222267934</v>
          </cell>
          <cell r="BI52">
            <v>0</v>
          </cell>
          <cell r="BJ52">
            <v>632.52500000057228</v>
          </cell>
          <cell r="BK52">
            <v>243.78777777788412</v>
          </cell>
          <cell r="BL52">
            <v>214.96972222222223</v>
          </cell>
          <cell r="BM52">
            <v>192.14361111116648</v>
          </cell>
          <cell r="BN52">
            <v>162.43416666666667</v>
          </cell>
          <cell r="BO52">
            <v>0.82833333333333337</v>
          </cell>
          <cell r="BP52">
            <v>0.68305555555555553</v>
          </cell>
          <cell r="BQ52">
            <v>0</v>
          </cell>
          <cell r="BR52">
            <v>0</v>
          </cell>
          <cell r="BS52">
            <v>0</v>
          </cell>
          <cell r="BT52">
            <v>0</v>
          </cell>
          <cell r="BU52">
            <v>50.815833333384298</v>
          </cell>
          <cell r="BV52">
            <v>51.852499999999999</v>
          </cell>
          <cell r="BW52">
            <v>58.615555555635233</v>
          </cell>
          <cell r="BX52">
            <v>30.105833333333333</v>
          </cell>
          <cell r="BY52">
            <v>28.5097222223019</v>
          </cell>
          <cell r="BZ52">
            <v>30.210833333333333</v>
          </cell>
          <cell r="CA52">
            <v>62.033888889222354</v>
          </cell>
          <cell r="CB52">
            <v>0</v>
          </cell>
          <cell r="CC52">
            <v>0</v>
          </cell>
          <cell r="CD52">
            <v>71.495000000244218</v>
          </cell>
          <cell r="CE52">
            <v>63.61</v>
          </cell>
          <cell r="CF52">
            <v>71.097222222466442</v>
          </cell>
          <cell r="CG52">
            <v>63.130833333333335</v>
          </cell>
          <cell r="CH52">
            <v>0.37666666666666665</v>
          </cell>
          <cell r="CI52">
            <v>0.17749999999999999</v>
          </cell>
          <cell r="CJ52">
            <v>0.30722222222222223</v>
          </cell>
          <cell r="CK52">
            <v>0.26166666666666666</v>
          </cell>
          <cell r="CL52">
            <v>-0.28611111111111109</v>
          </cell>
          <cell r="CM52">
            <v>0.04</v>
          </cell>
          <cell r="CN52">
            <v>0</v>
          </cell>
          <cell r="CO52">
            <v>435.9322222229859</v>
          </cell>
          <cell r="CP52">
            <v>61.091944444444451</v>
          </cell>
          <cell r="CQ52">
            <v>0</v>
          </cell>
          <cell r="CR52">
            <v>7.1847222222222218</v>
          </cell>
          <cell r="CS52">
            <v>0</v>
          </cell>
          <cell r="CT52">
            <v>0</v>
          </cell>
          <cell r="CU52">
            <v>23.217222222222222</v>
          </cell>
          <cell r="CV52">
            <v>0</v>
          </cell>
          <cell r="CW52">
            <v>8.5227777777777778</v>
          </cell>
          <cell r="CX52">
            <v>21.763888888888889</v>
          </cell>
          <cell r="CY52">
            <v>8.4166666666666661</v>
          </cell>
          <cell r="CZ52">
            <v>2.0874999999999999</v>
          </cell>
          <cell r="DA52">
            <v>5.8388888888888886</v>
          </cell>
          <cell r="DB52">
            <v>0</v>
          </cell>
          <cell r="DC52">
            <v>0</v>
          </cell>
          <cell r="DD52">
            <v>0.66805555555555551</v>
          </cell>
          <cell r="DE52">
            <v>2.3447222222222224</v>
          </cell>
          <cell r="DF52">
            <v>0.33416666666666667</v>
          </cell>
          <cell r="DG52">
            <v>0</v>
          </cell>
          <cell r="DH52">
            <v>0</v>
          </cell>
          <cell r="DI52">
            <v>7.684166666666667</v>
          </cell>
          <cell r="DJ52">
            <v>2.3736111111111109</v>
          </cell>
          <cell r="DK52">
            <v>6.3822222222222225</v>
          </cell>
          <cell r="DL52">
            <v>0</v>
          </cell>
          <cell r="DM52">
            <v>0</v>
          </cell>
          <cell r="DN52">
            <v>57.893888888888895</v>
          </cell>
          <cell r="DO52">
            <v>157.91055555555556</v>
          </cell>
          <cell r="DP52">
            <v>599.2236111119953</v>
          </cell>
          <cell r="DQ52">
            <v>25.766615277815802</v>
          </cell>
          <cell r="DR52">
            <v>4.300000000000001E-2</v>
          </cell>
          <cell r="DS52">
            <v>624.99022638981114</v>
          </cell>
          <cell r="DT52">
            <v>36.278611111111111</v>
          </cell>
          <cell r="DU52">
            <v>5.3808333334538636</v>
          </cell>
          <cell r="DV52">
            <v>61.22</v>
          </cell>
          <cell r="DW52">
            <v>9.7953531775417921E-2</v>
          </cell>
          <cell r="DX52">
            <v>2459.8196000000003</v>
          </cell>
          <cell r="DY52">
            <v>0</v>
          </cell>
          <cell r="DZ52">
            <v>0</v>
          </cell>
          <cell r="EA52">
            <v>0.25266083994258426</v>
          </cell>
          <cell r="EB52">
            <v>40.18</v>
          </cell>
          <cell r="EC52">
            <v>27571.926896342611</v>
          </cell>
          <cell r="ED52">
            <v>0</v>
          </cell>
          <cell r="EE52">
            <v>49</v>
          </cell>
          <cell r="EF52">
            <v>6.5887755103516703</v>
          </cell>
          <cell r="EG52">
            <v>5.026111111468377</v>
          </cell>
          <cell r="EH52">
            <v>14.92207361450248</v>
          </cell>
          <cell r="EI52">
            <v>13.221332291417761</v>
          </cell>
          <cell r="EJ52">
            <v>7.9646017699115044</v>
          </cell>
          <cell r="EK52">
            <v>16.2748643761302</v>
          </cell>
          <cell r="EL52">
            <v>-3.4951456310679614</v>
          </cell>
          <cell r="EM52">
            <v>0</v>
          </cell>
          <cell r="EN52">
            <v>0</v>
          </cell>
          <cell r="EO52">
            <v>161.28831236967048</v>
          </cell>
          <cell r="EP52">
            <v>828.3551982767525</v>
          </cell>
          <cell r="EQ52">
            <v>-889.09495895910084</v>
          </cell>
          <cell r="ER52">
            <v>-10.536539888115028</v>
          </cell>
          <cell r="ES52">
            <v>-168.63079129931654</v>
          </cell>
          <cell r="ET52">
            <v>-4.7796579453877053E-3</v>
          </cell>
          <cell r="EU52">
            <v>-4.4612609561052752</v>
          </cell>
          <cell r="EV52">
            <v>2.7566666666894322</v>
          </cell>
          <cell r="EW52">
            <v>4.1830555555555557</v>
          </cell>
        </row>
        <row r="53">
          <cell r="A53">
            <v>42181</v>
          </cell>
          <cell r="B53">
            <v>52</v>
          </cell>
          <cell r="C53" t="str">
            <v>Fri</v>
          </cell>
          <cell r="D53">
            <v>46778</v>
          </cell>
          <cell r="E53">
            <v>105</v>
          </cell>
          <cell r="F53">
            <v>0</v>
          </cell>
          <cell r="G53">
            <v>0</v>
          </cell>
          <cell r="H53">
            <v>8641</v>
          </cell>
          <cell r="I53">
            <v>540</v>
          </cell>
          <cell r="J53">
            <v>0</v>
          </cell>
          <cell r="K53">
            <v>56064</v>
          </cell>
          <cell r="L53">
            <v>51</v>
          </cell>
          <cell r="M53">
            <v>56115</v>
          </cell>
          <cell r="N53">
            <v>342</v>
          </cell>
          <cell r="O53">
            <v>1011</v>
          </cell>
          <cell r="P53">
            <v>52146</v>
          </cell>
          <cell r="Q53">
            <v>627</v>
          </cell>
          <cell r="R53">
            <v>3</v>
          </cell>
          <cell r="S53">
            <v>0</v>
          </cell>
          <cell r="T53">
            <v>1</v>
          </cell>
          <cell r="U53">
            <v>613</v>
          </cell>
          <cell r="V53">
            <v>631</v>
          </cell>
          <cell r="W53">
            <v>630</v>
          </cell>
          <cell r="X53">
            <v>936</v>
          </cell>
          <cell r="Y53">
            <v>0</v>
          </cell>
          <cell r="Z53">
            <v>1</v>
          </cell>
          <cell r="AA53">
            <v>3</v>
          </cell>
          <cell r="AB53">
            <v>940</v>
          </cell>
          <cell r="AC53">
            <v>15</v>
          </cell>
          <cell r="AD53">
            <v>791</v>
          </cell>
          <cell r="AE53">
            <v>1</v>
          </cell>
          <cell r="AF53">
            <v>0</v>
          </cell>
          <cell r="AG53">
            <v>0</v>
          </cell>
          <cell r="AH53">
            <v>0.87876503349361301</v>
          </cell>
          <cell r="AI53">
            <v>0.93572924734771445</v>
          </cell>
          <cell r="AJ53">
            <v>0.99389982876712324</v>
          </cell>
          <cell r="AK53">
            <v>183.12297127549527</v>
          </cell>
          <cell r="AL53">
            <v>135.38681948424068</v>
          </cell>
          <cell r="AM53">
            <v>9.6318493150684935E-3</v>
          </cell>
          <cell r="AN53">
            <v>13.512580332605173</v>
          </cell>
          <cell r="AO53">
            <v>24.456390270124984</v>
          </cell>
          <cell r="AP53">
            <v>23.625849380746654</v>
          </cell>
          <cell r="AQ53">
            <v>10.67419696432699</v>
          </cell>
          <cell r="AR53">
            <v>88.990476190476187</v>
          </cell>
          <cell r="AS53">
            <v>13.260499855053885</v>
          </cell>
          <cell r="AT53">
            <v>80.80993147811381</v>
          </cell>
          <cell r="AU53">
            <v>179.22127741173085</v>
          </cell>
          <cell r="AV53">
            <v>0.4508947410996661</v>
          </cell>
          <cell r="AW53">
            <v>0.78664063720322586</v>
          </cell>
          <cell r="AX53">
            <v>60.947627986857597</v>
          </cell>
          <cell r="BF53">
            <v>25.521944444444443</v>
          </cell>
          <cell r="BG53">
            <v>182.45972222220593</v>
          </cell>
          <cell r="BH53">
            <v>485.70111111045219</v>
          </cell>
          <cell r="BI53">
            <v>30.106944444651663</v>
          </cell>
          <cell r="BJ53">
            <v>723.78972222175412</v>
          </cell>
          <cell r="BK53">
            <v>312.82000000034793</v>
          </cell>
          <cell r="BL53">
            <v>274.89527777777778</v>
          </cell>
          <cell r="BM53">
            <v>255.44583333363394</v>
          </cell>
          <cell r="BN53">
            <v>221.69638888888889</v>
          </cell>
          <cell r="BO53">
            <v>0.77555555555555555</v>
          </cell>
          <cell r="BP53">
            <v>0.66527777777777775</v>
          </cell>
          <cell r="BQ53">
            <v>0</v>
          </cell>
          <cell r="BR53">
            <v>0</v>
          </cell>
          <cell r="BS53">
            <v>0</v>
          </cell>
          <cell r="BT53">
            <v>0</v>
          </cell>
          <cell r="BU53">
            <v>56.598611111158455</v>
          </cell>
          <cell r="BV53">
            <v>52.533611111111114</v>
          </cell>
          <cell r="BW53">
            <v>74.819166666525419</v>
          </cell>
          <cell r="BX53">
            <v>41.338888888888889</v>
          </cell>
          <cell r="BY53">
            <v>33.48027777763653</v>
          </cell>
          <cell r="BZ53">
            <v>37.185833333333335</v>
          </cell>
          <cell r="CA53">
            <v>59.020833333453631</v>
          </cell>
          <cell r="CB53">
            <v>0</v>
          </cell>
          <cell r="CC53">
            <v>0</v>
          </cell>
          <cell r="CD53">
            <v>70.887222221999735</v>
          </cell>
          <cell r="CE53">
            <v>60.473888888888887</v>
          </cell>
          <cell r="CF53">
            <v>70.657499999777514</v>
          </cell>
          <cell r="CG53">
            <v>60.350833333333334</v>
          </cell>
          <cell r="CH53">
            <v>0</v>
          </cell>
          <cell r="CI53">
            <v>0</v>
          </cell>
          <cell r="CJ53">
            <v>0</v>
          </cell>
          <cell r="CK53">
            <v>0</v>
          </cell>
          <cell r="CL53">
            <v>0.22972222222222222</v>
          </cell>
          <cell r="CM53">
            <v>0.12305555555555556</v>
          </cell>
          <cell r="CN53">
            <v>0</v>
          </cell>
          <cell r="CO53">
            <v>517.5472222223267</v>
          </cell>
          <cell r="CP53">
            <v>60.721944444444446</v>
          </cell>
          <cell r="CQ53">
            <v>0</v>
          </cell>
          <cell r="CR53">
            <v>7.2625000000000002</v>
          </cell>
          <cell r="CS53">
            <v>0</v>
          </cell>
          <cell r="CT53">
            <v>0</v>
          </cell>
          <cell r="CU53">
            <v>18.953055555555554</v>
          </cell>
          <cell r="CV53">
            <v>0</v>
          </cell>
          <cell r="CW53">
            <v>4.2541666666666664</v>
          </cell>
          <cell r="CX53">
            <v>34.455833333333331</v>
          </cell>
          <cell r="CY53">
            <v>6.6333333333333337</v>
          </cell>
          <cell r="CZ53">
            <v>2.591388888710644</v>
          </cell>
          <cell r="DA53">
            <v>9.3522222222222222</v>
          </cell>
          <cell r="DB53">
            <v>0</v>
          </cell>
          <cell r="DC53">
            <v>0</v>
          </cell>
          <cell r="DD53">
            <v>2.0119444443549339</v>
          </cell>
          <cell r="DE53">
            <v>0</v>
          </cell>
          <cell r="DF53">
            <v>0</v>
          </cell>
          <cell r="DG53">
            <v>0</v>
          </cell>
          <cell r="DH53">
            <v>0</v>
          </cell>
          <cell r="DI53">
            <v>7.8927777777777779</v>
          </cell>
          <cell r="DJ53">
            <v>6.4255555555555555</v>
          </cell>
          <cell r="DK53">
            <v>0.74944444444444447</v>
          </cell>
          <cell r="DL53">
            <v>0</v>
          </cell>
          <cell r="DM53">
            <v>0</v>
          </cell>
          <cell r="DN53">
            <v>70.11249999973225</v>
          </cell>
          <cell r="DO53">
            <v>161.30416666639891</v>
          </cell>
          <cell r="DP53">
            <v>693.77611111060173</v>
          </cell>
          <cell r="DQ53">
            <v>29.832372777755868</v>
          </cell>
          <cell r="DR53">
            <v>4.299999999999999E-2</v>
          </cell>
          <cell r="DS53">
            <v>723.60848388835757</v>
          </cell>
          <cell r="DT53">
            <v>35.5625</v>
          </cell>
          <cell r="DU53">
            <v>14.924722221876046</v>
          </cell>
          <cell r="DV53">
            <v>43.04</v>
          </cell>
          <cell r="DW53">
            <v>5.9479678525494531E-2</v>
          </cell>
          <cell r="DX53">
            <v>2475.9190400000002</v>
          </cell>
          <cell r="DY53">
            <v>0</v>
          </cell>
          <cell r="DZ53">
            <v>0</v>
          </cell>
          <cell r="EA53">
            <v>0.22291635636942841</v>
          </cell>
          <cell r="EB53">
            <v>57.526000000000003</v>
          </cell>
          <cell r="EC53">
            <v>44102.220684161657</v>
          </cell>
          <cell r="ED53">
            <v>1731.9320861230317</v>
          </cell>
          <cell r="EE53">
            <v>41</v>
          </cell>
          <cell r="EF53">
            <v>21.841056910062505</v>
          </cell>
          <cell r="EG53">
            <v>5.0277777736385663E-2</v>
          </cell>
          <cell r="EH53">
            <v>19.88950277880534</v>
          </cell>
          <cell r="EI53">
            <v>13.247001379937689</v>
          </cell>
          <cell r="EJ53">
            <v>0</v>
          </cell>
          <cell r="EK53">
            <v>0</v>
          </cell>
          <cell r="EL53">
            <v>13.05925030229746</v>
          </cell>
          <cell r="EM53">
            <v>0</v>
          </cell>
          <cell r="EN53">
            <v>0</v>
          </cell>
          <cell r="EO53">
            <v>152.67159088107766</v>
          </cell>
          <cell r="EP53">
            <v>393.68171115860946</v>
          </cell>
          <cell r="EQ53">
            <v>-179.79940946906882</v>
          </cell>
          <cell r="ER53">
            <v>123.16499823077322</v>
          </cell>
          <cell r="ES53">
            <v>-226.4784833447238</v>
          </cell>
          <cell r="ET53">
            <v>0.11226564942947248</v>
          </cell>
          <cell r="EU53">
            <v>103.26999716824355</v>
          </cell>
          <cell r="EV53">
            <v>8.9805555556730052</v>
          </cell>
          <cell r="EW53">
            <v>1.5755555554642342</v>
          </cell>
        </row>
        <row r="54">
          <cell r="A54">
            <v>42182</v>
          </cell>
          <cell r="B54">
            <v>52</v>
          </cell>
          <cell r="C54" t="str">
            <v>Sat</v>
          </cell>
          <cell r="D54">
            <v>26385</v>
          </cell>
          <cell r="E54">
            <v>102</v>
          </cell>
          <cell r="F54">
            <v>0</v>
          </cell>
          <cell r="G54">
            <v>0</v>
          </cell>
          <cell r="H54">
            <v>11314</v>
          </cell>
          <cell r="I54">
            <v>0</v>
          </cell>
          <cell r="J54">
            <v>0</v>
          </cell>
          <cell r="K54">
            <v>37801</v>
          </cell>
          <cell r="L54">
            <v>52</v>
          </cell>
          <cell r="M54">
            <v>37853</v>
          </cell>
          <cell r="N54">
            <v>209</v>
          </cell>
          <cell r="O54">
            <v>423</v>
          </cell>
          <cell r="P54">
            <v>22572</v>
          </cell>
          <cell r="Q54">
            <v>640</v>
          </cell>
          <cell r="R54">
            <v>2</v>
          </cell>
          <cell r="S54">
            <v>4</v>
          </cell>
          <cell r="T54">
            <v>0</v>
          </cell>
          <cell r="U54">
            <v>612</v>
          </cell>
          <cell r="V54">
            <v>647</v>
          </cell>
          <cell r="W54">
            <v>642</v>
          </cell>
          <cell r="X54">
            <v>804</v>
          </cell>
          <cell r="Y54">
            <v>0</v>
          </cell>
          <cell r="Z54">
            <v>6</v>
          </cell>
          <cell r="AA54">
            <v>0</v>
          </cell>
          <cell r="AB54">
            <v>810</v>
          </cell>
          <cell r="AC54">
            <v>14</v>
          </cell>
          <cell r="AD54">
            <v>142</v>
          </cell>
          <cell r="AE54">
            <v>36</v>
          </cell>
          <cell r="AF54">
            <v>0</v>
          </cell>
          <cell r="AG54">
            <v>0</v>
          </cell>
          <cell r="AH54">
            <v>0.9383719651403214</v>
          </cell>
          <cell r="AI54">
            <v>0.85129252166058555</v>
          </cell>
          <cell r="AJ54">
            <v>0.99447104573953071</v>
          </cell>
          <cell r="AK54">
            <v>181.64502859874912</v>
          </cell>
          <cell r="AL54">
            <v>166.90909090909091</v>
          </cell>
          <cell r="AM54">
            <v>0</v>
          </cell>
          <cell r="AN54">
            <v>18.890253433061471</v>
          </cell>
          <cell r="AO54">
            <v>30.774827209894507</v>
          </cell>
          <cell r="AP54">
            <v>16.420930904868612</v>
          </cell>
          <cell r="AQ54">
            <v>14.287215563005722</v>
          </cell>
          <cell r="AR54">
            <v>58.880062305295951</v>
          </cell>
          <cell r="AS54">
            <v>12.575361606305165</v>
          </cell>
          <cell r="AT54">
            <v>77.453085719158722</v>
          </cell>
          <cell r="AU54">
            <v>180.31745526959915</v>
          </cell>
          <cell r="AV54">
            <v>0.42953737120655244</v>
          </cell>
          <cell r="AW54">
            <v>1.3346084689890245</v>
          </cell>
          <cell r="AX54">
            <v>99.107904266655893</v>
          </cell>
          <cell r="BF54">
            <v>13.682222222222222</v>
          </cell>
          <cell r="BG54">
            <v>145.39750000002689</v>
          </cell>
          <cell r="BH54">
            <v>334.73472222215599</v>
          </cell>
          <cell r="BI54">
            <v>10.170833333333333</v>
          </cell>
          <cell r="BJ54">
            <v>503.98527777773847</v>
          </cell>
          <cell r="BK54">
            <v>209.63583333339724</v>
          </cell>
          <cell r="BL54">
            <v>196.71638888888887</v>
          </cell>
          <cell r="BM54">
            <v>145.25583333350693</v>
          </cell>
          <cell r="BN54">
            <v>126.52555555555556</v>
          </cell>
          <cell r="BO54">
            <v>0.61111111111111116</v>
          </cell>
          <cell r="BP54">
            <v>0.58583333333333332</v>
          </cell>
          <cell r="BQ54">
            <v>0</v>
          </cell>
          <cell r="BR54">
            <v>0</v>
          </cell>
          <cell r="BS54">
            <v>0</v>
          </cell>
          <cell r="BT54">
            <v>0</v>
          </cell>
          <cell r="BU54">
            <v>63.768888888779202</v>
          </cell>
          <cell r="BV54">
            <v>69.605000000000004</v>
          </cell>
          <cell r="BW54">
            <v>22.392500000009054</v>
          </cell>
          <cell r="BX54">
            <v>13.744999999999999</v>
          </cell>
          <cell r="BY54">
            <v>8.6475000000090549</v>
          </cell>
          <cell r="BZ54">
            <v>6.7994444444444442</v>
          </cell>
          <cell r="CA54">
            <v>44.935277778152113</v>
          </cell>
          <cell r="CB54">
            <v>0</v>
          </cell>
          <cell r="CC54">
            <v>0</v>
          </cell>
          <cell r="CD54">
            <v>64.411666666815677</v>
          </cell>
          <cell r="CE54">
            <v>55.395277777777778</v>
          </cell>
          <cell r="CF54">
            <v>63.922222222371239</v>
          </cell>
          <cell r="CG54">
            <v>55.171944444444442</v>
          </cell>
          <cell r="CH54">
            <v>0</v>
          </cell>
          <cell r="CI54">
            <v>0</v>
          </cell>
          <cell r="CJ54">
            <v>0.48944444444444446</v>
          </cell>
          <cell r="CK54">
            <v>0.22333333333333333</v>
          </cell>
          <cell r="CL54">
            <v>0</v>
          </cell>
          <cell r="CM54">
            <v>0</v>
          </cell>
          <cell r="CN54">
            <v>0</v>
          </cell>
          <cell r="CO54">
            <v>341.37527777837408</v>
          </cell>
          <cell r="CP54">
            <v>43.708888888888893</v>
          </cell>
          <cell r="CQ54">
            <v>0</v>
          </cell>
          <cell r="CR54">
            <v>0</v>
          </cell>
          <cell r="CS54">
            <v>0</v>
          </cell>
          <cell r="CT54">
            <v>0</v>
          </cell>
          <cell r="CU54">
            <v>17.2</v>
          </cell>
          <cell r="CV54">
            <v>0</v>
          </cell>
          <cell r="CW54">
            <v>13.334166666666667</v>
          </cell>
          <cell r="CX54">
            <v>21.9025</v>
          </cell>
          <cell r="CY54">
            <v>2.7166666666666668</v>
          </cell>
          <cell r="CZ54">
            <v>0.21861111111111112</v>
          </cell>
          <cell r="DA54">
            <v>6.8766666666666669</v>
          </cell>
          <cell r="DB54">
            <v>0</v>
          </cell>
          <cell r="DC54">
            <v>0</v>
          </cell>
          <cell r="DD54">
            <v>0</v>
          </cell>
          <cell r="DE54">
            <v>0</v>
          </cell>
          <cell r="DF54">
            <v>0</v>
          </cell>
          <cell r="DG54">
            <v>0</v>
          </cell>
          <cell r="DH54">
            <v>0</v>
          </cell>
          <cell r="DI54">
            <v>25.278055555601863</v>
          </cell>
          <cell r="DJ54">
            <v>3.1352777777777776</v>
          </cell>
          <cell r="DK54">
            <v>3.5349999998797044</v>
          </cell>
          <cell r="DL54">
            <v>0</v>
          </cell>
          <cell r="DM54">
            <v>0</v>
          </cell>
          <cell r="DN54">
            <v>63.662777777703788</v>
          </cell>
          <cell r="DO54">
            <v>137.90583333325935</v>
          </cell>
          <cell r="DP54">
            <v>488.05027777801729</v>
          </cell>
          <cell r="DQ54">
            <v>20.986161944454743</v>
          </cell>
          <cell r="DR54">
            <v>4.2999999999999997E-2</v>
          </cell>
          <cell r="DS54">
            <v>509.03643972247204</v>
          </cell>
          <cell r="DT54">
            <v>24.069166666666668</v>
          </cell>
          <cell r="DU54">
            <v>8.7691666663838745</v>
          </cell>
          <cell r="DV54">
            <v>13.67</v>
          </cell>
          <cell r="DW54">
            <v>2.6854658985617844E-2</v>
          </cell>
          <cell r="DX54">
            <v>1319.37372</v>
          </cell>
          <cell r="DY54">
            <v>0</v>
          </cell>
          <cell r="DZ54">
            <v>0</v>
          </cell>
          <cell r="EA54">
            <v>0.270915444498327</v>
          </cell>
          <cell r="EB54">
            <v>96.516000000000005</v>
          </cell>
          <cell r="EC54">
            <v>50449.534736254114</v>
          </cell>
          <cell r="ED54">
            <v>981.64814999999999</v>
          </cell>
          <cell r="EE54">
            <v>36</v>
          </cell>
          <cell r="EF54">
            <v>14.615277777306458</v>
          </cell>
          <cell r="EG54">
            <v>1.0558333336228194</v>
          </cell>
          <cell r="EH54">
            <v>34.096290440533167</v>
          </cell>
          <cell r="EI54">
            <v>12.577785503186393</v>
          </cell>
          <cell r="EJ54">
            <v>0</v>
          </cell>
          <cell r="EK54">
            <v>12.258796821793416</v>
          </cell>
          <cell r="EL54">
            <v>0</v>
          </cell>
          <cell r="EM54">
            <v>0</v>
          </cell>
          <cell r="EN54">
            <v>0</v>
          </cell>
          <cell r="EO54">
            <v>177.42194034042228</v>
          </cell>
          <cell r="EP54">
            <v>304.55777745789698</v>
          </cell>
          <cell r="EQ54">
            <v>-1005.5449848461217</v>
          </cell>
          <cell r="ER54">
            <v>-1312.8368581909258</v>
          </cell>
          <cell r="ES54">
            <v>12.482876528353419</v>
          </cell>
          <cell r="ET54">
            <v>0.66023348121527115</v>
          </cell>
          <cell r="EU54">
            <v>251.82134571495749</v>
          </cell>
          <cell r="EV54">
            <v>2.8847222222222224</v>
          </cell>
          <cell r="EW54">
            <v>0</v>
          </cell>
        </row>
        <row r="55">
          <cell r="A55">
            <v>42183</v>
          </cell>
          <cell r="B55">
            <v>52</v>
          </cell>
          <cell r="C55" t="str">
            <v>Sun</v>
          </cell>
          <cell r="D55">
            <v>7300</v>
          </cell>
          <cell r="E55">
            <v>233</v>
          </cell>
          <cell r="F55">
            <v>0</v>
          </cell>
          <cell r="G55">
            <v>0</v>
          </cell>
          <cell r="H55">
            <v>5150</v>
          </cell>
          <cell r="I55">
            <v>0</v>
          </cell>
          <cell r="J55">
            <v>0</v>
          </cell>
          <cell r="K55">
            <v>12683</v>
          </cell>
          <cell r="L55">
            <v>53</v>
          </cell>
          <cell r="M55">
            <v>12736</v>
          </cell>
          <cell r="N55">
            <v>39</v>
          </cell>
          <cell r="O55">
            <v>66</v>
          </cell>
          <cell r="P55">
            <v>1915</v>
          </cell>
          <cell r="Q55">
            <v>445</v>
          </cell>
          <cell r="R55">
            <v>3</v>
          </cell>
          <cell r="S55">
            <v>0</v>
          </cell>
          <cell r="T55">
            <v>0</v>
          </cell>
          <cell r="U55">
            <v>423</v>
          </cell>
          <cell r="V55">
            <v>448</v>
          </cell>
          <cell r="W55">
            <v>448</v>
          </cell>
          <cell r="X55">
            <v>313</v>
          </cell>
          <cell r="Y55">
            <v>0</v>
          </cell>
          <cell r="Z55">
            <v>1</v>
          </cell>
          <cell r="AA55">
            <v>0</v>
          </cell>
          <cell r="AB55">
            <v>314</v>
          </cell>
          <cell r="AC55">
            <v>1</v>
          </cell>
          <cell r="AD55">
            <v>7</v>
          </cell>
          <cell r="AE55">
            <v>13</v>
          </cell>
          <cell r="AF55">
            <v>0</v>
          </cell>
          <cell r="AG55">
            <v>0</v>
          </cell>
          <cell r="AH55">
            <v>0.98262248464638402</v>
          </cell>
          <cell r="AI55">
            <v>1.2209846321329798</v>
          </cell>
          <cell r="AJ55">
            <v>0.9969250177402823</v>
          </cell>
          <cell r="AK55">
            <v>189.64049127567145</v>
          </cell>
          <cell r="AL55">
            <v>216.07418856259659</v>
          </cell>
          <cell r="AM55">
            <v>0</v>
          </cell>
          <cell r="AN55">
            <v>11.953514111787493</v>
          </cell>
          <cell r="AO55">
            <v>12.68214571657326</v>
          </cell>
          <cell r="AP55">
            <v>22.066549912434326</v>
          </cell>
          <cell r="AQ55">
            <v>18.750217985274723</v>
          </cell>
          <cell r="AR55">
            <v>28.310267857142858</v>
          </cell>
          <cell r="AS55">
            <v>15.615847930726623</v>
          </cell>
          <cell r="AT55">
            <v>74.07080550488422</v>
          </cell>
          <cell r="AU55">
            <v>187.08712523236031</v>
          </cell>
          <cell r="AV55">
            <v>0.39591610279376005</v>
          </cell>
          <cell r="AW55">
            <v>0.62557439617506461</v>
          </cell>
          <cell r="AX55">
            <v>44.426461579979481</v>
          </cell>
          <cell r="BF55">
            <v>12</v>
          </cell>
          <cell r="BG55">
            <v>8.7624999999999993</v>
          </cell>
          <cell r="BH55">
            <v>155.44249999957157</v>
          </cell>
          <cell r="BI55">
            <v>0</v>
          </cell>
          <cell r="BJ55">
            <v>176.20499999957156</v>
          </cell>
          <cell r="BK55">
            <v>67.791944444321558</v>
          </cell>
          <cell r="BL55">
            <v>66.61388888888888</v>
          </cell>
          <cell r="BM55">
            <v>38.49388888888889</v>
          </cell>
          <cell r="BN55">
            <v>34.124444444444443</v>
          </cell>
          <cell r="BO55">
            <v>1.0783333333333334</v>
          </cell>
          <cell r="BP55">
            <v>0.82972222222222225</v>
          </cell>
          <cell r="BQ55">
            <v>0</v>
          </cell>
          <cell r="BR55">
            <v>0</v>
          </cell>
          <cell r="BS55">
            <v>0</v>
          </cell>
          <cell r="BT55">
            <v>0</v>
          </cell>
          <cell r="BU55">
            <v>28.219722222099339</v>
          </cell>
          <cell r="BV55">
            <v>31.659722222222221</v>
          </cell>
          <cell r="BW55">
            <v>5.5213888888888887</v>
          </cell>
          <cell r="BX55">
            <v>5.2041666666666666</v>
          </cell>
          <cell r="BY55">
            <v>0.31722222222222224</v>
          </cell>
          <cell r="BZ55">
            <v>0.20861111111111111</v>
          </cell>
          <cell r="CA55">
            <v>23.893055555505107</v>
          </cell>
          <cell r="CB55">
            <v>0</v>
          </cell>
          <cell r="CC55">
            <v>0</v>
          </cell>
          <cell r="CD55">
            <v>20.107777777609879</v>
          </cell>
          <cell r="CE55">
            <v>24.73</v>
          </cell>
          <cell r="CF55">
            <v>19.971388888720991</v>
          </cell>
          <cell r="CG55">
            <v>24.677499999999998</v>
          </cell>
          <cell r="CH55">
            <v>0</v>
          </cell>
          <cell r="CI55">
            <v>0</v>
          </cell>
          <cell r="CJ55">
            <v>0.13638888888888889</v>
          </cell>
          <cell r="CK55">
            <v>5.2499999999999998E-2</v>
          </cell>
          <cell r="CL55">
            <v>0</v>
          </cell>
          <cell r="CM55">
            <v>0</v>
          </cell>
          <cell r="CN55">
            <v>0</v>
          </cell>
          <cell r="CO55">
            <v>117.31416666632545</v>
          </cell>
          <cell r="CP55">
            <v>30.341111111016168</v>
          </cell>
          <cell r="CQ55">
            <v>0</v>
          </cell>
          <cell r="CR55">
            <v>0</v>
          </cell>
          <cell r="CS55">
            <v>0</v>
          </cell>
          <cell r="CT55">
            <v>0</v>
          </cell>
          <cell r="CU55">
            <v>3.2302777777777778</v>
          </cell>
          <cell r="CV55">
            <v>0</v>
          </cell>
          <cell r="CW55">
            <v>0</v>
          </cell>
          <cell r="CX55">
            <v>5.6449999999999996</v>
          </cell>
          <cell r="CY55">
            <v>0</v>
          </cell>
          <cell r="CZ55">
            <v>3.138888888888889E-2</v>
          </cell>
          <cell r="DA55">
            <v>0</v>
          </cell>
          <cell r="DB55">
            <v>0</v>
          </cell>
          <cell r="DC55">
            <v>0</v>
          </cell>
          <cell r="DD55">
            <v>0</v>
          </cell>
          <cell r="DE55">
            <v>0</v>
          </cell>
          <cell r="DF55">
            <v>0</v>
          </cell>
          <cell r="DG55">
            <v>0</v>
          </cell>
          <cell r="DH55">
            <v>0</v>
          </cell>
          <cell r="DI55">
            <v>7.3305555555064021</v>
          </cell>
          <cell r="DJ55">
            <v>4.8677777777777775</v>
          </cell>
          <cell r="DK55">
            <v>0</v>
          </cell>
          <cell r="DL55">
            <v>0</v>
          </cell>
          <cell r="DM55">
            <v>0</v>
          </cell>
          <cell r="DN55">
            <v>17.874722222173069</v>
          </cell>
          <cell r="DO55">
            <v>51.446111110967017</v>
          </cell>
          <cell r="DP55">
            <v>171.22805555508214</v>
          </cell>
          <cell r="DQ55">
            <v>7.3628063888685311</v>
          </cell>
          <cell r="DR55">
            <v>4.2999999999999997E-2</v>
          </cell>
          <cell r="DS55">
            <v>178.59086194395067</v>
          </cell>
          <cell r="DT55">
            <v>6.3747222222222222</v>
          </cell>
          <cell r="DU55">
            <v>2.4677777777896792</v>
          </cell>
          <cell r="DV55">
            <v>0.03</v>
          </cell>
          <cell r="DW55">
            <v>1.679817190725876E-4</v>
          </cell>
          <cell r="DX55">
            <v>1.3325699999999998</v>
          </cell>
          <cell r="DY55">
            <v>0</v>
          </cell>
          <cell r="DZ55">
            <v>0</v>
          </cell>
          <cell r="EA55">
            <v>0.28806687280065302</v>
          </cell>
          <cell r="EB55">
            <v>44.418999999999997</v>
          </cell>
          <cell r="EC55">
            <v>7934.1600666883442</v>
          </cell>
          <cell r="ED55">
            <v>0</v>
          </cell>
          <cell r="EE55">
            <v>17</v>
          </cell>
          <cell r="EF55">
            <v>8.709803921610634</v>
          </cell>
          <cell r="EG55">
            <v>0.47194444439943051</v>
          </cell>
          <cell r="EH55">
            <v>27.545615070314167</v>
          </cell>
          <cell r="EI55">
            <v>15.672420268014978</v>
          </cell>
          <cell r="EJ55">
            <v>0</v>
          </cell>
          <cell r="EK55">
            <v>7.3319755600814664</v>
          </cell>
          <cell r="EL55">
            <v>0</v>
          </cell>
          <cell r="EM55">
            <v>0</v>
          </cell>
          <cell r="EN55">
            <v>0</v>
          </cell>
          <cell r="EO55">
            <v>182.49648098828374</v>
          </cell>
          <cell r="EP55">
            <v>-67.264616509402259</v>
          </cell>
          <cell r="EQ55">
            <v>19.746043318913532</v>
          </cell>
          <cell r="ER55">
            <v>-735.76839470693415</v>
          </cell>
          <cell r="ES55">
            <v>-213.81821295453182</v>
          </cell>
          <cell r="ET55">
            <v>-4.880059159868877E-2</v>
          </cell>
          <cell r="EU55">
            <v>-13.931739806284511</v>
          </cell>
          <cell r="EV55">
            <v>2.0605555555501227</v>
          </cell>
          <cell r="EW55">
            <v>0</v>
          </cell>
        </row>
        <row r="56">
          <cell r="A56">
            <v>42184</v>
          </cell>
          <cell r="B56">
            <v>53</v>
          </cell>
          <cell r="C56" t="str">
            <v>Mon</v>
          </cell>
          <cell r="D56">
            <v>38159</v>
          </cell>
          <cell r="E56">
            <v>209</v>
          </cell>
          <cell r="F56">
            <v>0</v>
          </cell>
          <cell r="G56">
            <v>0</v>
          </cell>
          <cell r="H56">
            <v>4994</v>
          </cell>
          <cell r="I56">
            <v>228</v>
          </cell>
          <cell r="J56">
            <v>0</v>
          </cell>
          <cell r="K56">
            <v>43590</v>
          </cell>
          <cell r="L56">
            <v>54</v>
          </cell>
          <cell r="M56">
            <v>43644</v>
          </cell>
          <cell r="N56">
            <v>681</v>
          </cell>
          <cell r="O56">
            <v>1067</v>
          </cell>
          <cell r="P56">
            <v>54909</v>
          </cell>
          <cell r="Q56">
            <v>423</v>
          </cell>
          <cell r="R56">
            <v>3</v>
          </cell>
          <cell r="S56">
            <v>0</v>
          </cell>
          <cell r="T56">
            <v>0</v>
          </cell>
          <cell r="U56">
            <v>403</v>
          </cell>
          <cell r="V56">
            <v>426</v>
          </cell>
          <cell r="W56">
            <v>426</v>
          </cell>
          <cell r="X56">
            <v>785</v>
          </cell>
          <cell r="Y56">
            <v>2</v>
          </cell>
          <cell r="Z56">
            <v>15</v>
          </cell>
          <cell r="AA56">
            <v>2</v>
          </cell>
          <cell r="AB56">
            <v>804</v>
          </cell>
          <cell r="AC56">
            <v>23</v>
          </cell>
          <cell r="AD56">
            <v>657</v>
          </cell>
          <cell r="AE56">
            <v>45</v>
          </cell>
          <cell r="AF56">
            <v>0</v>
          </cell>
          <cell r="AG56">
            <v>0</v>
          </cell>
          <cell r="AH56">
            <v>0.9286022328517326</v>
          </cell>
          <cell r="AI56">
            <v>0.83250372223367464</v>
          </cell>
          <cell r="AJ56">
            <v>0.98437715072264276</v>
          </cell>
          <cell r="AK56">
            <v>204.37424962186671</v>
          </cell>
          <cell r="AL56">
            <v>299.16500994035789</v>
          </cell>
          <cell r="AM56">
            <v>5.2305574673090155E-3</v>
          </cell>
          <cell r="AN56">
            <v>18.572671888615673</v>
          </cell>
          <cell r="AO56">
            <v>42.800793350121452</v>
          </cell>
          <cell r="AP56">
            <v>20.202606898233601</v>
          </cell>
          <cell r="AQ56">
            <v>13.09169135161163</v>
          </cell>
          <cell r="AR56">
            <v>102.32394366197182</v>
          </cell>
          <cell r="AS56">
            <v>12.953407295590683</v>
          </cell>
          <cell r="AT56">
            <v>83.432668065270988</v>
          </cell>
          <cell r="AU56">
            <v>205.69918506298623</v>
          </cell>
          <cell r="AV56">
            <v>0.40560524359745737</v>
          </cell>
          <cell r="AW56">
            <v>0.56118925134973729</v>
          </cell>
          <cell r="AX56">
            <v>44.891195138696609</v>
          </cell>
          <cell r="BF56">
            <v>14.875</v>
          </cell>
          <cell r="BG56">
            <v>138.69694444428845</v>
          </cell>
          <cell r="BH56">
            <v>371.26138888930979</v>
          </cell>
          <cell r="BI56">
            <v>27.634999999886173</v>
          </cell>
          <cell r="BJ56">
            <v>552.46833333348445</v>
          </cell>
          <cell r="BK56">
            <v>211.91138888884026</v>
          </cell>
          <cell r="BL56">
            <v>196.7813888888889</v>
          </cell>
          <cell r="BM56">
            <v>186.71138888877533</v>
          </cell>
          <cell r="BN56">
            <v>164.99722222222223</v>
          </cell>
          <cell r="BO56">
            <v>0.69861111111111107</v>
          </cell>
          <cell r="BP56">
            <v>0.88722222222222225</v>
          </cell>
          <cell r="BQ56">
            <v>0</v>
          </cell>
          <cell r="BR56">
            <v>0</v>
          </cell>
          <cell r="BS56">
            <v>0</v>
          </cell>
          <cell r="BT56">
            <v>0</v>
          </cell>
          <cell r="BU56">
            <v>24.501388888953823</v>
          </cell>
          <cell r="BV56">
            <v>30.896944444444443</v>
          </cell>
          <cell r="BW56">
            <v>57.44999999994775</v>
          </cell>
          <cell r="BX56">
            <v>24.929444444444446</v>
          </cell>
          <cell r="BY56">
            <v>32.5205555555033</v>
          </cell>
          <cell r="BZ56">
            <v>31.197222222222223</v>
          </cell>
          <cell r="CA56">
            <v>32.539722222183158</v>
          </cell>
          <cell r="CB56">
            <v>0</v>
          </cell>
          <cell r="CC56">
            <v>0</v>
          </cell>
          <cell r="CD56">
            <v>62.06861111158608</v>
          </cell>
          <cell r="CE56">
            <v>47.548611111111114</v>
          </cell>
          <cell r="CF56">
            <v>60.86527777827888</v>
          </cell>
          <cell r="CG56">
            <v>46.87916666666667</v>
          </cell>
          <cell r="CH56">
            <v>9.4444444444444442E-2</v>
          </cell>
          <cell r="CI56">
            <v>0.10527777777777778</v>
          </cell>
          <cell r="CJ56">
            <v>0.92944444444444441</v>
          </cell>
          <cell r="CK56">
            <v>0.48749999999999999</v>
          </cell>
          <cell r="CL56">
            <v>0.17944444441831567</v>
          </cell>
          <cell r="CM56">
            <v>7.6666666666666661E-2</v>
          </cell>
          <cell r="CN56">
            <v>0</v>
          </cell>
          <cell r="CO56">
            <v>363.96972222255727</v>
          </cell>
          <cell r="CP56">
            <v>75.290555555555557</v>
          </cell>
          <cell r="CQ56">
            <v>0</v>
          </cell>
          <cell r="CR56">
            <v>7.1480555555555556</v>
          </cell>
          <cell r="CS56">
            <v>0</v>
          </cell>
          <cell r="CT56">
            <v>0</v>
          </cell>
          <cell r="CU56">
            <v>15.172222222222222</v>
          </cell>
          <cell r="CV56">
            <v>0</v>
          </cell>
          <cell r="CW56">
            <v>1.3036111111111111</v>
          </cell>
          <cell r="CX56">
            <v>19.478333333333332</v>
          </cell>
          <cell r="CY56">
            <v>3.2333333333333334</v>
          </cell>
          <cell r="CZ56">
            <v>0.81083333343862452</v>
          </cell>
          <cell r="DA56">
            <v>8.0516666666666676</v>
          </cell>
          <cell r="DB56">
            <v>0</v>
          </cell>
          <cell r="DC56">
            <v>0</v>
          </cell>
          <cell r="DD56">
            <v>1.1294444444444445</v>
          </cell>
          <cell r="DE56">
            <v>8.2513888888888882</v>
          </cell>
          <cell r="DF56">
            <v>0</v>
          </cell>
          <cell r="DG56">
            <v>0</v>
          </cell>
          <cell r="DH56">
            <v>0</v>
          </cell>
          <cell r="DI56">
            <v>12.658611111111112</v>
          </cell>
          <cell r="DJ56">
            <v>1.7913888888888889</v>
          </cell>
          <cell r="DK56">
            <v>0</v>
          </cell>
          <cell r="DL56">
            <v>0</v>
          </cell>
          <cell r="DM56">
            <v>0</v>
          </cell>
          <cell r="DN56">
            <v>55.405000000105296</v>
          </cell>
          <cell r="DO56">
            <v>154.31944444454973</v>
          </cell>
          <cell r="DP56">
            <v>522.4572222225795</v>
          </cell>
          <cell r="DQ56">
            <v>22.465660555570913</v>
          </cell>
          <cell r="DR56">
            <v>4.299999999999999E-2</v>
          </cell>
          <cell r="DS56">
            <v>544.92288277815044</v>
          </cell>
          <cell r="DT56">
            <v>30.828055555555554</v>
          </cell>
          <cell r="DU56">
            <v>4.1680555554724812</v>
          </cell>
          <cell r="DV56">
            <v>39.25</v>
          </cell>
          <cell r="DW56">
            <v>7.2028540625590692E-2</v>
          </cell>
          <cell r="DX56">
            <v>1643.59375</v>
          </cell>
          <cell r="DY56">
            <v>0</v>
          </cell>
          <cell r="DZ56">
            <v>0</v>
          </cell>
          <cell r="EA56">
            <v>0.28319501588516777</v>
          </cell>
          <cell r="EB56">
            <v>41.875</v>
          </cell>
          <cell r="EC56">
            <v>24462.23946633505</v>
          </cell>
          <cell r="ED56">
            <v>1157.2156249952334</v>
          </cell>
          <cell r="EE56">
            <v>36</v>
          </cell>
          <cell r="EF56">
            <v>6.9467592591208023</v>
          </cell>
          <cell r="EG56">
            <v>0.93527777776251442</v>
          </cell>
          <cell r="EH56">
            <v>48.114048114833317</v>
          </cell>
          <cell r="EI56">
            <v>12.897337014703391</v>
          </cell>
          <cell r="EJ56">
            <v>21.176470588235293</v>
          </cell>
          <cell r="EK56">
            <v>16.138673042438732</v>
          </cell>
          <cell r="EL56">
            <v>11.145510837536202</v>
          </cell>
          <cell r="EM56">
            <v>0</v>
          </cell>
          <cell r="EN56">
            <v>0</v>
          </cell>
          <cell r="EO56">
            <v>203.82517997791908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>
            <v>3.4536111110417793</v>
          </cell>
          <cell r="EW56">
            <v>0.73138888879756758</v>
          </cell>
        </row>
        <row r="57">
          <cell r="A57">
            <v>42185</v>
          </cell>
          <cell r="B57">
            <v>1</v>
          </cell>
          <cell r="C57" t="str">
            <v>Tue</v>
          </cell>
          <cell r="D57">
            <v>33326</v>
          </cell>
          <cell r="E57">
            <v>170</v>
          </cell>
          <cell r="F57">
            <v>0</v>
          </cell>
          <cell r="G57">
            <v>0</v>
          </cell>
          <cell r="H57">
            <v>7120</v>
          </cell>
          <cell r="I57">
            <v>228</v>
          </cell>
          <cell r="J57">
            <v>0</v>
          </cell>
          <cell r="K57">
            <v>40844</v>
          </cell>
          <cell r="L57">
            <v>55</v>
          </cell>
          <cell r="M57">
            <v>40899</v>
          </cell>
          <cell r="N57">
            <v>910</v>
          </cell>
          <cell r="O57">
            <v>984</v>
          </cell>
          <cell r="P57">
            <v>46785</v>
          </cell>
          <cell r="Q57">
            <v>636</v>
          </cell>
          <cell r="R57">
            <v>3</v>
          </cell>
          <cell r="S57">
            <v>0</v>
          </cell>
          <cell r="T57">
            <v>0</v>
          </cell>
          <cell r="U57">
            <v>609</v>
          </cell>
          <cell r="V57">
            <v>641</v>
          </cell>
          <cell r="W57">
            <v>639</v>
          </cell>
          <cell r="X57">
            <v>866</v>
          </cell>
          <cell r="Y57">
            <v>0</v>
          </cell>
          <cell r="Z57">
            <v>15</v>
          </cell>
          <cell r="AA57">
            <v>2</v>
          </cell>
          <cell r="AB57">
            <v>883</v>
          </cell>
          <cell r="AC57">
            <v>27</v>
          </cell>
          <cell r="AD57">
            <v>683</v>
          </cell>
          <cell r="AE57">
            <v>5</v>
          </cell>
          <cell r="AF57">
            <v>0</v>
          </cell>
          <cell r="AG57">
            <v>0</v>
          </cell>
          <cell r="AH57">
            <v>0.95279839256272603</v>
          </cell>
          <cell r="AI57">
            <v>0.95658560858615493</v>
          </cell>
          <cell r="AJ57">
            <v>0.97772010576828905</v>
          </cell>
          <cell r="AK57">
            <v>216.8614330104505</v>
          </cell>
          <cell r="AL57">
            <v>155.17241379310343</v>
          </cell>
          <cell r="AM57">
            <v>5.5822152580550389E-3</v>
          </cell>
          <cell r="AN57">
            <v>13.884414133663922</v>
          </cell>
          <cell r="AO57">
            <v>25.187534218328935</v>
          </cell>
          <cell r="AP57">
            <v>21.475361154192882</v>
          </cell>
          <cell r="AQ57">
            <v>12.922143579373916</v>
          </cell>
          <cell r="AR57">
            <v>63.918622848200314</v>
          </cell>
          <cell r="AS57">
            <v>14.376619676191238</v>
          </cell>
          <cell r="AT57">
            <v>71.567169663770699</v>
          </cell>
          <cell r="AU57">
            <v>198.15134000211467</v>
          </cell>
          <cell r="AV57">
            <v>0.36117429063566736</v>
          </cell>
          <cell r="AW57">
            <v>0.68856891764891326</v>
          </cell>
          <cell r="AX57">
            <v>47.247294874955635</v>
          </cell>
          <cell r="BF57">
            <v>14.257222222222222</v>
          </cell>
          <cell r="BG57">
            <v>121.90250000010452</v>
          </cell>
          <cell r="BH57">
            <v>-2024444.8663888888</v>
          </cell>
          <cell r="BI57">
            <v>0</v>
          </cell>
          <cell r="BJ57">
            <v>-2024308.7066666665</v>
          </cell>
          <cell r="BK57">
            <v>206.12527777790507</v>
          </cell>
          <cell r="BL57">
            <v>196.39583333333334</v>
          </cell>
          <cell r="BM57">
            <v>153.6741666665738</v>
          </cell>
          <cell r="BN57">
            <v>142.13694444444445</v>
          </cell>
          <cell r="BO57">
            <v>1.0955555555555556</v>
          </cell>
          <cell r="BP57">
            <v>0.86277777777777775</v>
          </cell>
          <cell r="BQ57">
            <v>0</v>
          </cell>
          <cell r="BR57">
            <v>0</v>
          </cell>
          <cell r="BS57">
            <v>0</v>
          </cell>
          <cell r="BT57">
            <v>0</v>
          </cell>
          <cell r="BU57">
            <v>51.355555555775709</v>
          </cell>
          <cell r="BV57">
            <v>53.396111111111111</v>
          </cell>
          <cell r="BW57">
            <v>70.870833333486488</v>
          </cell>
          <cell r="BX57">
            <v>39.066944444444445</v>
          </cell>
          <cell r="BY57">
            <v>31.803888889042039</v>
          </cell>
          <cell r="BZ57">
            <v>32.952222222222218</v>
          </cell>
          <cell r="CA57">
            <v>49.449999999996891</v>
          </cell>
          <cell r="CB57">
            <v>0</v>
          </cell>
          <cell r="CC57">
            <v>0</v>
          </cell>
          <cell r="CD57">
            <v>61.419166666995743</v>
          </cell>
          <cell r="CE57">
            <v>56.223611111111111</v>
          </cell>
          <cell r="CF57">
            <v>60.696944444773514</v>
          </cell>
          <cell r="CG57">
            <v>55.820555555555558</v>
          </cell>
          <cell r="CH57">
            <v>0</v>
          </cell>
          <cell r="CI57">
            <v>0</v>
          </cell>
          <cell r="CJ57">
            <v>0.64277777777777778</v>
          </cell>
          <cell r="CK57">
            <v>0.3288888888888889</v>
          </cell>
          <cell r="CL57">
            <v>7.9444444444444443E-2</v>
          </cell>
          <cell r="CM57">
            <v>7.4166666666666672E-2</v>
          </cell>
          <cell r="CN57">
            <v>0</v>
          </cell>
          <cell r="CO57">
            <v>387.86527777838415</v>
          </cell>
          <cell r="CP57">
            <v>82.784166666666664</v>
          </cell>
          <cell r="CQ57">
            <v>0</v>
          </cell>
          <cell r="CR57">
            <v>7.5166666666666666</v>
          </cell>
          <cell r="CS57">
            <v>0</v>
          </cell>
          <cell r="CT57">
            <v>0</v>
          </cell>
          <cell r="CU57">
            <v>30.398611111111112</v>
          </cell>
          <cell r="CV57">
            <v>0</v>
          </cell>
          <cell r="CW57">
            <v>7.2280555555555557</v>
          </cell>
          <cell r="CX57">
            <v>20.004166666666666</v>
          </cell>
          <cell r="CY57">
            <v>4.9166666666666661</v>
          </cell>
          <cell r="CZ57">
            <v>2.2377777777777776</v>
          </cell>
          <cell r="DA57">
            <v>5.2111111111111112</v>
          </cell>
          <cell r="DB57">
            <v>0</v>
          </cell>
          <cell r="DC57">
            <v>0</v>
          </cell>
          <cell r="DD57">
            <v>0</v>
          </cell>
          <cell r="DE57">
            <v>0</v>
          </cell>
          <cell r="DF57">
            <v>0</v>
          </cell>
          <cell r="DG57">
            <v>0</v>
          </cell>
          <cell r="DH57">
            <v>0</v>
          </cell>
          <cell r="DI57">
            <v>9.49</v>
          </cell>
          <cell r="DJ57">
            <v>4.1913888887737674</v>
          </cell>
          <cell r="DK57">
            <v>3.7580555555555555</v>
          </cell>
          <cell r="DL57">
            <v>0</v>
          </cell>
          <cell r="DM57">
            <v>0</v>
          </cell>
          <cell r="DN57">
            <v>49.809166666551548</v>
          </cell>
          <cell r="DO57">
            <v>177.73666666655154</v>
          </cell>
          <cell r="DP57">
            <v>570.70861111161662</v>
          </cell>
          <cell r="DQ57">
            <v>24.540470277799511</v>
          </cell>
          <cell r="DR57">
            <v>4.299999999999999E-2</v>
          </cell>
          <cell r="DS57">
            <v>595.24908138941612</v>
          </cell>
          <cell r="DT57">
            <v>29.875277777777779</v>
          </cell>
          <cell r="DU57">
            <v>5.1066666666808711</v>
          </cell>
          <cell r="DV57">
            <v>25.67</v>
          </cell>
          <cell r="DW57">
            <v>4.3124804056953271E-2</v>
          </cell>
          <cell r="DX57">
            <v>1162.6969799999999</v>
          </cell>
          <cell r="DY57">
            <v>0</v>
          </cell>
          <cell r="DZ57">
            <v>0</v>
          </cell>
          <cell r="EA57">
            <v>0.29859208896498063</v>
          </cell>
          <cell r="EB57">
            <v>45.293999999999997</v>
          </cell>
          <cell r="EC57">
            <v>28123.908872452212</v>
          </cell>
          <cell r="ED57">
            <v>0</v>
          </cell>
          <cell r="EE57">
            <v>45</v>
          </cell>
          <cell r="EF57">
            <v>6.8088888889078287</v>
          </cell>
          <cell r="EG57">
            <v>0.125277777784504</v>
          </cell>
          <cell r="EH57">
            <v>39.911308201848279</v>
          </cell>
          <cell r="EI57">
            <v>14.267604537950829</v>
          </cell>
          <cell r="EJ57">
            <v>0</v>
          </cell>
          <cell r="EK57">
            <v>23.336214347450301</v>
          </cell>
          <cell r="EL57">
            <v>25.174825174825177</v>
          </cell>
          <cell r="EM57">
            <v>0</v>
          </cell>
          <cell r="EN57">
            <v>0</v>
          </cell>
          <cell r="EO57">
            <v>138.64128083021484</v>
          </cell>
          <cell r="EP57">
            <v>-300.51092288849833</v>
          </cell>
          <cell r="EQ57">
            <v>439.81796105997194</v>
          </cell>
          <cell r="ER57">
            <v>-269.43326140594115</v>
          </cell>
          <cell r="ES57">
            <v>-428.520943311579</v>
          </cell>
          <cell r="ET57">
            <v>3.2255329126571142E-2</v>
          </cell>
          <cell r="EU57">
            <v>27.883853802262976</v>
          </cell>
          <cell r="EV57">
            <v>5.765555555545725</v>
          </cell>
          <cell r="EW57">
            <v>7.6788888888888893</v>
          </cell>
        </row>
        <row r="58">
          <cell r="A58">
            <v>42186</v>
          </cell>
          <cell r="B58">
            <v>1</v>
          </cell>
          <cell r="C58" t="str">
            <v>Wed</v>
          </cell>
          <cell r="D58">
            <v>28900</v>
          </cell>
          <cell r="E58">
            <v>226</v>
          </cell>
          <cell r="F58">
            <v>0</v>
          </cell>
          <cell r="G58">
            <v>0</v>
          </cell>
          <cell r="H58">
            <v>7122</v>
          </cell>
          <cell r="I58">
            <v>0</v>
          </cell>
          <cell r="J58">
            <v>0</v>
          </cell>
          <cell r="K58">
            <v>36248</v>
          </cell>
          <cell r="L58">
            <v>56</v>
          </cell>
          <cell r="M58">
            <v>36304</v>
          </cell>
          <cell r="N58">
            <v>169</v>
          </cell>
          <cell r="O58">
            <v>1217</v>
          </cell>
          <cell r="P58">
            <v>67700</v>
          </cell>
          <cell r="Q58">
            <v>589</v>
          </cell>
          <cell r="R58">
            <v>3</v>
          </cell>
          <cell r="S58">
            <v>0</v>
          </cell>
          <cell r="T58">
            <v>0</v>
          </cell>
          <cell r="U58">
            <v>560</v>
          </cell>
          <cell r="V58">
            <v>593</v>
          </cell>
          <cell r="W58">
            <v>592</v>
          </cell>
          <cell r="X58">
            <v>769</v>
          </cell>
          <cell r="Y58">
            <v>0</v>
          </cell>
          <cell r="Z58">
            <v>7</v>
          </cell>
          <cell r="AA58">
            <v>0</v>
          </cell>
          <cell r="AB58">
            <v>776</v>
          </cell>
          <cell r="AC58">
            <v>21</v>
          </cell>
          <cell r="AD58">
            <v>910</v>
          </cell>
          <cell r="AE58">
            <v>17</v>
          </cell>
          <cell r="AF58">
            <v>0</v>
          </cell>
          <cell r="AG58">
            <v>0</v>
          </cell>
          <cell r="AH58">
            <v>1.4978687165234505</v>
          </cell>
          <cell r="AI58">
            <v>1.5328678116777712</v>
          </cell>
          <cell r="AJ58">
            <v>0.99533767380269256</v>
          </cell>
          <cell r="AK58">
            <v>196.46721580797777</v>
          </cell>
          <cell r="AL58">
            <v>212.81715929897987</v>
          </cell>
          <cell r="AM58">
            <v>0</v>
          </cell>
          <cell r="AN58">
            <v>16.651970323644743</v>
          </cell>
          <cell r="AO58">
            <v>31.977227939566458</v>
          </cell>
          <cell r="AP58">
            <v>25.980617634861929</v>
          </cell>
          <cell r="AQ58">
            <v>12.612442003544688</v>
          </cell>
          <cell r="AR58">
            <v>61.229729729729726</v>
          </cell>
          <cell r="AS58">
            <v>27.225416625884392</v>
          </cell>
          <cell r="AT58">
            <v>80.542410542152922</v>
          </cell>
          <cell r="AU58">
            <v>292.4470540776453</v>
          </cell>
          <cell r="AV58">
            <v>0.2754085206848032</v>
          </cell>
          <cell r="AW58">
            <v>0.59060361897631386</v>
          </cell>
          <cell r="AX58">
            <v>45.607515960950657</v>
          </cell>
          <cell r="BF58">
            <v>18.757222222222222</v>
          </cell>
          <cell r="BG58">
            <v>122.05083333311318</v>
          </cell>
          <cell r="BH58">
            <v>335.30166666651223</v>
          </cell>
          <cell r="BI58">
            <v>0</v>
          </cell>
          <cell r="BJ58">
            <v>476.10972222184762</v>
          </cell>
          <cell r="BK58">
            <v>123.94722222223542</v>
          </cell>
          <cell r="BL58">
            <v>185.65666666666669</v>
          </cell>
          <cell r="BM58">
            <v>147.09833333336465</v>
          </cell>
          <cell r="BN58">
            <v>133.96027777777778</v>
          </cell>
          <cell r="BO58">
            <v>1.0619444444444444</v>
          </cell>
          <cell r="BP58">
            <v>1.0211111111111111</v>
          </cell>
          <cell r="BQ58">
            <v>0</v>
          </cell>
          <cell r="BR58">
            <v>0</v>
          </cell>
          <cell r="BS58">
            <v>0</v>
          </cell>
          <cell r="BT58">
            <v>0</v>
          </cell>
          <cell r="BU58">
            <v>-24.213055555573664</v>
          </cell>
          <cell r="BV58">
            <v>50.675277777777779</v>
          </cell>
          <cell r="BW58">
            <v>73.084444443906861</v>
          </cell>
          <cell r="BX58">
            <v>38.05833333333333</v>
          </cell>
          <cell r="BY58">
            <v>35.026111110573531</v>
          </cell>
          <cell r="BZ58">
            <v>44.491666666666667</v>
          </cell>
          <cell r="CA58">
            <v>46.93777777797672</v>
          </cell>
          <cell r="CB58">
            <v>0</v>
          </cell>
          <cell r="CC58">
            <v>0</v>
          </cell>
          <cell r="CD58">
            <v>28.502777777961455</v>
          </cell>
          <cell r="CE58">
            <v>52.889722222222225</v>
          </cell>
          <cell r="CF58">
            <v>28.108611111294788</v>
          </cell>
          <cell r="CG58">
            <v>52.578333333333333</v>
          </cell>
          <cell r="CH58">
            <v>0</v>
          </cell>
          <cell r="CI58">
            <v>0</v>
          </cell>
          <cell r="CJ58">
            <v>0.39416666666666667</v>
          </cell>
          <cell r="CK58">
            <v>0.31138888888888888</v>
          </cell>
          <cell r="CL58">
            <v>0</v>
          </cell>
          <cell r="CM58">
            <v>0</v>
          </cell>
          <cell r="CN58">
            <v>0</v>
          </cell>
          <cell r="CO58">
            <v>272.47222222208046</v>
          </cell>
          <cell r="CP58">
            <v>81.975277777777777</v>
          </cell>
          <cell r="CQ58">
            <v>0</v>
          </cell>
          <cell r="CR58">
            <v>7.483888888888889</v>
          </cell>
          <cell r="CS58">
            <v>0</v>
          </cell>
          <cell r="CT58">
            <v>0</v>
          </cell>
          <cell r="CU58">
            <v>10.996111111111111</v>
          </cell>
          <cell r="CV58">
            <v>0</v>
          </cell>
          <cell r="CW58">
            <v>5.7502777777777778</v>
          </cell>
          <cell r="CX58">
            <v>20.773333333333333</v>
          </cell>
          <cell r="CY58">
            <v>12.683611111111111</v>
          </cell>
          <cell r="CZ58">
            <v>0.87305555555555558</v>
          </cell>
          <cell r="DA58">
            <v>5.5216666666666674</v>
          </cell>
          <cell r="DB58">
            <v>0</v>
          </cell>
          <cell r="DC58">
            <v>0</v>
          </cell>
          <cell r="DD58">
            <v>0</v>
          </cell>
          <cell r="DE58">
            <v>1.388611111111111</v>
          </cell>
          <cell r="DF58">
            <v>0</v>
          </cell>
          <cell r="DG58">
            <v>0</v>
          </cell>
          <cell r="DH58">
            <v>0</v>
          </cell>
          <cell r="DI58">
            <v>15.496666666666666</v>
          </cell>
          <cell r="DJ58">
            <v>2.6938888888700037</v>
          </cell>
          <cell r="DK58">
            <v>5.931111111111111</v>
          </cell>
          <cell r="DL58">
            <v>0</v>
          </cell>
          <cell r="DM58">
            <v>0</v>
          </cell>
          <cell r="DN58">
            <v>65.361944444425561</v>
          </cell>
          <cell r="DO58">
            <v>171.56749999998112</v>
          </cell>
          <cell r="DP58">
            <v>450.04861111065372</v>
          </cell>
          <cell r="DQ58">
            <v>19.352090277758109</v>
          </cell>
          <cell r="DR58">
            <v>4.2999999999999997E-2</v>
          </cell>
          <cell r="DS58">
            <v>469.40070138841185</v>
          </cell>
          <cell r="DT58">
            <v>32.713611111111113</v>
          </cell>
          <cell r="DU58">
            <v>6.0088888885921206</v>
          </cell>
          <cell r="DV58">
            <v>36.5</v>
          </cell>
          <cell r="DW58">
            <v>7.7758724884813474E-2</v>
          </cell>
          <cell r="DX58">
            <v>1544.5705</v>
          </cell>
          <cell r="DY58">
            <v>0</v>
          </cell>
          <cell r="DZ58">
            <v>0</v>
          </cell>
          <cell r="EA58">
            <v>0.36550328853900738</v>
          </cell>
          <cell r="EB58">
            <v>42.317</v>
          </cell>
          <cell r="EC58">
            <v>21408.199980653426</v>
          </cell>
          <cell r="ED58">
            <v>0</v>
          </cell>
          <cell r="EE58">
            <v>45</v>
          </cell>
          <cell r="EF58">
            <v>8.0118518514561607</v>
          </cell>
          <cell r="EG58">
            <v>0.36555555575216808</v>
          </cell>
          <cell r="EH58">
            <v>46.504559245504431</v>
          </cell>
          <cell r="EI58">
            <v>27.358164263441509</v>
          </cell>
          <cell r="EJ58">
            <v>0</v>
          </cell>
          <cell r="EK58">
            <v>17.758985200845665</v>
          </cell>
          <cell r="EL58">
            <v>0</v>
          </cell>
          <cell r="EM58">
            <v>0</v>
          </cell>
          <cell r="EN58">
            <v>0</v>
          </cell>
          <cell r="EO58">
            <v>-294.13883694495422</v>
          </cell>
          <cell r="EP58">
            <v>-2947.5380400916861</v>
          </cell>
          <cell r="EQ58">
            <v>-139.31802499496979</v>
          </cell>
          <cell r="ER58">
            <v>-188.77389546363602</v>
          </cell>
          <cell r="ES58">
            <v>-1525.3179652281542</v>
          </cell>
          <cell r="ET58">
            <v>-6.5709969546028257E-2</v>
          </cell>
          <cell r="EU58">
            <v>-52.225053829807052</v>
          </cell>
          <cell r="EV58">
            <v>3.0372222222628382</v>
          </cell>
          <cell r="EW58">
            <v>4.233888888888889</v>
          </cell>
        </row>
        <row r="59">
          <cell r="A59">
            <v>42187</v>
          </cell>
          <cell r="B59">
            <v>1</v>
          </cell>
          <cell r="C59" t="str">
            <v>Thu</v>
          </cell>
          <cell r="D59">
            <v>45985</v>
          </cell>
          <cell r="E59">
            <v>152</v>
          </cell>
          <cell r="F59">
            <v>0</v>
          </cell>
          <cell r="G59">
            <v>0</v>
          </cell>
          <cell r="H59">
            <v>12165</v>
          </cell>
          <cell r="I59">
            <v>540</v>
          </cell>
          <cell r="J59">
            <v>0</v>
          </cell>
          <cell r="K59">
            <v>58842</v>
          </cell>
          <cell r="L59">
            <v>57</v>
          </cell>
          <cell r="M59">
            <v>58899</v>
          </cell>
          <cell r="N59">
            <v>490</v>
          </cell>
          <cell r="O59">
            <v>1195</v>
          </cell>
          <cell r="P59">
            <v>51482</v>
          </cell>
          <cell r="Q59">
            <v>754</v>
          </cell>
          <cell r="R59">
            <v>3</v>
          </cell>
          <cell r="S59">
            <v>0</v>
          </cell>
          <cell r="T59">
            <v>0</v>
          </cell>
          <cell r="U59">
            <v>718</v>
          </cell>
          <cell r="V59">
            <v>758</v>
          </cell>
          <cell r="W59">
            <v>757</v>
          </cell>
          <cell r="X59">
            <v>1065</v>
          </cell>
          <cell r="Y59">
            <v>0</v>
          </cell>
          <cell r="Z59">
            <v>36</v>
          </cell>
          <cell r="AA59">
            <v>3</v>
          </cell>
          <cell r="AB59">
            <v>1104</v>
          </cell>
          <cell r="AC59">
            <v>27</v>
          </cell>
          <cell r="AD59">
            <v>557</v>
          </cell>
          <cell r="AE59">
            <v>70</v>
          </cell>
          <cell r="AF59">
            <v>0</v>
          </cell>
          <cell r="AG59">
            <v>0</v>
          </cell>
          <cell r="AH59">
            <v>0.89530746536076533</v>
          </cell>
          <cell r="AI59">
            <v>0.89887850994738649</v>
          </cell>
          <cell r="AJ59">
            <v>0.99167261479895308</v>
          </cell>
          <cell r="AK59">
            <v>193.25105032830206</v>
          </cell>
          <cell r="AL59">
            <v>141.9455252918288</v>
          </cell>
          <cell r="AM59">
            <v>9.1771183848271647E-3</v>
          </cell>
          <cell r="AN59">
            <v>22.039047331145664</v>
          </cell>
          <cell r="AO59">
            <v>41.075486470413722</v>
          </cell>
          <cell r="AP59">
            <v>22.165478361757675</v>
          </cell>
          <cell r="AQ59">
            <v>13.459372962829292</v>
          </cell>
          <cell r="AR59">
            <v>77.730515191545578</v>
          </cell>
          <cell r="AS59">
            <v>13.287597039120355</v>
          </cell>
          <cell r="AT59">
            <v>85.839639672520164</v>
          </cell>
          <cell r="AU59">
            <v>188.18750949483609</v>
          </cell>
          <cell r="AV59">
            <v>0.45613887926433083</v>
          </cell>
          <cell r="AW59">
            <v>0.50040892020885341</v>
          </cell>
          <cell r="AX59">
            <v>41.184009012121635</v>
          </cell>
          <cell r="BF59">
            <v>18.757222222222222</v>
          </cell>
          <cell r="BG59">
            <v>222.96416666660485</v>
          </cell>
          <cell r="BH59">
            <v>472.37194444413689</v>
          </cell>
          <cell r="BI59">
            <v>5.6558333333333337</v>
          </cell>
          <cell r="BJ59">
            <v>719.74916666629736</v>
          </cell>
          <cell r="BK59">
            <v>312.67749999961944</v>
          </cell>
          <cell r="BL59">
            <v>279.9425</v>
          </cell>
          <cell r="BM59">
            <v>237.95472222209906</v>
          </cell>
          <cell r="BN59">
            <v>209.34611111111113</v>
          </cell>
          <cell r="BO59">
            <v>1.0708333333333333</v>
          </cell>
          <cell r="BP59">
            <v>0.80249999999999999</v>
          </cell>
          <cell r="BQ59">
            <v>0</v>
          </cell>
          <cell r="BR59">
            <v>0</v>
          </cell>
          <cell r="BS59">
            <v>0</v>
          </cell>
          <cell r="BT59">
            <v>0</v>
          </cell>
          <cell r="BU59">
            <v>73.651944444187038</v>
          </cell>
          <cell r="BV59">
            <v>69.793888888888887</v>
          </cell>
          <cell r="BW59">
            <v>54.221944444541464</v>
          </cell>
          <cell r="BX59">
            <v>29.092777777829777</v>
          </cell>
          <cell r="BY59">
            <v>25.129166666711683</v>
          </cell>
          <cell r="BZ59">
            <v>25.713055555555556</v>
          </cell>
          <cell r="CA59">
            <v>56.243333332882933</v>
          </cell>
          <cell r="CB59">
            <v>0</v>
          </cell>
          <cell r="CC59">
            <v>0</v>
          </cell>
          <cell r="CD59">
            <v>83.085000000352608</v>
          </cell>
          <cell r="CE59">
            <v>71.558333333333337</v>
          </cell>
          <cell r="CF59">
            <v>82.431388889150696</v>
          </cell>
          <cell r="CG59">
            <v>71.104166666666671</v>
          </cell>
          <cell r="CH59">
            <v>0</v>
          </cell>
          <cell r="CI59">
            <v>0</v>
          </cell>
          <cell r="CJ59">
            <v>0.39166666675747064</v>
          </cell>
          <cell r="CK59">
            <v>0.35749999999999998</v>
          </cell>
          <cell r="CL59">
            <v>0.26194444444444442</v>
          </cell>
          <cell r="CM59">
            <v>9.6666666666666665E-2</v>
          </cell>
          <cell r="CN59">
            <v>0</v>
          </cell>
          <cell r="CO59">
            <v>506.22777777739645</v>
          </cell>
          <cell r="CP59">
            <v>70.270833333333329</v>
          </cell>
          <cell r="CQ59">
            <v>0</v>
          </cell>
          <cell r="CR59">
            <v>7.1863888888888887</v>
          </cell>
          <cell r="CS59">
            <v>0</v>
          </cell>
          <cell r="CT59">
            <v>0</v>
          </cell>
          <cell r="CU59">
            <v>19.379444444444445</v>
          </cell>
          <cell r="CV59">
            <v>0</v>
          </cell>
          <cell r="CW59">
            <v>10.120555555555555</v>
          </cell>
          <cell r="CX59">
            <v>27.346388888888889</v>
          </cell>
          <cell r="CY59">
            <v>8.4833333333333343</v>
          </cell>
          <cell r="CZ59">
            <v>4.076944444444444</v>
          </cell>
          <cell r="DA59">
            <v>6.2988888888888894</v>
          </cell>
          <cell r="DB59">
            <v>0</v>
          </cell>
          <cell r="DC59">
            <v>1.9469444444444444</v>
          </cell>
          <cell r="DD59">
            <v>0</v>
          </cell>
          <cell r="DE59">
            <v>3.0083333333333333</v>
          </cell>
          <cell r="DF59">
            <v>0</v>
          </cell>
          <cell r="DG59">
            <v>0</v>
          </cell>
          <cell r="DH59">
            <v>0</v>
          </cell>
          <cell r="DI59">
            <v>11.090555555555556</v>
          </cell>
          <cell r="DJ59">
            <v>2.3638888888888889</v>
          </cell>
          <cell r="DK59">
            <v>0</v>
          </cell>
          <cell r="DL59">
            <v>0</v>
          </cell>
          <cell r="DM59">
            <v>0</v>
          </cell>
          <cell r="DN59">
            <v>64.615277777777777</v>
          </cell>
          <cell r="DO59">
            <v>171.57249999999999</v>
          </cell>
          <cell r="DP59">
            <v>685.48749999980589</v>
          </cell>
          <cell r="DQ59">
            <v>29.475962499991649</v>
          </cell>
          <cell r="DR59">
            <v>4.2999999999999997E-2</v>
          </cell>
          <cell r="DS59">
            <v>714.96346249979752</v>
          </cell>
          <cell r="DT59">
            <v>40.792777777777779</v>
          </cell>
          <cell r="DU59">
            <v>7.6872222224094768</v>
          </cell>
          <cell r="DV59">
            <v>16.5</v>
          </cell>
          <cell r="DW59">
            <v>2.3078102400239331E-2</v>
          </cell>
          <cell r="DX59">
            <v>664.20749999999998</v>
          </cell>
          <cell r="DY59">
            <v>0</v>
          </cell>
          <cell r="DZ59">
            <v>0</v>
          </cell>
          <cell r="EA59">
            <v>0.23997380145848862</v>
          </cell>
          <cell r="EB59">
            <v>40.255000000000003</v>
          </cell>
          <cell r="EC59">
            <v>29445.06168292935</v>
          </cell>
          <cell r="ED59">
            <v>227.67557083333335</v>
          </cell>
          <cell r="EE59">
            <v>54</v>
          </cell>
          <cell r="EF59">
            <v>8.5413580248994201</v>
          </cell>
          <cell r="EG59">
            <v>1.9988888885867264</v>
          </cell>
          <cell r="EH59">
            <v>35.019455258212012</v>
          </cell>
          <cell r="EI59">
            <v>12.919835688224964</v>
          </cell>
          <cell r="EJ59">
            <v>0</v>
          </cell>
          <cell r="EK59">
            <v>91.914893595711732</v>
          </cell>
          <cell r="EL59">
            <v>11.452810180275717</v>
          </cell>
          <cell r="EM59">
            <v>0</v>
          </cell>
          <cell r="EN59">
            <v>0</v>
          </cell>
          <cell r="EO59">
            <v>165.16875544566997</v>
          </cell>
          <cell r="EP59">
            <v>270.1488271938926</v>
          </cell>
          <cell r="EQ59">
            <v>-845.95375009456745</v>
          </cell>
          <cell r="ER59">
            <v>-376.50432487683628</v>
          </cell>
          <cell r="ES59">
            <v>-207.81852561932979</v>
          </cell>
          <cell r="ET59">
            <v>-0.1559046683134887</v>
          </cell>
          <cell r="EU59">
            <v>-222.75010891247149</v>
          </cell>
          <cell r="EV59">
            <v>1.9199999999648167</v>
          </cell>
          <cell r="EW59">
            <v>2.7980555554445727</v>
          </cell>
        </row>
        <row r="60">
          <cell r="A60">
            <v>42188</v>
          </cell>
          <cell r="B60">
            <v>1</v>
          </cell>
          <cell r="C60" t="str">
            <v>Fri</v>
          </cell>
          <cell r="D60">
            <v>47797</v>
          </cell>
          <cell r="E60">
            <v>106</v>
          </cell>
          <cell r="F60">
            <v>0</v>
          </cell>
          <cell r="G60">
            <v>0</v>
          </cell>
          <cell r="H60">
            <v>7527</v>
          </cell>
          <cell r="I60">
            <v>540</v>
          </cell>
          <cell r="J60">
            <v>0</v>
          </cell>
          <cell r="K60">
            <v>55970</v>
          </cell>
          <cell r="L60">
            <v>58</v>
          </cell>
          <cell r="M60">
            <v>56028</v>
          </cell>
          <cell r="N60">
            <v>417</v>
          </cell>
          <cell r="O60">
            <v>1045</v>
          </cell>
          <cell r="P60">
            <v>46180</v>
          </cell>
          <cell r="Q60">
            <v>721</v>
          </cell>
          <cell r="R60">
            <v>2</v>
          </cell>
          <cell r="S60">
            <v>0</v>
          </cell>
          <cell r="T60">
            <v>0</v>
          </cell>
          <cell r="U60">
            <v>699</v>
          </cell>
          <cell r="V60">
            <v>723</v>
          </cell>
          <cell r="W60">
            <v>723</v>
          </cell>
          <cell r="X60">
            <v>1117</v>
          </cell>
          <cell r="Y60">
            <v>0</v>
          </cell>
          <cell r="Z60">
            <v>102</v>
          </cell>
          <cell r="AA60">
            <v>3</v>
          </cell>
          <cell r="AB60">
            <v>1222</v>
          </cell>
          <cell r="AC60">
            <v>63</v>
          </cell>
          <cell r="AD60">
            <v>764</v>
          </cell>
          <cell r="AE60">
            <v>80</v>
          </cell>
          <cell r="AF60">
            <v>0</v>
          </cell>
          <cell r="AG60">
            <v>0</v>
          </cell>
          <cell r="AH60">
            <v>0.84072379798341301</v>
          </cell>
          <cell r="AI60">
            <v>0.88202566453036546</v>
          </cell>
          <cell r="AJ60">
            <v>0.99254958013221373</v>
          </cell>
          <cell r="AK60">
            <v>196.50431507546776</v>
          </cell>
          <cell r="AL60">
            <v>131.63159710244912</v>
          </cell>
          <cell r="AM60">
            <v>9.6480257280686082E-3</v>
          </cell>
          <cell r="AN60">
            <v>15.557090220339621</v>
          </cell>
          <cell r="AO60">
            <v>31.788683836949907</v>
          </cell>
          <cell r="AP60">
            <v>22.274954444130262</v>
          </cell>
          <cell r="AQ60">
            <v>14.233217402678656</v>
          </cell>
          <cell r="AR60">
            <v>77.413554633471648</v>
          </cell>
          <cell r="AS60">
            <v>14.058320683945709</v>
          </cell>
          <cell r="AT60">
            <v>79.656219361877504</v>
          </cell>
          <cell r="AU60">
            <v>191.35024563136744</v>
          </cell>
          <cell r="AV60">
            <v>0.41628490780896971</v>
          </cell>
          <cell r="AW60">
            <v>0.80474929610488044</v>
          </cell>
          <cell r="AX60">
            <v>61.460485581828259</v>
          </cell>
          <cell r="BF60">
            <v>24.257222222222222</v>
          </cell>
          <cell r="BG60">
            <v>181.29083333375863</v>
          </cell>
          <cell r="BH60">
            <v>504.32305555429048</v>
          </cell>
          <cell r="BI60">
            <v>27.252500000000001</v>
          </cell>
          <cell r="BJ60">
            <v>737.12361111027144</v>
          </cell>
          <cell r="BK60">
            <v>292.50027777766809</v>
          </cell>
          <cell r="BL60">
            <v>245.91194444444443</v>
          </cell>
          <cell r="BM60">
            <v>243.23638888867907</v>
          </cell>
          <cell r="BN60">
            <v>204.93444444444444</v>
          </cell>
          <cell r="BO60">
            <v>0.80527777777777776</v>
          </cell>
          <cell r="BP60">
            <v>0.65583333333333338</v>
          </cell>
          <cell r="BQ60">
            <v>0</v>
          </cell>
          <cell r="BR60">
            <v>0</v>
          </cell>
          <cell r="BS60">
            <v>0</v>
          </cell>
          <cell r="BT60">
            <v>0</v>
          </cell>
          <cell r="BU60">
            <v>48.458611111211226</v>
          </cell>
          <cell r="BV60">
            <v>40.321666666666665</v>
          </cell>
          <cell r="BW60">
            <v>67.171944444581811</v>
          </cell>
          <cell r="BX60">
            <v>32.873333333333335</v>
          </cell>
          <cell r="BY60">
            <v>34.298611111248483</v>
          </cell>
          <cell r="BZ60">
            <v>35.261111111111113</v>
          </cell>
          <cell r="CA60">
            <v>50.796666666802487</v>
          </cell>
          <cell r="CB60">
            <v>0</v>
          </cell>
          <cell r="CC60">
            <v>0</v>
          </cell>
          <cell r="CD60">
            <v>86.923611110642611</v>
          </cell>
          <cell r="CE60">
            <v>71.66</v>
          </cell>
          <cell r="CF60">
            <v>84.504999999571339</v>
          </cell>
          <cell r="CG60">
            <v>71.310833333333335</v>
          </cell>
          <cell r="CH60">
            <v>0</v>
          </cell>
          <cell r="CI60">
            <v>0</v>
          </cell>
          <cell r="CJ60">
            <v>2.0208333332934934</v>
          </cell>
          <cell r="CK60">
            <v>0.22444444444444445</v>
          </cell>
          <cell r="CL60">
            <v>0.39777777777777779</v>
          </cell>
          <cell r="CM60">
            <v>0.12472222222222222</v>
          </cell>
          <cell r="CN60">
            <v>0</v>
          </cell>
          <cell r="CO60">
            <v>497.39249999969502</v>
          </cell>
          <cell r="CP60">
            <v>78.001111111111115</v>
          </cell>
          <cell r="CQ60">
            <v>0</v>
          </cell>
          <cell r="CR60">
            <v>18.417222222222222</v>
          </cell>
          <cell r="CS60">
            <v>0</v>
          </cell>
          <cell r="CT60">
            <v>0</v>
          </cell>
          <cell r="CU60">
            <v>28.330555555555556</v>
          </cell>
          <cell r="CV60">
            <v>0</v>
          </cell>
          <cell r="CW60">
            <v>3.6155555555555554</v>
          </cell>
          <cell r="CX60">
            <v>29.727499999999999</v>
          </cell>
          <cell r="CY60">
            <v>9.1833333333333336</v>
          </cell>
          <cell r="CZ60">
            <v>3.3030555555555554</v>
          </cell>
          <cell r="DA60">
            <v>9.2411111111111115</v>
          </cell>
          <cell r="DB60">
            <v>0</v>
          </cell>
          <cell r="DC60">
            <v>2.3402777777777777</v>
          </cell>
          <cell r="DD60">
            <v>1.4855555555555555</v>
          </cell>
          <cell r="DE60">
            <v>0</v>
          </cell>
          <cell r="DF60">
            <v>0.4</v>
          </cell>
          <cell r="DG60">
            <v>0</v>
          </cell>
          <cell r="DH60">
            <v>0</v>
          </cell>
          <cell r="DI60">
            <v>12.725833333333334</v>
          </cell>
          <cell r="DJ60">
            <v>1.7975000000000001</v>
          </cell>
          <cell r="DK60">
            <v>2.7072222222222222</v>
          </cell>
          <cell r="DL60">
            <v>0</v>
          </cell>
          <cell r="DM60">
            <v>0</v>
          </cell>
          <cell r="DN60">
            <v>72.911388888888894</v>
          </cell>
          <cell r="DO60">
            <v>201.27583333333334</v>
          </cell>
          <cell r="DP60">
            <v>702.64444444355036</v>
          </cell>
          <cell r="DQ60">
            <v>30.213711111072659</v>
          </cell>
          <cell r="DR60">
            <v>4.299999999999999E-2</v>
          </cell>
          <cell r="DS60">
            <v>732.85815555462307</v>
          </cell>
          <cell r="DT60">
            <v>39.25472222222222</v>
          </cell>
          <cell r="DU60">
            <v>3.9761111105220017</v>
          </cell>
          <cell r="DV60">
            <v>40.909999999999997</v>
          </cell>
          <cell r="DW60">
            <v>5.5822534947488615E-2</v>
          </cell>
          <cell r="DX60">
            <v>2381.4120099999996</v>
          </cell>
          <cell r="DY60">
            <v>0</v>
          </cell>
          <cell r="DZ60">
            <v>0</v>
          </cell>
          <cell r="EA60">
            <v>0.27464500709691753</v>
          </cell>
          <cell r="EB60">
            <v>58.210999999999999</v>
          </cell>
          <cell r="EC60">
            <v>45041.818102990161</v>
          </cell>
          <cell r="ED60">
            <v>1586.3952775</v>
          </cell>
          <cell r="EE60">
            <v>45</v>
          </cell>
          <cell r="EF60">
            <v>5.301481480696002</v>
          </cell>
          <cell r="EG60">
            <v>2.354444444342775</v>
          </cell>
          <cell r="EH60">
            <v>33.978291648470552</v>
          </cell>
          <cell r="EI60">
            <v>13.218152772092374</v>
          </cell>
          <cell r="EJ60">
            <v>0</v>
          </cell>
          <cell r="EK60">
            <v>50.474226805118789</v>
          </cell>
          <cell r="EL60">
            <v>7.5418994413407816</v>
          </cell>
          <cell r="EM60">
            <v>0</v>
          </cell>
          <cell r="EN60">
            <v>0</v>
          </cell>
          <cell r="EO60">
            <v>155.32843033255193</v>
          </cell>
          <cell r="EP60">
            <v>81.345721694755085</v>
          </cell>
          <cell r="EQ60">
            <v>110.23664567232396</v>
          </cell>
          <cell r="ER60">
            <v>-720.74570185055154</v>
          </cell>
          <cell r="ES60">
            <v>-653.15875677963527</v>
          </cell>
          <cell r="ET60">
            <v>0.14843570758253832</v>
          </cell>
          <cell r="EU60">
            <v>135.1754135156238</v>
          </cell>
          <cell r="EV60">
            <v>1.4572222223070761</v>
          </cell>
          <cell r="EW60">
            <v>7.0277777777777772E-2</v>
          </cell>
        </row>
        <row r="61">
          <cell r="A61">
            <v>42189</v>
          </cell>
          <cell r="B61">
            <v>1</v>
          </cell>
          <cell r="C61" t="str">
            <v>Sat</v>
          </cell>
          <cell r="D61">
            <v>27737</v>
          </cell>
          <cell r="E61">
            <v>0</v>
          </cell>
          <cell r="F61">
            <v>0</v>
          </cell>
          <cell r="G61">
            <v>0</v>
          </cell>
          <cell r="H61">
            <v>15360</v>
          </cell>
          <cell r="I61">
            <v>195</v>
          </cell>
          <cell r="J61">
            <v>0</v>
          </cell>
          <cell r="K61">
            <v>43292</v>
          </cell>
          <cell r="L61">
            <v>59</v>
          </cell>
          <cell r="M61">
            <v>43351</v>
          </cell>
          <cell r="N61">
            <v>271</v>
          </cell>
          <cell r="O61">
            <v>647</v>
          </cell>
          <cell r="P61">
            <v>22112</v>
          </cell>
          <cell r="Q61">
            <v>694</v>
          </cell>
          <cell r="R61">
            <v>0</v>
          </cell>
          <cell r="S61">
            <v>0</v>
          </cell>
          <cell r="T61">
            <v>0</v>
          </cell>
          <cell r="U61">
            <v>670</v>
          </cell>
          <cell r="V61">
            <v>694</v>
          </cell>
          <cell r="W61">
            <v>694</v>
          </cell>
          <cell r="X61">
            <v>883</v>
          </cell>
          <cell r="Y61">
            <v>0</v>
          </cell>
          <cell r="Z61">
            <v>5</v>
          </cell>
          <cell r="AA61">
            <v>3</v>
          </cell>
          <cell r="AB61">
            <v>891</v>
          </cell>
          <cell r="AC61">
            <v>45</v>
          </cell>
          <cell r="AD61">
            <v>62</v>
          </cell>
          <cell r="AE61">
            <v>109</v>
          </cell>
          <cell r="AF61">
            <v>0</v>
          </cell>
          <cell r="AG61">
            <v>0</v>
          </cell>
          <cell r="AH61">
            <v>0.95303779184053228</v>
          </cell>
          <cell r="AI61">
            <v>0.97334787511722753</v>
          </cell>
          <cell r="AJ61">
            <v>0.9937401829437309</v>
          </cell>
          <cell r="AK61">
            <v>201.11906027957755</v>
          </cell>
          <cell r="AL61">
            <v>0</v>
          </cell>
          <cell r="AM61">
            <v>4.5042964058024581E-3</v>
          </cell>
          <cell r="AN61">
            <v>27.572001846646458</v>
          </cell>
          <cell r="AO61">
            <v>30.726205395422468</v>
          </cell>
          <cell r="AP61">
            <v>25.738007379982584</v>
          </cell>
          <cell r="AQ61">
            <v>13.823400853173894</v>
          </cell>
          <cell r="AR61">
            <v>62.380403458213259</v>
          </cell>
          <cell r="AS61">
            <v>13.797790701511175</v>
          </cell>
          <cell r="AT61">
            <v>86.39134729544142</v>
          </cell>
          <cell r="AU61">
            <v>191.42952598071577</v>
          </cell>
          <cell r="AV61">
            <v>0.4512958325151174</v>
          </cell>
          <cell r="AW61">
            <v>0.98927870717865696</v>
          </cell>
          <cell r="AX61">
            <v>81.941630262566292</v>
          </cell>
          <cell r="BF61">
            <v>8.0352777777777771</v>
          </cell>
          <cell r="BG61">
            <v>148.6630555557017</v>
          </cell>
          <cell r="BH61">
            <v>-1012196.5586111111</v>
          </cell>
          <cell r="BI61">
            <v>5.89</v>
          </cell>
          <cell r="BJ61">
            <v>-1012033.9702777776</v>
          </cell>
          <cell r="BK61">
            <v>226.15111111104747</v>
          </cell>
          <cell r="BL61">
            <v>215.53055555555554</v>
          </cell>
          <cell r="BM61">
            <v>137.9133333332133</v>
          </cell>
          <cell r="BN61">
            <v>125.84555555555556</v>
          </cell>
          <cell r="BO61">
            <v>0</v>
          </cell>
          <cell r="BP61">
            <v>0</v>
          </cell>
          <cell r="BQ61">
            <v>0</v>
          </cell>
          <cell r="BR61">
            <v>0</v>
          </cell>
          <cell r="BS61">
            <v>0</v>
          </cell>
          <cell r="BT61">
            <v>0</v>
          </cell>
          <cell r="BU61">
            <v>88.237777777834168</v>
          </cell>
          <cell r="BV61">
            <v>89.685000000000002</v>
          </cell>
          <cell r="BW61">
            <v>23.46583333334187</v>
          </cell>
          <cell r="BX61">
            <v>21.056944444444444</v>
          </cell>
          <cell r="BY61">
            <v>2.408888888897426</v>
          </cell>
          <cell r="BZ61">
            <v>2.4677777777777776</v>
          </cell>
          <cell r="CA61">
            <v>50.204722222220411</v>
          </cell>
          <cell r="CB61">
            <v>0</v>
          </cell>
          <cell r="CC61">
            <v>0</v>
          </cell>
          <cell r="CD61">
            <v>64.575555556326492</v>
          </cell>
          <cell r="CE61">
            <v>62.731388888888894</v>
          </cell>
          <cell r="CF61">
            <v>64.343333334104258</v>
          </cell>
          <cell r="CG61">
            <v>62.521111111111111</v>
          </cell>
          <cell r="CH61">
            <v>0</v>
          </cell>
          <cell r="CI61">
            <v>0</v>
          </cell>
          <cell r="CJ61">
            <v>0.11305555555555556</v>
          </cell>
          <cell r="CK61">
            <v>9.6111111111111105E-2</v>
          </cell>
          <cell r="CL61">
            <v>0.11916666666666667</v>
          </cell>
          <cell r="CM61">
            <v>0.11416666666666667</v>
          </cell>
          <cell r="CN61">
            <v>0</v>
          </cell>
          <cell r="CO61">
            <v>364.39722222293625</v>
          </cell>
          <cell r="CP61">
            <v>48.148055555426986</v>
          </cell>
          <cell r="CQ61">
            <v>0</v>
          </cell>
          <cell r="CR61">
            <v>0</v>
          </cell>
          <cell r="CS61">
            <v>0</v>
          </cell>
          <cell r="CT61">
            <v>0</v>
          </cell>
          <cell r="CU61">
            <v>19.97</v>
          </cell>
          <cell r="CV61">
            <v>0</v>
          </cell>
          <cell r="CW61">
            <v>7.9044444444444446</v>
          </cell>
          <cell r="CX61">
            <v>25.8325</v>
          </cell>
          <cell r="CY61">
            <v>1.65</v>
          </cell>
          <cell r="CZ61">
            <v>0.83388888883533785</v>
          </cell>
          <cell r="DA61">
            <v>9.3699999999999992</v>
          </cell>
          <cell r="DB61">
            <v>0</v>
          </cell>
          <cell r="DC61">
            <v>0</v>
          </cell>
          <cell r="DD61">
            <v>0</v>
          </cell>
          <cell r="DE61">
            <v>0</v>
          </cell>
          <cell r="DF61">
            <v>0.17444444444444446</v>
          </cell>
          <cell r="DG61">
            <v>0</v>
          </cell>
          <cell r="DH61">
            <v>0</v>
          </cell>
          <cell r="DI61">
            <v>7.3080555555555557</v>
          </cell>
          <cell r="DJ61">
            <v>4.7986111111111107</v>
          </cell>
          <cell r="DK61">
            <v>8.3741666666666674</v>
          </cell>
          <cell r="DL61">
            <v>0</v>
          </cell>
          <cell r="DM61">
            <v>0</v>
          </cell>
          <cell r="DN61">
            <v>58.341666666613122</v>
          </cell>
          <cell r="DO61">
            <v>134.36416666648455</v>
          </cell>
          <cell r="DP61">
            <v>501.11500000051944</v>
          </cell>
          <cell r="DQ61">
            <v>21.547945000022334</v>
          </cell>
          <cell r="DR61">
            <v>4.2999999999999997E-2</v>
          </cell>
          <cell r="DS61">
            <v>522.66294500054175</v>
          </cell>
          <cell r="DT61">
            <v>25.37361111111111</v>
          </cell>
          <cell r="DU61">
            <v>2.3536111110986631</v>
          </cell>
          <cell r="DV61">
            <v>11.73</v>
          </cell>
          <cell r="DW61">
            <v>2.2442761845280313E-2</v>
          </cell>
          <cell r="DX61">
            <v>940.07739000000004</v>
          </cell>
          <cell r="DY61">
            <v>0</v>
          </cell>
          <cell r="DZ61">
            <v>0</v>
          </cell>
          <cell r="EA61">
            <v>0.25707612898853061</v>
          </cell>
          <cell r="EB61">
            <v>80.143000000000001</v>
          </cell>
          <cell r="EC61">
            <v>42827.853791178415</v>
          </cell>
          <cell r="ED61">
            <v>472.04226999999997</v>
          </cell>
          <cell r="EE61">
            <v>40</v>
          </cell>
          <cell r="EF61">
            <v>3.5304166666479944</v>
          </cell>
          <cell r="EG61">
            <v>3.9005555554926912</v>
          </cell>
          <cell r="EH61">
            <v>27.944737217371046</v>
          </cell>
          <cell r="EI61">
            <v>13.723255452355909</v>
          </cell>
          <cell r="EJ61">
            <v>0</v>
          </cell>
          <cell r="EK61">
            <v>44.226044226044223</v>
          </cell>
          <cell r="EL61">
            <v>25.174825174825173</v>
          </cell>
          <cell r="EM61">
            <v>0</v>
          </cell>
          <cell r="EN61">
            <v>0</v>
          </cell>
          <cell r="EO61">
            <v>174.075100108182</v>
          </cell>
          <cell r="EP61">
            <v>76.209340788019091</v>
          </cell>
          <cell r="EQ61">
            <v>-1394.0256134138269</v>
          </cell>
          <cell r="ER61">
            <v>-817.57562699832749</v>
          </cell>
          <cell r="ES61">
            <v>-536.88056347321526</v>
          </cell>
          <cell r="ET61">
            <v>0.33296511865631484</v>
          </cell>
          <cell r="EU61">
            <v>175.91456101959344</v>
          </cell>
          <cell r="EV61">
            <v>5.7063888888790579</v>
          </cell>
          <cell r="EW61">
            <v>0</v>
          </cell>
        </row>
        <row r="62">
          <cell r="A62">
            <v>42190</v>
          </cell>
          <cell r="B62">
            <v>1</v>
          </cell>
          <cell r="C62" t="str">
            <v>Sun</v>
          </cell>
          <cell r="D62">
            <v>21674</v>
          </cell>
          <cell r="E62">
            <v>201</v>
          </cell>
          <cell r="F62">
            <v>0</v>
          </cell>
          <cell r="G62">
            <v>0</v>
          </cell>
          <cell r="H62">
            <v>6839</v>
          </cell>
          <cell r="I62">
            <v>260</v>
          </cell>
          <cell r="J62">
            <v>0</v>
          </cell>
          <cell r="K62">
            <v>28974</v>
          </cell>
          <cell r="L62">
            <v>60</v>
          </cell>
          <cell r="M62">
            <v>29034</v>
          </cell>
          <cell r="N62">
            <v>671</v>
          </cell>
          <cell r="O62">
            <v>0</v>
          </cell>
          <cell r="P62">
            <v>0</v>
          </cell>
          <cell r="Q62">
            <v>517</v>
          </cell>
          <cell r="R62">
            <v>3</v>
          </cell>
          <cell r="S62">
            <v>0</v>
          </cell>
          <cell r="T62">
            <v>0</v>
          </cell>
          <cell r="U62">
            <v>486</v>
          </cell>
          <cell r="V62">
            <v>522</v>
          </cell>
          <cell r="W62">
            <v>520</v>
          </cell>
          <cell r="X62">
            <v>451</v>
          </cell>
          <cell r="Y62">
            <v>0</v>
          </cell>
          <cell r="Z62">
            <v>47</v>
          </cell>
          <cell r="AA62">
            <v>4</v>
          </cell>
          <cell r="AB62">
            <v>502</v>
          </cell>
          <cell r="AC62">
            <v>16</v>
          </cell>
          <cell r="AD62">
            <v>3</v>
          </cell>
          <cell r="AE62">
            <v>11</v>
          </cell>
          <cell r="AF62">
            <v>0</v>
          </cell>
          <cell r="AG62">
            <v>0</v>
          </cell>
          <cell r="AH62">
            <v>0.88963638075252782</v>
          </cell>
          <cell r="AI62">
            <v>0.92011102853583271</v>
          </cell>
          <cell r="AJ62">
            <v>0.9768413059984814</v>
          </cell>
          <cell r="AK62">
            <v>189.30589488343514</v>
          </cell>
          <cell r="AL62">
            <v>155.51257253384912</v>
          </cell>
          <cell r="AM62">
            <v>8.9735625043142128E-3</v>
          </cell>
          <cell r="AN62">
            <v>0</v>
          </cell>
          <cell r="AO62">
            <v>0</v>
          </cell>
          <cell r="AP62">
            <v>112.4999998450221</v>
          </cell>
          <cell r="AQ62">
            <v>16.285908165661677</v>
          </cell>
          <cell r="AR62">
            <v>55.719230769230769</v>
          </cell>
          <cell r="AS62">
            <v>13.715638803387304</v>
          </cell>
          <cell r="AT62">
            <v>96.608893215382281</v>
          </cell>
          <cell r="AU62">
            <v>181.83821401551094</v>
          </cell>
          <cell r="AV62">
            <v>0.53129037665944878</v>
          </cell>
          <cell r="AW62">
            <v>0.47840791320276715</v>
          </cell>
          <cell r="AX62">
            <v>44.313000000000002</v>
          </cell>
          <cell r="BF62">
            <v>4.4000000000000004</v>
          </cell>
          <cell r="BG62">
            <v>75.980555555348602</v>
          </cell>
          <cell r="BH62">
            <v>221.80861111101822</v>
          </cell>
          <cell r="BI62">
            <v>1.7508333333333332</v>
          </cell>
          <cell r="BJ62">
            <v>303.93999999970015</v>
          </cell>
          <cell r="BK62">
            <v>159.33944444443617</v>
          </cell>
          <cell r="BL62">
            <v>141.75416666666666</v>
          </cell>
          <cell r="BM62">
            <v>114.49194444444393</v>
          </cell>
          <cell r="BN62">
            <v>102.58722222222221</v>
          </cell>
          <cell r="BO62">
            <v>1.2925</v>
          </cell>
          <cell r="BP62">
            <v>0.85416666666666663</v>
          </cell>
          <cell r="BQ62">
            <v>0</v>
          </cell>
          <cell r="BR62">
            <v>0</v>
          </cell>
          <cell r="BS62">
            <v>0</v>
          </cell>
          <cell r="BT62">
            <v>0</v>
          </cell>
          <cell r="BU62">
            <v>43.554999999992241</v>
          </cell>
          <cell r="BV62">
            <v>38.312777777777775</v>
          </cell>
          <cell r="BW62">
            <v>4.1058333333700689</v>
          </cell>
          <cell r="BX62">
            <v>4.0791666666666666</v>
          </cell>
          <cell r="BY62">
            <v>2.6666666703402168E-2</v>
          </cell>
          <cell r="BZ62">
            <v>2.7777777777777778E-4</v>
          </cell>
          <cell r="CA62">
            <v>31.929444444271372</v>
          </cell>
          <cell r="CB62">
            <v>0</v>
          </cell>
          <cell r="CC62">
            <v>0</v>
          </cell>
          <cell r="CD62">
            <v>36.600555555314187</v>
          </cell>
          <cell r="CE62">
            <v>33.700833333333335</v>
          </cell>
          <cell r="CF62">
            <v>36.250555555314186</v>
          </cell>
          <cell r="CG62">
            <v>33.532777777777781</v>
          </cell>
          <cell r="CH62">
            <v>0</v>
          </cell>
          <cell r="CI62">
            <v>0</v>
          </cell>
          <cell r="CJ62">
            <v>8.638888888888889E-2</v>
          </cell>
          <cell r="CK62">
            <v>0</v>
          </cell>
          <cell r="CL62">
            <v>0.26361111111111113</v>
          </cell>
          <cell r="CM62">
            <v>0.16805555555555557</v>
          </cell>
          <cell r="CN62">
            <v>0</v>
          </cell>
          <cell r="CO62">
            <v>231.9752777773918</v>
          </cell>
          <cell r="CP62">
            <v>25.84722222236347</v>
          </cell>
          <cell r="CQ62">
            <v>0</v>
          </cell>
          <cell r="CR62">
            <v>0</v>
          </cell>
          <cell r="CS62">
            <v>0</v>
          </cell>
          <cell r="CT62">
            <v>0</v>
          </cell>
          <cell r="CU62">
            <v>4.9950000000000001</v>
          </cell>
          <cell r="CV62">
            <v>0</v>
          </cell>
          <cell r="CW62">
            <v>0</v>
          </cell>
          <cell r="CX62">
            <v>10.712777777777777</v>
          </cell>
          <cell r="CY62">
            <v>0.5</v>
          </cell>
          <cell r="CZ62">
            <v>0.52000000000077606</v>
          </cell>
          <cell r="DA62">
            <v>2.4344444444444444</v>
          </cell>
          <cell r="DB62">
            <v>0</v>
          </cell>
          <cell r="DC62">
            <v>0</v>
          </cell>
          <cell r="DD62">
            <v>0</v>
          </cell>
          <cell r="DE62">
            <v>0</v>
          </cell>
          <cell r="DF62">
            <v>0</v>
          </cell>
          <cell r="DG62">
            <v>0</v>
          </cell>
          <cell r="DH62">
            <v>0</v>
          </cell>
          <cell r="DI62">
            <v>15.369166666666667</v>
          </cell>
          <cell r="DJ62">
            <v>5.9991666666666665</v>
          </cell>
          <cell r="DK62">
            <v>0</v>
          </cell>
          <cell r="DL62">
            <v>0</v>
          </cell>
          <cell r="DM62">
            <v>0</v>
          </cell>
          <cell r="DN62">
            <v>35.535555555556328</v>
          </cell>
          <cell r="DO62">
            <v>66.377777777919803</v>
          </cell>
          <cell r="DP62">
            <v>299.91027777747792</v>
          </cell>
          <cell r="DQ62">
            <v>12.89614194443155</v>
          </cell>
          <cell r="DR62">
            <v>4.2999999999999997E-2</v>
          </cell>
          <cell r="DS62">
            <v>312.80641972190949</v>
          </cell>
          <cell r="DT62">
            <v>13.296666666666667</v>
          </cell>
          <cell r="DU62">
            <v>1.5572222221663412</v>
          </cell>
          <cell r="DV62">
            <v>0</v>
          </cell>
          <cell r="DW62">
            <v>0</v>
          </cell>
          <cell r="DX62">
            <v>0</v>
          </cell>
          <cell r="DY62">
            <v>0</v>
          </cell>
          <cell r="DZ62">
            <v>0</v>
          </cell>
          <cell r="EA62">
            <v>0.21220081684043068</v>
          </cell>
          <cell r="EB62">
            <v>44.313000000000002</v>
          </cell>
          <cell r="EC62">
            <v>13861.390877136975</v>
          </cell>
          <cell r="ED62">
            <v>77.584677499999998</v>
          </cell>
          <cell r="EE62">
            <v>18</v>
          </cell>
          <cell r="EF62">
            <v>5.190740740554471</v>
          </cell>
          <cell r="EG62">
            <v>0.3474999998269292</v>
          </cell>
          <cell r="EH62">
            <v>31.654676274758273</v>
          </cell>
          <cell r="EI62">
            <v>12.441188640869953</v>
          </cell>
          <cell r="EJ62">
            <v>0</v>
          </cell>
          <cell r="EK62">
            <v>544.0514469453376</v>
          </cell>
          <cell r="EL62">
            <v>15.173867228661749</v>
          </cell>
          <cell r="EM62">
            <v>0</v>
          </cell>
          <cell r="EN62">
            <v>0</v>
          </cell>
          <cell r="EO62">
            <v>157.01985994722116</v>
          </cell>
          <cell r="EP62">
            <v>381.35469446371474</v>
          </cell>
          <cell r="EQ62">
            <v>0</v>
          </cell>
          <cell r="ER62">
            <v>-571.80329540867251</v>
          </cell>
          <cell r="ES62">
            <v>-153.92335775843219</v>
          </cell>
          <cell r="ET62">
            <v>-0.17790567531957496</v>
          </cell>
          <cell r="EU62">
            <v>-116.32340479564384</v>
          </cell>
          <cell r="EV62">
            <v>3.2230555555555553</v>
          </cell>
          <cell r="EW62">
            <v>0</v>
          </cell>
        </row>
        <row r="63">
          <cell r="A63">
            <v>42191</v>
          </cell>
          <cell r="B63">
            <v>2</v>
          </cell>
          <cell r="C63" t="str">
            <v>Mon</v>
          </cell>
          <cell r="D63">
            <v>33028</v>
          </cell>
          <cell r="E63">
            <v>224</v>
          </cell>
          <cell r="F63">
            <v>0</v>
          </cell>
          <cell r="G63">
            <v>0</v>
          </cell>
          <cell r="H63">
            <v>4206</v>
          </cell>
          <cell r="I63">
            <v>360</v>
          </cell>
          <cell r="J63">
            <v>0</v>
          </cell>
          <cell r="K63">
            <v>37818</v>
          </cell>
          <cell r="L63">
            <v>61</v>
          </cell>
          <cell r="M63">
            <v>37879</v>
          </cell>
          <cell r="N63">
            <v>563</v>
          </cell>
          <cell r="O63">
            <v>916</v>
          </cell>
          <cell r="P63">
            <v>48080</v>
          </cell>
          <cell r="Q63">
            <v>413</v>
          </cell>
          <cell r="R63">
            <v>3</v>
          </cell>
          <cell r="S63">
            <v>0</v>
          </cell>
          <cell r="T63">
            <v>0</v>
          </cell>
          <cell r="U63">
            <v>400</v>
          </cell>
          <cell r="V63">
            <v>416</v>
          </cell>
          <cell r="W63">
            <v>416</v>
          </cell>
          <cell r="X63">
            <v>789</v>
          </cell>
          <cell r="Y63">
            <v>0</v>
          </cell>
          <cell r="Z63">
            <v>15</v>
          </cell>
          <cell r="AA63">
            <v>2</v>
          </cell>
          <cell r="AB63">
            <v>806</v>
          </cell>
          <cell r="AC63">
            <v>10</v>
          </cell>
          <cell r="AD63">
            <v>533</v>
          </cell>
          <cell r="AE63">
            <v>8</v>
          </cell>
          <cell r="AF63">
            <v>0</v>
          </cell>
          <cell r="AG63">
            <v>0</v>
          </cell>
          <cell r="AH63">
            <v>0.9282924451934994</v>
          </cell>
          <cell r="AI63">
            <v>0.84950038086055379</v>
          </cell>
          <cell r="AJ63">
            <v>0.98511290919667882</v>
          </cell>
          <cell r="AK63">
            <v>187.99704645824656</v>
          </cell>
          <cell r="AL63">
            <v>241.7991004497751</v>
          </cell>
          <cell r="AM63">
            <v>9.5192765349833407E-3</v>
          </cell>
          <cell r="AN63">
            <v>17.301608121877976</v>
          </cell>
          <cell r="AO63">
            <v>30.753161487671132</v>
          </cell>
          <cell r="AP63">
            <v>23.016301414058436</v>
          </cell>
          <cell r="AQ63">
            <v>12.594187298185462</v>
          </cell>
          <cell r="AR63">
            <v>90.90865384615384</v>
          </cell>
          <cell r="AS63">
            <v>12.739166703275263</v>
          </cell>
          <cell r="AT63">
            <v>74.824034518716914</v>
          </cell>
          <cell r="AU63">
            <v>189.03302754584391</v>
          </cell>
          <cell r="AV63">
            <v>0.3958251925080698</v>
          </cell>
          <cell r="AW63">
            <v>0.65378493575070451</v>
          </cell>
          <cell r="AX63">
            <v>46.902038926584694</v>
          </cell>
          <cell r="BF63">
            <v>16.764722222222222</v>
          </cell>
          <cell r="BG63">
            <v>157.96972222177595</v>
          </cell>
          <cell r="BH63">
            <v>335.78916666746215</v>
          </cell>
          <cell r="BI63">
            <v>22.876944444444444</v>
          </cell>
          <cell r="BJ63">
            <v>533.40055555590482</v>
          </cell>
          <cell r="BK63">
            <v>200.06027777779974</v>
          </cell>
          <cell r="BL63">
            <v>185.71444444444444</v>
          </cell>
          <cell r="BM63">
            <v>175.68361111106816</v>
          </cell>
          <cell r="BN63">
            <v>160.9361111111111</v>
          </cell>
          <cell r="BO63">
            <v>0.92638888888888893</v>
          </cell>
          <cell r="BP63">
            <v>0.87722222222222224</v>
          </cell>
          <cell r="BQ63">
            <v>0</v>
          </cell>
          <cell r="BR63">
            <v>0</v>
          </cell>
          <cell r="BS63">
            <v>0</v>
          </cell>
          <cell r="BT63">
            <v>0</v>
          </cell>
          <cell r="BU63">
            <v>23.450277777842711</v>
          </cell>
          <cell r="BV63">
            <v>23.90111111111111</v>
          </cell>
          <cell r="BW63">
            <v>52.943055555726815</v>
          </cell>
          <cell r="BX63">
            <v>29.785555555555554</v>
          </cell>
          <cell r="BY63">
            <v>23.157500000171261</v>
          </cell>
          <cell r="BZ63">
            <v>25.671111111111113</v>
          </cell>
          <cell r="CA63">
            <v>33.031111111070757</v>
          </cell>
          <cell r="CB63">
            <v>0</v>
          </cell>
          <cell r="CC63">
            <v>0</v>
          </cell>
          <cell r="CD63">
            <v>63.269444444335271</v>
          </cell>
          <cell r="CE63">
            <v>47.74861111111111</v>
          </cell>
          <cell r="CF63">
            <v>62.784999999890829</v>
          </cell>
          <cell r="CG63">
            <v>47.326666666666668</v>
          </cell>
          <cell r="CH63">
            <v>0</v>
          </cell>
          <cell r="CI63">
            <v>0</v>
          </cell>
          <cell r="CJ63">
            <v>0.64555555555555555</v>
          </cell>
          <cell r="CK63">
            <v>0.34972222222222221</v>
          </cell>
          <cell r="CL63">
            <v>-0.16111111111111112</v>
          </cell>
          <cell r="CM63">
            <v>7.2222222222222215E-2</v>
          </cell>
          <cell r="CN63">
            <v>0</v>
          </cell>
          <cell r="CO63">
            <v>349.30388888893253</v>
          </cell>
          <cell r="CP63">
            <v>45.371111111121195</v>
          </cell>
          <cell r="CQ63">
            <v>0</v>
          </cell>
          <cell r="CR63">
            <v>12.193333333333333</v>
          </cell>
          <cell r="CS63">
            <v>0</v>
          </cell>
          <cell r="CT63">
            <v>0</v>
          </cell>
          <cell r="CU63">
            <v>17.294722222222223</v>
          </cell>
          <cell r="CV63">
            <v>0</v>
          </cell>
          <cell r="CW63">
            <v>7.0841666666666665</v>
          </cell>
          <cell r="CX63">
            <v>21.111944444444443</v>
          </cell>
          <cell r="CY63">
            <v>6.85</v>
          </cell>
          <cell r="CZ63">
            <v>3.4036111111111111</v>
          </cell>
          <cell r="DA63">
            <v>8.5399999999999991</v>
          </cell>
          <cell r="DB63">
            <v>0</v>
          </cell>
          <cell r="DC63">
            <v>2.9580555555555557</v>
          </cell>
          <cell r="DD63">
            <v>0</v>
          </cell>
          <cell r="DE63">
            <v>4.5436111111111108</v>
          </cell>
          <cell r="DF63">
            <v>0</v>
          </cell>
          <cell r="DG63">
            <v>0</v>
          </cell>
          <cell r="DH63">
            <v>0</v>
          </cell>
          <cell r="DI63">
            <v>5.6119444444444442</v>
          </cell>
          <cell r="DJ63">
            <v>5.9891666666666667</v>
          </cell>
          <cell r="DK63">
            <v>3.6894444444444443</v>
          </cell>
          <cell r="DL63">
            <v>0</v>
          </cell>
          <cell r="DM63">
            <v>0</v>
          </cell>
          <cell r="DN63">
            <v>62.697777777777787</v>
          </cell>
          <cell r="DO63">
            <v>144.64111111112121</v>
          </cell>
          <cell r="DP63">
            <v>505.42583333353917</v>
          </cell>
          <cell r="DQ63">
            <v>21.733310833342188</v>
          </cell>
          <cell r="DR63">
            <v>4.3000000000000003E-2</v>
          </cell>
          <cell r="DS63">
            <v>527.15914416688133</v>
          </cell>
          <cell r="DT63">
            <v>28.093611111111109</v>
          </cell>
          <cell r="DU63">
            <v>11.48083333348545</v>
          </cell>
          <cell r="DV63">
            <v>43.05</v>
          </cell>
          <cell r="DW63">
            <v>8.1664143506484974E-2</v>
          </cell>
          <cell r="DX63">
            <v>1866.6910499999997</v>
          </cell>
          <cell r="DY63">
            <v>0</v>
          </cell>
          <cell r="DZ63">
            <v>0</v>
          </cell>
          <cell r="EA63">
            <v>0.27437845423266066</v>
          </cell>
          <cell r="EB63">
            <v>43.360999999999997</v>
          </cell>
          <cell r="EC63">
            <v>24724.838700220142</v>
          </cell>
          <cell r="ED63">
            <v>991.96718805555543</v>
          </cell>
          <cell r="EE63">
            <v>33</v>
          </cell>
          <cell r="EF63">
            <v>20.874242424518997</v>
          </cell>
          <cell r="EG63">
            <v>0.19583333317035187</v>
          </cell>
          <cell r="EH63">
            <v>40.851063863785356</v>
          </cell>
          <cell r="EI63">
            <v>12.566695866869027</v>
          </cell>
          <cell r="EJ63">
            <v>0</v>
          </cell>
          <cell r="EK63">
            <v>23.235800344234079</v>
          </cell>
          <cell r="EL63">
            <v>-12.413793103448276</v>
          </cell>
          <cell r="EM63">
            <v>0</v>
          </cell>
          <cell r="EN63">
            <v>0</v>
          </cell>
          <cell r="EO63">
            <v>179.35821655699499</v>
          </cell>
          <cell r="EP63">
            <v>155.57371038753823</v>
          </cell>
          <cell r="EQ63">
            <v>-204.71073878603201</v>
          </cell>
          <cell r="ER63">
            <v>-130.54728673004445</v>
          </cell>
          <cell r="ES63">
            <v>-50.309146310672475</v>
          </cell>
          <cell r="ET63">
            <v>6.9116916099188908E-3</v>
          </cell>
          <cell r="EU63">
            <v>5.5730275119394728</v>
          </cell>
          <cell r="EV63">
            <v>4.2311111111258572</v>
          </cell>
          <cell r="EW63">
            <v>0.31138888888888888</v>
          </cell>
        </row>
        <row r="64">
          <cell r="A64">
            <v>42192</v>
          </cell>
          <cell r="B64">
            <v>2</v>
          </cell>
          <cell r="C64" t="str">
            <v>Tue</v>
          </cell>
          <cell r="D64">
            <v>28539</v>
          </cell>
          <cell r="E64">
            <v>183</v>
          </cell>
          <cell r="F64">
            <v>0</v>
          </cell>
          <cell r="G64">
            <v>0</v>
          </cell>
          <cell r="H64">
            <v>7342</v>
          </cell>
          <cell r="I64">
            <v>180</v>
          </cell>
          <cell r="J64">
            <v>0</v>
          </cell>
          <cell r="K64">
            <v>36244</v>
          </cell>
          <cell r="L64">
            <v>62</v>
          </cell>
          <cell r="M64">
            <v>36306</v>
          </cell>
          <cell r="N64">
            <v>435</v>
          </cell>
          <cell r="O64">
            <v>1050</v>
          </cell>
          <cell r="P64">
            <v>50258</v>
          </cell>
          <cell r="Q64">
            <v>537</v>
          </cell>
          <cell r="R64">
            <v>3</v>
          </cell>
          <cell r="S64">
            <v>0</v>
          </cell>
          <cell r="T64">
            <v>0</v>
          </cell>
          <cell r="U64">
            <v>521</v>
          </cell>
          <cell r="V64">
            <v>541</v>
          </cell>
          <cell r="W64">
            <v>540</v>
          </cell>
          <cell r="X64">
            <v>777</v>
          </cell>
          <cell r="Y64">
            <v>0</v>
          </cell>
          <cell r="Z64">
            <v>19</v>
          </cell>
          <cell r="AA64">
            <v>1</v>
          </cell>
          <cell r="AB64">
            <v>797</v>
          </cell>
          <cell r="AC64">
            <v>18</v>
          </cell>
          <cell r="AD64">
            <v>765</v>
          </cell>
          <cell r="AE64">
            <v>26</v>
          </cell>
          <cell r="AF64">
            <v>0</v>
          </cell>
          <cell r="AG64">
            <v>0</v>
          </cell>
          <cell r="AH64">
            <v>0.96229004503545157</v>
          </cell>
          <cell r="AI64">
            <v>0.96933287909192578</v>
          </cell>
          <cell r="AJ64">
            <v>0.9879980134642975</v>
          </cell>
          <cell r="AK64">
            <v>195.87545923013997</v>
          </cell>
          <cell r="AL64">
            <v>267.69605851279971</v>
          </cell>
          <cell r="AM64">
            <v>4.9663392561527424E-3</v>
          </cell>
          <cell r="AN64">
            <v>15.590264745765364</v>
          </cell>
          <cell r="AO64">
            <v>29.243611663404483</v>
          </cell>
          <cell r="AP64">
            <v>24.328621908037938</v>
          </cell>
          <cell r="AQ64">
            <v>9.0996325508636815</v>
          </cell>
          <cell r="AR64">
            <v>67.118518518518513</v>
          </cell>
          <cell r="AS64">
            <v>13.310694204699926</v>
          </cell>
          <cell r="AT64">
            <v>64.969770362266686</v>
          </cell>
          <cell r="AU64">
            <v>181.97849648335728</v>
          </cell>
          <cell r="AV64">
            <v>0.35701894244526</v>
          </cell>
          <cell r="AW64">
            <v>0.76129936322646219</v>
          </cell>
          <cell r="AX64">
            <v>47.422286486829435</v>
          </cell>
          <cell r="BF64">
            <v>20.9925</v>
          </cell>
          <cell r="BG64">
            <v>121.70694444451946</v>
          </cell>
          <cell r="BH64">
            <v>437.73722222245482</v>
          </cell>
          <cell r="BI64">
            <v>0</v>
          </cell>
          <cell r="BJ64">
            <v>580.43666666697425</v>
          </cell>
          <cell r="BK64">
            <v>199.166388888781</v>
          </cell>
          <cell r="BL64">
            <v>191.65583333333333</v>
          </cell>
          <cell r="BM64">
            <v>145.69972222231613</v>
          </cell>
          <cell r="BN64">
            <v>137.07833333333332</v>
          </cell>
          <cell r="BO64">
            <v>0.68361111111111106</v>
          </cell>
          <cell r="BP64">
            <v>0.76583333333333337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52.783055555353769</v>
          </cell>
          <cell r="BV64">
            <v>53.811666666666667</v>
          </cell>
          <cell r="BW64">
            <v>67.349722222337604</v>
          </cell>
          <cell r="BX64">
            <v>35.905277777777776</v>
          </cell>
          <cell r="BY64">
            <v>31.444444444559824</v>
          </cell>
          <cell r="BZ64">
            <v>36.104444444444447</v>
          </cell>
          <cell r="CA64">
            <v>59.343055555440692</v>
          </cell>
          <cell r="CB64">
            <v>0</v>
          </cell>
          <cell r="CC64">
            <v>0</v>
          </cell>
          <cell r="CD64">
            <v>59.876666666910886</v>
          </cell>
          <cell r="CE64">
            <v>52.416111111111114</v>
          </cell>
          <cell r="CF64">
            <v>59.712222222466437</v>
          </cell>
          <cell r="CG64">
            <v>52.302777777777777</v>
          </cell>
          <cell r="CH64">
            <v>0</v>
          </cell>
          <cell r="CI64">
            <v>0</v>
          </cell>
          <cell r="CJ64">
            <v>6.9722222222222227E-2</v>
          </cell>
          <cell r="CK64">
            <v>9.3333333333333324E-2</v>
          </cell>
          <cell r="CL64">
            <v>9.4722222222222222E-2</v>
          </cell>
          <cell r="CM64">
            <v>0.02</v>
          </cell>
          <cell r="CN64">
            <v>0</v>
          </cell>
          <cell r="CO64">
            <v>385.73583333347017</v>
          </cell>
          <cell r="CP64">
            <v>78.421666666666667</v>
          </cell>
          <cell r="CQ64">
            <v>0</v>
          </cell>
          <cell r="CR64">
            <v>7.6950000000000003</v>
          </cell>
          <cell r="CS64">
            <v>0</v>
          </cell>
          <cell r="CT64">
            <v>0</v>
          </cell>
          <cell r="CU64">
            <v>13.640277777777778</v>
          </cell>
          <cell r="CV64">
            <v>0</v>
          </cell>
          <cell r="CW64">
            <v>0</v>
          </cell>
          <cell r="CX64">
            <v>17.258611111111112</v>
          </cell>
          <cell r="CY64">
            <v>6.6666666666666661</v>
          </cell>
          <cell r="CZ64">
            <v>1.6722222222222223</v>
          </cell>
          <cell r="DA64">
            <v>4.4658333333333342</v>
          </cell>
          <cell r="DB64">
            <v>0.85166666666666668</v>
          </cell>
          <cell r="DC64">
            <v>1.4530555555555555</v>
          </cell>
          <cell r="DD64">
            <v>0</v>
          </cell>
          <cell r="DE64">
            <v>10.421666666666667</v>
          </cell>
          <cell r="DF64">
            <v>0</v>
          </cell>
          <cell r="DG64">
            <v>0</v>
          </cell>
          <cell r="DH64">
            <v>0</v>
          </cell>
          <cell r="DI64">
            <v>7.4877777777777776</v>
          </cell>
          <cell r="DJ64">
            <v>6.6758333333333333</v>
          </cell>
          <cell r="DK64">
            <v>0</v>
          </cell>
          <cell r="DL64">
            <v>0</v>
          </cell>
          <cell r="DM64">
            <v>0</v>
          </cell>
          <cell r="DN64">
            <v>56.953333333333333</v>
          </cell>
          <cell r="DO64">
            <v>156.71027777777778</v>
          </cell>
          <cell r="DP64">
            <v>557.85944444479503</v>
          </cell>
          <cell r="DQ64">
            <v>23.987956111126184</v>
          </cell>
          <cell r="DR64">
            <v>4.2999999999999997E-2</v>
          </cell>
          <cell r="DS64">
            <v>581.84740055592124</v>
          </cell>
          <cell r="DT64">
            <v>29.910833333333333</v>
          </cell>
          <cell r="DU64">
            <v>15.413333333547008</v>
          </cell>
          <cell r="DV64">
            <v>27.34</v>
          </cell>
          <cell r="DW64">
            <v>4.6988265263157018E-2</v>
          </cell>
          <cell r="DX64">
            <v>1238.3379599999998</v>
          </cell>
          <cell r="DY64">
            <v>0</v>
          </cell>
          <cell r="DZ64">
            <v>0</v>
          </cell>
          <cell r="EA64">
            <v>0.26933226414357142</v>
          </cell>
          <cell r="EB64">
            <v>45.293999999999997</v>
          </cell>
          <cell r="EC64">
            <v>27592.534120779896</v>
          </cell>
          <cell r="ED64">
            <v>0</v>
          </cell>
          <cell r="EE64">
            <v>37</v>
          </cell>
          <cell r="EF64">
            <v>24.994594594941095</v>
          </cell>
          <cell r="EG64">
            <v>1.4027777777731212</v>
          </cell>
          <cell r="EH64">
            <v>18.534653465408063</v>
          </cell>
          <cell r="EI64">
            <v>13.012411380457007</v>
          </cell>
          <cell r="EJ64">
            <v>0</v>
          </cell>
          <cell r="EK64">
            <v>272.50996015936255</v>
          </cell>
          <cell r="EL64">
            <v>10.557184750733137</v>
          </cell>
          <cell r="EM64">
            <v>0</v>
          </cell>
          <cell r="EN64">
            <v>0</v>
          </cell>
          <cell r="EO64">
            <v>139.09766918098214</v>
          </cell>
          <cell r="EP64">
            <v>503.2280580254818</v>
          </cell>
          <cell r="EQ64">
            <v>78.653704393133665</v>
          </cell>
          <cell r="ER64">
            <v>605.84413777016709</v>
          </cell>
          <cell r="ES64">
            <v>-177.68944842323799</v>
          </cell>
          <cell r="ET64">
            <v>0.11442611908567657</v>
          </cell>
          <cell r="EU64">
            <v>87.453823241801686</v>
          </cell>
          <cell r="EV64">
            <v>15.167499999943603</v>
          </cell>
          <cell r="EW64">
            <v>0.46222222217281039</v>
          </cell>
        </row>
        <row r="65">
          <cell r="A65">
            <v>42193</v>
          </cell>
          <cell r="B65">
            <v>2</v>
          </cell>
          <cell r="C65" t="str">
            <v>Wed</v>
          </cell>
          <cell r="D65">
            <v>33759</v>
          </cell>
          <cell r="E65">
            <v>263</v>
          </cell>
          <cell r="F65">
            <v>0</v>
          </cell>
          <cell r="G65">
            <v>0</v>
          </cell>
          <cell r="H65">
            <v>6069</v>
          </cell>
          <cell r="I65">
            <v>180</v>
          </cell>
          <cell r="J65">
            <v>0</v>
          </cell>
          <cell r="K65">
            <v>40271</v>
          </cell>
          <cell r="L65">
            <v>63</v>
          </cell>
          <cell r="M65">
            <v>40334</v>
          </cell>
          <cell r="N65">
            <v>378</v>
          </cell>
          <cell r="O65">
            <v>1377</v>
          </cell>
          <cell r="P65">
            <v>81127</v>
          </cell>
          <cell r="Q65">
            <v>600</v>
          </cell>
          <cell r="R65">
            <v>0</v>
          </cell>
          <cell r="S65">
            <v>1</v>
          </cell>
          <cell r="T65">
            <v>0</v>
          </cell>
          <cell r="U65">
            <v>559</v>
          </cell>
          <cell r="V65">
            <v>601</v>
          </cell>
          <cell r="W65">
            <v>600</v>
          </cell>
          <cell r="X65">
            <v>719</v>
          </cell>
          <cell r="Y65">
            <v>2</v>
          </cell>
          <cell r="Z65">
            <v>5</v>
          </cell>
          <cell r="AA65">
            <v>1</v>
          </cell>
          <cell r="AB65">
            <v>727</v>
          </cell>
          <cell r="AC65">
            <v>20</v>
          </cell>
          <cell r="AD65">
            <v>898</v>
          </cell>
          <cell r="AE65">
            <v>47</v>
          </cell>
          <cell r="AF65">
            <v>0</v>
          </cell>
          <cell r="AG65">
            <v>0</v>
          </cell>
          <cell r="AH65">
            <v>0.90420496678097462</v>
          </cell>
          <cell r="AI65">
            <v>1.0250699779939507</v>
          </cell>
          <cell r="AJ65">
            <v>0.99061359290804796</v>
          </cell>
          <cell r="AK65">
            <v>193.51337752417476</v>
          </cell>
          <cell r="AL65">
            <v>198.07531380753139</v>
          </cell>
          <cell r="AM65">
            <v>4.4697176628342977E-3</v>
          </cell>
          <cell r="AN65">
            <v>16.267889197729701</v>
          </cell>
          <cell r="AO65">
            <v>32.429462060303152</v>
          </cell>
          <cell r="AP65">
            <v>21.28774808707723</v>
          </cell>
          <cell r="AQ65">
            <v>13.54418791310221</v>
          </cell>
          <cell r="AR65">
            <v>67.118333333333339</v>
          </cell>
          <cell r="AS65">
            <v>14.892370021856728</v>
          </cell>
          <cell r="AT65">
            <v>66.621632054375155</v>
          </cell>
          <cell r="AU65">
            <v>184.90630049898633</v>
          </cell>
          <cell r="AV65">
            <v>0.36029941583705188</v>
          </cell>
          <cell r="AW65">
            <v>0.7168972102173623</v>
          </cell>
          <cell r="AX65">
            <v>45.791814151398988</v>
          </cell>
          <cell r="BF65">
            <v>22.521944444444443</v>
          </cell>
          <cell r="BG65">
            <v>166.82861111133437</v>
          </cell>
          <cell r="BH65">
            <v>417.79555555510723</v>
          </cell>
          <cell r="BI65">
            <v>27.659444444444443</v>
          </cell>
          <cell r="BJ65">
            <v>634.80555555533056</v>
          </cell>
          <cell r="BK65">
            <v>217.79138888899445</v>
          </cell>
          <cell r="BL65">
            <v>196.92805555555555</v>
          </cell>
          <cell r="BM65">
            <v>174.45305555572062</v>
          </cell>
          <cell r="BN65">
            <v>156.57416666666668</v>
          </cell>
          <cell r="BO65">
            <v>1.3277777777777777</v>
          </cell>
          <cell r="BP65">
            <v>1.1383333333333334</v>
          </cell>
          <cell r="BQ65">
            <v>0</v>
          </cell>
          <cell r="BR65">
            <v>0</v>
          </cell>
          <cell r="BS65">
            <v>0</v>
          </cell>
          <cell r="BT65">
            <v>0</v>
          </cell>
          <cell r="BU65">
            <v>42.010555555496055</v>
          </cell>
          <cell r="BV65">
            <v>39.215555555555554</v>
          </cell>
          <cell r="BW65">
            <v>84.645277777781402</v>
          </cell>
          <cell r="BX65">
            <v>42.461388888888891</v>
          </cell>
          <cell r="BY65">
            <v>42.183888888892511</v>
          </cell>
          <cell r="BZ65">
            <v>43.426944444444445</v>
          </cell>
          <cell r="CA65">
            <v>44.29944444432725</v>
          </cell>
          <cell r="CB65">
            <v>0</v>
          </cell>
          <cell r="CC65">
            <v>0</v>
          </cell>
          <cell r="CD65">
            <v>48.816944444236974</v>
          </cell>
          <cell r="CE65">
            <v>49.855277777777772</v>
          </cell>
          <cell r="CF65">
            <v>48.46055555534808</v>
          </cell>
          <cell r="CG65">
            <v>49.582222222222221</v>
          </cell>
          <cell r="CH65">
            <v>5.1111111111111114E-2</v>
          </cell>
          <cell r="CI65">
            <v>0.10027777777777777</v>
          </cell>
          <cell r="CJ65">
            <v>0.2663888888888889</v>
          </cell>
          <cell r="CK65">
            <v>0.13583333333333333</v>
          </cell>
          <cell r="CL65">
            <v>3.888888888888889E-2</v>
          </cell>
          <cell r="CM65">
            <v>3.6944444444444446E-2</v>
          </cell>
          <cell r="CN65">
            <v>0</v>
          </cell>
          <cell r="CO65">
            <v>395.55305555534011</v>
          </cell>
          <cell r="CP65">
            <v>83.018333333219246</v>
          </cell>
          <cell r="CQ65">
            <v>0</v>
          </cell>
          <cell r="CR65">
            <v>6.9577777777777774</v>
          </cell>
          <cell r="CS65">
            <v>0</v>
          </cell>
          <cell r="CT65">
            <v>0</v>
          </cell>
          <cell r="CU65">
            <v>21.106944444444444</v>
          </cell>
          <cell r="CV65">
            <v>0</v>
          </cell>
          <cell r="CW65">
            <v>11.134166666666667</v>
          </cell>
          <cell r="CX65">
            <v>23.624722222222225</v>
          </cell>
          <cell r="CY65">
            <v>23.267222222222223</v>
          </cell>
          <cell r="CZ65">
            <v>3.4044444445246418</v>
          </cell>
          <cell r="DA65">
            <v>5.7086111111111109</v>
          </cell>
          <cell r="DB65">
            <v>1.0041666666666667</v>
          </cell>
          <cell r="DC65">
            <v>0</v>
          </cell>
          <cell r="DD65">
            <v>0</v>
          </cell>
          <cell r="DE65">
            <v>5.3969444444444443</v>
          </cell>
          <cell r="DF65">
            <v>0.16750000000000001</v>
          </cell>
          <cell r="DG65">
            <v>0</v>
          </cell>
          <cell r="DH65">
            <v>0</v>
          </cell>
          <cell r="DI65">
            <v>9.330277777777777</v>
          </cell>
          <cell r="DJ65">
            <v>2.5586111111111109</v>
          </cell>
          <cell r="DK65">
            <v>6.4236111111111107</v>
          </cell>
          <cell r="DL65">
            <v>0</v>
          </cell>
          <cell r="DM65">
            <v>0</v>
          </cell>
          <cell r="DN65">
            <v>80.886111111191312</v>
          </cell>
          <cell r="DO65">
            <v>203.10333333329945</v>
          </cell>
          <cell r="DP65">
            <v>604.47333333310826</v>
          </cell>
          <cell r="DQ65">
            <v>25.992353333323653</v>
          </cell>
          <cell r="DR65">
            <v>4.2999999999999997E-2</v>
          </cell>
          <cell r="DS65">
            <v>630.46568666643191</v>
          </cell>
          <cell r="DT65">
            <v>33.011388888888888</v>
          </cell>
          <cell r="DU65">
            <v>5.8169444444687404</v>
          </cell>
          <cell r="DV65">
            <v>51.77</v>
          </cell>
          <cell r="DW65">
            <v>8.2113905791974653E-2</v>
          </cell>
          <cell r="DX65">
            <v>2190.7510900000002</v>
          </cell>
          <cell r="DY65">
            <v>0</v>
          </cell>
          <cell r="DZ65">
            <v>0</v>
          </cell>
          <cell r="EA65">
            <v>0.32214811627132656</v>
          </cell>
          <cell r="EB65">
            <v>42.317</v>
          </cell>
          <cell r="EC65">
            <v>28870.167552663399</v>
          </cell>
          <cell r="ED65">
            <v>1170.4647105555555</v>
          </cell>
          <cell r="EE65">
            <v>43</v>
          </cell>
          <cell r="EF65">
            <v>8.1166666667005671</v>
          </cell>
          <cell r="EG65">
            <v>2.3033333331853565</v>
          </cell>
          <cell r="EH65">
            <v>20.405209842121344</v>
          </cell>
          <cell r="EI65">
            <v>14.836808859502469</v>
          </cell>
          <cell r="EJ65">
            <v>39.130434782608695</v>
          </cell>
          <cell r="EK65">
            <v>18.769551616266945</v>
          </cell>
          <cell r="EL65">
            <v>25.714285714285715</v>
          </cell>
          <cell r="EM65">
            <v>0</v>
          </cell>
          <cell r="EN65">
            <v>0</v>
          </cell>
          <cell r="EO65">
            <v>144.46369298741681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>
            <v>3.9594444445637054</v>
          </cell>
          <cell r="EW65">
            <v>0</v>
          </cell>
        </row>
        <row r="66">
          <cell r="A66">
            <v>42194</v>
          </cell>
          <cell r="B66">
            <v>2</v>
          </cell>
          <cell r="C66" t="str">
            <v>Thu</v>
          </cell>
          <cell r="D66">
            <v>32257</v>
          </cell>
          <cell r="E66">
            <v>183</v>
          </cell>
          <cell r="F66">
            <v>0</v>
          </cell>
          <cell r="G66">
            <v>0</v>
          </cell>
          <cell r="H66">
            <v>8809</v>
          </cell>
          <cell r="I66">
            <v>580</v>
          </cell>
          <cell r="J66">
            <v>0</v>
          </cell>
          <cell r="K66">
            <v>41829</v>
          </cell>
          <cell r="L66">
            <v>64</v>
          </cell>
          <cell r="M66">
            <v>41893</v>
          </cell>
          <cell r="N66">
            <v>244</v>
          </cell>
          <cell r="O66">
            <v>863</v>
          </cell>
          <cell r="P66">
            <v>37610</v>
          </cell>
          <cell r="Q66">
            <v>713</v>
          </cell>
          <cell r="R66">
            <v>3</v>
          </cell>
          <cell r="S66">
            <v>0</v>
          </cell>
          <cell r="T66">
            <v>0</v>
          </cell>
          <cell r="U66">
            <v>679</v>
          </cell>
          <cell r="V66">
            <v>794</v>
          </cell>
          <cell r="W66">
            <v>716</v>
          </cell>
          <cell r="X66">
            <v>912</v>
          </cell>
          <cell r="Y66">
            <v>2</v>
          </cell>
          <cell r="Z66">
            <v>8</v>
          </cell>
          <cell r="AA66">
            <v>4</v>
          </cell>
          <cell r="AB66">
            <v>926</v>
          </cell>
          <cell r="AC66">
            <v>26</v>
          </cell>
          <cell r="AD66">
            <v>742</v>
          </cell>
          <cell r="AE66">
            <v>33</v>
          </cell>
          <cell r="AF66">
            <v>0</v>
          </cell>
          <cell r="AG66">
            <v>0</v>
          </cell>
          <cell r="AH66">
            <v>1.0447791189528834</v>
          </cell>
          <cell r="AI66">
            <v>1.1974748471067211</v>
          </cell>
          <cell r="AJ66">
            <v>0.99416672643381387</v>
          </cell>
          <cell r="AK66">
            <v>212.90187738321839</v>
          </cell>
          <cell r="AL66">
            <v>180</v>
          </cell>
          <cell r="AM66">
            <v>1.3865978149130986E-2</v>
          </cell>
          <cell r="AN66">
            <v>16.255840601943454</v>
          </cell>
          <cell r="AO66">
            <v>34.432007092984591</v>
          </cell>
          <cell r="AP66">
            <v>26.476622823148325</v>
          </cell>
          <cell r="AQ66">
            <v>13.016406853654212</v>
          </cell>
          <cell r="AR66">
            <v>58.420391061452513</v>
          </cell>
          <cell r="AS66">
            <v>18.218882360886287</v>
          </cell>
          <cell r="AT66">
            <v>81.141618107860054</v>
          </cell>
          <cell r="AU66">
            <v>207.28034060253458</v>
          </cell>
          <cell r="AV66">
            <v>0.39145834029408128</v>
          </cell>
          <cell r="AW66">
            <v>0.58453704698590692</v>
          </cell>
          <cell r="AX66">
            <v>45.47486273866415</v>
          </cell>
          <cell r="BF66">
            <v>22.521944444444443</v>
          </cell>
          <cell r="BG66">
            <v>137.04527777777881</v>
          </cell>
          <cell r="BH66">
            <v>374.90249999941119</v>
          </cell>
          <cell r="BI66">
            <v>14.61888888888889</v>
          </cell>
          <cell r="BJ66">
            <v>549.0886111105234</v>
          </cell>
          <cell r="BK66">
            <v>201.7991666667906</v>
          </cell>
          <cell r="BL66">
            <v>210.83555555555557</v>
          </cell>
          <cell r="BM66">
            <v>151.51111111123814</v>
          </cell>
          <cell r="BN66">
            <v>155.80500000000001</v>
          </cell>
          <cell r="BO66">
            <v>1.0166666666666666</v>
          </cell>
          <cell r="BP66">
            <v>0.85972222222222228</v>
          </cell>
          <cell r="BQ66">
            <v>0</v>
          </cell>
          <cell r="BR66">
            <v>0</v>
          </cell>
          <cell r="BS66">
            <v>0</v>
          </cell>
          <cell r="BT66">
            <v>0</v>
          </cell>
          <cell r="BU66">
            <v>49.271388888885781</v>
          </cell>
          <cell r="BV66">
            <v>54.170833333333334</v>
          </cell>
          <cell r="BW66">
            <v>53.088611111062733</v>
          </cell>
          <cell r="BX66">
            <v>25.06388888888889</v>
          </cell>
          <cell r="BY66">
            <v>28.024722222173843</v>
          </cell>
          <cell r="BZ66">
            <v>34.50888888888889</v>
          </cell>
          <cell r="CA66">
            <v>55.007499999816844</v>
          </cell>
          <cell r="CB66">
            <v>0</v>
          </cell>
          <cell r="CC66">
            <v>0</v>
          </cell>
          <cell r="CD66">
            <v>50.826388889145512</v>
          </cell>
          <cell r="CE66">
            <v>59.913333333333334</v>
          </cell>
          <cell r="CF66">
            <v>50.808611111367739</v>
          </cell>
          <cell r="CG66">
            <v>59.475277777777777</v>
          </cell>
          <cell r="CH66">
            <v>5.4444444444444441E-2</v>
          </cell>
          <cell r="CI66">
            <v>8.1944444444444445E-2</v>
          </cell>
          <cell r="CJ66">
            <v>0.23888888888888887</v>
          </cell>
          <cell r="CK66">
            <v>0.23194444444444445</v>
          </cell>
          <cell r="CL66">
            <v>-0.27555555555555555</v>
          </cell>
          <cell r="CM66">
            <v>0.12416666666666666</v>
          </cell>
          <cell r="CN66">
            <v>0</v>
          </cell>
          <cell r="CO66">
            <v>360.72166666681568</v>
          </cell>
          <cell r="CP66">
            <v>70.179166666722807</v>
          </cell>
          <cell r="CQ66">
            <v>0</v>
          </cell>
          <cell r="CR66">
            <v>6.9036111111111111</v>
          </cell>
          <cell r="CS66">
            <v>0</v>
          </cell>
          <cell r="CT66">
            <v>0</v>
          </cell>
          <cell r="CU66">
            <v>19.011666666666667</v>
          </cell>
          <cell r="CV66">
            <v>0</v>
          </cell>
          <cell r="CW66">
            <v>3.9544444444444444</v>
          </cell>
          <cell r="CX66">
            <v>22.83388888888889</v>
          </cell>
          <cell r="CY66">
            <v>8.9027777777777786</v>
          </cell>
          <cell r="CZ66">
            <v>-19.744722222252747</v>
          </cell>
          <cell r="DA66">
            <v>16.714444444444446</v>
          </cell>
          <cell r="DB66">
            <v>0</v>
          </cell>
          <cell r="DC66">
            <v>1.5216666666666667</v>
          </cell>
          <cell r="DD66">
            <v>1.0766666666666667</v>
          </cell>
          <cell r="DE66">
            <v>0</v>
          </cell>
          <cell r="DF66">
            <v>0</v>
          </cell>
          <cell r="DG66">
            <v>0</v>
          </cell>
          <cell r="DH66">
            <v>0</v>
          </cell>
          <cell r="DI66">
            <v>7.8002777777777776</v>
          </cell>
          <cell r="DJ66">
            <v>1.6205555555555555</v>
          </cell>
          <cell r="DK66">
            <v>6.7613888888888889</v>
          </cell>
          <cell r="DL66">
            <v>0</v>
          </cell>
          <cell r="DM66">
            <v>0</v>
          </cell>
          <cell r="DN66">
            <v>47.486944444413922</v>
          </cell>
          <cell r="DO66">
            <v>147.53583333335894</v>
          </cell>
          <cell r="DP66">
            <v>515.50611111054604</v>
          </cell>
          <cell r="DQ66">
            <v>22.16676277775348</v>
          </cell>
          <cell r="DR66">
            <v>4.2999999999999997E-2</v>
          </cell>
          <cell r="DS66">
            <v>537.67287388829948</v>
          </cell>
          <cell r="DT66">
            <v>34.079444444444448</v>
          </cell>
          <cell r="DU66">
            <v>7.2486111103714554</v>
          </cell>
          <cell r="DV66">
            <v>69.720000000000013</v>
          </cell>
          <cell r="DW66">
            <v>0.12966992270933164</v>
          </cell>
          <cell r="DX66">
            <v>2806.5786000000007</v>
          </cell>
          <cell r="DY66">
            <v>0</v>
          </cell>
          <cell r="DZ66">
            <v>0</v>
          </cell>
          <cell r="EA66">
            <v>0.27439701814677975</v>
          </cell>
          <cell r="EB66">
            <v>40.255000000000003</v>
          </cell>
          <cell r="EC66">
            <v>24450.600138373498</v>
          </cell>
          <cell r="ED66">
            <v>588.48337222222233</v>
          </cell>
          <cell r="EE66">
            <v>46</v>
          </cell>
          <cell r="EF66">
            <v>9.4547101439627674</v>
          </cell>
          <cell r="EG66">
            <v>1.224166666628379</v>
          </cell>
          <cell r="EH66">
            <v>26.957113683620523</v>
          </cell>
          <cell r="EI66">
            <v>17.949713248429109</v>
          </cell>
          <cell r="EJ66">
            <v>36.734693877551024</v>
          </cell>
          <cell r="EK66">
            <v>33.488372093023258</v>
          </cell>
          <cell r="EL66">
            <v>-14.516129032258064</v>
          </cell>
          <cell r="EM66">
            <v>0</v>
          </cell>
          <cell r="EN66">
            <v>0</v>
          </cell>
          <cell r="EO66">
            <v>178.7852991086894</v>
          </cell>
          <cell r="EP66">
            <v>-718.99535626344425</v>
          </cell>
          <cell r="EQ66">
            <v>-41.075199615890128</v>
          </cell>
          <cell r="ER66">
            <v>-310.24770647714558</v>
          </cell>
          <cell r="ES66">
            <v>-1050.2494915644736</v>
          </cell>
          <cell r="ET66">
            <v>-6.2336197154878703E-2</v>
          </cell>
          <cell r="EU66">
            <v>-57.338508216638921</v>
          </cell>
          <cell r="EV66">
            <v>5.021111111143707</v>
          </cell>
          <cell r="EW66">
            <v>0</v>
          </cell>
        </row>
        <row r="67">
          <cell r="A67">
            <v>42195</v>
          </cell>
          <cell r="B67">
            <v>2</v>
          </cell>
          <cell r="C67" t="str">
            <v>Fri</v>
          </cell>
          <cell r="D67">
            <v>49992</v>
          </cell>
          <cell r="E67">
            <v>0</v>
          </cell>
          <cell r="F67">
            <v>0</v>
          </cell>
          <cell r="G67">
            <v>0</v>
          </cell>
          <cell r="H67">
            <v>9753</v>
          </cell>
          <cell r="I67">
            <v>440</v>
          </cell>
          <cell r="J67">
            <v>0</v>
          </cell>
          <cell r="K67">
            <v>60185</v>
          </cell>
          <cell r="L67">
            <v>65</v>
          </cell>
          <cell r="M67">
            <v>60250</v>
          </cell>
          <cell r="N67">
            <v>363</v>
          </cell>
          <cell r="O67">
            <v>1041</v>
          </cell>
          <cell r="P67">
            <v>50856</v>
          </cell>
          <cell r="Q67">
            <v>680</v>
          </cell>
          <cell r="R67">
            <v>0</v>
          </cell>
          <cell r="S67">
            <v>0</v>
          </cell>
          <cell r="T67">
            <v>0</v>
          </cell>
          <cell r="U67">
            <v>655</v>
          </cell>
          <cell r="V67">
            <v>680</v>
          </cell>
          <cell r="W67">
            <v>680</v>
          </cell>
          <cell r="X67">
            <v>1113</v>
          </cell>
          <cell r="Y67">
            <v>1</v>
          </cell>
          <cell r="Z67">
            <v>1</v>
          </cell>
          <cell r="AA67">
            <v>4</v>
          </cell>
          <cell r="AB67">
            <v>1119</v>
          </cell>
          <cell r="AC67">
            <v>10</v>
          </cell>
          <cell r="AD67">
            <v>594</v>
          </cell>
          <cell r="AE67">
            <v>10</v>
          </cell>
          <cell r="AF67">
            <v>0</v>
          </cell>
          <cell r="AG67">
            <v>0</v>
          </cell>
          <cell r="AH67">
            <v>0.99972664251082766</v>
          </cell>
          <cell r="AI67">
            <v>1.0740455870010399</v>
          </cell>
          <cell r="AJ67">
            <v>0.99396859682645178</v>
          </cell>
          <cell r="AK67">
            <v>215.22763965138952</v>
          </cell>
          <cell r="AL67">
            <v>0</v>
          </cell>
          <cell r="AM67">
            <v>7.3107917255130018E-3</v>
          </cell>
          <cell r="AN67">
            <v>20.324202374390715</v>
          </cell>
          <cell r="AO67">
            <v>36.026994289669496</v>
          </cell>
          <cell r="AP67">
            <v>26.607273949175813</v>
          </cell>
          <cell r="AQ67">
            <v>12.838801711774195</v>
          </cell>
          <cell r="AR67">
            <v>88.507352941176464</v>
          </cell>
          <cell r="AS67">
            <v>15.634193102757386</v>
          </cell>
          <cell r="AT67">
            <v>91.736104054560315</v>
          </cell>
          <cell r="AU67">
            <v>207.08836997699822</v>
          </cell>
          <cell r="AV67">
            <v>0.44298047285199865</v>
          </cell>
          <cell r="AW67">
            <v>0.7080178573203576</v>
          </cell>
          <cell r="AX67">
            <v>62.27305832370773</v>
          </cell>
          <cell r="BF67">
            <v>20.021944444444443</v>
          </cell>
          <cell r="BG67">
            <v>190.25083333317889</v>
          </cell>
          <cell r="BH67">
            <v>461.92277777727361</v>
          </cell>
          <cell r="BI67">
            <v>14.030555555581426</v>
          </cell>
          <cell r="BJ67">
            <v>686.22611111047831</v>
          </cell>
          <cell r="BK67">
            <v>290.6247222221358</v>
          </cell>
          <cell r="BL67">
            <v>290.54527777777776</v>
          </cell>
          <cell r="BM67">
            <v>232.27499999987685</v>
          </cell>
          <cell r="BN67">
            <v>234.08027777777778</v>
          </cell>
          <cell r="BO67">
            <v>0</v>
          </cell>
          <cell r="BP67">
            <v>0</v>
          </cell>
          <cell r="BQ67">
            <v>0</v>
          </cell>
          <cell r="BR67">
            <v>0</v>
          </cell>
          <cell r="BS67">
            <v>0</v>
          </cell>
          <cell r="BT67">
            <v>0</v>
          </cell>
          <cell r="BU67">
            <v>58.349722222258954</v>
          </cell>
          <cell r="BV67">
            <v>56.465000000000003</v>
          </cell>
          <cell r="BW67">
            <v>51.219722221999739</v>
          </cell>
          <cell r="BX67">
            <v>28.895</v>
          </cell>
          <cell r="BY67">
            <v>22.324722221999739</v>
          </cell>
          <cell r="BZ67">
            <v>28.48</v>
          </cell>
          <cell r="CA67">
            <v>52.964444444716854</v>
          </cell>
          <cell r="CB67">
            <v>0</v>
          </cell>
          <cell r="CC67">
            <v>0</v>
          </cell>
          <cell r="CD67">
            <v>71.573888888620871</v>
          </cell>
          <cell r="CE67">
            <v>72.371388888888873</v>
          </cell>
          <cell r="CF67">
            <v>71.055277777509758</v>
          </cell>
          <cell r="CG67">
            <v>72.086944444444441</v>
          </cell>
          <cell r="CH67">
            <v>3.3611111111111112E-2</v>
          </cell>
          <cell r="CI67">
            <v>6.0555555555555557E-2</v>
          </cell>
          <cell r="CJ67">
            <v>0.105</v>
          </cell>
          <cell r="CK67">
            <v>5.527777777777778E-2</v>
          </cell>
          <cell r="CL67">
            <v>0.38</v>
          </cell>
          <cell r="CM67">
            <v>0.1686111111111111</v>
          </cell>
          <cell r="CN67">
            <v>0</v>
          </cell>
          <cell r="CO67">
            <v>466.38277777747328</v>
          </cell>
          <cell r="CP67">
            <v>78.740833333281074</v>
          </cell>
          <cell r="CQ67">
            <v>0</v>
          </cell>
          <cell r="CR67">
            <v>11.085833333333333</v>
          </cell>
          <cell r="CS67">
            <v>0</v>
          </cell>
          <cell r="CT67">
            <v>0</v>
          </cell>
          <cell r="CU67">
            <v>14.563055555555556</v>
          </cell>
          <cell r="CV67">
            <v>0</v>
          </cell>
          <cell r="CW67">
            <v>2.1038888888888887</v>
          </cell>
          <cell r="CX67">
            <v>28.345000000000002</v>
          </cell>
          <cell r="CY67">
            <v>7.833333333333333</v>
          </cell>
          <cell r="CZ67">
            <v>-0.36666666666666664</v>
          </cell>
          <cell r="DA67">
            <v>8.149166666666666</v>
          </cell>
          <cell r="DB67">
            <v>0</v>
          </cell>
          <cell r="DC67">
            <v>2.1052777777777778</v>
          </cell>
          <cell r="DD67">
            <v>0</v>
          </cell>
          <cell r="DE67">
            <v>5.0599999999999996</v>
          </cell>
          <cell r="DF67">
            <v>1.5833333333333335E-2</v>
          </cell>
          <cell r="DG67">
            <v>0</v>
          </cell>
          <cell r="DH67">
            <v>0</v>
          </cell>
          <cell r="DI67">
            <v>6.8741666666666665</v>
          </cell>
          <cell r="DJ67">
            <v>11.383333333244858</v>
          </cell>
          <cell r="DK67">
            <v>7.3052777777777775</v>
          </cell>
          <cell r="DL67">
            <v>0</v>
          </cell>
          <cell r="DM67">
            <v>0</v>
          </cell>
          <cell r="DN67">
            <v>76.704722222133753</v>
          </cell>
          <cell r="DO67">
            <v>183.19833333319261</v>
          </cell>
          <cell r="DP67">
            <v>656.06666666599222</v>
          </cell>
          <cell r="DQ67">
            <v>28.21086666663766</v>
          </cell>
          <cell r="DR67">
            <v>4.299999999999999E-2</v>
          </cell>
          <cell r="DS67">
            <v>684.2775333326299</v>
          </cell>
          <cell r="DT67">
            <v>38.897777777777776</v>
          </cell>
          <cell r="DU67">
            <v>6.485555555326318</v>
          </cell>
          <cell r="DV67">
            <v>47.75</v>
          </cell>
          <cell r="DW67">
            <v>6.978162759113786E-2</v>
          </cell>
          <cell r="DX67">
            <v>2779.5752499999999</v>
          </cell>
          <cell r="DY67">
            <v>0</v>
          </cell>
          <cell r="DZ67">
            <v>0</v>
          </cell>
          <cell r="EA67">
            <v>0.26772519103610437</v>
          </cell>
          <cell r="EB67">
            <v>58.210999999999999</v>
          </cell>
          <cell r="EC67">
            <v>42612.05474282572</v>
          </cell>
          <cell r="ED67">
            <v>816.73266944595036</v>
          </cell>
          <cell r="EE67">
            <v>46</v>
          </cell>
          <cell r="EF67">
            <v>8.4594202895560677</v>
          </cell>
          <cell r="EG67">
            <v>2.9999999978527842E-2</v>
          </cell>
          <cell r="EH67">
            <v>333.33333357191287</v>
          </cell>
          <cell r="EI67">
            <v>15.66386107848394</v>
          </cell>
          <cell r="EJ67">
            <v>29.75206611570248</v>
          </cell>
          <cell r="EK67">
            <v>9.5238095238095237</v>
          </cell>
          <cell r="EL67">
            <v>10.526315789473685</v>
          </cell>
          <cell r="EM67">
            <v>0</v>
          </cell>
          <cell r="EN67">
            <v>0</v>
          </cell>
          <cell r="EO67">
            <v>167.14732527517458</v>
          </cell>
          <cell r="EP67">
            <v>-1399.8987474462515</v>
          </cell>
          <cell r="EQ67">
            <v>-866.11561862256497</v>
          </cell>
          <cell r="ER67">
            <v>-373.87269530298011</v>
          </cell>
          <cell r="ES67">
            <v>-1105.6358579651692</v>
          </cell>
          <cell r="ET67">
            <v>6.1144613179571983E-2</v>
          </cell>
          <cell r="EU67">
            <v>59.094392394913832</v>
          </cell>
          <cell r="EV67">
            <v>4.5580555557350939</v>
          </cell>
          <cell r="EW67">
            <v>0</v>
          </cell>
        </row>
        <row r="68">
          <cell r="A68">
            <v>42196</v>
          </cell>
          <cell r="B68">
            <v>2</v>
          </cell>
          <cell r="C68" t="str">
            <v>Sat</v>
          </cell>
          <cell r="D68">
            <v>31466</v>
          </cell>
          <cell r="E68">
            <v>88</v>
          </cell>
          <cell r="F68">
            <v>0</v>
          </cell>
          <cell r="G68">
            <v>0</v>
          </cell>
          <cell r="H68">
            <v>11256</v>
          </cell>
          <cell r="I68">
            <v>360</v>
          </cell>
          <cell r="J68">
            <v>0</v>
          </cell>
          <cell r="K68">
            <v>43170</v>
          </cell>
          <cell r="L68">
            <v>66</v>
          </cell>
          <cell r="M68">
            <v>43236</v>
          </cell>
          <cell r="N68">
            <v>247</v>
          </cell>
          <cell r="O68">
            <v>535</v>
          </cell>
          <cell r="P68">
            <v>18899</v>
          </cell>
          <cell r="Q68">
            <v>639</v>
          </cell>
          <cell r="R68">
            <v>3</v>
          </cell>
          <cell r="S68">
            <v>0</v>
          </cell>
          <cell r="T68">
            <v>0</v>
          </cell>
          <cell r="U68">
            <v>614</v>
          </cell>
          <cell r="V68">
            <v>642</v>
          </cell>
          <cell r="W68">
            <v>642</v>
          </cell>
          <cell r="X68">
            <v>852</v>
          </cell>
          <cell r="Y68">
            <v>0</v>
          </cell>
          <cell r="Z68">
            <v>39</v>
          </cell>
          <cell r="AA68">
            <v>2</v>
          </cell>
          <cell r="AB68">
            <v>893</v>
          </cell>
          <cell r="AC68">
            <v>17</v>
          </cell>
          <cell r="AD68">
            <v>96</v>
          </cell>
          <cell r="AE68">
            <v>58</v>
          </cell>
          <cell r="AF68">
            <v>0</v>
          </cell>
          <cell r="AG68">
            <v>0</v>
          </cell>
          <cell r="AH68">
            <v>0.91141936730938844</v>
          </cell>
          <cell r="AI68">
            <v>0.86817935827795856</v>
          </cell>
          <cell r="AJ68">
            <v>0.99427843409775307</v>
          </cell>
          <cell r="AK68">
            <v>185.99033578472324</v>
          </cell>
          <cell r="AL68">
            <v>137.38074588031222</v>
          </cell>
          <cell r="AM68">
            <v>8.3391243919388458E-3</v>
          </cell>
          <cell r="AN68">
            <v>24.983137031329349</v>
          </cell>
          <cell r="AO68">
            <v>34.793604913738598</v>
          </cell>
          <cell r="AP68">
            <v>15.899158118058867</v>
          </cell>
          <cell r="AQ68">
            <v>9.1427667234176475</v>
          </cell>
          <cell r="AR68">
            <v>67.242990654205613</v>
          </cell>
          <cell r="AS68">
            <v>13.781986701693469</v>
          </cell>
          <cell r="AT68">
            <v>82.34245671004669</v>
          </cell>
          <cell r="AU68">
            <v>186.60106116636499</v>
          </cell>
          <cell r="AV68">
            <v>0.44127539358757401</v>
          </cell>
          <cell r="AW68">
            <v>1.0193173492031733</v>
          </cell>
          <cell r="AX68">
            <v>80.472765772350769</v>
          </cell>
          <cell r="BF68">
            <v>8.0352777777777771</v>
          </cell>
          <cell r="BG68">
            <v>167.44083333336542</v>
          </cell>
          <cell r="BH68">
            <v>371.5630555550074</v>
          </cell>
          <cell r="BI68">
            <v>0</v>
          </cell>
          <cell r="BJ68">
            <v>547.03916666615055</v>
          </cell>
          <cell r="BK68">
            <v>231.34916666691191</v>
          </cell>
          <cell r="BL68">
            <v>210.85611111111112</v>
          </cell>
          <cell r="BM68">
            <v>169.18083333330125</v>
          </cell>
          <cell r="BN68">
            <v>146.04249999999999</v>
          </cell>
          <cell r="BO68">
            <v>0.64055555555555554</v>
          </cell>
          <cell r="BP68">
            <v>0.54805555555555552</v>
          </cell>
          <cell r="BQ68">
            <v>0</v>
          </cell>
          <cell r="BR68">
            <v>0</v>
          </cell>
          <cell r="BS68">
            <v>0</v>
          </cell>
          <cell r="BT68">
            <v>0</v>
          </cell>
          <cell r="BU68">
            <v>61.527777778055103</v>
          </cell>
          <cell r="BV68">
            <v>64.265555555555551</v>
          </cell>
          <cell r="BW68">
            <v>21.414444444230497</v>
          </cell>
          <cell r="BX68">
            <v>15.376388888888888</v>
          </cell>
          <cell r="BY68">
            <v>6.03805555534161</v>
          </cell>
          <cell r="BZ68">
            <v>4.2472222222222218</v>
          </cell>
          <cell r="CA68">
            <v>70.21944444405716</v>
          </cell>
          <cell r="CB68">
            <v>0</v>
          </cell>
          <cell r="CC68">
            <v>0</v>
          </cell>
          <cell r="CD68">
            <v>64.794722221744138</v>
          </cell>
          <cell r="CE68">
            <v>57.248333333333335</v>
          </cell>
          <cell r="CF68">
            <v>64.47416666618858</v>
          </cell>
          <cell r="CG68">
            <v>57.096944444444446</v>
          </cell>
          <cell r="CH68">
            <v>0</v>
          </cell>
          <cell r="CI68">
            <v>0</v>
          </cell>
          <cell r="CJ68">
            <v>9.4444444444444442E-2</v>
          </cell>
          <cell r="CK68">
            <v>8.9444444444444438E-2</v>
          </cell>
          <cell r="CL68">
            <v>0.22611111111111112</v>
          </cell>
          <cell r="CM68">
            <v>6.1944444444444448E-2</v>
          </cell>
          <cell r="CN68">
            <v>0</v>
          </cell>
          <cell r="CO68">
            <v>387.77777777694371</v>
          </cell>
          <cell r="CP68">
            <v>43.74666666666667</v>
          </cell>
          <cell r="CQ68">
            <v>0</v>
          </cell>
          <cell r="CR68">
            <v>0</v>
          </cell>
          <cell r="CS68">
            <v>0</v>
          </cell>
          <cell r="CT68">
            <v>0</v>
          </cell>
          <cell r="CU68">
            <v>12.695</v>
          </cell>
          <cell r="CV68">
            <v>0</v>
          </cell>
          <cell r="CW68">
            <v>12.058055555555555</v>
          </cell>
          <cell r="CX68">
            <v>21.814444444444444</v>
          </cell>
          <cell r="CY68">
            <v>3.3166666666666669</v>
          </cell>
          <cell r="CZ68">
            <v>0.27944444444444444</v>
          </cell>
          <cell r="DA68">
            <v>7.9194444444444443</v>
          </cell>
          <cell r="DB68">
            <v>0</v>
          </cell>
          <cell r="DC68">
            <v>0</v>
          </cell>
          <cell r="DD68">
            <v>0</v>
          </cell>
          <cell r="DE68">
            <v>0</v>
          </cell>
          <cell r="DF68">
            <v>0</v>
          </cell>
          <cell r="DG68">
            <v>0</v>
          </cell>
          <cell r="DH68">
            <v>0</v>
          </cell>
          <cell r="DI68">
            <v>11.081388888888888</v>
          </cell>
          <cell r="DJ68">
            <v>8.3258333333333336</v>
          </cell>
          <cell r="DK68">
            <v>7.3905555555555553</v>
          </cell>
          <cell r="DL68">
            <v>0</v>
          </cell>
          <cell r="DM68">
            <v>0</v>
          </cell>
          <cell r="DN68">
            <v>60.12777777777778</v>
          </cell>
          <cell r="DO68">
            <v>128.6275</v>
          </cell>
          <cell r="DP68">
            <v>524.27388888838902</v>
          </cell>
          <cell r="DQ68">
            <v>22.543777222200728</v>
          </cell>
          <cell r="DR68">
            <v>4.2999999999999997E-2</v>
          </cell>
          <cell r="DS68">
            <v>546.8176661105897</v>
          </cell>
          <cell r="DT68">
            <v>24.316388888888888</v>
          </cell>
          <cell r="DU68">
            <v>7.8686111114453299</v>
          </cell>
          <cell r="DV68">
            <v>2.25</v>
          </cell>
          <cell r="DW68">
            <v>4.1147170975726205E-3</v>
          </cell>
          <cell r="DX68">
            <v>180.32175000000001</v>
          </cell>
          <cell r="DY68">
            <v>0</v>
          </cell>
          <cell r="DZ68">
            <v>0</v>
          </cell>
          <cell r="EA68">
            <v>0.23522923265245432</v>
          </cell>
          <cell r="EB68">
            <v>80.143000000000001</v>
          </cell>
          <cell r="EC68">
            <v>44003.929965100993</v>
          </cell>
          <cell r="ED68">
            <v>0</v>
          </cell>
          <cell r="EE68">
            <v>36</v>
          </cell>
          <cell r="EF68">
            <v>13.114351852408884</v>
          </cell>
          <cell r="EG68">
            <v>1.6983333330741153</v>
          </cell>
          <cell r="EH68">
            <v>34.151128562621743</v>
          </cell>
          <cell r="EI68">
            <v>13.214594992924573</v>
          </cell>
          <cell r="EJ68">
            <v>0</v>
          </cell>
          <cell r="EK68">
            <v>412.94117647058823</v>
          </cell>
          <cell r="EL68">
            <v>8.8452088452088447</v>
          </cell>
          <cell r="EM68">
            <v>0</v>
          </cell>
          <cell r="EN68">
            <v>0</v>
          </cell>
          <cell r="EO68">
            <v>182.94176072152305</v>
          </cell>
          <cell r="EP68">
            <v>544.22034426142716</v>
          </cell>
          <cell r="EQ68">
            <v>-970.24050736165862</v>
          </cell>
          <cell r="ER68">
            <v>1191.533916749336</v>
          </cell>
          <cell r="ES68">
            <v>-522.4677370568993</v>
          </cell>
          <cell r="ET68">
            <v>0.37244410506238768</v>
          </cell>
          <cell r="EU68">
            <v>199.79942109890271</v>
          </cell>
          <cell r="EV68">
            <v>8.5827777777777783</v>
          </cell>
          <cell r="EW68">
            <v>0</v>
          </cell>
        </row>
        <row r="69">
          <cell r="A69">
            <v>42197</v>
          </cell>
          <cell r="B69">
            <v>2</v>
          </cell>
          <cell r="C69" t="str">
            <v>Sun</v>
          </cell>
          <cell r="D69">
            <v>6482</v>
          </cell>
          <cell r="E69">
            <v>209</v>
          </cell>
          <cell r="F69">
            <v>0</v>
          </cell>
          <cell r="G69">
            <v>0</v>
          </cell>
          <cell r="H69">
            <v>6416</v>
          </cell>
          <cell r="I69">
            <v>0</v>
          </cell>
          <cell r="J69">
            <v>0</v>
          </cell>
          <cell r="K69">
            <v>13107</v>
          </cell>
          <cell r="L69">
            <v>67</v>
          </cell>
          <cell r="M69">
            <v>13174</v>
          </cell>
          <cell r="N69">
            <v>112</v>
          </cell>
          <cell r="O69">
            <v>59</v>
          </cell>
          <cell r="P69">
            <v>1531</v>
          </cell>
          <cell r="Q69">
            <v>468</v>
          </cell>
          <cell r="R69">
            <v>0</v>
          </cell>
          <cell r="S69">
            <v>0</v>
          </cell>
          <cell r="T69">
            <v>1</v>
          </cell>
          <cell r="U69">
            <v>443</v>
          </cell>
          <cell r="V69">
            <v>470</v>
          </cell>
          <cell r="W69">
            <v>468</v>
          </cell>
          <cell r="X69">
            <v>299</v>
          </cell>
          <cell r="Y69">
            <v>0</v>
          </cell>
          <cell r="Z69">
            <v>10</v>
          </cell>
          <cell r="AA69">
            <v>0</v>
          </cell>
          <cell r="AB69">
            <v>309</v>
          </cell>
          <cell r="AC69">
            <v>10</v>
          </cell>
          <cell r="AD69">
            <v>5</v>
          </cell>
          <cell r="AE69">
            <v>21</v>
          </cell>
          <cell r="AF69">
            <v>0</v>
          </cell>
          <cell r="AG69">
            <v>0</v>
          </cell>
          <cell r="AH69">
            <v>0.8801389365402208</v>
          </cell>
          <cell r="AI69">
            <v>1.0192807574039029</v>
          </cell>
          <cell r="AJ69">
            <v>0.99145494773785003</v>
          </cell>
          <cell r="AK69">
            <v>177.98456234561672</v>
          </cell>
          <cell r="AL69">
            <v>205.79868708971554</v>
          </cell>
          <cell r="AM69">
            <v>0</v>
          </cell>
          <cell r="AN69">
            <v>11.590723056110059</v>
          </cell>
          <cell r="AO69">
            <v>11.967545638945234</v>
          </cell>
          <cell r="AP69">
            <v>31.195840569597763</v>
          </cell>
          <cell r="AQ69">
            <v>12.439456585735458</v>
          </cell>
          <cell r="AR69">
            <v>28.006410256410255</v>
          </cell>
          <cell r="AS69">
            <v>13.355905341665798</v>
          </cell>
          <cell r="AT69">
            <v>71.948290768085712</v>
          </cell>
          <cell r="AU69">
            <v>166.89787386042644</v>
          </cell>
          <cell r="AV69">
            <v>0.43109171557364906</v>
          </cell>
          <cell r="AW69">
            <v>0.6423843917151294</v>
          </cell>
          <cell r="AX69">
            <v>44.313000000000002</v>
          </cell>
          <cell r="BF69">
            <v>4.4000000000000004</v>
          </cell>
          <cell r="BG69">
            <v>12.1097222221309</v>
          </cell>
          <cell r="BH69">
            <v>170.56388888966757</v>
          </cell>
          <cell r="BI69">
            <v>0</v>
          </cell>
          <cell r="BJ69">
            <v>187.07361111179847</v>
          </cell>
          <cell r="BK69">
            <v>78.533055555645589</v>
          </cell>
          <cell r="BL69">
            <v>69.11999999999999</v>
          </cell>
          <cell r="BM69">
            <v>36.418888888874662</v>
          </cell>
          <cell r="BN69">
            <v>30.785555555555554</v>
          </cell>
          <cell r="BO69">
            <v>1.0155555555555555</v>
          </cell>
          <cell r="BP69">
            <v>0.82583333333333331</v>
          </cell>
          <cell r="BQ69">
            <v>0</v>
          </cell>
          <cell r="BR69">
            <v>0</v>
          </cell>
          <cell r="BS69">
            <v>0</v>
          </cell>
          <cell r="BT69">
            <v>0</v>
          </cell>
          <cell r="BU69">
            <v>41.098611111215369</v>
          </cell>
          <cell r="BV69">
            <v>37.508611111111108</v>
          </cell>
          <cell r="BW69">
            <v>5.0902777777006847</v>
          </cell>
          <cell r="BX69">
            <v>4.93</v>
          </cell>
          <cell r="BY69">
            <v>0.16027777770068496</v>
          </cell>
          <cell r="BZ69">
            <v>2.7777777777777778E-4</v>
          </cell>
          <cell r="CA69">
            <v>37.622222222847242</v>
          </cell>
          <cell r="CB69">
            <v>0</v>
          </cell>
          <cell r="CC69">
            <v>0</v>
          </cell>
          <cell r="CD69">
            <v>23.135833333291682</v>
          </cell>
          <cell r="CE69">
            <v>23.745000000000001</v>
          </cell>
          <cell r="CF69">
            <v>23.135833333291682</v>
          </cell>
          <cell r="CG69">
            <v>23.745000000000001</v>
          </cell>
          <cell r="CH69">
            <v>0</v>
          </cell>
          <cell r="CI69">
            <v>0</v>
          </cell>
          <cell r="CJ69">
            <v>0</v>
          </cell>
          <cell r="CK69">
            <v>0</v>
          </cell>
          <cell r="CL69">
            <v>0</v>
          </cell>
          <cell r="CM69">
            <v>0</v>
          </cell>
          <cell r="CN69">
            <v>0</v>
          </cell>
          <cell r="CO69">
            <v>144.38138888948518</v>
          </cell>
          <cell r="CP69">
            <v>14.440277777777778</v>
          </cell>
          <cell r="CQ69">
            <v>0</v>
          </cell>
          <cell r="CR69">
            <v>0</v>
          </cell>
          <cell r="CS69">
            <v>0</v>
          </cell>
          <cell r="CT69">
            <v>0</v>
          </cell>
          <cell r="CU69">
            <v>3.4633333333333334</v>
          </cell>
          <cell r="CV69">
            <v>0</v>
          </cell>
          <cell r="CW69">
            <v>0</v>
          </cell>
          <cell r="CX69">
            <v>6.362222222222222</v>
          </cell>
          <cell r="CY69">
            <v>0</v>
          </cell>
          <cell r="CZ69">
            <v>0.38805555555555554</v>
          </cell>
          <cell r="DA69">
            <v>0</v>
          </cell>
          <cell r="DB69">
            <v>0</v>
          </cell>
          <cell r="DC69">
            <v>0</v>
          </cell>
          <cell r="DD69">
            <v>0</v>
          </cell>
          <cell r="DE69">
            <v>0</v>
          </cell>
          <cell r="DF69">
            <v>0</v>
          </cell>
          <cell r="DG69">
            <v>0</v>
          </cell>
          <cell r="DH69">
            <v>0</v>
          </cell>
          <cell r="DI69">
            <v>6.5277777777777777</v>
          </cell>
          <cell r="DJ69">
            <v>4.416666666666667</v>
          </cell>
          <cell r="DK69">
            <v>0</v>
          </cell>
          <cell r="DL69">
            <v>0</v>
          </cell>
          <cell r="DM69">
            <v>0</v>
          </cell>
          <cell r="DN69">
            <v>17.694722222222222</v>
          </cell>
          <cell r="DO69">
            <v>35.598333333333329</v>
          </cell>
          <cell r="DP69">
            <v>182.17250000070752</v>
          </cell>
          <cell r="DQ69">
            <v>7.8334175000304231</v>
          </cell>
          <cell r="DR69">
            <v>4.2999999999999997E-2</v>
          </cell>
          <cell r="DS69">
            <v>190.00591750073795</v>
          </cell>
          <cell r="DT69">
            <v>11.054444444444444</v>
          </cell>
          <cell r="DU69">
            <v>2.1927777778890154</v>
          </cell>
          <cell r="DV69">
            <v>0</v>
          </cell>
          <cell r="DW69">
            <v>0</v>
          </cell>
          <cell r="DX69">
            <v>0</v>
          </cell>
          <cell r="DY69">
            <v>0</v>
          </cell>
          <cell r="DZ69">
            <v>0</v>
          </cell>
          <cell r="EA69">
            <v>0.18735381403684478</v>
          </cell>
          <cell r="EB69">
            <v>44.313000000000002</v>
          </cell>
          <cell r="EC69">
            <v>8419.7322222102011</v>
          </cell>
          <cell r="ED69">
            <v>0</v>
          </cell>
          <cell r="EE69">
            <v>19</v>
          </cell>
          <cell r="EF69">
            <v>6.9245614038600483</v>
          </cell>
          <cell r="EG69">
            <v>0.55861111155504151</v>
          </cell>
          <cell r="EH69">
            <v>37.593237165549674</v>
          </cell>
          <cell r="EI69">
            <v>12.923675395333571</v>
          </cell>
          <cell r="EJ69">
            <v>0</v>
          </cell>
          <cell r="EK69">
            <v>0</v>
          </cell>
          <cell r="EL69">
            <v>0</v>
          </cell>
          <cell r="EM69">
            <v>0</v>
          </cell>
          <cell r="EN69">
            <v>0</v>
          </cell>
          <cell r="EO69">
            <v>156.11233145173469</v>
          </cell>
          <cell r="EP69">
            <v>458.44334691848934</v>
          </cell>
          <cell r="EQ69">
            <v>61.996602153460422</v>
          </cell>
          <cell r="ER69">
            <v>-131.24533508707376</v>
          </cell>
          <cell r="ES69">
            <v>-67.856253376448478</v>
          </cell>
          <cell r="ET69">
            <v>-4.4888524256562201E-3</v>
          </cell>
          <cell r="EU69">
            <v>-1.3277229874546086</v>
          </cell>
          <cell r="EV69">
            <v>4.3425000000884753</v>
          </cell>
          <cell r="EW69">
            <v>0</v>
          </cell>
        </row>
        <row r="70">
          <cell r="A70">
            <v>42198</v>
          </cell>
          <cell r="B70">
            <v>3</v>
          </cell>
          <cell r="C70" t="str">
            <v>Mon</v>
          </cell>
          <cell r="D70">
            <v>31978</v>
          </cell>
          <cell r="E70">
            <v>205</v>
          </cell>
          <cell r="F70">
            <v>0</v>
          </cell>
          <cell r="G70">
            <v>0</v>
          </cell>
          <cell r="H70">
            <v>4645</v>
          </cell>
          <cell r="I70">
            <v>220</v>
          </cell>
          <cell r="J70">
            <v>0</v>
          </cell>
          <cell r="K70">
            <v>37048</v>
          </cell>
          <cell r="L70">
            <v>68</v>
          </cell>
          <cell r="M70">
            <v>37116</v>
          </cell>
          <cell r="N70">
            <v>543</v>
          </cell>
          <cell r="O70">
            <v>959</v>
          </cell>
          <cell r="P70">
            <v>46205</v>
          </cell>
          <cell r="Q70">
            <v>412</v>
          </cell>
          <cell r="R70">
            <v>3</v>
          </cell>
          <cell r="S70">
            <v>0</v>
          </cell>
          <cell r="T70">
            <v>0</v>
          </cell>
          <cell r="U70">
            <v>393</v>
          </cell>
          <cell r="V70">
            <v>415</v>
          </cell>
          <cell r="W70">
            <v>415</v>
          </cell>
          <cell r="X70">
            <v>652</v>
          </cell>
          <cell r="Y70">
            <v>0</v>
          </cell>
          <cell r="Z70">
            <v>8</v>
          </cell>
          <cell r="AA70">
            <v>2</v>
          </cell>
          <cell r="AB70">
            <v>662</v>
          </cell>
          <cell r="AC70">
            <v>13</v>
          </cell>
          <cell r="AD70">
            <v>488</v>
          </cell>
          <cell r="AE70">
            <v>0</v>
          </cell>
          <cell r="AF70">
            <v>0</v>
          </cell>
          <cell r="AG70">
            <v>0</v>
          </cell>
          <cell r="AH70">
            <v>0.94070543458219558</v>
          </cell>
          <cell r="AI70">
            <v>0.83401856592417367</v>
          </cell>
          <cell r="AJ70">
            <v>0.98534333837184196</v>
          </cell>
          <cell r="AK70">
            <v>196.04840550008592</v>
          </cell>
          <cell r="AL70">
            <v>170.55696787612663</v>
          </cell>
          <cell r="AM70">
            <v>5.9382422802850355E-3</v>
          </cell>
          <cell r="AN70">
            <v>20.539363543900457</v>
          </cell>
          <cell r="AO70">
            <v>38.501170960187352</v>
          </cell>
          <cell r="AP70">
            <v>22.403305405765618</v>
          </cell>
          <cell r="AQ70">
            <v>15.156587637337553</v>
          </cell>
          <cell r="AR70">
            <v>89.272289156626499</v>
          </cell>
          <cell r="AS70">
            <v>12.393522418777129</v>
          </cell>
          <cell r="AT70">
            <v>83.106861453172499</v>
          </cell>
          <cell r="AU70">
            <v>194.64145249086516</v>
          </cell>
          <cell r="AV70">
            <v>0.4269741126036492</v>
          </cell>
          <cell r="AW70">
            <v>0.58763045655182333</v>
          </cell>
          <cell r="AX70">
            <v>46.822744907302862</v>
          </cell>
          <cell r="BF70">
            <v>4.375</v>
          </cell>
          <cell r="BG70">
            <v>124.79055555533903</v>
          </cell>
          <cell r="BH70">
            <v>343.98722222176332</v>
          </cell>
          <cell r="BI70">
            <v>7.9308333333333332</v>
          </cell>
          <cell r="BJ70">
            <v>481.0836111104357</v>
          </cell>
          <cell r="BK70">
            <v>190.33972222201086</v>
          </cell>
          <cell r="BL70">
            <v>179.05361111111111</v>
          </cell>
          <cell r="BM70">
            <v>163.11277777765955</v>
          </cell>
          <cell r="BN70">
            <v>149.0675</v>
          </cell>
          <cell r="BO70">
            <v>1.2019444444444445</v>
          </cell>
          <cell r="BP70">
            <v>0.87666666666666671</v>
          </cell>
          <cell r="BQ70">
            <v>0</v>
          </cell>
          <cell r="BR70">
            <v>0</v>
          </cell>
          <cell r="BS70">
            <v>0</v>
          </cell>
          <cell r="BT70">
            <v>0</v>
          </cell>
          <cell r="BU70">
            <v>26.024999999906868</v>
          </cell>
          <cell r="BV70">
            <v>29.109444444444446</v>
          </cell>
          <cell r="BW70">
            <v>46.690833333284701</v>
          </cell>
          <cell r="BX70">
            <v>24.908333333333335</v>
          </cell>
          <cell r="BY70">
            <v>21.782499999951366</v>
          </cell>
          <cell r="BZ70">
            <v>22.800833333333333</v>
          </cell>
          <cell r="CA70">
            <v>27.380833333333335</v>
          </cell>
          <cell r="CB70">
            <v>0</v>
          </cell>
          <cell r="CC70">
            <v>0</v>
          </cell>
          <cell r="CD70">
            <v>53.415000000082273</v>
          </cell>
          <cell r="CE70">
            <v>39.915277777777774</v>
          </cell>
          <cell r="CF70">
            <v>53.051666666748936</v>
          </cell>
          <cell r="CG70">
            <v>39.664444444444442</v>
          </cell>
          <cell r="CH70">
            <v>0</v>
          </cell>
          <cell r="CI70">
            <v>0</v>
          </cell>
          <cell r="CJ70">
            <v>0.20972222222222223</v>
          </cell>
          <cell r="CK70">
            <v>0.16222222222222221</v>
          </cell>
          <cell r="CL70">
            <v>0.15361111111111111</v>
          </cell>
          <cell r="CM70">
            <v>8.8611111111111113E-2</v>
          </cell>
          <cell r="CN70">
            <v>0</v>
          </cell>
          <cell r="CO70">
            <v>317.82638888871116</v>
          </cell>
          <cell r="CP70">
            <v>33.154166666666669</v>
          </cell>
          <cell r="CQ70">
            <v>0</v>
          </cell>
          <cell r="CR70">
            <v>7.4736111111111114</v>
          </cell>
          <cell r="CS70">
            <v>0</v>
          </cell>
          <cell r="CT70">
            <v>0</v>
          </cell>
          <cell r="CU70">
            <v>16.794722222222223</v>
          </cell>
          <cell r="CV70">
            <v>0</v>
          </cell>
          <cell r="CW70">
            <v>6.9597222222222221</v>
          </cell>
          <cell r="CX70">
            <v>15.056111111111111</v>
          </cell>
          <cell r="CY70">
            <v>6.9333333333333336</v>
          </cell>
          <cell r="CZ70">
            <v>7.9122222222222218</v>
          </cell>
          <cell r="DA70">
            <v>6.4986111111111109</v>
          </cell>
          <cell r="DB70">
            <v>0</v>
          </cell>
          <cell r="DC70">
            <v>1.3688888888888888</v>
          </cell>
          <cell r="DD70">
            <v>0</v>
          </cell>
          <cell r="DE70">
            <v>8.2424999999999997</v>
          </cell>
          <cell r="DF70">
            <v>0.50166666666666671</v>
          </cell>
          <cell r="DG70">
            <v>0</v>
          </cell>
          <cell r="DH70">
            <v>0</v>
          </cell>
          <cell r="DI70">
            <v>7.6658333333333335</v>
          </cell>
          <cell r="DJ70">
            <v>3.8705555555555557</v>
          </cell>
          <cell r="DK70">
            <v>0.82583333333333331</v>
          </cell>
          <cell r="DL70">
            <v>0</v>
          </cell>
          <cell r="DM70">
            <v>0</v>
          </cell>
          <cell r="DN70">
            <v>58.875555555555557</v>
          </cell>
          <cell r="DO70">
            <v>123.25777777777779</v>
          </cell>
          <cell r="DP70">
            <v>445.78749999932455</v>
          </cell>
          <cell r="DQ70">
            <v>19.168862499970956</v>
          </cell>
          <cell r="DR70">
            <v>4.3000000000000003E-2</v>
          </cell>
          <cell r="DS70">
            <v>464.95636249929549</v>
          </cell>
          <cell r="DT70">
            <v>24.156388888888888</v>
          </cell>
          <cell r="DU70">
            <v>4.7033333328355713</v>
          </cell>
          <cell r="DV70">
            <v>37.120000000000005</v>
          </cell>
          <cell r="DW70">
            <v>7.9835449074118756E-2</v>
          </cell>
          <cell r="DX70">
            <v>1609.56032</v>
          </cell>
          <cell r="DY70">
            <v>0</v>
          </cell>
          <cell r="DZ70">
            <v>0</v>
          </cell>
          <cell r="EA70">
            <v>0.26509536747755452</v>
          </cell>
          <cell r="EB70">
            <v>43.360999999999997</v>
          </cell>
          <cell r="EC70">
            <v>21770.533154331952</v>
          </cell>
          <cell r="ED70">
            <v>343.88886416666662</v>
          </cell>
          <cell r="EE70">
            <v>37</v>
          </cell>
          <cell r="EF70">
            <v>7.627027026219845</v>
          </cell>
          <cell r="EG70">
            <v>0</v>
          </cell>
          <cell r="EH70">
            <v>0</v>
          </cell>
          <cell r="EI70">
            <v>12.289906066394186</v>
          </cell>
          <cell r="EJ70">
            <v>0</v>
          </cell>
          <cell r="EK70">
            <v>38.145695364238406</v>
          </cell>
          <cell r="EL70">
            <v>13.019891500904158</v>
          </cell>
          <cell r="EM70">
            <v>0</v>
          </cell>
          <cell r="EN70">
            <v>0</v>
          </cell>
          <cell r="EO70">
            <v>178.48222862695957</v>
          </cell>
          <cell r="EP70">
            <v>-112.26862899221281</v>
          </cell>
          <cell r="EQ70">
            <v>-623.07380766555707</v>
          </cell>
          <cell r="ER70">
            <v>-390.82772197860055</v>
          </cell>
          <cell r="ES70">
            <v>26.608103903154237</v>
          </cell>
          <cell r="ET70">
            <v>-5.8581564846436618E-2</v>
          </cell>
          <cell r="EU70">
            <v>-46.352041485980486</v>
          </cell>
          <cell r="EV70">
            <v>4.7855555555555558</v>
          </cell>
          <cell r="EW70">
            <v>0</v>
          </cell>
        </row>
        <row r="71">
          <cell r="A71">
            <v>42199</v>
          </cell>
          <cell r="B71">
            <v>3</v>
          </cell>
          <cell r="C71" t="str">
            <v>Tue</v>
          </cell>
          <cell r="D71">
            <v>38799</v>
          </cell>
          <cell r="E71">
            <v>203</v>
          </cell>
          <cell r="F71">
            <v>0</v>
          </cell>
          <cell r="G71">
            <v>0</v>
          </cell>
          <cell r="H71">
            <v>6907</v>
          </cell>
          <cell r="I71">
            <v>400</v>
          </cell>
          <cell r="J71">
            <v>0</v>
          </cell>
          <cell r="K71">
            <v>46309</v>
          </cell>
          <cell r="L71">
            <v>69</v>
          </cell>
          <cell r="M71">
            <v>46378</v>
          </cell>
          <cell r="N71">
            <v>337</v>
          </cell>
          <cell r="O71">
            <v>1055</v>
          </cell>
          <cell r="P71">
            <v>48220</v>
          </cell>
          <cell r="Q71">
            <v>560</v>
          </cell>
          <cell r="R71">
            <v>3</v>
          </cell>
          <cell r="S71">
            <v>0</v>
          </cell>
          <cell r="T71">
            <v>0</v>
          </cell>
          <cell r="U71">
            <v>546</v>
          </cell>
          <cell r="V71">
            <v>2499</v>
          </cell>
          <cell r="W71">
            <v>563</v>
          </cell>
          <cell r="X71">
            <v>910</v>
          </cell>
          <cell r="Y71">
            <v>0</v>
          </cell>
          <cell r="Z71">
            <v>10</v>
          </cell>
          <cell r="AA71">
            <v>3</v>
          </cell>
          <cell r="AB71">
            <v>923</v>
          </cell>
          <cell r="AC71">
            <v>16</v>
          </cell>
          <cell r="AD71">
            <v>845</v>
          </cell>
          <cell r="AE71">
            <v>9</v>
          </cell>
          <cell r="AF71">
            <v>0</v>
          </cell>
          <cell r="AG71">
            <v>0</v>
          </cell>
          <cell r="AH71">
            <v>0.91677368889338151</v>
          </cell>
          <cell r="AI71">
            <v>1.0062583829580194</v>
          </cell>
          <cell r="AJ71">
            <v>0.99272279686454035</v>
          </cell>
          <cell r="AK71">
            <v>194.8681174260837</v>
          </cell>
          <cell r="AL71">
            <v>245.89502018842529</v>
          </cell>
          <cell r="AM71">
            <v>8.6376298343734479E-3</v>
          </cell>
          <cell r="AN71">
            <v>14.620063130429008</v>
          </cell>
          <cell r="AO71">
            <v>28.692085124385251</v>
          </cell>
          <cell r="AP71">
            <v>23.875864342686253</v>
          </cell>
          <cell r="AQ71">
            <v>10.5824304920567</v>
          </cell>
          <cell r="AR71">
            <v>82.253996447602134</v>
          </cell>
          <cell r="AS71">
            <v>13.419598720568802</v>
          </cell>
          <cell r="AT71">
            <v>76.083041634937075</v>
          </cell>
          <cell r="AU71">
            <v>186.82651640964238</v>
          </cell>
          <cell r="AV71">
            <v>0.40723898886020399</v>
          </cell>
          <cell r="AW71">
            <v>0.65186861511167804</v>
          </cell>
          <cell r="AX71">
            <v>47.55143526754609</v>
          </cell>
          <cell r="BF71">
            <v>8.7572222222222216</v>
          </cell>
          <cell r="BG71">
            <v>103.9780555558396</v>
          </cell>
          <cell r="BH71">
            <v>525.68999999950506</v>
          </cell>
          <cell r="BI71">
            <v>0</v>
          </cell>
          <cell r="BJ71">
            <v>638.42527777756686</v>
          </cell>
          <cell r="BK71">
            <v>247.87166666674477</v>
          </cell>
          <cell r="BL71">
            <v>227.24222222222224</v>
          </cell>
          <cell r="BM71">
            <v>199.10388888894062</v>
          </cell>
          <cell r="BN71">
            <v>173.13305555555556</v>
          </cell>
          <cell r="BO71">
            <v>0.8255555555555556</v>
          </cell>
          <cell r="BP71">
            <v>0.91861111111111116</v>
          </cell>
          <cell r="BQ71">
            <v>0</v>
          </cell>
          <cell r="BR71">
            <v>0</v>
          </cell>
          <cell r="BS71">
            <v>0</v>
          </cell>
          <cell r="BT71">
            <v>0</v>
          </cell>
          <cell r="BU71">
            <v>47.94222222224861</v>
          </cell>
          <cell r="BV71">
            <v>53.190555555555555</v>
          </cell>
          <cell r="BW71">
            <v>72.161111110677012</v>
          </cell>
          <cell r="BX71">
            <v>36.769722222222221</v>
          </cell>
          <cell r="BY71">
            <v>35.391388888454784</v>
          </cell>
          <cell r="BZ71">
            <v>40.941944444444445</v>
          </cell>
          <cell r="CA71">
            <v>53.201388889120942</v>
          </cell>
          <cell r="CB71">
            <v>0</v>
          </cell>
          <cell r="CC71">
            <v>0</v>
          </cell>
          <cell r="CD71">
            <v>68.779999999946185</v>
          </cell>
          <cell r="CE71">
            <v>63.881388888888893</v>
          </cell>
          <cell r="CF71">
            <v>67.949444444390636</v>
          </cell>
          <cell r="CG71">
            <v>63.480277777777779</v>
          </cell>
          <cell r="CH71">
            <v>0</v>
          </cell>
          <cell r="CI71">
            <v>0</v>
          </cell>
          <cell r="CJ71">
            <v>0.55888888888888888</v>
          </cell>
          <cell r="CK71">
            <v>0.27916666666666667</v>
          </cell>
          <cell r="CL71">
            <v>0.27166666666666667</v>
          </cell>
          <cell r="CM71">
            <v>0.12194444444444444</v>
          </cell>
          <cell r="CN71">
            <v>0</v>
          </cell>
          <cell r="CO71">
            <v>442.0141666664889</v>
          </cell>
          <cell r="CP71">
            <v>61.125555555542363</v>
          </cell>
          <cell r="CQ71">
            <v>0</v>
          </cell>
          <cell r="CR71">
            <v>7.5522222222222224</v>
          </cell>
          <cell r="CS71">
            <v>0</v>
          </cell>
          <cell r="CT71">
            <v>0</v>
          </cell>
          <cell r="CU71">
            <v>33.773611111111109</v>
          </cell>
          <cell r="CV71">
            <v>0</v>
          </cell>
          <cell r="CW71">
            <v>0</v>
          </cell>
          <cell r="CX71">
            <v>22.606388888888887</v>
          </cell>
          <cell r="CY71">
            <v>5.4666666666666668</v>
          </cell>
          <cell r="CZ71">
            <v>1.5947222222222222</v>
          </cell>
          <cell r="DA71">
            <v>7.2394444444444446</v>
          </cell>
          <cell r="DB71">
            <v>0.81499999999999995</v>
          </cell>
          <cell r="DC71">
            <v>2.5647222222222221</v>
          </cell>
          <cell r="DD71">
            <v>0</v>
          </cell>
          <cell r="DE71">
            <v>5.9627777777777782</v>
          </cell>
          <cell r="DF71">
            <v>0</v>
          </cell>
          <cell r="DG71">
            <v>0</v>
          </cell>
          <cell r="DH71">
            <v>0</v>
          </cell>
          <cell r="DI71">
            <v>6.4238888888888885</v>
          </cell>
          <cell r="DJ71">
            <v>6.1008333333775715</v>
          </cell>
          <cell r="DK71">
            <v>0</v>
          </cell>
          <cell r="DL71">
            <v>0</v>
          </cell>
          <cell r="DM71">
            <v>0</v>
          </cell>
          <cell r="DN71">
            <v>58.774444444488687</v>
          </cell>
          <cell r="DO71">
            <v>161.22583333336439</v>
          </cell>
          <cell r="DP71">
            <v>608.663888888678</v>
          </cell>
          <cell r="DQ71">
            <v>26.172547222213151</v>
          </cell>
          <cell r="DR71">
            <v>4.2999999999999997E-2</v>
          </cell>
          <cell r="DS71">
            <v>634.8364361108911</v>
          </cell>
          <cell r="DT71">
            <v>34.032777777777781</v>
          </cell>
          <cell r="DU71">
            <v>5.423888888824699</v>
          </cell>
          <cell r="DV71">
            <v>31.64</v>
          </cell>
          <cell r="DW71">
            <v>4.9839609386366779E-2</v>
          </cell>
          <cell r="DX71">
            <v>1433.1021599999999</v>
          </cell>
          <cell r="DY71">
            <v>0</v>
          </cell>
          <cell r="DZ71">
            <v>0</v>
          </cell>
          <cell r="EA71">
            <v>0.25396436650841825</v>
          </cell>
          <cell r="EB71">
            <v>45.293999999999997</v>
          </cell>
          <cell r="EC71">
            <v>30187.383697206697</v>
          </cell>
          <cell r="ED71">
            <v>0</v>
          </cell>
          <cell r="EE71">
            <v>42</v>
          </cell>
          <cell r="EF71">
            <v>7.7484126983209984</v>
          </cell>
          <cell r="EG71">
            <v>0.89472222228637999</v>
          </cell>
          <cell r="EH71">
            <v>10.05898789123772</v>
          </cell>
          <cell r="EI71">
            <v>13.392309641982987</v>
          </cell>
          <cell r="EJ71">
            <v>0</v>
          </cell>
          <cell r="EK71">
            <v>17.892644135188867</v>
          </cell>
          <cell r="EL71">
            <v>11.042944785276074</v>
          </cell>
          <cell r="EM71">
            <v>0</v>
          </cell>
          <cell r="EN71">
            <v>0</v>
          </cell>
          <cell r="EO71">
            <v>144.06925002309674</v>
          </cell>
          <cell r="EP71">
            <v>330.72237123139445</v>
          </cell>
          <cell r="EQ71">
            <v>292.78155515009081</v>
          </cell>
          <cell r="ER71">
            <v>220.60706374532421</v>
          </cell>
          <cell r="ES71">
            <v>-233.10036645035541</v>
          </cell>
          <cell r="ET71">
            <v>5.6565937134180899E-3</v>
          </cell>
          <cell r="EU71">
            <v>5.5087968807002623</v>
          </cell>
          <cell r="EV71">
            <v>7.3122222221922133</v>
          </cell>
          <cell r="EW71">
            <v>2.9100000000752817</v>
          </cell>
        </row>
        <row r="72">
          <cell r="A72">
            <v>42200</v>
          </cell>
          <cell r="B72">
            <v>3</v>
          </cell>
          <cell r="C72" t="str">
            <v>Wed</v>
          </cell>
          <cell r="D72">
            <v>39547</v>
          </cell>
          <cell r="E72">
            <v>255</v>
          </cell>
          <cell r="F72">
            <v>0</v>
          </cell>
          <cell r="G72">
            <v>0</v>
          </cell>
          <cell r="H72">
            <v>6763</v>
          </cell>
          <cell r="I72">
            <v>360</v>
          </cell>
          <cell r="J72">
            <v>0</v>
          </cell>
          <cell r="K72">
            <v>46925</v>
          </cell>
          <cell r="L72">
            <v>70</v>
          </cell>
          <cell r="M72">
            <v>46995</v>
          </cell>
          <cell r="N72">
            <v>319</v>
          </cell>
          <cell r="O72">
            <v>1142</v>
          </cell>
          <cell r="P72">
            <v>65869</v>
          </cell>
          <cell r="Q72">
            <v>634</v>
          </cell>
          <cell r="R72">
            <v>3</v>
          </cell>
          <cell r="S72">
            <v>0</v>
          </cell>
          <cell r="T72">
            <v>0</v>
          </cell>
          <cell r="U72">
            <v>597</v>
          </cell>
          <cell r="V72">
            <v>640</v>
          </cell>
          <cell r="W72">
            <v>637</v>
          </cell>
          <cell r="X72">
            <v>1019</v>
          </cell>
          <cell r="Y72">
            <v>0</v>
          </cell>
          <cell r="Z72">
            <v>10</v>
          </cell>
          <cell r="AA72">
            <v>2</v>
          </cell>
          <cell r="AB72">
            <v>1031</v>
          </cell>
          <cell r="AC72">
            <v>14</v>
          </cell>
          <cell r="AD72">
            <v>755</v>
          </cell>
          <cell r="AE72">
            <v>38</v>
          </cell>
          <cell r="AF72">
            <v>0</v>
          </cell>
          <cell r="AG72">
            <v>0</v>
          </cell>
          <cell r="AH72">
            <v>0.91780869086172456</v>
          </cell>
          <cell r="AI72">
            <v>0.99269589895374566</v>
          </cell>
          <cell r="AJ72">
            <v>0.99320191795418222</v>
          </cell>
          <cell r="AK72">
            <v>196.23570470618387</v>
          </cell>
          <cell r="AL72">
            <v>204.54545454545456</v>
          </cell>
          <cell r="AM72">
            <v>7.6718167288225897E-3</v>
          </cell>
          <cell r="AN72">
            <v>13.904173754815289</v>
          </cell>
          <cell r="AO72">
            <v>22.883223867304906</v>
          </cell>
          <cell r="AP72">
            <v>23.426793425292441</v>
          </cell>
          <cell r="AQ72">
            <v>13.466835011876213</v>
          </cell>
          <cell r="AR72">
            <v>73.665620094191524</v>
          </cell>
          <cell r="AS72">
            <v>14.182001589515567</v>
          </cell>
          <cell r="AT72">
            <v>69.964129560951875</v>
          </cell>
          <cell r="AU72">
            <v>187.63703734973299</v>
          </cell>
          <cell r="AV72">
            <v>0.37286950673041758</v>
          </cell>
          <cell r="AW72">
            <v>0.65606993462426566</v>
          </cell>
          <cell r="AX72">
            <v>44.008975941608199</v>
          </cell>
          <cell r="BF72">
            <v>10.757222222222222</v>
          </cell>
          <cell r="BG72">
            <v>145.48583333327875</v>
          </cell>
          <cell r="BH72">
            <v>539.73444444490315</v>
          </cell>
          <cell r="BI72">
            <v>3.0430555555555556</v>
          </cell>
          <cell r="BJ72">
            <v>699.02055555595973</v>
          </cell>
          <cell r="BK72">
            <v>250.0838888888307</v>
          </cell>
          <cell r="BL72">
            <v>229.5291666666667</v>
          </cell>
          <cell r="BM72">
            <v>201.52805555549736</v>
          </cell>
          <cell r="BN72">
            <v>181.73916666666668</v>
          </cell>
          <cell r="BO72">
            <v>1.2466666666666666</v>
          </cell>
          <cell r="BP72">
            <v>1.0900000000000001</v>
          </cell>
          <cell r="BQ72">
            <v>0</v>
          </cell>
          <cell r="BR72">
            <v>0</v>
          </cell>
          <cell r="BS72">
            <v>0</v>
          </cell>
          <cell r="BT72">
            <v>0</v>
          </cell>
          <cell r="BU72">
            <v>47.30916666666667</v>
          </cell>
          <cell r="BV72">
            <v>46.7</v>
          </cell>
          <cell r="BW72">
            <v>82.133611111160263</v>
          </cell>
          <cell r="BX72">
            <v>49.905555555555559</v>
          </cell>
          <cell r="BY72">
            <v>32.228055555604712</v>
          </cell>
          <cell r="BZ72">
            <v>35.94638888888889</v>
          </cell>
          <cell r="CA72">
            <v>47.301388888943734</v>
          </cell>
          <cell r="CB72">
            <v>0</v>
          </cell>
          <cell r="CC72">
            <v>0</v>
          </cell>
          <cell r="CD72">
            <v>72.697777777869874</v>
          </cell>
          <cell r="CE72">
            <v>68.213055555555556</v>
          </cell>
          <cell r="CF72">
            <v>71.981388888980987</v>
          </cell>
          <cell r="CG72">
            <v>67.751666666666665</v>
          </cell>
          <cell r="CH72">
            <v>0</v>
          </cell>
          <cell r="CI72">
            <v>0</v>
          </cell>
          <cell r="CJ72">
            <v>0.59222222222222221</v>
          </cell>
          <cell r="CK72">
            <v>0.37916666666666665</v>
          </cell>
          <cell r="CL72">
            <v>0.12416666666666666</v>
          </cell>
          <cell r="CM72">
            <v>8.2222222222222224E-2</v>
          </cell>
          <cell r="CN72">
            <v>0</v>
          </cell>
          <cell r="CO72">
            <v>452.2166666668046</v>
          </cell>
          <cell r="CP72">
            <v>79.226111111111109</v>
          </cell>
          <cell r="CQ72">
            <v>0</v>
          </cell>
          <cell r="CR72">
            <v>5.2102777777777778</v>
          </cell>
          <cell r="CS72">
            <v>0</v>
          </cell>
          <cell r="CT72">
            <v>0</v>
          </cell>
          <cell r="CU72">
            <v>51.134444444444448</v>
          </cell>
          <cell r="CV72">
            <v>0</v>
          </cell>
          <cell r="CW72">
            <v>0</v>
          </cell>
          <cell r="CX72">
            <v>25.584444444444443</v>
          </cell>
          <cell r="CY72">
            <v>15.579166666666666</v>
          </cell>
          <cell r="CZ72">
            <v>4.1758333332929762</v>
          </cell>
          <cell r="DA72">
            <v>7.6191666666666666</v>
          </cell>
          <cell r="DB72">
            <v>2.0088888887623844</v>
          </cell>
          <cell r="DC72">
            <v>0</v>
          </cell>
          <cell r="DD72">
            <v>1.6394444444444445</v>
          </cell>
          <cell r="DE72">
            <v>6.331666666666667</v>
          </cell>
          <cell r="DF72">
            <v>0</v>
          </cell>
          <cell r="DG72">
            <v>0</v>
          </cell>
          <cell r="DH72">
            <v>0</v>
          </cell>
          <cell r="DI72">
            <v>10.036388888888888</v>
          </cell>
          <cell r="DJ72">
            <v>3.1977777777777776</v>
          </cell>
          <cell r="DK72">
            <v>0</v>
          </cell>
          <cell r="DL72">
            <v>0</v>
          </cell>
          <cell r="DM72">
            <v>0</v>
          </cell>
          <cell r="DN72">
            <v>76.172777777610918</v>
          </cell>
          <cell r="DO72">
            <v>211.74361111094424</v>
          </cell>
          <cell r="DP72">
            <v>670.70083333373748</v>
          </cell>
          <cell r="DQ72">
            <v>28.840135833350704</v>
          </cell>
          <cell r="DR72">
            <v>4.299999999999999E-2</v>
          </cell>
          <cell r="DS72">
            <v>699.54096916708818</v>
          </cell>
          <cell r="DT72">
            <v>36.944166666666661</v>
          </cell>
          <cell r="DU72">
            <v>6.7405555559885846</v>
          </cell>
          <cell r="DV72">
            <v>27.97</v>
          </cell>
          <cell r="DW72">
            <v>3.9983362280128658E-2</v>
          </cell>
          <cell r="DX72">
            <v>1183.6064899999999</v>
          </cell>
          <cell r="DY72">
            <v>0</v>
          </cell>
          <cell r="DZ72">
            <v>0</v>
          </cell>
          <cell r="EA72">
            <v>0.30268936408836467</v>
          </cell>
          <cell r="EB72">
            <v>42.317</v>
          </cell>
          <cell r="EC72">
            <v>30786.081682243668</v>
          </cell>
          <cell r="ED72">
            <v>128.77298194444444</v>
          </cell>
          <cell r="EE72">
            <v>47</v>
          </cell>
          <cell r="EF72">
            <v>8.6049645395598962</v>
          </cell>
          <cell r="EG72">
            <v>1.1030555555860821</v>
          </cell>
          <cell r="EH72">
            <v>34.44976076459686</v>
          </cell>
          <cell r="EI72">
            <v>14.156437041964189</v>
          </cell>
          <cell r="EJ72">
            <v>0</v>
          </cell>
          <cell r="EK72">
            <v>16.885553470919326</v>
          </cell>
          <cell r="EL72">
            <v>16.107382550335572</v>
          </cell>
          <cell r="EM72">
            <v>0</v>
          </cell>
          <cell r="EN72">
            <v>0</v>
          </cell>
          <cell r="EO72">
            <v>142.95326839407443</v>
          </cell>
          <cell r="EP72">
            <v>262.40819990172935</v>
          </cell>
          <cell r="EQ72">
            <v>470.30960897520987</v>
          </cell>
          <cell r="ER72">
            <v>-337.89180457623672</v>
          </cell>
          <cell r="ES72">
            <v>-422.74188645102004</v>
          </cell>
          <cell r="ET72">
            <v>9.8579132260057101E-3</v>
          </cell>
          <cell r="EU72">
            <v>10.511096162384685</v>
          </cell>
          <cell r="EV72">
            <v>3.811666666644677</v>
          </cell>
          <cell r="EW72">
            <v>0.45750000000000002</v>
          </cell>
        </row>
        <row r="73">
          <cell r="A73">
            <v>42201</v>
          </cell>
          <cell r="B73">
            <v>3</v>
          </cell>
          <cell r="C73" t="str">
            <v>Thu</v>
          </cell>
          <cell r="D73">
            <v>39416</v>
          </cell>
          <cell r="E73">
            <v>158</v>
          </cell>
          <cell r="F73">
            <v>0</v>
          </cell>
          <cell r="G73">
            <v>0</v>
          </cell>
          <cell r="H73">
            <v>9039</v>
          </cell>
          <cell r="I73">
            <v>0</v>
          </cell>
          <cell r="J73">
            <v>0</v>
          </cell>
          <cell r="K73">
            <v>48613</v>
          </cell>
          <cell r="L73">
            <v>71</v>
          </cell>
          <cell r="M73">
            <v>48684</v>
          </cell>
          <cell r="N73">
            <v>244</v>
          </cell>
          <cell r="O73">
            <v>867</v>
          </cell>
          <cell r="P73">
            <v>36142</v>
          </cell>
          <cell r="Q73">
            <v>686</v>
          </cell>
          <cell r="R73">
            <v>3</v>
          </cell>
          <cell r="S73">
            <v>0</v>
          </cell>
          <cell r="T73">
            <v>0</v>
          </cell>
          <cell r="U73">
            <v>664</v>
          </cell>
          <cell r="V73">
            <v>689</v>
          </cell>
          <cell r="W73">
            <v>689</v>
          </cell>
          <cell r="X73">
            <v>966</v>
          </cell>
          <cell r="Y73">
            <v>0</v>
          </cell>
          <cell r="Z73">
            <v>2</v>
          </cell>
          <cell r="AA73">
            <v>0</v>
          </cell>
          <cell r="AB73">
            <v>968</v>
          </cell>
          <cell r="AC73">
            <v>8</v>
          </cell>
          <cell r="AD73">
            <v>522</v>
          </cell>
          <cell r="AE73">
            <v>3</v>
          </cell>
          <cell r="AF73">
            <v>0</v>
          </cell>
          <cell r="AG73">
            <v>0</v>
          </cell>
          <cell r="AH73">
            <v>0.87752709564064491</v>
          </cell>
          <cell r="AI73">
            <v>0.893210565887951</v>
          </cell>
          <cell r="AJ73">
            <v>0.99498076646164602</v>
          </cell>
          <cell r="AK73">
            <v>187.79385470965963</v>
          </cell>
          <cell r="AL73">
            <v>159.55119214586256</v>
          </cell>
          <cell r="AM73">
            <v>0</v>
          </cell>
          <cell r="AN73">
            <v>15.993523063862334</v>
          </cell>
          <cell r="AO73">
            <v>30.741955500376903</v>
          </cell>
          <cell r="AP73">
            <v>20.071562082859497</v>
          </cell>
          <cell r="AQ73">
            <v>13.490185840773844</v>
          </cell>
          <cell r="AR73">
            <v>70.555878084179966</v>
          </cell>
          <cell r="AS73">
            <v>12.996050614773521</v>
          </cell>
          <cell r="AT73">
            <v>77.869259478788663</v>
          </cell>
          <cell r="AU73">
            <v>179.65224782456897</v>
          </cell>
          <cell r="AV73">
            <v>0.43344439282957514</v>
          </cell>
          <cell r="AW73">
            <v>0.57377387612044117</v>
          </cell>
          <cell r="AX73">
            <v>42.837341171402656</v>
          </cell>
          <cell r="BF73">
            <v>10.757222222222222</v>
          </cell>
          <cell r="BG73">
            <v>164.21833333336775</v>
          </cell>
          <cell r="BH73">
            <v>473.72111111076833</v>
          </cell>
          <cell r="BI73">
            <v>0</v>
          </cell>
          <cell r="BJ73">
            <v>648.69666666635828</v>
          </cell>
          <cell r="BK73">
            <v>270.59499999950327</v>
          </cell>
          <cell r="BL73">
            <v>237.45444444444442</v>
          </cell>
          <cell r="BM73">
            <v>209.88972222195162</v>
          </cell>
          <cell r="BN73">
            <v>182.20555555555555</v>
          </cell>
          <cell r="BO73">
            <v>0.99027777777777781</v>
          </cell>
          <cell r="BP73">
            <v>0.8175</v>
          </cell>
          <cell r="BQ73">
            <v>0</v>
          </cell>
          <cell r="BR73">
            <v>0</v>
          </cell>
          <cell r="BS73">
            <v>0</v>
          </cell>
          <cell r="BT73">
            <v>0</v>
          </cell>
          <cell r="BU73">
            <v>59.714999999773895</v>
          </cell>
          <cell r="BV73">
            <v>54.43138888888889</v>
          </cell>
          <cell r="BW73">
            <v>54.209444444357779</v>
          </cell>
          <cell r="BX73">
            <v>28.20250000002018</v>
          </cell>
          <cell r="BY73">
            <v>26.006944444337599</v>
          </cell>
          <cell r="BZ73">
            <v>24.690555555555555</v>
          </cell>
          <cell r="CA73">
            <v>51.074166666963912</v>
          </cell>
          <cell r="CB73">
            <v>0</v>
          </cell>
          <cell r="CC73">
            <v>0</v>
          </cell>
          <cell r="CD73">
            <v>74.484166666726168</v>
          </cell>
          <cell r="CE73">
            <v>65.069166666666661</v>
          </cell>
          <cell r="CF73">
            <v>74.376666666726166</v>
          </cell>
          <cell r="CG73">
            <v>64.919444444444437</v>
          </cell>
          <cell r="CH73">
            <v>0</v>
          </cell>
          <cell r="CI73">
            <v>0</v>
          </cell>
          <cell r="CJ73">
            <v>0.1075</v>
          </cell>
          <cell r="CK73">
            <v>0.14972222222222223</v>
          </cell>
          <cell r="CL73">
            <v>0</v>
          </cell>
          <cell r="CM73">
            <v>0</v>
          </cell>
          <cell r="CN73">
            <v>0</v>
          </cell>
          <cell r="CO73">
            <v>450.36277777755106</v>
          </cell>
          <cell r="CP73">
            <v>70.528888888888886</v>
          </cell>
          <cell r="CQ73">
            <v>0</v>
          </cell>
          <cell r="CR73">
            <v>2.1333333333333333</v>
          </cell>
          <cell r="CS73">
            <v>0</v>
          </cell>
          <cell r="CT73">
            <v>0</v>
          </cell>
          <cell r="CU73">
            <v>26.946666666666665</v>
          </cell>
          <cell r="CV73">
            <v>0</v>
          </cell>
          <cell r="CW73">
            <v>5.014444444444444</v>
          </cell>
          <cell r="CX73">
            <v>25.406388888888888</v>
          </cell>
          <cell r="CY73">
            <v>7.7166666666666668</v>
          </cell>
          <cell r="CZ73">
            <v>3.8311111111111109</v>
          </cell>
          <cell r="DA73">
            <v>8.0088888888888885</v>
          </cell>
          <cell r="DB73">
            <v>0</v>
          </cell>
          <cell r="DC73">
            <v>0</v>
          </cell>
          <cell r="DD73">
            <v>2.8455555555555554</v>
          </cell>
          <cell r="DE73">
            <v>0</v>
          </cell>
          <cell r="DF73">
            <v>0.64250000000000007</v>
          </cell>
          <cell r="DG73">
            <v>0</v>
          </cell>
          <cell r="DH73">
            <v>0</v>
          </cell>
          <cell r="DI73">
            <v>5.7519444444444447</v>
          </cell>
          <cell r="DJ73">
            <v>6.3775000000000004</v>
          </cell>
          <cell r="DK73">
            <v>1.915</v>
          </cell>
          <cell r="DL73">
            <v>0</v>
          </cell>
          <cell r="DM73">
            <v>0</v>
          </cell>
          <cell r="DN73">
            <v>62.495555555555555</v>
          </cell>
          <cell r="DO73">
            <v>167.11888888888888</v>
          </cell>
          <cell r="DP73">
            <v>624.28999999983341</v>
          </cell>
          <cell r="DQ73">
            <v>26.844469999992839</v>
          </cell>
          <cell r="DR73">
            <v>4.3000000000000003E-2</v>
          </cell>
          <cell r="DS73">
            <v>651.13446999982625</v>
          </cell>
          <cell r="DT73">
            <v>32.976388888888891</v>
          </cell>
          <cell r="DU73">
            <v>6.8083333333935698</v>
          </cell>
          <cell r="DV73">
            <v>41.769999999999996</v>
          </cell>
          <cell r="DW73">
            <v>6.4149575739725684E-2</v>
          </cell>
          <cell r="DX73">
            <v>1681.45135</v>
          </cell>
          <cell r="DY73">
            <v>0</v>
          </cell>
          <cell r="DZ73">
            <v>0</v>
          </cell>
          <cell r="EA73">
            <v>0.25665802777870672</v>
          </cell>
          <cell r="EB73">
            <v>40.255000000000003</v>
          </cell>
          <cell r="EC73">
            <v>27892.869439843005</v>
          </cell>
          <cell r="ED73">
            <v>0</v>
          </cell>
          <cell r="EE73">
            <v>49</v>
          </cell>
          <cell r="EF73">
            <v>8.3367346939513087</v>
          </cell>
          <cell r="EG73">
            <v>0.1219444446092368</v>
          </cell>
          <cell r="EH73">
            <v>24.601366709351204</v>
          </cell>
          <cell r="EI73">
            <v>12.987944247737559</v>
          </cell>
          <cell r="EJ73">
            <v>0</v>
          </cell>
          <cell r="EK73">
            <v>18.604651162790699</v>
          </cell>
          <cell r="EL73">
            <v>0</v>
          </cell>
          <cell r="EM73">
            <v>0</v>
          </cell>
          <cell r="EN73">
            <v>0</v>
          </cell>
          <cell r="EO73">
            <v>151.36900276369798</v>
          </cell>
          <cell r="EP73">
            <v>757.88313990580309</v>
          </cell>
          <cell r="EQ73">
            <v>-1.3994655012859945</v>
          </cell>
          <cell r="ER73">
            <v>-360.44832524075883</v>
          </cell>
          <cell r="ES73">
            <v>-119.52481129561113</v>
          </cell>
          <cell r="ET73">
            <v>-7.2438145277818777E-2</v>
          </cell>
          <cell r="EU73">
            <v>-82.204811505468584</v>
          </cell>
          <cell r="EV73">
            <v>8.0291666667991208</v>
          </cell>
          <cell r="EW73">
            <v>0</v>
          </cell>
        </row>
        <row r="74">
          <cell r="A74">
            <v>42202</v>
          </cell>
          <cell r="B74">
            <v>3</v>
          </cell>
          <cell r="C74" t="str">
            <v>Fri</v>
          </cell>
          <cell r="D74">
            <v>49040</v>
          </cell>
          <cell r="E74">
            <v>120</v>
          </cell>
          <cell r="F74">
            <v>0</v>
          </cell>
          <cell r="G74">
            <v>0</v>
          </cell>
          <cell r="H74">
            <v>8990</v>
          </cell>
          <cell r="I74">
            <v>360</v>
          </cell>
          <cell r="J74">
            <v>0</v>
          </cell>
          <cell r="K74">
            <v>58510</v>
          </cell>
          <cell r="L74">
            <v>72</v>
          </cell>
          <cell r="M74">
            <v>58582</v>
          </cell>
          <cell r="N74">
            <v>348</v>
          </cell>
          <cell r="O74">
            <v>1056</v>
          </cell>
          <cell r="P74">
            <v>53395</v>
          </cell>
          <cell r="Q74">
            <v>655</v>
          </cell>
          <cell r="R74">
            <v>2</v>
          </cell>
          <cell r="S74">
            <v>0</v>
          </cell>
          <cell r="T74">
            <v>0</v>
          </cell>
          <cell r="U74">
            <v>639</v>
          </cell>
          <cell r="V74">
            <v>657</v>
          </cell>
          <cell r="W74">
            <v>657</v>
          </cell>
          <cell r="X74">
            <v>1060</v>
          </cell>
          <cell r="Y74">
            <v>0</v>
          </cell>
          <cell r="Z74">
            <v>1</v>
          </cell>
          <cell r="AA74">
            <v>2</v>
          </cell>
          <cell r="AB74">
            <v>1063</v>
          </cell>
          <cell r="AC74">
            <v>18</v>
          </cell>
          <cell r="AD74">
            <v>660</v>
          </cell>
          <cell r="AE74">
            <v>2</v>
          </cell>
          <cell r="AF74">
            <v>0</v>
          </cell>
          <cell r="AG74">
            <v>0</v>
          </cell>
          <cell r="AH74">
            <v>0.88102957517146263</v>
          </cell>
          <cell r="AI74">
            <v>0.93787677690577875</v>
          </cell>
          <cell r="AJ74">
            <v>0.99405229875235002</v>
          </cell>
          <cell r="AK74">
            <v>192.47978648260224</v>
          </cell>
          <cell r="AL74">
            <v>124.17361310721472</v>
          </cell>
          <cell r="AM74">
            <v>6.1527943941206628E-3</v>
          </cell>
          <cell r="AN74">
            <v>18.649006622491424</v>
          </cell>
          <cell r="AO74">
            <v>32.691530437624152</v>
          </cell>
          <cell r="AP74">
            <v>27.134748695140015</v>
          </cell>
          <cell r="AQ74">
            <v>11.404819997431138</v>
          </cell>
          <cell r="AR74">
            <v>89.056316590563171</v>
          </cell>
          <cell r="AS74">
            <v>12.865528532909005</v>
          </cell>
          <cell r="AT74">
            <v>87.332413445372495</v>
          </cell>
          <cell r="AU74">
            <v>188.59845869955922</v>
          </cell>
          <cell r="AV74">
            <v>0.46306005917309545</v>
          </cell>
          <cell r="AW74">
            <v>0.76830118266521807</v>
          </cell>
          <cell r="AX74">
            <v>64.331348547543129</v>
          </cell>
          <cell r="BF74">
            <v>6.3822222222222225</v>
          </cell>
          <cell r="BG74">
            <v>185.10777777759566</v>
          </cell>
          <cell r="BH74">
            <v>504.52416666718176</v>
          </cell>
          <cell r="BI74">
            <v>1.7994444444444444</v>
          </cell>
          <cell r="BJ74">
            <v>697.81361111144417</v>
          </cell>
          <cell r="BK74">
            <v>310.23583333312121</v>
          </cell>
          <cell r="BL74">
            <v>273.32694444444445</v>
          </cell>
          <cell r="BM74">
            <v>254.77999999980571</v>
          </cell>
          <cell r="BN74">
            <v>216.96472222222224</v>
          </cell>
          <cell r="BO74">
            <v>0.96638888888888885</v>
          </cell>
          <cell r="BP74">
            <v>0.64416666666666667</v>
          </cell>
          <cell r="BQ74">
            <v>0</v>
          </cell>
          <cell r="BR74">
            <v>0</v>
          </cell>
          <cell r="BS74">
            <v>0</v>
          </cell>
          <cell r="BT74">
            <v>0</v>
          </cell>
          <cell r="BU74">
            <v>54.489444444426596</v>
          </cell>
          <cell r="BV74">
            <v>55.718055555555559</v>
          </cell>
          <cell r="BW74">
            <v>56.625000000076312</v>
          </cell>
          <cell r="BX74">
            <v>32.301944444444445</v>
          </cell>
          <cell r="BY74">
            <v>24.323055555631871</v>
          </cell>
          <cell r="BZ74">
            <v>30.451944444444447</v>
          </cell>
          <cell r="CA74">
            <v>57.607222222532663</v>
          </cell>
          <cell r="CB74">
            <v>0</v>
          </cell>
          <cell r="CC74">
            <v>0</v>
          </cell>
          <cell r="CD74">
            <v>82.623888888896403</v>
          </cell>
          <cell r="CE74">
            <v>69.851111111111109</v>
          </cell>
          <cell r="CF74">
            <v>82.43000000000751</v>
          </cell>
          <cell r="CG74">
            <v>69.755277777777778</v>
          </cell>
          <cell r="CH74">
            <v>0</v>
          </cell>
          <cell r="CI74">
            <v>0</v>
          </cell>
          <cell r="CJ74">
            <v>5.527777777777778E-2</v>
          </cell>
          <cell r="CK74">
            <v>9.4444444444444445E-3</v>
          </cell>
          <cell r="CL74">
            <v>0.1386111111111111</v>
          </cell>
          <cell r="CM74">
            <v>8.638888888888889E-2</v>
          </cell>
          <cell r="CN74">
            <v>0</v>
          </cell>
          <cell r="CO74">
            <v>507.09194444462662</v>
          </cell>
          <cell r="CP74">
            <v>53.972222222222229</v>
          </cell>
          <cell r="CQ74">
            <v>0</v>
          </cell>
          <cell r="CR74">
            <v>3.0702777777777777</v>
          </cell>
          <cell r="CS74">
            <v>0</v>
          </cell>
          <cell r="CT74">
            <v>0</v>
          </cell>
          <cell r="CU74">
            <v>28.41138888888889</v>
          </cell>
          <cell r="CV74">
            <v>0</v>
          </cell>
          <cell r="CW74">
            <v>1.52</v>
          </cell>
          <cell r="CX74">
            <v>29.009444444444444</v>
          </cell>
          <cell r="CY74">
            <v>7.387777777777778</v>
          </cell>
          <cell r="CZ74">
            <v>2.9891666665970762</v>
          </cell>
          <cell r="DA74">
            <v>9.8241666666666667</v>
          </cell>
          <cell r="DB74">
            <v>3.1666666666666669E-2</v>
          </cell>
          <cell r="DC74">
            <v>0</v>
          </cell>
          <cell r="DD74">
            <v>0</v>
          </cell>
          <cell r="DE74">
            <v>0</v>
          </cell>
          <cell r="DF74">
            <v>1.2777777777777779E-2</v>
          </cell>
          <cell r="DG74">
            <v>0</v>
          </cell>
          <cell r="DH74">
            <v>0</v>
          </cell>
          <cell r="DI74">
            <v>6.9027777777777777</v>
          </cell>
          <cell r="DJ74">
            <v>8.0491666666666664</v>
          </cell>
          <cell r="DK74">
            <v>3.5572222222222223</v>
          </cell>
          <cell r="DL74">
            <v>0</v>
          </cell>
          <cell r="DM74">
            <v>0</v>
          </cell>
          <cell r="DN74">
            <v>67.764166666597077</v>
          </cell>
          <cell r="DO74">
            <v>154.73805555548597</v>
          </cell>
          <cell r="DP74">
            <v>669.96888888910337</v>
          </cell>
          <cell r="DQ74">
            <v>28.80866222223144</v>
          </cell>
          <cell r="DR74">
            <v>4.2999999999999997E-2</v>
          </cell>
          <cell r="DS74">
            <v>698.77755111133479</v>
          </cell>
          <cell r="DT74">
            <v>36.258611111111108</v>
          </cell>
          <cell r="DU74">
            <v>8.1388888889907793</v>
          </cell>
          <cell r="DV74">
            <v>73.47</v>
          </cell>
          <cell r="DW74">
            <v>0.10514075600046599</v>
          </cell>
          <cell r="DX74">
            <v>4276.76217</v>
          </cell>
          <cell r="DY74">
            <v>0</v>
          </cell>
          <cell r="DZ74">
            <v>0</v>
          </cell>
          <cell r="EA74">
            <v>0.22144107993937526</v>
          </cell>
          <cell r="EB74">
            <v>58.210999999999999</v>
          </cell>
          <cell r="EC74">
            <v>44953.302197741912</v>
          </cell>
          <cell r="ED74">
            <v>104.74746055555555</v>
          </cell>
          <cell r="EE74">
            <v>41</v>
          </cell>
          <cell r="EF74">
            <v>11.910569105840164</v>
          </cell>
          <cell r="EG74">
            <v>3.5555555480014947E-2</v>
          </cell>
          <cell r="EH74">
            <v>56.250000119507604</v>
          </cell>
          <cell r="EI74">
            <v>12.85939585102394</v>
          </cell>
          <cell r="EJ74">
            <v>0</v>
          </cell>
          <cell r="EK74">
            <v>18.090452261306531</v>
          </cell>
          <cell r="EL74">
            <v>14.428857715430862</v>
          </cell>
          <cell r="EM74">
            <v>0</v>
          </cell>
          <cell r="EN74">
            <v>0</v>
          </cell>
          <cell r="EO74">
            <v>164.98608293150866</v>
          </cell>
          <cell r="EP74">
            <v>376.02168610767819</v>
          </cell>
          <cell r="EQ74">
            <v>-607.38565924700504</v>
          </cell>
          <cell r="ER74">
            <v>51.91304360609471</v>
          </cell>
          <cell r="ES74">
            <v>-143.73064472364678</v>
          </cell>
          <cell r="ET74">
            <v>0.12208916126695812</v>
          </cell>
          <cell r="EU74">
            <v>111.04130392122076</v>
          </cell>
          <cell r="EV74">
            <v>12.3613888891018</v>
          </cell>
          <cell r="EW74">
            <v>0</v>
          </cell>
        </row>
        <row r="75">
          <cell r="A75">
            <v>42203</v>
          </cell>
          <cell r="B75">
            <v>3</v>
          </cell>
          <cell r="C75" t="str">
            <v>Sat</v>
          </cell>
          <cell r="D75">
            <v>26477</v>
          </cell>
          <cell r="E75">
            <v>0</v>
          </cell>
          <cell r="F75">
            <v>0</v>
          </cell>
          <cell r="G75">
            <v>0</v>
          </cell>
          <cell r="H75">
            <v>13406</v>
          </cell>
          <cell r="I75">
            <v>0</v>
          </cell>
          <cell r="J75">
            <v>0</v>
          </cell>
          <cell r="K75">
            <v>39883</v>
          </cell>
          <cell r="L75">
            <v>73</v>
          </cell>
          <cell r="M75">
            <v>39956</v>
          </cell>
          <cell r="N75">
            <v>161</v>
          </cell>
          <cell r="O75">
            <v>468</v>
          </cell>
          <cell r="P75">
            <v>16974</v>
          </cell>
          <cell r="Q75">
            <v>652</v>
          </cell>
          <cell r="R75">
            <v>0</v>
          </cell>
          <cell r="S75">
            <v>0</v>
          </cell>
          <cell r="T75">
            <v>0</v>
          </cell>
          <cell r="U75">
            <v>623</v>
          </cell>
          <cell r="V75">
            <v>652</v>
          </cell>
          <cell r="W75">
            <v>652</v>
          </cell>
          <cell r="X75">
            <v>678</v>
          </cell>
          <cell r="Y75">
            <v>0</v>
          </cell>
          <cell r="Z75">
            <v>11</v>
          </cell>
          <cell r="AA75">
            <v>0</v>
          </cell>
          <cell r="AB75">
            <v>689</v>
          </cell>
          <cell r="AC75">
            <v>8</v>
          </cell>
          <cell r="AD75">
            <v>212</v>
          </cell>
          <cell r="AE75">
            <v>63</v>
          </cell>
          <cell r="AF75">
            <v>0</v>
          </cell>
          <cell r="AG75">
            <v>0</v>
          </cell>
          <cell r="AH75">
            <v>0.93623198129658391</v>
          </cell>
          <cell r="AI75">
            <v>0.96273275647398759</v>
          </cell>
          <cell r="AJ75">
            <v>0.99596319233758746</v>
          </cell>
          <cell r="AK75">
            <v>182.08270373632746</v>
          </cell>
          <cell r="AL75">
            <v>0</v>
          </cell>
          <cell r="AM75">
            <v>0</v>
          </cell>
          <cell r="AN75">
            <v>15.350273786622514</v>
          </cell>
          <cell r="AO75">
            <v>21.559920660310958</v>
          </cell>
          <cell r="AP75">
            <v>24.142730608546419</v>
          </cell>
          <cell r="AQ75">
            <v>10.551489759602854</v>
          </cell>
          <cell r="AR75">
            <v>61.170245398773005</v>
          </cell>
          <cell r="AS75">
            <v>12.56987062216</v>
          </cell>
          <cell r="AT75">
            <v>79.425353484048046</v>
          </cell>
          <cell r="AU75">
            <v>185.25627461209794</v>
          </cell>
          <cell r="AV75">
            <v>0.42873232580302173</v>
          </cell>
          <cell r="AW75">
            <v>1.0675551883292453</v>
          </cell>
          <cell r="AX75">
            <v>81.295252345905837</v>
          </cell>
          <cell r="BF75">
            <v>8.0352777777777771</v>
          </cell>
          <cell r="BG75">
            <v>120.43722222229388</v>
          </cell>
          <cell r="BH75">
            <v>389.96944444386571</v>
          </cell>
          <cell r="BI75">
            <v>2.1208333333333331</v>
          </cell>
          <cell r="BJ75">
            <v>520.56277777727064</v>
          </cell>
          <cell r="BK75">
            <v>215.28555555545802</v>
          </cell>
          <cell r="BL75">
            <v>201.55722222222224</v>
          </cell>
          <cell r="BM75">
            <v>145.41194444443849</v>
          </cell>
          <cell r="BN75">
            <v>124.01111111111112</v>
          </cell>
          <cell r="BO75">
            <v>0</v>
          </cell>
          <cell r="BP75">
            <v>0</v>
          </cell>
          <cell r="BQ75">
            <v>0</v>
          </cell>
          <cell r="BR75">
            <v>0</v>
          </cell>
          <cell r="BS75">
            <v>0</v>
          </cell>
          <cell r="BT75">
            <v>0</v>
          </cell>
          <cell r="BU75">
            <v>69.873611111019528</v>
          </cell>
          <cell r="BV75">
            <v>77.546111111111117</v>
          </cell>
          <cell r="BW75">
            <v>30.488055555585824</v>
          </cell>
          <cell r="BX75">
            <v>21.706944444444446</v>
          </cell>
          <cell r="BY75">
            <v>8.781111111141378</v>
          </cell>
          <cell r="BZ75">
            <v>10.209444444444445</v>
          </cell>
          <cell r="CA75">
            <v>61.792222222138662</v>
          </cell>
          <cell r="CB75">
            <v>0</v>
          </cell>
          <cell r="CC75">
            <v>0</v>
          </cell>
          <cell r="CD75">
            <v>54.813611111106461</v>
          </cell>
          <cell r="CE75">
            <v>51.015277777777776</v>
          </cell>
          <cell r="CF75">
            <v>53.54999999999535</v>
          </cell>
          <cell r="CG75">
            <v>49.984722222222217</v>
          </cell>
          <cell r="CH75">
            <v>0</v>
          </cell>
          <cell r="CI75">
            <v>0</v>
          </cell>
          <cell r="CJ75">
            <v>1.263611111111111</v>
          </cell>
          <cell r="CK75">
            <v>1.0305555555555554</v>
          </cell>
          <cell r="CL75">
            <v>0</v>
          </cell>
          <cell r="CM75">
            <v>0</v>
          </cell>
          <cell r="CN75">
            <v>0</v>
          </cell>
          <cell r="CO75">
            <v>362.37944444428894</v>
          </cell>
          <cell r="CP75">
            <v>50.035277777777779</v>
          </cell>
          <cell r="CQ75">
            <v>0</v>
          </cell>
          <cell r="CR75">
            <v>0</v>
          </cell>
          <cell r="CS75">
            <v>0</v>
          </cell>
          <cell r="CT75">
            <v>0</v>
          </cell>
          <cell r="CU75">
            <v>33.009722222222223</v>
          </cell>
          <cell r="CV75">
            <v>0</v>
          </cell>
          <cell r="CW75">
            <v>3.3730555555555557</v>
          </cell>
          <cell r="CX75">
            <v>17.780277777777776</v>
          </cell>
          <cell r="CY75">
            <v>3.35</v>
          </cell>
          <cell r="CZ75">
            <v>0.4975</v>
          </cell>
          <cell r="DA75">
            <v>6.1369444444444445</v>
          </cell>
          <cell r="DB75">
            <v>0</v>
          </cell>
          <cell r="DC75">
            <v>0</v>
          </cell>
          <cell r="DD75">
            <v>0</v>
          </cell>
          <cell r="DE75">
            <v>0</v>
          </cell>
          <cell r="DF75">
            <v>0.27694444444444444</v>
          </cell>
          <cell r="DG75">
            <v>0</v>
          </cell>
          <cell r="DH75">
            <v>0</v>
          </cell>
          <cell r="DI75">
            <v>8.1130555555555564</v>
          </cell>
          <cell r="DJ75">
            <v>2.3663888888888889</v>
          </cell>
          <cell r="DK75">
            <v>5.9416666666666664</v>
          </cell>
          <cell r="DL75">
            <v>0</v>
          </cell>
          <cell r="DM75">
            <v>0</v>
          </cell>
          <cell r="DN75">
            <v>44.462777777777788</v>
          </cell>
          <cell r="DO75">
            <v>130.88083333333333</v>
          </cell>
          <cell r="DP75">
            <v>502.14444444380331</v>
          </cell>
          <cell r="DQ75">
            <v>21.592211111083543</v>
          </cell>
          <cell r="DR75">
            <v>4.3000000000000003E-2</v>
          </cell>
          <cell r="DS75">
            <v>523.73665555488685</v>
          </cell>
          <cell r="DT75">
            <v>27.19638888888889</v>
          </cell>
          <cell r="DU75">
            <v>8.8841666661810681</v>
          </cell>
          <cell r="DV75">
            <v>7.53</v>
          </cell>
          <cell r="DW75">
            <v>1.4377454623683231E-2</v>
          </cell>
          <cell r="DX75">
            <v>603.47679000000005</v>
          </cell>
          <cell r="DY75">
            <v>0</v>
          </cell>
          <cell r="DZ75">
            <v>0</v>
          </cell>
          <cell r="EA75">
            <v>0.24989817295615507</v>
          </cell>
          <cell r="EB75">
            <v>80.143000000000001</v>
          </cell>
          <cell r="EC75">
            <v>42577.303576135295</v>
          </cell>
          <cell r="ED75">
            <v>169.96994583333333</v>
          </cell>
          <cell r="EE75">
            <v>38</v>
          </cell>
          <cell r="EF75">
            <v>14.027631578180634</v>
          </cell>
          <cell r="EG75">
            <v>1.6522222220908023</v>
          </cell>
          <cell r="EH75">
            <v>38.130464024552786</v>
          </cell>
          <cell r="EI75">
            <v>12.661064425771407</v>
          </cell>
          <cell r="EJ75">
            <v>0</v>
          </cell>
          <cell r="EK75">
            <v>8.7052099362497266</v>
          </cell>
          <cell r="EL75">
            <v>0</v>
          </cell>
          <cell r="EM75">
            <v>0</v>
          </cell>
          <cell r="EN75">
            <v>0</v>
          </cell>
          <cell r="EO75">
            <v>191.86070086888333</v>
          </cell>
          <cell r="EP75">
            <v>634.0520054738522</v>
          </cell>
          <cell r="EQ75">
            <v>98.251448445168649</v>
          </cell>
          <cell r="ER75">
            <v>426.97219756086702</v>
          </cell>
          <cell r="ES75">
            <v>-15.323825383087277</v>
          </cell>
          <cell r="ET75">
            <v>0.42134316693098539</v>
          </cell>
          <cell r="EU75">
            <v>206.70862125142031</v>
          </cell>
          <cell r="EV75">
            <v>10.883055555603415</v>
          </cell>
          <cell r="EW75">
            <v>0</v>
          </cell>
        </row>
        <row r="76">
          <cell r="A76">
            <v>42204</v>
          </cell>
          <cell r="B76">
            <v>3</v>
          </cell>
          <cell r="C76" t="str">
            <v>Sun</v>
          </cell>
          <cell r="D76">
            <v>8076</v>
          </cell>
          <cell r="E76">
            <v>192</v>
          </cell>
          <cell r="F76">
            <v>0</v>
          </cell>
          <cell r="G76">
            <v>0</v>
          </cell>
          <cell r="H76">
            <v>2635</v>
          </cell>
          <cell r="I76">
            <v>0</v>
          </cell>
          <cell r="J76">
            <v>0</v>
          </cell>
          <cell r="K76">
            <v>10903</v>
          </cell>
          <cell r="L76">
            <v>74</v>
          </cell>
          <cell r="M76">
            <v>10977</v>
          </cell>
          <cell r="N76">
            <v>104</v>
          </cell>
          <cell r="O76">
            <v>0</v>
          </cell>
          <cell r="P76">
            <v>0</v>
          </cell>
          <cell r="Q76">
            <v>426</v>
          </cell>
          <cell r="R76">
            <v>3</v>
          </cell>
          <cell r="S76">
            <v>0</v>
          </cell>
          <cell r="T76">
            <v>0</v>
          </cell>
          <cell r="U76">
            <v>405</v>
          </cell>
          <cell r="V76">
            <v>429</v>
          </cell>
          <cell r="W76">
            <v>429</v>
          </cell>
          <cell r="X76">
            <v>298</v>
          </cell>
          <cell r="Y76">
            <v>0</v>
          </cell>
          <cell r="Z76">
            <v>3</v>
          </cell>
          <cell r="AA76">
            <v>0</v>
          </cell>
          <cell r="AB76">
            <v>301</v>
          </cell>
          <cell r="AC76">
            <v>6</v>
          </cell>
          <cell r="AD76">
            <v>1</v>
          </cell>
          <cell r="AE76">
            <v>2</v>
          </cell>
          <cell r="AF76">
            <v>0</v>
          </cell>
          <cell r="AG76">
            <v>0</v>
          </cell>
          <cell r="AH76">
            <v>0.81489356618886621</v>
          </cell>
          <cell r="AI76">
            <v>1.0943660973785885</v>
          </cell>
          <cell r="AJ76">
            <v>0.99046134091534443</v>
          </cell>
          <cell r="AK76">
            <v>202.53432625793286</v>
          </cell>
          <cell r="AL76">
            <v>167.97083839611179</v>
          </cell>
          <cell r="AM76">
            <v>0</v>
          </cell>
          <cell r="AN76">
            <v>0</v>
          </cell>
          <cell r="AO76">
            <v>0</v>
          </cell>
          <cell r="AP76">
            <v>29.75206611570248</v>
          </cell>
          <cell r="AQ76">
            <v>17.708572214896549</v>
          </cell>
          <cell r="AR76">
            <v>25.414918414918414</v>
          </cell>
          <cell r="AS76">
            <v>15.384615384724421</v>
          </cell>
          <cell r="AT76">
            <v>61.609892542042608</v>
          </cell>
          <cell r="AU76">
            <v>156.28927061169557</v>
          </cell>
          <cell r="AV76">
            <v>0.39420423616355504</v>
          </cell>
          <cell r="AW76">
            <v>0.75017918540371598</v>
          </cell>
          <cell r="AX76">
            <v>44.313000000000002</v>
          </cell>
          <cell r="BF76">
            <v>4.4000000000000004</v>
          </cell>
          <cell r="BG76">
            <v>9.5991666666462301</v>
          </cell>
          <cell r="BH76">
            <v>165.90555555539672</v>
          </cell>
          <cell r="BI76">
            <v>0</v>
          </cell>
          <cell r="BJ76">
            <v>179.90472222204295</v>
          </cell>
          <cell r="BK76">
            <v>69.761666666733404</v>
          </cell>
          <cell r="BL76">
            <v>56.848333333333336</v>
          </cell>
          <cell r="BM76">
            <v>39.874722222222218</v>
          </cell>
          <cell r="BN76">
            <v>37.482500000000002</v>
          </cell>
          <cell r="BO76">
            <v>1.1430555555555555</v>
          </cell>
          <cell r="BP76">
            <v>0.86888888888888893</v>
          </cell>
          <cell r="BQ76">
            <v>0</v>
          </cell>
          <cell r="BR76">
            <v>0</v>
          </cell>
          <cell r="BS76">
            <v>0</v>
          </cell>
          <cell r="BT76">
            <v>0</v>
          </cell>
          <cell r="BU76">
            <v>28.743888888955635</v>
          </cell>
          <cell r="BV76">
            <v>18.496944444444445</v>
          </cell>
          <cell r="BW76">
            <v>3.3611111111111112E-2</v>
          </cell>
          <cell r="BX76">
            <v>0</v>
          </cell>
          <cell r="BY76">
            <v>3.3611111111111112E-2</v>
          </cell>
          <cell r="BZ76">
            <v>2.5555555555555557E-2</v>
          </cell>
          <cell r="CA76">
            <v>24.225555555468375</v>
          </cell>
          <cell r="CB76">
            <v>0</v>
          </cell>
          <cell r="CC76">
            <v>0</v>
          </cell>
          <cell r="CD76">
            <v>19.564999999861335</v>
          </cell>
          <cell r="CE76">
            <v>21.422499999999999</v>
          </cell>
          <cell r="CF76">
            <v>19.497222222083558</v>
          </cell>
          <cell r="CG76">
            <v>21.30638888888889</v>
          </cell>
          <cell r="CH76">
            <v>0</v>
          </cell>
          <cell r="CI76">
            <v>0</v>
          </cell>
          <cell r="CJ76">
            <v>6.7777777777777784E-2</v>
          </cell>
          <cell r="CK76">
            <v>0.11611111111111111</v>
          </cell>
          <cell r="CL76">
            <v>0</v>
          </cell>
          <cell r="CM76">
            <v>0</v>
          </cell>
          <cell r="CN76">
            <v>0</v>
          </cell>
          <cell r="CO76">
            <v>113.58583333317424</v>
          </cell>
          <cell r="CP76">
            <v>26.161666666678052</v>
          </cell>
          <cell r="CQ76">
            <v>0</v>
          </cell>
          <cell r="CR76">
            <v>0</v>
          </cell>
          <cell r="CS76">
            <v>0</v>
          </cell>
          <cell r="CT76">
            <v>0</v>
          </cell>
          <cell r="CU76">
            <v>10.530277777777778</v>
          </cell>
          <cell r="CV76">
            <v>0</v>
          </cell>
          <cell r="CW76">
            <v>0</v>
          </cell>
          <cell r="CX76">
            <v>7.8758333333333335</v>
          </cell>
          <cell r="CY76">
            <v>0</v>
          </cell>
          <cell r="CZ76">
            <v>3.3702777778696165</v>
          </cell>
          <cell r="DA76">
            <v>0.36527777777777776</v>
          </cell>
          <cell r="DB76">
            <v>0.34027777777777779</v>
          </cell>
          <cell r="DC76">
            <v>0</v>
          </cell>
          <cell r="DD76">
            <v>0</v>
          </cell>
          <cell r="DE76">
            <v>0</v>
          </cell>
          <cell r="DF76">
            <v>0</v>
          </cell>
          <cell r="DG76">
            <v>0</v>
          </cell>
          <cell r="DH76">
            <v>0</v>
          </cell>
          <cell r="DI76">
            <v>12.813055555555556</v>
          </cell>
          <cell r="DJ76">
            <v>0</v>
          </cell>
          <cell r="DK76">
            <v>0</v>
          </cell>
          <cell r="DL76">
            <v>0</v>
          </cell>
          <cell r="DM76">
            <v>0</v>
          </cell>
          <cell r="DN76">
            <v>24.764722222314063</v>
          </cell>
          <cell r="DO76">
            <v>61.456666666769891</v>
          </cell>
          <cell r="DP76">
            <v>176.96833333315408</v>
          </cell>
          <cell r="DQ76">
            <v>7.6096383333256243</v>
          </cell>
          <cell r="DR76">
            <v>4.2999999999999997E-2</v>
          </cell>
          <cell r="DS76">
            <v>184.5779716664797</v>
          </cell>
          <cell r="DT76">
            <v>9.5708333333333346</v>
          </cell>
          <cell r="DU76">
            <v>1.9258333332099313</v>
          </cell>
          <cell r="DV76">
            <v>0</v>
          </cell>
          <cell r="DW76">
            <v>0</v>
          </cell>
          <cell r="DX76">
            <v>0</v>
          </cell>
          <cell r="DY76">
            <v>0</v>
          </cell>
          <cell r="DZ76">
            <v>0</v>
          </cell>
          <cell r="EA76">
            <v>0.33295775282338708</v>
          </cell>
          <cell r="EB76">
            <v>44.313000000000002</v>
          </cell>
          <cell r="EC76">
            <v>8179.2036584567149</v>
          </cell>
          <cell r="ED76">
            <v>0</v>
          </cell>
          <cell r="EE76">
            <v>17</v>
          </cell>
          <cell r="EF76">
            <v>6.7970588230938747</v>
          </cell>
          <cell r="EG76">
            <v>6.8055555468373413E-2</v>
          </cell>
          <cell r="EH76">
            <v>29.387755139687815</v>
          </cell>
          <cell r="EI76">
            <v>15.284228522690267</v>
          </cell>
          <cell r="EJ76">
            <v>0</v>
          </cell>
          <cell r="EK76">
            <v>44.26229508196721</v>
          </cell>
          <cell r="EL76">
            <v>0</v>
          </cell>
          <cell r="EM76">
            <v>0</v>
          </cell>
          <cell r="EN76">
            <v>0</v>
          </cell>
          <cell r="EO76">
            <v>91.671659676240097</v>
          </cell>
          <cell r="EP76">
            <v>577.85083582335551</v>
          </cell>
          <cell r="EQ76">
            <v>0</v>
          </cell>
          <cell r="ER76">
            <v>-563.49705487329084</v>
          </cell>
          <cell r="ES76">
            <v>-197.79092911053118</v>
          </cell>
          <cell r="ET76">
            <v>0.10396716400545603</v>
          </cell>
          <cell r="EU76">
            <v>25.580619437896033</v>
          </cell>
          <cell r="EV76">
            <v>0</v>
          </cell>
          <cell r="EW76">
            <v>1.0577777777777777</v>
          </cell>
        </row>
        <row r="77">
          <cell r="A77">
            <v>42205</v>
          </cell>
          <cell r="B77">
            <v>4</v>
          </cell>
          <cell r="C77" t="str">
            <v>Mon</v>
          </cell>
          <cell r="D77">
            <v>32183</v>
          </cell>
          <cell r="E77">
            <v>207</v>
          </cell>
          <cell r="F77">
            <v>0</v>
          </cell>
          <cell r="G77">
            <v>0</v>
          </cell>
          <cell r="H77">
            <v>4031</v>
          </cell>
          <cell r="I77">
            <v>440</v>
          </cell>
          <cell r="J77">
            <v>0</v>
          </cell>
          <cell r="K77">
            <v>36861</v>
          </cell>
          <cell r="L77">
            <v>75</v>
          </cell>
          <cell r="M77">
            <v>36936</v>
          </cell>
          <cell r="N77">
            <v>226</v>
          </cell>
          <cell r="O77">
            <v>930</v>
          </cell>
          <cell r="P77">
            <v>46408</v>
          </cell>
          <cell r="Q77">
            <v>409</v>
          </cell>
          <cell r="R77">
            <v>3</v>
          </cell>
          <cell r="S77">
            <v>0</v>
          </cell>
          <cell r="T77">
            <v>0</v>
          </cell>
          <cell r="U77">
            <v>393</v>
          </cell>
          <cell r="V77">
            <v>412</v>
          </cell>
          <cell r="W77">
            <v>412</v>
          </cell>
          <cell r="X77">
            <v>660</v>
          </cell>
          <cell r="Y77">
            <v>0</v>
          </cell>
          <cell r="Z77">
            <v>5</v>
          </cell>
          <cell r="AA77">
            <v>4</v>
          </cell>
          <cell r="AB77">
            <v>669</v>
          </cell>
          <cell r="AC77">
            <v>12</v>
          </cell>
          <cell r="AD77">
            <v>521</v>
          </cell>
          <cell r="AE77">
            <v>0</v>
          </cell>
          <cell r="AF77">
            <v>0</v>
          </cell>
          <cell r="AG77">
            <v>0</v>
          </cell>
          <cell r="AH77">
            <v>0.9118494991448246</v>
          </cell>
          <cell r="AI77">
            <v>0.94864990168076191</v>
          </cell>
          <cell r="AJ77">
            <v>0.99386885868533137</v>
          </cell>
          <cell r="AK77">
            <v>188.68435838346946</v>
          </cell>
          <cell r="AL77">
            <v>143.63916730917504</v>
          </cell>
          <cell r="AM77">
            <v>1.1936735302894658E-2</v>
          </cell>
          <cell r="AN77">
            <v>18.416145480867115</v>
          </cell>
          <cell r="AO77">
            <v>32.392267652237855</v>
          </cell>
          <cell r="AP77">
            <v>23.911574599125199</v>
          </cell>
          <cell r="AQ77">
            <v>12.201382033550118</v>
          </cell>
          <cell r="AR77">
            <v>89.46844660194175</v>
          </cell>
          <cell r="AS77">
            <v>14.021482840003733</v>
          </cell>
          <cell r="AT77">
            <v>78.915001685946436</v>
          </cell>
          <cell r="AU77">
            <v>185.26348120483294</v>
          </cell>
          <cell r="AV77">
            <v>0.42596091346624115</v>
          </cell>
          <cell r="AW77">
            <v>0.61240480045282852</v>
          </cell>
          <cell r="AX77">
            <v>46.335499386593149</v>
          </cell>
          <cell r="BF77">
            <v>6.875</v>
          </cell>
          <cell r="BG77">
            <v>83.439166666852685</v>
          </cell>
          <cell r="BH77">
            <v>372.38444444424107</v>
          </cell>
          <cell r="BI77">
            <v>25.548611111111111</v>
          </cell>
          <cell r="BJ77">
            <v>488.24722222220487</v>
          </cell>
          <cell r="BK77">
            <v>198.96527777779019</v>
          </cell>
          <cell r="BL77">
            <v>181.42638888888888</v>
          </cell>
          <cell r="BM77">
            <v>170.56527777778709</v>
          </cell>
          <cell r="BN77">
            <v>155.5313888888889</v>
          </cell>
          <cell r="BO77">
            <v>1.441111111111111</v>
          </cell>
          <cell r="BP77">
            <v>0.81361111111111106</v>
          </cell>
          <cell r="BQ77">
            <v>0</v>
          </cell>
          <cell r="BR77">
            <v>0</v>
          </cell>
          <cell r="BS77">
            <v>0</v>
          </cell>
          <cell r="BT77">
            <v>0</v>
          </cell>
          <cell r="BU77">
            <v>26.958888888891995</v>
          </cell>
          <cell r="BV77">
            <v>25.081388888888888</v>
          </cell>
          <cell r="BW77">
            <v>50.49916666688992</v>
          </cell>
          <cell r="BX77">
            <v>28.710555555555555</v>
          </cell>
          <cell r="BY77">
            <v>21.788611111334369</v>
          </cell>
          <cell r="BZ77">
            <v>25.356111111111112</v>
          </cell>
          <cell r="CA77">
            <v>33.766666666704175</v>
          </cell>
          <cell r="CB77">
            <v>0</v>
          </cell>
          <cell r="CC77">
            <v>0</v>
          </cell>
          <cell r="CD77">
            <v>47.71249999973768</v>
          </cell>
          <cell r="CE77">
            <v>40.576111111111103</v>
          </cell>
          <cell r="CF77">
            <v>47.034999999737678</v>
          </cell>
          <cell r="CG77">
            <v>40.203611111111108</v>
          </cell>
          <cell r="CH77">
            <v>0</v>
          </cell>
          <cell r="CI77">
            <v>0</v>
          </cell>
          <cell r="CJ77">
            <v>0.3175</v>
          </cell>
          <cell r="CK77">
            <v>0.19916666666666666</v>
          </cell>
          <cell r="CL77">
            <v>0.36</v>
          </cell>
          <cell r="CM77">
            <v>0.17333333333333334</v>
          </cell>
          <cell r="CN77">
            <v>0</v>
          </cell>
          <cell r="CO77">
            <v>330.94361111112198</v>
          </cell>
          <cell r="CP77">
            <v>53.508055555555558</v>
          </cell>
          <cell r="CQ77">
            <v>0</v>
          </cell>
          <cell r="CR77">
            <v>7.2422222222222219</v>
          </cell>
          <cell r="CS77">
            <v>0</v>
          </cell>
          <cell r="CT77">
            <v>0</v>
          </cell>
          <cell r="CU77">
            <v>25.461111111111112</v>
          </cell>
          <cell r="CV77">
            <v>0</v>
          </cell>
          <cell r="CW77">
            <v>0.48416666666666669</v>
          </cell>
          <cell r="CX77">
            <v>16.626111111111111</v>
          </cell>
          <cell r="CY77">
            <v>3.2833333333333332</v>
          </cell>
          <cell r="CZ77">
            <v>2.9033333333333333</v>
          </cell>
          <cell r="DA77">
            <v>5.4494444444444445</v>
          </cell>
          <cell r="DB77">
            <v>0</v>
          </cell>
          <cell r="DC77">
            <v>0</v>
          </cell>
          <cell r="DD77">
            <v>1.6877777777777778</v>
          </cell>
          <cell r="DE77">
            <v>1.4675</v>
          </cell>
          <cell r="DF77">
            <v>0.50888888888888884</v>
          </cell>
          <cell r="DG77">
            <v>0</v>
          </cell>
          <cell r="DH77">
            <v>0</v>
          </cell>
          <cell r="DI77">
            <v>12.875555555616092</v>
          </cell>
          <cell r="DJ77">
            <v>0.38444444444444442</v>
          </cell>
          <cell r="DK77">
            <v>0</v>
          </cell>
          <cell r="DL77">
            <v>0</v>
          </cell>
          <cell r="DM77">
            <v>0</v>
          </cell>
          <cell r="DN77">
            <v>45.186388888949431</v>
          </cell>
          <cell r="DO77">
            <v>131.881944444505</v>
          </cell>
          <cell r="DP77">
            <v>467.09749999998269</v>
          </cell>
          <cell r="DQ77">
            <v>20.085192499999255</v>
          </cell>
          <cell r="DR77">
            <v>4.2999999999999997E-2</v>
          </cell>
          <cell r="DS77">
            <v>487.18269249998195</v>
          </cell>
          <cell r="DT77">
            <v>24.026666666666667</v>
          </cell>
          <cell r="DU77">
            <v>4.2719444443556878</v>
          </cell>
          <cell r="DV77">
            <v>33.42</v>
          </cell>
          <cell r="DW77">
            <v>6.8598496035450277E-2</v>
          </cell>
          <cell r="DX77">
            <v>1449.12462</v>
          </cell>
          <cell r="DY77">
            <v>0</v>
          </cell>
          <cell r="DZ77">
            <v>0</v>
          </cell>
          <cell r="EA77">
            <v>0.27070326281040841</v>
          </cell>
          <cell r="EB77">
            <v>43.360999999999997</v>
          </cell>
          <cell r="EC77">
            <v>22573.853349491714</v>
          </cell>
          <cell r="ED77">
            <v>1107.8133263888888</v>
          </cell>
          <cell r="EE77">
            <v>35</v>
          </cell>
          <cell r="EF77">
            <v>7.3233333331811794</v>
          </cell>
          <cell r="EG77">
            <v>0</v>
          </cell>
          <cell r="EH77">
            <v>0</v>
          </cell>
          <cell r="EI77">
            <v>14.032103752602975</v>
          </cell>
          <cell r="EJ77">
            <v>0</v>
          </cell>
          <cell r="EK77">
            <v>15.748031496062993</v>
          </cell>
          <cell r="EL77">
            <v>11.111111111111111</v>
          </cell>
          <cell r="EM77">
            <v>0</v>
          </cell>
          <cell r="EN77">
            <v>0</v>
          </cell>
          <cell r="EO77">
            <v>149.52396653338755</v>
          </cell>
          <cell r="EP77">
            <v>333.64626980632715</v>
          </cell>
          <cell r="EQ77">
            <v>-356.06123149398599</v>
          </cell>
          <cell r="ER77">
            <v>-78.815566224853143</v>
          </cell>
          <cell r="ES77">
            <v>-263.78935111566955</v>
          </cell>
          <cell r="ET77">
            <v>-4.7153602873506339E-2</v>
          </cell>
          <cell r="EU77">
            <v>-37.511820926294639</v>
          </cell>
          <cell r="EV77">
            <v>3.6205555555555557</v>
          </cell>
          <cell r="EW77">
            <v>2.7252777778608208</v>
          </cell>
        </row>
        <row r="78">
          <cell r="A78">
            <v>42206</v>
          </cell>
          <cell r="B78">
            <v>4</v>
          </cell>
          <cell r="C78" t="str">
            <v>Tue</v>
          </cell>
          <cell r="D78">
            <v>31575</v>
          </cell>
          <cell r="E78">
            <v>206</v>
          </cell>
          <cell r="F78">
            <v>0</v>
          </cell>
          <cell r="G78">
            <v>0</v>
          </cell>
          <cell r="H78">
            <v>7431</v>
          </cell>
          <cell r="I78">
            <v>0</v>
          </cell>
          <cell r="J78">
            <v>0</v>
          </cell>
          <cell r="K78">
            <v>39212</v>
          </cell>
          <cell r="L78">
            <v>76</v>
          </cell>
          <cell r="M78">
            <v>39288</v>
          </cell>
          <cell r="N78">
            <v>360</v>
          </cell>
          <cell r="O78">
            <v>1011</v>
          </cell>
          <cell r="P78">
            <v>47077</v>
          </cell>
          <cell r="Q78">
            <v>549</v>
          </cell>
          <cell r="R78">
            <v>3</v>
          </cell>
          <cell r="S78">
            <v>0</v>
          </cell>
          <cell r="T78">
            <v>0</v>
          </cell>
          <cell r="U78">
            <v>538</v>
          </cell>
          <cell r="V78">
            <v>554</v>
          </cell>
          <cell r="W78">
            <v>552</v>
          </cell>
          <cell r="X78">
            <v>748</v>
          </cell>
          <cell r="Y78">
            <v>1</v>
          </cell>
          <cell r="Z78">
            <v>13</v>
          </cell>
          <cell r="AA78">
            <v>0</v>
          </cell>
          <cell r="AB78">
            <v>762</v>
          </cell>
          <cell r="AC78">
            <v>16</v>
          </cell>
          <cell r="AD78">
            <v>660</v>
          </cell>
          <cell r="AE78">
            <v>18</v>
          </cell>
          <cell r="AF78">
            <v>0</v>
          </cell>
          <cell r="AG78">
            <v>0</v>
          </cell>
          <cell r="AH78">
            <v>0.92711087207341569</v>
          </cell>
          <cell r="AI78">
            <v>1.0140045344874959</v>
          </cell>
          <cell r="AJ78">
            <v>0.99081913699887791</v>
          </cell>
          <cell r="AK78">
            <v>189.77134614603901</v>
          </cell>
          <cell r="AL78">
            <v>215.08120649651974</v>
          </cell>
          <cell r="AM78">
            <v>0</v>
          </cell>
          <cell r="AN78">
            <v>16.000844093262373</v>
          </cell>
          <cell r="AO78">
            <v>29.892817543427373</v>
          </cell>
          <cell r="AP78">
            <v>22.477012146478668</v>
          </cell>
          <cell r="AQ78">
            <v>10.993400198081607</v>
          </cell>
          <cell r="AR78">
            <v>71.036231884057969</v>
          </cell>
          <cell r="AS78">
            <v>13.997346668123667</v>
          </cell>
          <cell r="AT78">
            <v>70.407517413243539</v>
          </cell>
          <cell r="AU78">
            <v>178.2215118436377</v>
          </cell>
          <cell r="AV78">
            <v>0.39505622348785507</v>
          </cell>
          <cell r="AW78">
            <v>0.70715231028785019</v>
          </cell>
          <cell r="AX78">
            <v>47.736182742480551</v>
          </cell>
          <cell r="BF78">
            <v>8.7572222222222216</v>
          </cell>
          <cell r="BG78">
            <v>83.283611111335674</v>
          </cell>
          <cell r="BH78">
            <v>487.9536111106633</v>
          </cell>
          <cell r="BI78">
            <v>0</v>
          </cell>
          <cell r="BJ78">
            <v>579.99444444422124</v>
          </cell>
          <cell r="BK78">
            <v>220.01833333342259</v>
          </cell>
          <cell r="BL78">
            <v>203.98138888888889</v>
          </cell>
          <cell r="BM78">
            <v>166.3844444445337</v>
          </cell>
          <cell r="BN78">
            <v>151.46222222222221</v>
          </cell>
          <cell r="BO78">
            <v>0.95777777777777773</v>
          </cell>
          <cell r="BP78">
            <v>0.90583333333333338</v>
          </cell>
          <cell r="BQ78">
            <v>0</v>
          </cell>
          <cell r="BR78">
            <v>0</v>
          </cell>
          <cell r="BS78">
            <v>0</v>
          </cell>
          <cell r="BT78">
            <v>0</v>
          </cell>
          <cell r="BU78">
            <v>52.676111111111112</v>
          </cell>
          <cell r="BV78">
            <v>51.613333333333337</v>
          </cell>
          <cell r="BW78">
            <v>63.184166666914237</v>
          </cell>
          <cell r="BX78">
            <v>33.820833333333333</v>
          </cell>
          <cell r="BY78">
            <v>29.363333333580908</v>
          </cell>
          <cell r="BZ78">
            <v>31.675000000000001</v>
          </cell>
          <cell r="CA78">
            <v>50.211944444297245</v>
          </cell>
          <cell r="CB78">
            <v>0</v>
          </cell>
          <cell r="CC78">
            <v>0</v>
          </cell>
          <cell r="CD78">
            <v>54.438888888514292</v>
          </cell>
          <cell r="CE78">
            <v>53.30083333333333</v>
          </cell>
          <cell r="CF78">
            <v>53.001944444069842</v>
          </cell>
          <cell r="CG78">
            <v>52.725277777777777</v>
          </cell>
          <cell r="CH78">
            <v>5.3888888888888889E-2</v>
          </cell>
          <cell r="CI78">
            <v>4.5277777777777778E-2</v>
          </cell>
          <cell r="CJ78">
            <v>1.3830555555555555</v>
          </cell>
          <cell r="CK78">
            <v>0.53027777777777774</v>
          </cell>
          <cell r="CL78">
            <v>0</v>
          </cell>
          <cell r="CM78">
            <v>0</v>
          </cell>
          <cell r="CN78">
            <v>0</v>
          </cell>
          <cell r="CO78">
            <v>387.85333333314838</v>
          </cell>
          <cell r="CP78">
            <v>61.982777777777784</v>
          </cell>
          <cell r="CQ78">
            <v>0</v>
          </cell>
          <cell r="CR78">
            <v>7.6686111111111108</v>
          </cell>
          <cell r="CS78">
            <v>0</v>
          </cell>
          <cell r="CT78">
            <v>0</v>
          </cell>
          <cell r="CU78">
            <v>20.371111111111112</v>
          </cell>
          <cell r="CV78">
            <v>0</v>
          </cell>
          <cell r="CW78">
            <v>2.7777777777777779E-3</v>
          </cell>
          <cell r="CX78">
            <v>19.030277777777776</v>
          </cell>
          <cell r="CY78">
            <v>4.5</v>
          </cell>
          <cell r="CZ78">
            <v>1.6861111111111111</v>
          </cell>
          <cell r="DA78">
            <v>6.3544444444444448</v>
          </cell>
          <cell r="DB78">
            <v>0</v>
          </cell>
          <cell r="DC78">
            <v>4.9327777777777779</v>
          </cell>
          <cell r="DD78">
            <v>1.1019444444444444</v>
          </cell>
          <cell r="DE78">
            <v>17.392499999999998</v>
          </cell>
          <cell r="DF78">
            <v>1.0088888888888889</v>
          </cell>
          <cell r="DG78">
            <v>0</v>
          </cell>
          <cell r="DH78">
            <v>0</v>
          </cell>
          <cell r="DI78">
            <v>9.7825000000000006</v>
          </cell>
          <cell r="DJ78">
            <v>3.7569444444444446</v>
          </cell>
          <cell r="DK78">
            <v>3.5830555555555557</v>
          </cell>
          <cell r="DL78">
            <v>0</v>
          </cell>
          <cell r="DM78">
            <v>0</v>
          </cell>
          <cell r="DN78">
            <v>73.129444444444445</v>
          </cell>
          <cell r="DO78">
            <v>163.15472222222223</v>
          </cell>
          <cell r="DP78">
            <v>556.92916666628958</v>
          </cell>
          <cell r="DQ78">
            <v>23.947954166650447</v>
          </cell>
          <cell r="DR78">
            <v>4.299999999999999E-2</v>
          </cell>
          <cell r="DS78">
            <v>580.87712083294002</v>
          </cell>
          <cell r="DT78">
            <v>29.922499999999999</v>
          </cell>
          <cell r="DU78">
            <v>5.9211111109188721</v>
          </cell>
          <cell r="DV78">
            <v>31.32</v>
          </cell>
          <cell r="DW78">
            <v>5.3918460336480727E-2</v>
          </cell>
          <cell r="DX78">
            <v>1418.60808</v>
          </cell>
          <cell r="DY78">
            <v>0</v>
          </cell>
          <cell r="DZ78">
            <v>0</v>
          </cell>
          <cell r="EA78">
            <v>0.28087648208328292</v>
          </cell>
          <cell r="EB78">
            <v>45.293999999999997</v>
          </cell>
          <cell r="EC78">
            <v>27728.856391007183</v>
          </cell>
          <cell r="ED78">
            <v>0</v>
          </cell>
          <cell r="EE78">
            <v>40</v>
          </cell>
          <cell r="EF78">
            <v>8.8816666663783082</v>
          </cell>
          <cell r="EG78">
            <v>0.52777777765955158</v>
          </cell>
          <cell r="EH78">
            <v>34.105263165534573</v>
          </cell>
          <cell r="EI78">
            <v>14.112689786113885</v>
          </cell>
          <cell r="EJ78">
            <v>18.556701030927837</v>
          </cell>
          <cell r="EK78">
            <v>9.3994778067885125</v>
          </cell>
          <cell r="EL78">
            <v>0</v>
          </cell>
          <cell r="EM78">
            <v>0</v>
          </cell>
          <cell r="EN78">
            <v>0</v>
          </cell>
          <cell r="EO78">
            <v>141.06963941065422</v>
          </cell>
          <cell r="EP78">
            <v>764.87409536939708</v>
          </cell>
          <cell r="EQ78">
            <v>-3.1991768187224912</v>
          </cell>
          <cell r="ER78">
            <v>124.29492720887126</v>
          </cell>
          <cell r="ES78">
            <v>-305.06892781374944</v>
          </cell>
          <cell r="ET78">
            <v>4.7593906961515331E-2</v>
          </cell>
          <cell r="EU78">
            <v>39.095130204329394</v>
          </cell>
          <cell r="EV78">
            <v>8.0752777777488038</v>
          </cell>
          <cell r="EW78">
            <v>0.6908333333333333</v>
          </cell>
        </row>
        <row r="79">
          <cell r="A79">
            <v>42207</v>
          </cell>
          <cell r="B79">
            <v>4</v>
          </cell>
          <cell r="C79" t="str">
            <v>Wed</v>
          </cell>
          <cell r="D79">
            <v>29620</v>
          </cell>
          <cell r="E79">
            <v>257</v>
          </cell>
          <cell r="F79">
            <v>0</v>
          </cell>
          <cell r="G79">
            <v>0</v>
          </cell>
          <cell r="H79">
            <v>6806</v>
          </cell>
          <cell r="I79">
            <v>0</v>
          </cell>
          <cell r="J79">
            <v>0</v>
          </cell>
          <cell r="K79">
            <v>36683</v>
          </cell>
          <cell r="L79">
            <v>77</v>
          </cell>
          <cell r="M79">
            <v>36760</v>
          </cell>
          <cell r="N79">
            <v>196</v>
          </cell>
          <cell r="O79">
            <v>1246</v>
          </cell>
          <cell r="P79">
            <v>71029</v>
          </cell>
          <cell r="Q79">
            <v>593</v>
          </cell>
          <cell r="R79">
            <v>3</v>
          </cell>
          <cell r="S79">
            <v>0</v>
          </cell>
          <cell r="T79">
            <v>0</v>
          </cell>
          <cell r="U79">
            <v>578</v>
          </cell>
          <cell r="V79">
            <v>596</v>
          </cell>
          <cell r="W79">
            <v>596</v>
          </cell>
          <cell r="X79">
            <v>814</v>
          </cell>
          <cell r="Y79">
            <v>0</v>
          </cell>
          <cell r="Z79">
            <v>5</v>
          </cell>
          <cell r="AA79">
            <v>0</v>
          </cell>
          <cell r="AB79">
            <v>819</v>
          </cell>
          <cell r="AC79">
            <v>20</v>
          </cell>
          <cell r="AD79">
            <v>782</v>
          </cell>
          <cell r="AE79">
            <v>18</v>
          </cell>
          <cell r="AF79">
            <v>0</v>
          </cell>
          <cell r="AG79">
            <v>0</v>
          </cell>
          <cell r="AH79">
            <v>0.93046474285808334</v>
          </cell>
          <cell r="AI79">
            <v>1.0521649184343271</v>
          </cell>
          <cell r="AJ79">
            <v>0.99465692555134533</v>
          </cell>
          <cell r="AK79">
            <v>192.03803589307438</v>
          </cell>
          <cell r="AL79">
            <v>348.47457627118644</v>
          </cell>
          <cell r="AM79">
            <v>0</v>
          </cell>
          <cell r="AN79">
            <v>19.317995848367769</v>
          </cell>
          <cell r="AO79">
            <v>38.417924253584331</v>
          </cell>
          <cell r="AP79">
            <v>24.386694386686717</v>
          </cell>
          <cell r="AQ79">
            <v>14.166022936677766</v>
          </cell>
          <cell r="AR79">
            <v>61.548657718120808</v>
          </cell>
          <cell r="AS79">
            <v>14.211964773603919</v>
          </cell>
          <cell r="AT79">
            <v>62.424834021501617</v>
          </cell>
          <cell r="AU79">
            <v>177.59530066159127</v>
          </cell>
          <cell r="AV79">
            <v>0.35150048334022332</v>
          </cell>
          <cell r="AW79">
            <v>0.76261619708078321</v>
          </cell>
          <cell r="AX79">
            <v>45.643518240533709</v>
          </cell>
          <cell r="BF79">
            <v>29.110277777777778</v>
          </cell>
          <cell r="BG79">
            <v>108.5066666663632</v>
          </cell>
          <cell r="BH79">
            <v>473.27305555608046</v>
          </cell>
          <cell r="BI79">
            <v>0</v>
          </cell>
          <cell r="BJ79">
            <v>610.89000000022145</v>
          </cell>
          <cell r="BK79">
            <v>206.55388888864599</v>
          </cell>
          <cell r="BL79">
            <v>192.1911111111111</v>
          </cell>
          <cell r="BM79">
            <v>154.24027777753486</v>
          </cell>
          <cell r="BN79">
            <v>140.73277777777778</v>
          </cell>
          <cell r="BO79">
            <v>0.73750000000000004</v>
          </cell>
          <cell r="BP79">
            <v>1.0691666666666666</v>
          </cell>
          <cell r="BQ79">
            <v>0</v>
          </cell>
          <cell r="BR79">
            <v>0</v>
          </cell>
          <cell r="BS79">
            <v>0</v>
          </cell>
          <cell r="BT79">
            <v>0</v>
          </cell>
          <cell r="BU79">
            <v>51.576111111111111</v>
          </cell>
          <cell r="BV79">
            <v>50.389166666666668</v>
          </cell>
          <cell r="BW79">
            <v>64.499444444454525</v>
          </cell>
          <cell r="BX79">
            <v>32.43277777777778</v>
          </cell>
          <cell r="BY79">
            <v>32.066666666676753</v>
          </cell>
          <cell r="BZ79">
            <v>39.251666666666665</v>
          </cell>
          <cell r="CA79">
            <v>42.072499999761732</v>
          </cell>
          <cell r="CB79">
            <v>0</v>
          </cell>
          <cell r="CC79">
            <v>0</v>
          </cell>
          <cell r="CD79">
            <v>57.627500000643131</v>
          </cell>
          <cell r="CE79">
            <v>55.121388888888887</v>
          </cell>
          <cell r="CF79">
            <v>57.139722222865352</v>
          </cell>
          <cell r="CG79">
            <v>54.862777777777779</v>
          </cell>
          <cell r="CH79">
            <v>0</v>
          </cell>
          <cell r="CI79">
            <v>0</v>
          </cell>
          <cell r="CJ79">
            <v>0.48777777777777775</v>
          </cell>
          <cell r="CK79">
            <v>0.25861111111111112</v>
          </cell>
          <cell r="CL79">
            <v>0</v>
          </cell>
          <cell r="CM79">
            <v>0</v>
          </cell>
          <cell r="CN79">
            <v>0</v>
          </cell>
          <cell r="CO79">
            <v>370.7533333335054</v>
          </cell>
          <cell r="CP79">
            <v>93.219722222222231</v>
          </cell>
          <cell r="CQ79">
            <v>0</v>
          </cell>
          <cell r="CR79">
            <v>5.1219444444444449</v>
          </cell>
          <cell r="CS79">
            <v>0</v>
          </cell>
          <cell r="CT79">
            <v>0</v>
          </cell>
          <cell r="CU79">
            <v>29.509166666666665</v>
          </cell>
          <cell r="CV79">
            <v>0</v>
          </cell>
          <cell r="CW79">
            <v>12.087222222222222</v>
          </cell>
          <cell r="CX79">
            <v>21.60777777777778</v>
          </cell>
          <cell r="CY79">
            <v>18.466666666666665</v>
          </cell>
          <cell r="CZ79">
            <v>8.5833333333333331E-2</v>
          </cell>
          <cell r="DA79">
            <v>3.7702777777777778</v>
          </cell>
          <cell r="DB79">
            <v>0</v>
          </cell>
          <cell r="DC79">
            <v>0</v>
          </cell>
          <cell r="DD79">
            <v>7.6372222222222224</v>
          </cell>
          <cell r="DE79">
            <v>0</v>
          </cell>
          <cell r="DF79">
            <v>0.70055555555555549</v>
          </cell>
          <cell r="DG79">
            <v>0</v>
          </cell>
          <cell r="DH79">
            <v>0</v>
          </cell>
          <cell r="DI79">
            <v>9.6452777777777783</v>
          </cell>
          <cell r="DJ79">
            <v>-1.0218678249253167E-10</v>
          </cell>
          <cell r="DK79">
            <v>6.6738888888888885</v>
          </cell>
          <cell r="DL79">
            <v>0</v>
          </cell>
          <cell r="DM79">
            <v>0</v>
          </cell>
          <cell r="DN79">
            <v>68.587499999897801</v>
          </cell>
          <cell r="DO79">
            <v>208.52555555545334</v>
          </cell>
          <cell r="DP79">
            <v>587.63472222232747</v>
          </cell>
          <cell r="DQ79">
            <v>25.268293055560086</v>
          </cell>
          <cell r="DR79">
            <v>4.300000000000001E-2</v>
          </cell>
          <cell r="DS79">
            <v>612.90301527788756</v>
          </cell>
          <cell r="DT79">
            <v>32.384722222222223</v>
          </cell>
          <cell r="DU79">
            <v>8.3558333333687376</v>
          </cell>
          <cell r="DV79">
            <v>48.179999999999993</v>
          </cell>
          <cell r="DW79">
            <v>7.8609500686100217E-2</v>
          </cell>
          <cell r="DX79">
            <v>2038.8330599999997</v>
          </cell>
          <cell r="DY79">
            <v>0</v>
          </cell>
          <cell r="DZ79">
            <v>0</v>
          </cell>
          <cell r="EA79">
            <v>0.3402260232981702</v>
          </cell>
          <cell r="EB79">
            <v>42.317</v>
          </cell>
          <cell r="EC79">
            <v>27975.049957514369</v>
          </cell>
          <cell r="ED79">
            <v>0</v>
          </cell>
          <cell r="EE79">
            <v>43</v>
          </cell>
          <cell r="EF79">
            <v>11.659302325630797</v>
          </cell>
          <cell r="EG79">
            <v>0.74972222198395888</v>
          </cell>
          <cell r="EH79">
            <v>24.008892189919816</v>
          </cell>
          <cell r="EI79">
            <v>14.245781539243556</v>
          </cell>
          <cell r="EJ79">
            <v>0</v>
          </cell>
          <cell r="EK79">
            <v>10.250569476082005</v>
          </cell>
          <cell r="EL79">
            <v>0</v>
          </cell>
          <cell r="EM79">
            <v>0</v>
          </cell>
          <cell r="EN79">
            <v>0</v>
          </cell>
          <cell r="EO79">
            <v>131.96031754580608</v>
          </cell>
          <cell r="EP79">
            <v>717.30136494584838</v>
          </cell>
          <cell r="EQ79">
            <v>-614.08986224277953</v>
          </cell>
          <cell r="ER79">
            <v>-426.82375714641984</v>
          </cell>
          <cell r="ES79">
            <v>-353.84512671359647</v>
          </cell>
          <cell r="ET79">
            <v>0.10305779375444835</v>
          </cell>
          <cell r="EU79">
            <v>82.825978233579391</v>
          </cell>
          <cell r="EV79">
            <v>5.1083333333333334</v>
          </cell>
          <cell r="EW79">
            <v>6.1388888888888889E-2</v>
          </cell>
        </row>
        <row r="80">
          <cell r="A80">
            <v>42208</v>
          </cell>
          <cell r="B80">
            <v>4</v>
          </cell>
          <cell r="C80" t="str">
            <v>Thu</v>
          </cell>
          <cell r="D80">
            <v>34895</v>
          </cell>
          <cell r="E80">
            <v>162</v>
          </cell>
          <cell r="F80">
            <v>0</v>
          </cell>
          <cell r="G80">
            <v>0</v>
          </cell>
          <cell r="H80">
            <v>9190</v>
          </cell>
          <cell r="I80">
            <v>80</v>
          </cell>
          <cell r="J80">
            <v>0</v>
          </cell>
          <cell r="K80">
            <v>44327</v>
          </cell>
          <cell r="L80">
            <v>78</v>
          </cell>
          <cell r="M80">
            <v>44405</v>
          </cell>
          <cell r="N80">
            <v>177</v>
          </cell>
          <cell r="O80">
            <v>946</v>
          </cell>
          <cell r="P80">
            <v>40213</v>
          </cell>
          <cell r="Q80">
            <v>700</v>
          </cell>
          <cell r="R80">
            <v>3</v>
          </cell>
          <cell r="S80">
            <v>0</v>
          </cell>
          <cell r="T80">
            <v>0</v>
          </cell>
          <cell r="U80">
            <v>656</v>
          </cell>
          <cell r="V80">
            <v>10198</v>
          </cell>
          <cell r="W80">
            <v>703</v>
          </cell>
          <cell r="X80">
            <v>968</v>
          </cell>
          <cell r="Y80">
            <v>0</v>
          </cell>
          <cell r="Z80">
            <v>1</v>
          </cell>
          <cell r="AA80">
            <v>2</v>
          </cell>
          <cell r="AB80">
            <v>971</v>
          </cell>
          <cell r="AC80">
            <v>9</v>
          </cell>
          <cell r="AD80">
            <v>792</v>
          </cell>
          <cell r="AE80">
            <v>12</v>
          </cell>
          <cell r="AF80">
            <v>0</v>
          </cell>
          <cell r="AG80">
            <v>0</v>
          </cell>
          <cell r="AH80">
            <v>0.92437417504905639</v>
          </cell>
          <cell r="AI80">
            <v>0.99409929212690629</v>
          </cell>
          <cell r="AJ80">
            <v>0.99600694836104409</v>
          </cell>
          <cell r="AK80">
            <v>184.49811642204267</v>
          </cell>
          <cell r="AL80">
            <v>144.75055845122858</v>
          </cell>
          <cell r="AM80">
            <v>1.8047691023529678E-3</v>
          </cell>
          <cell r="AN80">
            <v>15.807796210521753</v>
          </cell>
          <cell r="AO80">
            <v>32.061456774024066</v>
          </cell>
          <cell r="AP80">
            <v>26.105826016180099</v>
          </cell>
          <cell r="AQ80">
            <v>10.479676682009293</v>
          </cell>
          <cell r="AR80">
            <v>63.054054054054056</v>
          </cell>
          <cell r="AS80">
            <v>12.935695280671187</v>
          </cell>
          <cell r="AT80">
            <v>71.587949793308724</v>
          </cell>
          <cell r="AU80">
            <v>181.57707887672632</v>
          </cell>
          <cell r="AV80">
            <v>0.39425653411855016</v>
          </cell>
          <cell r="AW80">
            <v>0.61322412647991542</v>
          </cell>
          <cell r="AX80">
            <v>42.089604964995004</v>
          </cell>
          <cell r="BF80">
            <v>18.757222222222222</v>
          </cell>
          <cell r="BG80">
            <v>126.85416666650551</v>
          </cell>
          <cell r="BH80">
            <v>499.89194444483996</v>
          </cell>
          <cell r="BI80">
            <v>0</v>
          </cell>
          <cell r="BJ80">
            <v>645.50333333356775</v>
          </cell>
          <cell r="BK80">
            <v>244.12222222218833</v>
          </cell>
          <cell r="BL80">
            <v>225.66027777777776</v>
          </cell>
          <cell r="BM80">
            <v>189.13472222218832</v>
          </cell>
          <cell r="BN80">
            <v>169.23416666666665</v>
          </cell>
          <cell r="BO80">
            <v>1.1191666666666666</v>
          </cell>
          <cell r="BP80">
            <v>0.86333333333333329</v>
          </cell>
          <cell r="BQ80">
            <v>0</v>
          </cell>
          <cell r="BR80">
            <v>0</v>
          </cell>
          <cell r="BS80">
            <v>0</v>
          </cell>
          <cell r="BT80">
            <v>0</v>
          </cell>
          <cell r="BU80">
            <v>53.868333333333332</v>
          </cell>
          <cell r="BV80">
            <v>55.562777777777775</v>
          </cell>
          <cell r="BW80">
            <v>59.843888888846976</v>
          </cell>
          <cell r="BX80">
            <v>29.505833333388694</v>
          </cell>
          <cell r="BY80">
            <v>30.338055555458283</v>
          </cell>
          <cell r="BZ80">
            <v>36.99944444444445</v>
          </cell>
          <cell r="CA80">
            <v>67.082222222261549</v>
          </cell>
          <cell r="CB80">
            <v>0</v>
          </cell>
          <cell r="CC80">
            <v>0</v>
          </cell>
          <cell r="CD80">
            <v>75.063611111100499</v>
          </cell>
          <cell r="CE80">
            <v>67.780277777777769</v>
          </cell>
          <cell r="CF80">
            <v>74.923055555544948</v>
          </cell>
          <cell r="CG80">
            <v>67.705555555555549</v>
          </cell>
          <cell r="CH80">
            <v>0</v>
          </cell>
          <cell r="CI80">
            <v>0</v>
          </cell>
          <cell r="CJ80">
            <v>0</v>
          </cell>
          <cell r="CK80">
            <v>0</v>
          </cell>
          <cell r="CL80">
            <v>0.14055555555555554</v>
          </cell>
          <cell r="CM80">
            <v>7.4722222222222218E-2</v>
          </cell>
          <cell r="CN80">
            <v>0</v>
          </cell>
          <cell r="CO80">
            <v>446.1119444443973</v>
          </cell>
          <cell r="CP80">
            <v>56.851944444406669</v>
          </cell>
          <cell r="CQ80">
            <v>0</v>
          </cell>
          <cell r="CR80">
            <v>7.1524999999999999</v>
          </cell>
          <cell r="CS80">
            <v>0</v>
          </cell>
          <cell r="CT80">
            <v>0</v>
          </cell>
          <cell r="CU80">
            <v>16.761666666666667</v>
          </cell>
          <cell r="CV80">
            <v>0</v>
          </cell>
          <cell r="CW80">
            <v>18.493055555555557</v>
          </cell>
          <cell r="CX80">
            <v>32.875277777777775</v>
          </cell>
          <cell r="CY80">
            <v>4.05</v>
          </cell>
          <cell r="CZ80">
            <v>2.2466666667303072</v>
          </cell>
          <cell r="DA80">
            <v>5.2486111111111118</v>
          </cell>
          <cell r="DB80">
            <v>0</v>
          </cell>
          <cell r="DC80">
            <v>3.5502777777777776</v>
          </cell>
          <cell r="DD80">
            <v>5.5313888888888885</v>
          </cell>
          <cell r="DE80">
            <v>0</v>
          </cell>
          <cell r="DF80">
            <v>3.8888888888888888E-3</v>
          </cell>
          <cell r="DG80">
            <v>0</v>
          </cell>
          <cell r="DH80">
            <v>0</v>
          </cell>
          <cell r="DI80">
            <v>9.3608333333333338</v>
          </cell>
          <cell r="DJ80">
            <v>4.7627777777682061</v>
          </cell>
          <cell r="DK80">
            <v>1.7497222223520901</v>
          </cell>
          <cell r="DL80">
            <v>0</v>
          </cell>
          <cell r="DM80">
            <v>0</v>
          </cell>
          <cell r="DN80">
            <v>69.379444444628376</v>
          </cell>
          <cell r="DO80">
            <v>168.63861111125726</v>
          </cell>
          <cell r="DP80">
            <v>619.19638888922634</v>
          </cell>
          <cell r="DQ80">
            <v>26.625444722236736</v>
          </cell>
          <cell r="DR80">
            <v>4.3000000000000003E-2</v>
          </cell>
          <cell r="DS80">
            <v>645.82183361146303</v>
          </cell>
          <cell r="DT80">
            <v>30.319722222222222</v>
          </cell>
          <cell r="DU80">
            <v>4.4458333335718239</v>
          </cell>
          <cell r="DV80">
            <v>32.72</v>
          </cell>
          <cell r="DW80">
            <v>5.0664127932975526E-2</v>
          </cell>
          <cell r="DX80">
            <v>1310.7632000000001</v>
          </cell>
          <cell r="DY80">
            <v>0</v>
          </cell>
          <cell r="DZ80">
            <v>0</v>
          </cell>
          <cell r="EA80">
            <v>0.26112249901528262</v>
          </cell>
          <cell r="EB80">
            <v>40.06</v>
          </cell>
          <cell r="EC80">
            <v>27182.385854475211</v>
          </cell>
          <cell r="ED80">
            <v>0</v>
          </cell>
          <cell r="EE80">
            <v>51</v>
          </cell>
          <cell r="EF80">
            <v>5.2303921571433225</v>
          </cell>
          <cell r="EG80">
            <v>0.55416666671012837</v>
          </cell>
          <cell r="EH80">
            <v>21.654135336647592</v>
          </cell>
          <cell r="EI80">
            <v>12.919921549146693</v>
          </cell>
          <cell r="EJ80">
            <v>0</v>
          </cell>
          <cell r="EK80">
            <v>0</v>
          </cell>
          <cell r="EL80">
            <v>14.229249011857709</v>
          </cell>
          <cell r="EM80">
            <v>0</v>
          </cell>
          <cell r="EN80">
            <v>0</v>
          </cell>
          <cell r="EO80">
            <v>170.60115714241516</v>
          </cell>
          <cell r="EP80">
            <v>568.91259901821184</v>
          </cell>
          <cell r="EQ80">
            <v>27.749626763192278</v>
          </cell>
          <cell r="ER80">
            <v>268.51718146159249</v>
          </cell>
          <cell r="ES80">
            <v>-103.1297885610382</v>
          </cell>
          <cell r="ET80">
            <v>-4.6334276846419442E-2</v>
          </cell>
          <cell r="EU80">
            <v>-48.797309727173356</v>
          </cell>
          <cell r="EV80">
            <v>9.3702777777570816</v>
          </cell>
          <cell r="EW80">
            <v>0.98555555555555552</v>
          </cell>
        </row>
        <row r="81">
          <cell r="A81">
            <v>42209</v>
          </cell>
          <cell r="B81">
            <v>4</v>
          </cell>
          <cell r="C81" t="str">
            <v>Fri</v>
          </cell>
          <cell r="D81">
            <v>47813</v>
          </cell>
          <cell r="E81">
            <v>0</v>
          </cell>
          <cell r="F81">
            <v>0</v>
          </cell>
          <cell r="G81">
            <v>0</v>
          </cell>
          <cell r="H81">
            <v>8979</v>
          </cell>
          <cell r="I81">
            <v>720</v>
          </cell>
          <cell r="J81">
            <v>0</v>
          </cell>
          <cell r="K81">
            <v>57512</v>
          </cell>
          <cell r="L81">
            <v>79</v>
          </cell>
          <cell r="M81">
            <v>57591</v>
          </cell>
          <cell r="N81">
            <v>412</v>
          </cell>
          <cell r="O81">
            <v>918</v>
          </cell>
          <cell r="P81">
            <v>43781</v>
          </cell>
          <cell r="Q81">
            <v>628</v>
          </cell>
          <cell r="R81">
            <v>0</v>
          </cell>
          <cell r="S81">
            <v>0</v>
          </cell>
          <cell r="T81">
            <v>0</v>
          </cell>
          <cell r="U81">
            <v>604</v>
          </cell>
          <cell r="V81">
            <v>628</v>
          </cell>
          <cell r="W81">
            <v>628</v>
          </cell>
          <cell r="X81">
            <v>1060</v>
          </cell>
          <cell r="Y81">
            <v>0</v>
          </cell>
          <cell r="Z81">
            <v>1</v>
          </cell>
          <cell r="AA81">
            <v>4</v>
          </cell>
          <cell r="AB81">
            <v>1065</v>
          </cell>
          <cell r="AC81">
            <v>12</v>
          </cell>
          <cell r="AD81">
            <v>674</v>
          </cell>
          <cell r="AE81">
            <v>0</v>
          </cell>
          <cell r="AF81">
            <v>0</v>
          </cell>
          <cell r="AG81">
            <v>0</v>
          </cell>
          <cell r="AH81">
            <v>0.90158204545529819</v>
          </cell>
          <cell r="AI81">
            <v>0.9054174326668829</v>
          </cell>
          <cell r="AJ81">
            <v>0.99283627764640425</v>
          </cell>
          <cell r="AK81">
            <v>189.50977348227644</v>
          </cell>
          <cell r="AL81">
            <v>0</v>
          </cell>
          <cell r="AM81">
            <v>1.2519126443177077E-2</v>
          </cell>
          <cell r="AN81">
            <v>15.842457479203853</v>
          </cell>
          <cell r="AO81">
            <v>38.136121304360671</v>
          </cell>
          <cell r="AP81">
            <v>19.897331605737417</v>
          </cell>
          <cell r="AQ81">
            <v>11.16918790204525</v>
          </cell>
          <cell r="AR81">
            <v>91.579617834394909</v>
          </cell>
          <cell r="AS81">
            <v>13.253503501826181</v>
          </cell>
          <cell r="AT81">
            <v>81.506428413110783</v>
          </cell>
          <cell r="AU81">
            <v>186.60727724672319</v>
          </cell>
          <cell r="AV81">
            <v>0.4367805458377001</v>
          </cell>
          <cell r="AW81">
            <v>0.84457144424917141</v>
          </cell>
          <cell r="AX81">
            <v>66.000001879628641</v>
          </cell>
          <cell r="BF81">
            <v>24.257222222222222</v>
          </cell>
          <cell r="BG81">
            <v>174.01749999997568</v>
          </cell>
          <cell r="BH81">
            <v>514.86888888897147</v>
          </cell>
          <cell r="BI81">
            <v>18.755833333333332</v>
          </cell>
          <cell r="BJ81">
            <v>731.89944444450271</v>
          </cell>
          <cell r="BK81">
            <v>308.19805555578841</v>
          </cell>
          <cell r="BL81">
            <v>277.86583333333334</v>
          </cell>
          <cell r="BM81">
            <v>252.29833333356618</v>
          </cell>
          <cell r="BN81">
            <v>224.39194444444445</v>
          </cell>
          <cell r="BO81">
            <v>0</v>
          </cell>
          <cell r="BP81">
            <v>0</v>
          </cell>
          <cell r="BQ81">
            <v>0</v>
          </cell>
          <cell r="BR81">
            <v>0</v>
          </cell>
          <cell r="BS81">
            <v>0</v>
          </cell>
          <cell r="BT81">
            <v>0</v>
          </cell>
          <cell r="BU81">
            <v>55.899722222222223</v>
          </cell>
          <cell r="BV81">
            <v>53.473888888888887</v>
          </cell>
          <cell r="BW81">
            <v>57.945555555698618</v>
          </cell>
          <cell r="BX81">
            <v>24.071666666715561</v>
          </cell>
          <cell r="BY81">
            <v>33.873888888983053</v>
          </cell>
          <cell r="BZ81">
            <v>32.1175</v>
          </cell>
          <cell r="CA81">
            <v>56.226111110997024</v>
          </cell>
          <cell r="CB81">
            <v>0</v>
          </cell>
          <cell r="CC81">
            <v>0</v>
          </cell>
          <cell r="CD81">
            <v>80.356111110790835</v>
          </cell>
          <cell r="CE81">
            <v>71.308333333333323</v>
          </cell>
          <cell r="CF81">
            <v>79.809999999648426</v>
          </cell>
          <cell r="CG81">
            <v>71.090277777777771</v>
          </cell>
          <cell r="CH81">
            <v>0</v>
          </cell>
          <cell r="CI81">
            <v>0</v>
          </cell>
          <cell r="CJ81">
            <v>0.15361111111111111</v>
          </cell>
          <cell r="CK81">
            <v>4.8333333333333332E-2</v>
          </cell>
          <cell r="CL81">
            <v>0.39250000003130281</v>
          </cell>
          <cell r="CM81">
            <v>0.16972222222222222</v>
          </cell>
          <cell r="CN81">
            <v>0</v>
          </cell>
          <cell r="CO81">
            <v>502.72583333327486</v>
          </cell>
          <cell r="CP81">
            <v>79.880555555557109</v>
          </cell>
          <cell r="CQ81">
            <v>0</v>
          </cell>
          <cell r="CR81">
            <v>8.8241666666666667</v>
          </cell>
          <cell r="CS81">
            <v>0</v>
          </cell>
          <cell r="CT81">
            <v>0</v>
          </cell>
          <cell r="CU81">
            <v>12.161944444444444</v>
          </cell>
          <cell r="CV81">
            <v>0</v>
          </cell>
          <cell r="CW81">
            <v>11.771111111111111</v>
          </cell>
          <cell r="CX81">
            <v>26.576388888888889</v>
          </cell>
          <cell r="CY81">
            <v>13.933333333333334</v>
          </cell>
          <cell r="CZ81">
            <v>3.1327777777425947</v>
          </cell>
          <cell r="DA81">
            <v>7.7327777777777778</v>
          </cell>
          <cell r="DB81">
            <v>0</v>
          </cell>
          <cell r="DC81">
            <v>4.4033333333333333</v>
          </cell>
          <cell r="DD81">
            <v>1.3994444444444445</v>
          </cell>
          <cell r="DE81">
            <v>3.6425000000000001</v>
          </cell>
          <cell r="DF81">
            <v>0.18222222222222223</v>
          </cell>
          <cell r="DG81">
            <v>0</v>
          </cell>
          <cell r="DH81">
            <v>0</v>
          </cell>
          <cell r="DI81">
            <v>11.496944444444445</v>
          </cell>
          <cell r="DJ81">
            <v>3.9761111111111109</v>
          </cell>
          <cell r="DK81">
            <v>7.8280555555889277</v>
          </cell>
          <cell r="DL81">
            <v>0</v>
          </cell>
          <cell r="DM81">
            <v>0</v>
          </cell>
          <cell r="DN81">
            <v>84.303888888887087</v>
          </cell>
          <cell r="DO81">
            <v>196.94166666666644</v>
          </cell>
          <cell r="DP81">
            <v>705.61305555561387</v>
          </cell>
          <cell r="DQ81">
            <v>30.341361388891389</v>
          </cell>
          <cell r="DR81">
            <v>4.299999999999999E-2</v>
          </cell>
          <cell r="DS81">
            <v>735.95441694450528</v>
          </cell>
          <cell r="DT81">
            <v>36.276388888888889</v>
          </cell>
          <cell r="DU81">
            <v>5.9455555556724642</v>
          </cell>
          <cell r="DV81">
            <v>78.25</v>
          </cell>
          <cell r="DW81">
            <v>0.10632451983218473</v>
          </cell>
          <cell r="DX81">
            <v>4668.1602499999999</v>
          </cell>
          <cell r="DY81">
            <v>0</v>
          </cell>
          <cell r="DZ81">
            <v>0</v>
          </cell>
          <cell r="EA81">
            <v>0.26760035965857493</v>
          </cell>
          <cell r="EB81">
            <v>59.656999999999996</v>
          </cell>
          <cell r="EC81">
            <v>48572.992901658348</v>
          </cell>
          <cell r="ED81">
            <v>1118.9167491666665</v>
          </cell>
          <cell r="EE81">
            <v>44</v>
          </cell>
          <cell r="EF81">
            <v>8.1075757577351784</v>
          </cell>
          <cell r="EG81">
            <v>0</v>
          </cell>
          <cell r="EH81">
            <v>0</v>
          </cell>
          <cell r="EI81">
            <v>13.281543666265749</v>
          </cell>
          <cell r="EJ81">
            <v>0</v>
          </cell>
          <cell r="EK81">
            <v>6.5099457504520792</v>
          </cell>
          <cell r="EL81">
            <v>10.191082801735007</v>
          </cell>
          <cell r="EM81">
            <v>0</v>
          </cell>
          <cell r="EN81">
            <v>0</v>
          </cell>
          <cell r="EO81">
            <v>160.62691625380765</v>
          </cell>
          <cell r="EP81">
            <v>593.95157176111798</v>
          </cell>
          <cell r="EQ81">
            <v>33.840131413093538</v>
          </cell>
          <cell r="ER81">
            <v>116.63764539659184</v>
          </cell>
          <cell r="ES81">
            <v>-307.66954184501475</v>
          </cell>
          <cell r="ET81">
            <v>0.18501304092283655</v>
          </cell>
          <cell r="EU81">
            <v>161.21923797760422</v>
          </cell>
          <cell r="EV81">
            <v>8.0833333332192456</v>
          </cell>
          <cell r="EW81">
            <v>1.9755555555555555</v>
          </cell>
        </row>
        <row r="82">
          <cell r="A82">
            <v>42210</v>
          </cell>
          <cell r="B82">
            <v>4</v>
          </cell>
          <cell r="C82" t="str">
            <v>Sat</v>
          </cell>
          <cell r="D82">
            <v>27064</v>
          </cell>
          <cell r="E82">
            <v>0</v>
          </cell>
          <cell r="F82">
            <v>0</v>
          </cell>
          <cell r="G82">
            <v>0</v>
          </cell>
          <cell r="H82">
            <v>11052</v>
          </cell>
          <cell r="I82">
            <v>540</v>
          </cell>
          <cell r="J82">
            <v>0</v>
          </cell>
          <cell r="K82">
            <v>38656</v>
          </cell>
          <cell r="L82">
            <v>80</v>
          </cell>
          <cell r="M82">
            <v>38736</v>
          </cell>
          <cell r="N82">
            <v>99</v>
          </cell>
          <cell r="O82">
            <v>582</v>
          </cell>
          <cell r="P82">
            <v>20537</v>
          </cell>
          <cell r="Q82">
            <v>638</v>
          </cell>
          <cell r="R82">
            <v>0</v>
          </cell>
          <cell r="S82">
            <v>0</v>
          </cell>
          <cell r="T82">
            <v>0</v>
          </cell>
          <cell r="U82">
            <v>613</v>
          </cell>
          <cell r="V82">
            <v>639</v>
          </cell>
          <cell r="W82">
            <v>638</v>
          </cell>
          <cell r="X82">
            <v>740</v>
          </cell>
          <cell r="Y82">
            <v>0</v>
          </cell>
          <cell r="Z82">
            <v>2</v>
          </cell>
          <cell r="AA82">
            <v>3</v>
          </cell>
          <cell r="AB82">
            <v>745</v>
          </cell>
          <cell r="AC82">
            <v>12</v>
          </cell>
          <cell r="AD82">
            <v>101</v>
          </cell>
          <cell r="AE82">
            <v>3</v>
          </cell>
          <cell r="AF82">
            <v>0</v>
          </cell>
          <cell r="AG82">
            <v>0</v>
          </cell>
          <cell r="AH82">
            <v>1.0347189028742372</v>
          </cell>
          <cell r="AI82">
            <v>0.94193388740585449</v>
          </cell>
          <cell r="AJ82">
            <v>0.99743894867549665</v>
          </cell>
          <cell r="AK82">
            <v>195.0753829211526</v>
          </cell>
          <cell r="AL82">
            <v>0</v>
          </cell>
          <cell r="AM82">
            <v>1.3969370860927153E-2</v>
          </cell>
          <cell r="AN82">
            <v>48.885881612131442</v>
          </cell>
          <cell r="AO82">
            <v>74.014412886816444</v>
          </cell>
          <cell r="AP82">
            <v>24.987973335669757</v>
          </cell>
          <cell r="AQ82">
            <v>12.617839013812057</v>
          </cell>
          <cell r="AR82">
            <v>60.589341692789972</v>
          </cell>
          <cell r="AS82">
            <v>12.199948143456487</v>
          </cell>
          <cell r="AT82">
            <v>89.834940845553035</v>
          </cell>
          <cell r="AU82">
            <v>205.30033459022584</v>
          </cell>
          <cell r="AV82">
            <v>0.43757815117477156</v>
          </cell>
          <cell r="AW82">
            <v>0.99554601016243904</v>
          </cell>
          <cell r="AX82">
            <v>85.747667240622292</v>
          </cell>
          <cell r="BF82">
            <v>16.035277777777779</v>
          </cell>
          <cell r="BG82">
            <v>98.584999999969213</v>
          </cell>
          <cell r="BH82">
            <v>344.68222222230037</v>
          </cell>
          <cell r="BI82">
            <v>0.28472222222222221</v>
          </cell>
          <cell r="BJ82">
            <v>459.58722222226959</v>
          </cell>
          <cell r="BK82">
            <v>188.29000000003106</v>
          </cell>
          <cell r="BL82">
            <v>194.82722222222225</v>
          </cell>
          <cell r="BM82">
            <v>138.73611111115432</v>
          </cell>
          <cell r="BN82">
            <v>130.72222222222223</v>
          </cell>
          <cell r="BO82">
            <v>0</v>
          </cell>
          <cell r="BP82">
            <v>0</v>
          </cell>
          <cell r="BQ82">
            <v>0</v>
          </cell>
          <cell r="BR82">
            <v>0</v>
          </cell>
          <cell r="BS82">
            <v>0</v>
          </cell>
          <cell r="BT82">
            <v>0</v>
          </cell>
          <cell r="BU82">
            <v>49.553888888876727</v>
          </cell>
          <cell r="BV82">
            <v>64.105000000000004</v>
          </cell>
          <cell r="BW82">
            <v>11.905277777696288</v>
          </cell>
          <cell r="BX82">
            <v>7.8633333333333333</v>
          </cell>
          <cell r="BY82">
            <v>4.0419444443629535</v>
          </cell>
          <cell r="BZ82">
            <v>4.833333333333333</v>
          </cell>
          <cell r="CA82">
            <v>50.563333333197257</v>
          </cell>
          <cell r="CB82">
            <v>0</v>
          </cell>
          <cell r="CC82">
            <v>0</v>
          </cell>
          <cell r="CD82">
            <v>61.065833333036345</v>
          </cell>
          <cell r="CE82">
            <v>56.493888888888883</v>
          </cell>
          <cell r="CF82">
            <v>60.777222221925236</v>
          </cell>
          <cell r="CG82">
            <v>56.182777777777773</v>
          </cell>
          <cell r="CH82">
            <v>0</v>
          </cell>
          <cell r="CI82">
            <v>0</v>
          </cell>
          <cell r="CJ82">
            <v>0.13277777777777777</v>
          </cell>
          <cell r="CK82">
            <v>0.18055555555555555</v>
          </cell>
          <cell r="CL82">
            <v>0.15583333333333332</v>
          </cell>
          <cell r="CM82">
            <v>0.13055555555555556</v>
          </cell>
          <cell r="CN82">
            <v>0</v>
          </cell>
          <cell r="CO82">
            <v>311.82444444396094</v>
          </cell>
          <cell r="CP82">
            <v>56.243611111111115</v>
          </cell>
          <cell r="CQ82">
            <v>0</v>
          </cell>
          <cell r="CR82">
            <v>0</v>
          </cell>
          <cell r="CS82">
            <v>0</v>
          </cell>
          <cell r="CT82">
            <v>0</v>
          </cell>
          <cell r="CU82">
            <v>14.240277777777777</v>
          </cell>
          <cell r="CV82">
            <v>0</v>
          </cell>
          <cell r="CW82">
            <v>0</v>
          </cell>
          <cell r="CX82">
            <v>17.066111111111109</v>
          </cell>
          <cell r="CY82">
            <v>3.0213888888888887</v>
          </cell>
          <cell r="CZ82">
            <v>7.0000000000000007E-2</v>
          </cell>
          <cell r="DA82">
            <v>6.7311111111111117</v>
          </cell>
          <cell r="DB82">
            <v>0</v>
          </cell>
          <cell r="DC82">
            <v>0</v>
          </cell>
          <cell r="DD82">
            <v>0</v>
          </cell>
          <cell r="DE82">
            <v>0</v>
          </cell>
          <cell r="DF82">
            <v>0.16222222222222221</v>
          </cell>
          <cell r="DG82">
            <v>0</v>
          </cell>
          <cell r="DH82">
            <v>0</v>
          </cell>
          <cell r="DI82">
            <v>9.5050000000000008</v>
          </cell>
          <cell r="DJ82">
            <v>3.0158333333333331</v>
          </cell>
          <cell r="DK82">
            <v>2.6619444444444444</v>
          </cell>
          <cell r="DL82">
            <v>0</v>
          </cell>
          <cell r="DM82">
            <v>0</v>
          </cell>
          <cell r="DN82">
            <v>42.233611111111109</v>
          </cell>
          <cell r="DO82">
            <v>112.7175</v>
          </cell>
          <cell r="DP82">
            <v>430.30027777787012</v>
          </cell>
          <cell r="DQ82">
            <v>18.502911944448414</v>
          </cell>
          <cell r="DR82">
            <v>4.2999999999999997E-2</v>
          </cell>
          <cell r="DS82">
            <v>448.80318972231851</v>
          </cell>
          <cell r="DT82">
            <v>32.998888888888885</v>
          </cell>
          <cell r="DU82">
            <v>5.7583333339091887</v>
          </cell>
          <cell r="DV82">
            <v>22.98</v>
          </cell>
          <cell r="DW82">
            <v>5.120284464604203E-2</v>
          </cell>
          <cell r="DX82">
            <v>1874.5015799999999</v>
          </cell>
          <cell r="DY82">
            <v>0</v>
          </cell>
          <cell r="DZ82">
            <v>0</v>
          </cell>
          <cell r="EA82">
            <v>0.25115128987773028</v>
          </cell>
          <cell r="EB82">
            <v>81.570999999999998</v>
          </cell>
          <cell r="EC82">
            <v>38483.826568839242</v>
          </cell>
          <cell r="ED82">
            <v>23.225076388888887</v>
          </cell>
          <cell r="EE82">
            <v>39</v>
          </cell>
          <cell r="EF82">
            <v>8.8589743598602908</v>
          </cell>
          <cell r="EG82">
            <v>5.5833333240977175E-2</v>
          </cell>
          <cell r="EH82">
            <v>53.731343372461261</v>
          </cell>
          <cell r="EI82">
            <v>12.175614036750874</v>
          </cell>
          <cell r="EJ82">
            <v>0</v>
          </cell>
          <cell r="EK82">
            <v>15.062761506276152</v>
          </cell>
          <cell r="EL82">
            <v>19.251336898395724</v>
          </cell>
          <cell r="EM82">
            <v>0</v>
          </cell>
          <cell r="EN82">
            <v>0</v>
          </cell>
          <cell r="EO82">
            <v>223.02992253108155</v>
          </cell>
          <cell r="EP82">
            <v>-1098.6739372516463</v>
          </cell>
          <cell r="EQ82">
            <v>-2101.3652043127831</v>
          </cell>
          <cell r="ER82">
            <v>-408.39215550528291</v>
          </cell>
          <cell r="ES82">
            <v>136.6224688317572</v>
          </cell>
          <cell r="ET82">
            <v>0.33598760683610418</v>
          </cell>
          <cell r="EU82">
            <v>151.46694187504974</v>
          </cell>
          <cell r="EV82">
            <v>14.171111111100245</v>
          </cell>
          <cell r="EW82">
            <v>0</v>
          </cell>
        </row>
        <row r="83">
          <cell r="A83">
            <v>42211</v>
          </cell>
          <cell r="B83">
            <v>4</v>
          </cell>
          <cell r="C83" t="str">
            <v>Sun</v>
          </cell>
          <cell r="D83">
            <v>9543</v>
          </cell>
          <cell r="E83">
            <v>177</v>
          </cell>
          <cell r="F83">
            <v>0</v>
          </cell>
          <cell r="G83">
            <v>0</v>
          </cell>
          <cell r="H83">
            <v>5839</v>
          </cell>
          <cell r="I83">
            <v>0</v>
          </cell>
          <cell r="J83">
            <v>0</v>
          </cell>
          <cell r="K83">
            <v>15559</v>
          </cell>
          <cell r="L83">
            <v>81</v>
          </cell>
          <cell r="M83">
            <v>15640</v>
          </cell>
          <cell r="N83">
            <v>104</v>
          </cell>
          <cell r="O83">
            <v>0</v>
          </cell>
          <cell r="P83">
            <v>0</v>
          </cell>
          <cell r="Q83">
            <v>433</v>
          </cell>
          <cell r="R83">
            <v>0</v>
          </cell>
          <cell r="S83">
            <v>0</v>
          </cell>
          <cell r="T83">
            <v>0</v>
          </cell>
          <cell r="U83">
            <v>398</v>
          </cell>
          <cell r="V83">
            <v>433</v>
          </cell>
          <cell r="W83">
            <v>433</v>
          </cell>
          <cell r="X83">
            <v>390</v>
          </cell>
          <cell r="Y83">
            <v>0</v>
          </cell>
          <cell r="Z83">
            <v>1</v>
          </cell>
          <cell r="AA83">
            <v>0</v>
          </cell>
          <cell r="AB83">
            <v>391</v>
          </cell>
          <cell r="AC83">
            <v>3</v>
          </cell>
          <cell r="AD83">
            <v>0</v>
          </cell>
          <cell r="AE83">
            <v>1</v>
          </cell>
          <cell r="AF83">
            <v>0</v>
          </cell>
          <cell r="AG83">
            <v>0</v>
          </cell>
          <cell r="AH83">
            <v>1.0177324642109522</v>
          </cell>
          <cell r="AI83">
            <v>1.2435693225222535</v>
          </cell>
          <cell r="AJ83">
            <v>0.99331576579471692</v>
          </cell>
          <cell r="AK83">
            <v>191.97880984186321</v>
          </cell>
          <cell r="AL83">
            <v>200.06279434850865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16.133305733696623</v>
          </cell>
          <cell r="AR83">
            <v>35.933025404157043</v>
          </cell>
          <cell r="AS83">
            <v>15.901311553045222</v>
          </cell>
          <cell r="AT83">
            <v>92.309365677950396</v>
          </cell>
          <cell r="AU83">
            <v>196.71972240543559</v>
          </cell>
          <cell r="AV83">
            <v>0.46924306596825383</v>
          </cell>
          <cell r="AW83">
            <v>0.4906687167369308</v>
          </cell>
          <cell r="AX83">
            <v>43.426000000000002</v>
          </cell>
          <cell r="BF83">
            <v>4.4000000000000004</v>
          </cell>
          <cell r="BG83">
            <v>5.5566666666759801</v>
          </cell>
          <cell r="BH83">
            <v>171.31111111193377</v>
          </cell>
          <cell r="BI83">
            <v>0</v>
          </cell>
          <cell r="BJ83">
            <v>181.26777777860974</v>
          </cell>
          <cell r="BK83">
            <v>79.092222222300606</v>
          </cell>
          <cell r="BL83">
            <v>80.494722222222222</v>
          </cell>
          <cell r="BM83">
            <v>49.708611111094811</v>
          </cell>
          <cell r="BN83">
            <v>45.597222222222221</v>
          </cell>
          <cell r="BO83">
            <v>0.88472222222222219</v>
          </cell>
          <cell r="BP83">
            <v>0.75527777777777783</v>
          </cell>
          <cell r="BQ83">
            <v>0</v>
          </cell>
          <cell r="BR83">
            <v>0</v>
          </cell>
          <cell r="BS83">
            <v>0</v>
          </cell>
          <cell r="BT83">
            <v>0</v>
          </cell>
          <cell r="BU83">
            <v>28.498888888983572</v>
          </cell>
          <cell r="BV83">
            <v>34.142222222222223</v>
          </cell>
          <cell r="BW83">
            <v>0</v>
          </cell>
          <cell r="BX83">
            <v>0</v>
          </cell>
          <cell r="BY83">
            <v>0</v>
          </cell>
          <cell r="BZ83">
            <v>0</v>
          </cell>
          <cell r="CA83">
            <v>26.838888889065064</v>
          </cell>
          <cell r="CB83">
            <v>0</v>
          </cell>
          <cell r="CC83">
            <v>0</v>
          </cell>
          <cell r="CD83">
            <v>24.589166666891735</v>
          </cell>
          <cell r="CE83">
            <v>30.578333333333333</v>
          </cell>
          <cell r="CF83">
            <v>24.471666666891736</v>
          </cell>
          <cell r="CG83">
            <v>30.578333333333333</v>
          </cell>
          <cell r="CH83">
            <v>0</v>
          </cell>
          <cell r="CI83">
            <v>0</v>
          </cell>
          <cell r="CJ83">
            <v>0.11749999999999999</v>
          </cell>
          <cell r="CK83">
            <v>0</v>
          </cell>
          <cell r="CL83">
            <v>0</v>
          </cell>
          <cell r="CM83">
            <v>0</v>
          </cell>
          <cell r="CN83">
            <v>0</v>
          </cell>
          <cell r="CO83">
            <v>130.52027777825739</v>
          </cell>
          <cell r="CP83">
            <v>7.8519444444444453</v>
          </cell>
          <cell r="CQ83">
            <v>0</v>
          </cell>
          <cell r="CR83">
            <v>0</v>
          </cell>
          <cell r="CS83">
            <v>0</v>
          </cell>
          <cell r="CT83">
            <v>0</v>
          </cell>
          <cell r="CU83">
            <v>4.7611111111111111</v>
          </cell>
          <cell r="CV83">
            <v>0</v>
          </cell>
          <cell r="CW83">
            <v>0</v>
          </cell>
          <cell r="CX83">
            <v>7.3672222222222219</v>
          </cell>
          <cell r="CY83">
            <v>0</v>
          </cell>
          <cell r="CZ83">
            <v>0.18722222222222223</v>
          </cell>
          <cell r="DA83">
            <v>0</v>
          </cell>
          <cell r="DB83">
            <v>0</v>
          </cell>
          <cell r="DC83">
            <v>0</v>
          </cell>
          <cell r="DD83">
            <v>0</v>
          </cell>
          <cell r="DE83">
            <v>0</v>
          </cell>
          <cell r="DF83">
            <v>0</v>
          </cell>
          <cell r="DG83">
            <v>0</v>
          </cell>
          <cell r="DH83">
            <v>0</v>
          </cell>
          <cell r="DI83">
            <v>8.0322222222222219</v>
          </cell>
          <cell r="DJ83">
            <v>5.9838888888524124</v>
          </cell>
          <cell r="DK83">
            <v>0</v>
          </cell>
          <cell r="DL83">
            <v>0</v>
          </cell>
          <cell r="DM83">
            <v>0</v>
          </cell>
          <cell r="DN83">
            <v>21.570555555519078</v>
          </cell>
          <cell r="DO83">
            <v>34.183611111074633</v>
          </cell>
          <cell r="DP83">
            <v>168.55277777860977</v>
          </cell>
          <cell r="DQ83">
            <v>7.2477694444802205</v>
          </cell>
          <cell r="DR83">
            <v>4.3000000000000003E-2</v>
          </cell>
          <cell r="DS83">
            <v>175.80054722308998</v>
          </cell>
          <cell r="DT83">
            <v>12.715</v>
          </cell>
          <cell r="DU83">
            <v>3.8488888892777231</v>
          </cell>
          <cell r="DV83">
            <v>0</v>
          </cell>
          <cell r="DW83">
            <v>0</v>
          </cell>
          <cell r="DX83">
            <v>0</v>
          </cell>
          <cell r="DY83">
            <v>0</v>
          </cell>
          <cell r="DZ83">
            <v>0</v>
          </cell>
          <cell r="EA83">
            <v>0.19444541926081613</v>
          </cell>
          <cell r="EB83">
            <v>43.426000000000002</v>
          </cell>
          <cell r="EC83">
            <v>7634.314563709906</v>
          </cell>
          <cell r="ED83">
            <v>0</v>
          </cell>
          <cell r="EE83">
            <v>18</v>
          </cell>
          <cell r="EF83">
            <v>12.829629630925742</v>
          </cell>
          <cell r="EG83">
            <v>2.0555555690597329E-2</v>
          </cell>
          <cell r="EH83">
            <v>48.648648329046502</v>
          </cell>
          <cell r="EI83">
            <v>15.936797657007959</v>
          </cell>
          <cell r="EJ83">
            <v>0</v>
          </cell>
          <cell r="EK83">
            <v>8.5106382978723403</v>
          </cell>
          <cell r="EL83">
            <v>0</v>
          </cell>
          <cell r="EM83">
            <v>0</v>
          </cell>
          <cell r="EN83">
            <v>0</v>
          </cell>
          <cell r="EO83">
            <v>204.88518070811887</v>
          </cell>
          <cell r="EP83">
            <v>-80.402192856880973</v>
          </cell>
          <cell r="EQ83">
            <v>0</v>
          </cell>
          <cell r="ER83">
            <v>-465.0917869825962</v>
          </cell>
          <cell r="ES83">
            <v>-287.65080027068473</v>
          </cell>
          <cell r="ET83">
            <v>-0.16888968658940406</v>
          </cell>
          <cell r="EU83">
            <v>-60.511090905092288</v>
          </cell>
          <cell r="EV83">
            <v>1.5988888889300223</v>
          </cell>
          <cell r="EW83">
            <v>0.90861111111111115</v>
          </cell>
        </row>
        <row r="84">
          <cell r="A84">
            <v>42212</v>
          </cell>
          <cell r="B84">
            <v>5</v>
          </cell>
          <cell r="C84" t="str">
            <v>Mon</v>
          </cell>
          <cell r="D84">
            <v>32834</v>
          </cell>
          <cell r="E84">
            <v>218</v>
          </cell>
          <cell r="F84">
            <v>0</v>
          </cell>
          <cell r="G84">
            <v>0</v>
          </cell>
          <cell r="H84">
            <v>3509</v>
          </cell>
          <cell r="I84">
            <v>54</v>
          </cell>
          <cell r="J84">
            <v>0</v>
          </cell>
          <cell r="K84">
            <v>36615</v>
          </cell>
          <cell r="L84">
            <v>82</v>
          </cell>
          <cell r="M84">
            <v>36697</v>
          </cell>
          <cell r="N84">
            <v>227</v>
          </cell>
          <cell r="O84">
            <v>921</v>
          </cell>
          <cell r="P84">
            <v>45440</v>
          </cell>
          <cell r="Q84">
            <v>385</v>
          </cell>
          <cell r="R84">
            <v>3</v>
          </cell>
          <cell r="S84">
            <v>0</v>
          </cell>
          <cell r="T84">
            <v>0</v>
          </cell>
          <cell r="U84">
            <v>372</v>
          </cell>
          <cell r="V84">
            <v>388</v>
          </cell>
          <cell r="W84">
            <v>388</v>
          </cell>
          <cell r="X84">
            <v>715</v>
          </cell>
          <cell r="Y84">
            <v>0</v>
          </cell>
          <cell r="Z84">
            <v>0</v>
          </cell>
          <cell r="AA84">
            <v>3</v>
          </cell>
          <cell r="AB84">
            <v>718</v>
          </cell>
          <cell r="AC84">
            <v>21</v>
          </cell>
          <cell r="AD84">
            <v>497</v>
          </cell>
          <cell r="AE84">
            <v>12</v>
          </cell>
          <cell r="AF84">
            <v>0</v>
          </cell>
          <cell r="AG84">
            <v>0</v>
          </cell>
          <cell r="AH84">
            <v>0.93546265944640083</v>
          </cell>
          <cell r="AI84">
            <v>0.89750631039980466</v>
          </cell>
          <cell r="AJ84">
            <v>0.99380035504574626</v>
          </cell>
          <cell r="AK84">
            <v>183.63249390220267</v>
          </cell>
          <cell r="AL84">
            <v>195.27245583478478</v>
          </cell>
          <cell r="AM84">
            <v>1.4748054076198279E-3</v>
          </cell>
          <cell r="AN84">
            <v>18.691441263750988</v>
          </cell>
          <cell r="AO84">
            <v>31.61447805026889</v>
          </cell>
          <cell r="AP84">
            <v>24.675217211632727</v>
          </cell>
          <cell r="AQ84">
            <v>13.558532323908624</v>
          </cell>
          <cell r="AR84">
            <v>94.368556701030926</v>
          </cell>
          <cell r="AS84">
            <v>13.370508118569507</v>
          </cell>
          <cell r="AT84">
            <v>79.125177382487834</v>
          </cell>
          <cell r="AU84">
            <v>184.80860740880811</v>
          </cell>
          <cell r="AV84">
            <v>0.42814660254139592</v>
          </cell>
          <cell r="AW84">
            <v>0.64768702354508778</v>
          </cell>
          <cell r="AX84">
            <v>49.135523131678475</v>
          </cell>
          <cell r="BF84">
            <v>14.875</v>
          </cell>
          <cell r="BG84">
            <v>121.950277777784</v>
          </cell>
          <cell r="BH84">
            <v>330.58944444420155</v>
          </cell>
          <cell r="BI84">
            <v>19.500277777777779</v>
          </cell>
          <cell r="BJ84">
            <v>486.91499999976332</v>
          </cell>
          <cell r="BK84">
            <v>198.12388888903507</v>
          </cell>
          <cell r="BL84">
            <v>185.33749999999998</v>
          </cell>
          <cell r="BM84">
            <v>178.80277777791568</v>
          </cell>
          <cell r="BN84">
            <v>161.45722222222221</v>
          </cell>
          <cell r="BO84">
            <v>1.1163888888888889</v>
          </cell>
          <cell r="BP84">
            <v>0.92305555555555552</v>
          </cell>
          <cell r="BQ84">
            <v>0</v>
          </cell>
          <cell r="BR84">
            <v>0</v>
          </cell>
          <cell r="BS84">
            <v>0</v>
          </cell>
          <cell r="BT84">
            <v>0</v>
          </cell>
          <cell r="BU84">
            <v>18.204722222230501</v>
          </cell>
          <cell r="BV84">
            <v>22.957222222222221</v>
          </cell>
          <cell r="BW84">
            <v>49.273888888714524</v>
          </cell>
          <cell r="BX84">
            <v>29.132222222222222</v>
          </cell>
          <cell r="BY84">
            <v>20.141666666492302</v>
          </cell>
          <cell r="BZ84">
            <v>24.272222222222222</v>
          </cell>
          <cell r="CA84">
            <v>28.616666666480921</v>
          </cell>
          <cell r="CB84">
            <v>0</v>
          </cell>
          <cell r="CC84">
            <v>0</v>
          </cell>
          <cell r="CD84">
            <v>53.700277777986038</v>
          </cell>
          <cell r="CE84">
            <v>42.00138888888889</v>
          </cell>
          <cell r="CF84">
            <v>53.526388889097149</v>
          </cell>
          <cell r="CG84">
            <v>41.875</v>
          </cell>
          <cell r="CH84">
            <v>0</v>
          </cell>
          <cell r="CI84">
            <v>0</v>
          </cell>
          <cell r="CJ84">
            <v>0</v>
          </cell>
          <cell r="CK84">
            <v>0</v>
          </cell>
          <cell r="CL84">
            <v>0.1738888888888889</v>
          </cell>
          <cell r="CM84">
            <v>0.12638888888888888</v>
          </cell>
          <cell r="CN84">
            <v>0</v>
          </cell>
          <cell r="CO84">
            <v>329.71472222221655</v>
          </cell>
          <cell r="CP84">
            <v>53.963055555555556</v>
          </cell>
          <cell r="CQ84">
            <v>0</v>
          </cell>
          <cell r="CR84">
            <v>7.6247222222222222</v>
          </cell>
          <cell r="CS84">
            <v>0</v>
          </cell>
          <cell r="CT84">
            <v>0</v>
          </cell>
          <cell r="CU84">
            <v>7.7050000000000001</v>
          </cell>
          <cell r="CV84">
            <v>0</v>
          </cell>
          <cell r="CW84">
            <v>3.84</v>
          </cell>
          <cell r="CX84">
            <v>16.756388888888889</v>
          </cell>
          <cell r="CY84">
            <v>2.4666666666666668</v>
          </cell>
          <cell r="CZ84">
            <v>0.64027777783236361</v>
          </cell>
          <cell r="DA84">
            <v>7.3638888888888889</v>
          </cell>
          <cell r="DB84">
            <v>0</v>
          </cell>
          <cell r="DC84">
            <v>1.9997222222222222</v>
          </cell>
          <cell r="DD84">
            <v>0</v>
          </cell>
          <cell r="DE84">
            <v>3.6319444444444446</v>
          </cell>
          <cell r="DF84">
            <v>0.35305555555555557</v>
          </cell>
          <cell r="DG84">
            <v>0</v>
          </cell>
          <cell r="DH84">
            <v>0</v>
          </cell>
          <cell r="DI84">
            <v>9.9002777777777773</v>
          </cell>
          <cell r="DJ84">
            <v>1.6022222222222222</v>
          </cell>
          <cell r="DK84">
            <v>9.1861111111111118</v>
          </cell>
          <cell r="DL84">
            <v>0</v>
          </cell>
          <cell r="DM84">
            <v>0</v>
          </cell>
          <cell r="DN84">
            <v>53.900555555610147</v>
          </cell>
          <cell r="DO84">
            <v>127.03333333338793</v>
          </cell>
          <cell r="DP84">
            <v>462.74777777754105</v>
          </cell>
          <cell r="DQ84">
            <v>19.898154444434262</v>
          </cell>
          <cell r="DR84">
            <v>4.299999999999999E-2</v>
          </cell>
          <cell r="DS84">
            <v>482.64593222197533</v>
          </cell>
          <cell r="DT84">
            <v>24.242222222222221</v>
          </cell>
          <cell r="DU84">
            <v>5.9997222219365902</v>
          </cell>
          <cell r="DV84">
            <v>46.980000000000004</v>
          </cell>
          <cell r="DW84">
            <v>9.7338435618252089E-2</v>
          </cell>
          <cell r="DX84">
            <v>2103.6234600000003</v>
          </cell>
          <cell r="DY84">
            <v>0</v>
          </cell>
          <cell r="DZ84">
            <v>0</v>
          </cell>
          <cell r="EA84">
            <v>0.26320191439003693</v>
          </cell>
          <cell r="EB84">
            <v>44.777000000000001</v>
          </cell>
          <cell r="EC84">
            <v>23715.06036710339</v>
          </cell>
          <cell r="ED84">
            <v>873.1639380555556</v>
          </cell>
          <cell r="EE84">
            <v>32</v>
          </cell>
          <cell r="EF84">
            <v>11.249479166131106</v>
          </cell>
          <cell r="EG84">
            <v>0.68027777777777776</v>
          </cell>
          <cell r="EH84">
            <v>17.639853001224989</v>
          </cell>
          <cell r="EI84">
            <v>13.357897194997198</v>
          </cell>
          <cell r="EJ84">
            <v>0</v>
          </cell>
          <cell r="EK84">
            <v>0</v>
          </cell>
          <cell r="EL84">
            <v>17.252396166134183</v>
          </cell>
          <cell r="EM84">
            <v>0</v>
          </cell>
          <cell r="EN84">
            <v>0</v>
          </cell>
          <cell r="EO84">
            <v>192.75218578809307</v>
          </cell>
          <cell r="EP84">
            <v>375.34903747331703</v>
          </cell>
          <cell r="EQ84">
            <v>-410.11585418552789</v>
          </cell>
          <cell r="ER84">
            <v>-234.36391622938038</v>
          </cell>
          <cell r="ES84">
            <v>-177.7166602704331</v>
          </cell>
          <cell r="ET84">
            <v>7.7345814309647265E-3</v>
          </cell>
          <cell r="EU84">
            <v>5.7636854366202668</v>
          </cell>
          <cell r="EV84">
            <v>2.8188888887031416</v>
          </cell>
          <cell r="EW84">
            <v>0</v>
          </cell>
        </row>
        <row r="85">
          <cell r="A85">
            <v>42213</v>
          </cell>
          <cell r="B85">
            <v>5</v>
          </cell>
          <cell r="C85" t="str">
            <v>Tue</v>
          </cell>
          <cell r="D85">
            <v>24986</v>
          </cell>
          <cell r="E85">
            <v>184</v>
          </cell>
          <cell r="F85">
            <v>0</v>
          </cell>
          <cell r="G85">
            <v>0</v>
          </cell>
          <cell r="H85">
            <v>7179</v>
          </cell>
          <cell r="I85">
            <v>260</v>
          </cell>
          <cell r="J85">
            <v>0</v>
          </cell>
          <cell r="K85">
            <v>32609</v>
          </cell>
          <cell r="L85">
            <v>83</v>
          </cell>
          <cell r="M85">
            <v>32692</v>
          </cell>
          <cell r="N85">
            <v>146</v>
          </cell>
          <cell r="O85">
            <v>948</v>
          </cell>
          <cell r="P85">
            <v>38097</v>
          </cell>
          <cell r="Q85">
            <v>514</v>
          </cell>
          <cell r="R85">
            <v>3</v>
          </cell>
          <cell r="S85">
            <v>0</v>
          </cell>
          <cell r="T85">
            <v>0</v>
          </cell>
          <cell r="U85">
            <v>496</v>
          </cell>
          <cell r="V85">
            <v>517</v>
          </cell>
          <cell r="W85">
            <v>517</v>
          </cell>
          <cell r="X85">
            <v>640</v>
          </cell>
          <cell r="Y85">
            <v>0</v>
          </cell>
          <cell r="Z85">
            <v>2</v>
          </cell>
          <cell r="AA85">
            <v>3</v>
          </cell>
          <cell r="AB85">
            <v>645</v>
          </cell>
          <cell r="AC85">
            <v>18</v>
          </cell>
          <cell r="AD85">
            <v>700</v>
          </cell>
          <cell r="AE85">
            <v>5</v>
          </cell>
          <cell r="AF85">
            <v>0</v>
          </cell>
          <cell r="AG85">
            <v>0</v>
          </cell>
          <cell r="AH85">
            <v>0.90423899477718406</v>
          </cell>
          <cell r="AI85">
            <v>1.0173221374958783</v>
          </cell>
          <cell r="AJ85">
            <v>0.99552270845472113</v>
          </cell>
          <cell r="AK85">
            <v>186.11045016384153</v>
          </cell>
          <cell r="AL85">
            <v>164.53055141579731</v>
          </cell>
          <cell r="AM85">
            <v>7.9732589162501144E-3</v>
          </cell>
          <cell r="AN85">
            <v>17.780649060490198</v>
          </cell>
          <cell r="AO85">
            <v>39.417879418049871</v>
          </cell>
          <cell r="AP85">
            <v>23.918222458640173</v>
          </cell>
          <cell r="AQ85">
            <v>13.180369662247388</v>
          </cell>
          <cell r="AR85">
            <v>63.073500967117987</v>
          </cell>
          <cell r="AS85">
            <v>13.287933846484437</v>
          </cell>
          <cell r="AT85">
            <v>65.890559584157515</v>
          </cell>
          <cell r="AU85">
            <v>171.55959816802064</v>
          </cell>
          <cell r="AV85">
            <v>0.38406804566904007</v>
          </cell>
          <cell r="AW85">
            <v>0.78118111283330016</v>
          </cell>
          <cell r="AX85">
            <v>49.350393730739249</v>
          </cell>
          <cell r="BF85">
            <v>24.757222222222222</v>
          </cell>
          <cell r="BG85">
            <v>83.018055555624372</v>
          </cell>
          <cell r="BH85">
            <v>406.53555555445894</v>
          </cell>
          <cell r="BI85">
            <v>0</v>
          </cell>
          <cell r="BJ85">
            <v>514.31083333230549</v>
          </cell>
          <cell r="BK85">
            <v>190.07388888882605</v>
          </cell>
          <cell r="BL85">
            <v>171.87222222222223</v>
          </cell>
          <cell r="BM85">
            <v>134.25361111105627</v>
          </cell>
          <cell r="BN85">
            <v>117.545</v>
          </cell>
          <cell r="BO85">
            <v>1.1183333333333334</v>
          </cell>
          <cell r="BP85">
            <v>0.86750000000000005</v>
          </cell>
          <cell r="BQ85">
            <v>0</v>
          </cell>
          <cell r="BR85">
            <v>0</v>
          </cell>
          <cell r="BS85">
            <v>0</v>
          </cell>
          <cell r="BT85">
            <v>0</v>
          </cell>
          <cell r="BU85">
            <v>54.701944444436428</v>
          </cell>
          <cell r="BV85">
            <v>53.459722222222226</v>
          </cell>
          <cell r="BW85">
            <v>53.31638888855413</v>
          </cell>
          <cell r="BX85">
            <v>24.049999999896002</v>
          </cell>
          <cell r="BY85">
            <v>29.266388888658128</v>
          </cell>
          <cell r="BZ85">
            <v>33.746111111111112</v>
          </cell>
          <cell r="CA85">
            <v>39.224999999874527</v>
          </cell>
          <cell r="CB85">
            <v>0</v>
          </cell>
          <cell r="CC85">
            <v>0</v>
          </cell>
          <cell r="CD85">
            <v>48.540277777695771</v>
          </cell>
          <cell r="CE85">
            <v>45.408333333333331</v>
          </cell>
          <cell r="CF85">
            <v>48.066666666584659</v>
          </cell>
          <cell r="CG85">
            <v>45.262222222222221</v>
          </cell>
          <cell r="CH85">
            <v>0</v>
          </cell>
          <cell r="CI85">
            <v>0</v>
          </cell>
          <cell r="CJ85">
            <v>4.2222222222222223E-2</v>
          </cell>
          <cell r="CK85">
            <v>0.04</v>
          </cell>
          <cell r="CL85">
            <v>0.43138888888888888</v>
          </cell>
          <cell r="CM85">
            <v>0.10611111111111111</v>
          </cell>
          <cell r="CN85">
            <v>0</v>
          </cell>
          <cell r="CO85">
            <v>331.15555555495047</v>
          </cell>
          <cell r="CP85">
            <v>72.219166666666666</v>
          </cell>
          <cell r="CQ85">
            <v>0</v>
          </cell>
          <cell r="CR85">
            <v>1.5194444444444444</v>
          </cell>
          <cell r="CS85">
            <v>0</v>
          </cell>
          <cell r="CT85">
            <v>0</v>
          </cell>
          <cell r="CU85">
            <v>30.137777777777778</v>
          </cell>
          <cell r="CV85">
            <v>0</v>
          </cell>
          <cell r="CW85">
            <v>8.9924999999999997</v>
          </cell>
          <cell r="CX85">
            <v>15.883055555555556</v>
          </cell>
          <cell r="CY85">
            <v>4.8833333333333337</v>
          </cell>
          <cell r="CZ85">
            <v>1.5352777777777777</v>
          </cell>
          <cell r="DA85">
            <v>3.5286111111111111</v>
          </cell>
          <cell r="DB85">
            <v>1.9413888888888888</v>
          </cell>
          <cell r="DC85">
            <v>2.7749999999999999</v>
          </cell>
          <cell r="DD85">
            <v>1.7066666666666668</v>
          </cell>
          <cell r="DE85">
            <v>0</v>
          </cell>
          <cell r="DF85">
            <v>0.16416666666666668</v>
          </cell>
          <cell r="DG85">
            <v>0</v>
          </cell>
          <cell r="DH85">
            <v>0</v>
          </cell>
          <cell r="DI85">
            <v>10.293611111111112</v>
          </cell>
          <cell r="DJ85">
            <v>2.3527777777777779</v>
          </cell>
          <cell r="DK85">
            <v>0.19361111111111112</v>
          </cell>
          <cell r="DL85">
            <v>0</v>
          </cell>
          <cell r="DM85">
            <v>0</v>
          </cell>
          <cell r="DN85">
            <v>45.257499999999993</v>
          </cell>
          <cell r="DO85">
            <v>158.1263888888889</v>
          </cell>
          <cell r="DP85">
            <v>494.89638888786106</v>
          </cell>
          <cell r="DQ85">
            <v>21.280544722178025</v>
          </cell>
          <cell r="DR85">
            <v>4.2999999999999997E-2</v>
          </cell>
          <cell r="DS85">
            <v>516.1769336100391</v>
          </cell>
          <cell r="DT85">
            <v>27.940833333333334</v>
          </cell>
          <cell r="DU85">
            <v>5.6144444440216974</v>
          </cell>
          <cell r="DV85">
            <v>72.14</v>
          </cell>
          <cell r="DW85">
            <v>0.13975827919211181</v>
          </cell>
          <cell r="DX85">
            <v>3123.58986</v>
          </cell>
          <cell r="DY85">
            <v>0</v>
          </cell>
          <cell r="DZ85">
            <v>0</v>
          </cell>
          <cell r="EA85">
            <v>0.30634144726883533</v>
          </cell>
          <cell r="EB85">
            <v>43.298999999999999</v>
          </cell>
          <cell r="EC85">
            <v>25473.534908381083</v>
          </cell>
          <cell r="ED85">
            <v>0</v>
          </cell>
          <cell r="EE85">
            <v>37</v>
          </cell>
          <cell r="EF85">
            <v>9.1045045038189691</v>
          </cell>
          <cell r="EG85">
            <v>0.11083333330487626</v>
          </cell>
          <cell r="EH85">
            <v>45.11278196647018</v>
          </cell>
          <cell r="EI85">
            <v>13.314840499329236</v>
          </cell>
          <cell r="EJ85">
            <v>0</v>
          </cell>
          <cell r="EK85">
            <v>47.368421052631575</v>
          </cell>
          <cell r="EL85">
            <v>6.9542820347714107</v>
          </cell>
          <cell r="EM85">
            <v>0</v>
          </cell>
          <cell r="EN85">
            <v>0</v>
          </cell>
          <cell r="EO85">
            <v>131.23847923344076</v>
          </cell>
          <cell r="EP85">
            <v>1008.2165380398026</v>
          </cell>
          <cell r="EQ85">
            <v>-295.77305542337723</v>
          </cell>
          <cell r="ER85">
            <v>-263.92726457975175</v>
          </cell>
          <cell r="ES85">
            <v>-145.5519785603145</v>
          </cell>
          <cell r="ET85">
            <v>0.14122867071917711</v>
          </cell>
          <cell r="EU85">
            <v>93.318925652524086</v>
          </cell>
          <cell r="EV85">
            <v>5.2927777777777774</v>
          </cell>
          <cell r="EW85">
            <v>0</v>
          </cell>
        </row>
        <row r="86">
          <cell r="A86">
            <v>42214</v>
          </cell>
          <cell r="B86">
            <v>5</v>
          </cell>
          <cell r="C86" t="str">
            <v>Wed</v>
          </cell>
          <cell r="D86">
            <v>33873</v>
          </cell>
          <cell r="E86">
            <v>270</v>
          </cell>
          <cell r="F86">
            <v>0</v>
          </cell>
          <cell r="G86">
            <v>0</v>
          </cell>
          <cell r="H86">
            <v>6501</v>
          </cell>
          <cell r="I86">
            <v>40</v>
          </cell>
          <cell r="J86">
            <v>0</v>
          </cell>
          <cell r="K86">
            <v>40684</v>
          </cell>
          <cell r="L86">
            <v>84</v>
          </cell>
          <cell r="M86">
            <v>40768</v>
          </cell>
          <cell r="N86">
            <v>281</v>
          </cell>
          <cell r="O86">
            <v>1328</v>
          </cell>
          <cell r="P86">
            <v>75209</v>
          </cell>
          <cell r="Q86">
            <v>611</v>
          </cell>
          <cell r="R86">
            <v>4</v>
          </cell>
          <cell r="S86">
            <v>0</v>
          </cell>
          <cell r="T86">
            <v>0</v>
          </cell>
          <cell r="U86">
            <v>583</v>
          </cell>
          <cell r="V86">
            <v>617</v>
          </cell>
          <cell r="W86">
            <v>615</v>
          </cell>
          <cell r="X86">
            <v>922</v>
          </cell>
          <cell r="Y86">
            <v>0</v>
          </cell>
          <cell r="Z86">
            <v>2</v>
          </cell>
          <cell r="AA86">
            <v>1</v>
          </cell>
          <cell r="AB86">
            <v>925</v>
          </cell>
          <cell r="AC86">
            <v>20</v>
          </cell>
          <cell r="AD86">
            <v>928</v>
          </cell>
          <cell r="AE86">
            <v>29</v>
          </cell>
          <cell r="AF86">
            <v>0</v>
          </cell>
          <cell r="AG86">
            <v>0</v>
          </cell>
          <cell r="AH86">
            <v>0.8633781021969128</v>
          </cell>
          <cell r="AI86">
            <v>1.059583162158207</v>
          </cell>
          <cell r="AJ86">
            <v>0.99309310785566807</v>
          </cell>
          <cell r="AK86">
            <v>178.32848305813101</v>
          </cell>
          <cell r="AL86">
            <v>231.09843081312414</v>
          </cell>
          <cell r="AM86">
            <v>9.8318749385507809E-4</v>
          </cell>
          <cell r="AN86">
            <v>16.190679386852345</v>
          </cell>
          <cell r="AO86">
            <v>30.331368680171806</v>
          </cell>
          <cell r="AP86">
            <v>24.268134997629623</v>
          </cell>
          <cell r="AQ86">
            <v>14.841628959256838</v>
          </cell>
          <cell r="AR86">
            <v>66.152845528455288</v>
          </cell>
          <cell r="AS86">
            <v>14.961316236481293</v>
          </cell>
          <cell r="AT86">
            <v>68.103516020167277</v>
          </cell>
          <cell r="AU86">
            <v>171.43860454124629</v>
          </cell>
          <cell r="AV86">
            <v>0.39724726062957594</v>
          </cell>
          <cell r="AW86">
            <v>0.72694180614145165</v>
          </cell>
          <cell r="AX86">
            <v>47.466244429802188</v>
          </cell>
          <cell r="BF86">
            <v>26.757222222222222</v>
          </cell>
          <cell r="BG86">
            <v>150.35555555538559</v>
          </cell>
          <cell r="BH86">
            <v>449.43888888813888</v>
          </cell>
          <cell r="BI86">
            <v>0</v>
          </cell>
          <cell r="BJ86">
            <v>626.55166666574667</v>
          </cell>
          <cell r="BK86">
            <v>237.30944444436295</v>
          </cell>
          <cell r="BL86">
            <v>204.88777777777779</v>
          </cell>
          <cell r="BM86">
            <v>189.94722222225249</v>
          </cell>
          <cell r="BN86">
            <v>161.45194444444445</v>
          </cell>
          <cell r="BO86">
            <v>1.1683333333333332</v>
          </cell>
          <cell r="BP86">
            <v>1.0938888888888889</v>
          </cell>
          <cell r="BQ86">
            <v>0</v>
          </cell>
          <cell r="BR86">
            <v>0</v>
          </cell>
          <cell r="BS86">
            <v>0</v>
          </cell>
          <cell r="BT86">
            <v>0</v>
          </cell>
          <cell r="BU86">
            <v>46.193888888777131</v>
          </cell>
          <cell r="BV86">
            <v>42.341944444444444</v>
          </cell>
          <cell r="BW86">
            <v>82.022499999499928</v>
          </cell>
          <cell r="BX86">
            <v>43.783055555555556</v>
          </cell>
          <cell r="BY86">
            <v>38.239444443944372</v>
          </cell>
          <cell r="BZ86">
            <v>45.028611111111111</v>
          </cell>
          <cell r="CA86">
            <v>41.437500000053554</v>
          </cell>
          <cell r="CB86">
            <v>0</v>
          </cell>
          <cell r="CC86">
            <v>0</v>
          </cell>
          <cell r="CD86">
            <v>61.826111110766007</v>
          </cell>
          <cell r="CE86">
            <v>60.999166666666667</v>
          </cell>
          <cell r="CF86">
            <v>61.580555555210452</v>
          </cell>
          <cell r="CG86">
            <v>60.836666666666666</v>
          </cell>
          <cell r="CH86">
            <v>0</v>
          </cell>
          <cell r="CI86">
            <v>0</v>
          </cell>
          <cell r="CJ86">
            <v>0.1825</v>
          </cell>
          <cell r="CK86">
            <v>0.10444444444444445</v>
          </cell>
          <cell r="CL86">
            <v>6.3055555555555559E-2</v>
          </cell>
          <cell r="CM86">
            <v>5.8055555555555555E-2</v>
          </cell>
          <cell r="CN86">
            <v>0</v>
          </cell>
          <cell r="CO86">
            <v>422.59555555468245</v>
          </cell>
          <cell r="CP86">
            <v>73.624166666666667</v>
          </cell>
          <cell r="CQ86">
            <v>0</v>
          </cell>
          <cell r="CR86">
            <v>0</v>
          </cell>
          <cell r="CS86">
            <v>0</v>
          </cell>
          <cell r="CT86">
            <v>0</v>
          </cell>
          <cell r="CU86">
            <v>18.000833333333333</v>
          </cell>
          <cell r="CV86">
            <v>0</v>
          </cell>
          <cell r="CW86">
            <v>6.9063888888888885</v>
          </cell>
          <cell r="CX86">
            <v>22.317499999999999</v>
          </cell>
          <cell r="CY86">
            <v>7.333333333333333</v>
          </cell>
          <cell r="CZ86">
            <v>0.30305555555555558</v>
          </cell>
          <cell r="DA86">
            <v>6.3250000000000002</v>
          </cell>
          <cell r="DB86">
            <v>8.0563888888888897</v>
          </cell>
          <cell r="DC86">
            <v>0</v>
          </cell>
          <cell r="DD86">
            <v>0</v>
          </cell>
          <cell r="DE86">
            <v>0</v>
          </cell>
          <cell r="DF86">
            <v>0.50916666666666666</v>
          </cell>
          <cell r="DG86">
            <v>0</v>
          </cell>
          <cell r="DH86">
            <v>0</v>
          </cell>
          <cell r="DI86">
            <v>8.6019444444444453</v>
          </cell>
          <cell r="DJ86">
            <v>2.9441666666058719</v>
          </cell>
          <cell r="DK86">
            <v>3.7658333333333331</v>
          </cell>
          <cell r="DL86">
            <v>0</v>
          </cell>
          <cell r="DM86">
            <v>0</v>
          </cell>
          <cell r="DN86">
            <v>60.156388888828097</v>
          </cell>
          <cell r="DO86">
            <v>158.68777777771697</v>
          </cell>
          <cell r="DP86">
            <v>597.38472222127825</v>
          </cell>
          <cell r="DQ86">
            <v>25.687543055514965</v>
          </cell>
          <cell r="DR86">
            <v>4.2999999999999997E-2</v>
          </cell>
          <cell r="DS86">
            <v>623.07226527679325</v>
          </cell>
          <cell r="DT86">
            <v>33.981944444444444</v>
          </cell>
          <cell r="DU86">
            <v>16.101388888878756</v>
          </cell>
          <cell r="DV86">
            <v>83.92</v>
          </cell>
          <cell r="DW86">
            <v>0.13468742660647787</v>
          </cell>
          <cell r="DX86">
            <v>3510.54144</v>
          </cell>
          <cell r="DY86">
            <v>0</v>
          </cell>
          <cell r="DZ86">
            <v>0</v>
          </cell>
          <cell r="EA86">
            <v>0.25468599169186518</v>
          </cell>
          <cell r="EB86">
            <v>41.832000000000001</v>
          </cell>
          <cell r="EC86">
            <v>29574.900441058817</v>
          </cell>
          <cell r="ED86">
            <v>0</v>
          </cell>
          <cell r="EE86">
            <v>43</v>
          </cell>
          <cell r="EF86">
            <v>22.467054263551752</v>
          </cell>
          <cell r="EG86">
            <v>1.0591666667478987</v>
          </cell>
          <cell r="EH86">
            <v>27.380015733541335</v>
          </cell>
          <cell r="EI86">
            <v>14.972258559333309</v>
          </cell>
          <cell r="EJ86">
            <v>0</v>
          </cell>
          <cell r="EK86">
            <v>10.95890410958904</v>
          </cell>
          <cell r="EL86">
            <v>15.859030837004404</v>
          </cell>
          <cell r="EM86">
            <v>0</v>
          </cell>
          <cell r="EN86">
            <v>0</v>
          </cell>
          <cell r="EO86">
            <v>140.73290117774491</v>
          </cell>
          <cell r="EP86">
            <v>1217.8016772071433</v>
          </cell>
          <cell r="EQ86">
            <v>-50.368941545442887</v>
          </cell>
          <cell r="ER86">
            <v>-548.10074237849744</v>
          </cell>
          <cell r="ES86">
            <v>-570.33610039206633</v>
          </cell>
          <cell r="ET86">
            <v>8.6989364027328597E-2</v>
          </cell>
          <cell r="EU86">
            <v>74.559833595467481</v>
          </cell>
          <cell r="EV86">
            <v>1.9600000000426856</v>
          </cell>
          <cell r="EW86">
            <v>3.9266666666666667</v>
          </cell>
        </row>
        <row r="87">
          <cell r="A87">
            <v>42215</v>
          </cell>
          <cell r="B87">
            <v>5</v>
          </cell>
          <cell r="C87" t="str">
            <v>Thu</v>
          </cell>
          <cell r="D87">
            <v>38601</v>
          </cell>
          <cell r="E87">
            <v>165</v>
          </cell>
          <cell r="F87">
            <v>0</v>
          </cell>
          <cell r="G87">
            <v>0</v>
          </cell>
          <cell r="H87">
            <v>9391</v>
          </cell>
          <cell r="I87">
            <v>360</v>
          </cell>
          <cell r="J87">
            <v>0</v>
          </cell>
          <cell r="K87">
            <v>48517</v>
          </cell>
          <cell r="L87">
            <v>85</v>
          </cell>
          <cell r="M87">
            <v>48602</v>
          </cell>
          <cell r="N87">
            <v>283</v>
          </cell>
          <cell r="O87">
            <v>1076</v>
          </cell>
          <cell r="P87">
            <v>43734</v>
          </cell>
          <cell r="Q87">
            <v>735</v>
          </cell>
          <cell r="R87">
            <v>3</v>
          </cell>
          <cell r="S87">
            <v>0</v>
          </cell>
          <cell r="T87">
            <v>0</v>
          </cell>
          <cell r="U87">
            <v>699</v>
          </cell>
          <cell r="V87">
            <v>738</v>
          </cell>
          <cell r="W87">
            <v>738</v>
          </cell>
          <cell r="X87">
            <v>1037</v>
          </cell>
          <cell r="Y87">
            <v>0</v>
          </cell>
          <cell r="Z87">
            <v>10</v>
          </cell>
          <cell r="AA87">
            <v>2</v>
          </cell>
          <cell r="AB87">
            <v>1049</v>
          </cell>
          <cell r="AC87">
            <v>21</v>
          </cell>
          <cell r="AD87">
            <v>618</v>
          </cell>
          <cell r="AE87">
            <v>5</v>
          </cell>
          <cell r="AF87">
            <v>0</v>
          </cell>
          <cell r="AG87">
            <v>0</v>
          </cell>
          <cell r="AH87">
            <v>0.90195979930343029</v>
          </cell>
          <cell r="AI87">
            <v>1.0236893269689906</v>
          </cell>
          <cell r="AJ87">
            <v>0.99416699301275846</v>
          </cell>
          <cell r="AK87">
            <v>182.98359826800885</v>
          </cell>
          <cell r="AL87">
            <v>127.82440284054229</v>
          </cell>
          <cell r="AM87">
            <v>7.4200795597419459E-3</v>
          </cell>
          <cell r="AN87">
            <v>20.012916225363071</v>
          </cell>
          <cell r="AO87">
            <v>34.549622269593371</v>
          </cell>
          <cell r="AP87">
            <v>27.318942017242605</v>
          </cell>
          <cell r="AQ87">
            <v>14.335200233145921</v>
          </cell>
          <cell r="AR87">
            <v>65.741192411924118</v>
          </cell>
          <cell r="AS87">
            <v>13.835957221619948</v>
          </cell>
          <cell r="AT87">
            <v>76.598129660811594</v>
          </cell>
          <cell r="AU87">
            <v>179.06512775180107</v>
          </cell>
          <cell r="AV87">
            <v>0.42776687243639572</v>
          </cell>
          <cell r="AW87">
            <v>0.60395317304658258</v>
          </cell>
          <cell r="AX87">
            <v>44.354442433442678</v>
          </cell>
          <cell r="BF87">
            <v>26.757222222222222</v>
          </cell>
          <cell r="BG87">
            <v>172.27166666660924</v>
          </cell>
          <cell r="BH87">
            <v>465.71583333255489</v>
          </cell>
          <cell r="BI87">
            <v>0</v>
          </cell>
          <cell r="BJ87">
            <v>664.74472222138638</v>
          </cell>
          <cell r="BK87">
            <v>270.94611111130769</v>
          </cell>
          <cell r="BL87">
            <v>244.38249999999999</v>
          </cell>
          <cell r="BM87">
            <v>210.95333333352994</v>
          </cell>
          <cell r="BN87">
            <v>184.84083333333334</v>
          </cell>
          <cell r="BO87">
            <v>1.2908333333333333</v>
          </cell>
          <cell r="BP87">
            <v>0.92694444444444446</v>
          </cell>
          <cell r="BQ87">
            <v>0</v>
          </cell>
          <cell r="BR87">
            <v>0</v>
          </cell>
          <cell r="BS87">
            <v>0</v>
          </cell>
          <cell r="BT87">
            <v>0</v>
          </cell>
          <cell r="BU87">
            <v>58.701944444444443</v>
          </cell>
          <cell r="BV87">
            <v>58.61472222222222</v>
          </cell>
          <cell r="BW87">
            <v>53.765277777775708</v>
          </cell>
          <cell r="BX87">
            <v>31.14361111111111</v>
          </cell>
          <cell r="BY87">
            <v>22.621666666664598</v>
          </cell>
          <cell r="BZ87">
            <v>29.896111111111111</v>
          </cell>
          <cell r="CA87">
            <v>51.481666666475491</v>
          </cell>
          <cell r="CB87">
            <v>0</v>
          </cell>
          <cell r="CC87">
            <v>0</v>
          </cell>
          <cell r="CD87">
            <v>75.816944443919041</v>
          </cell>
          <cell r="CE87">
            <v>70.87444444444445</v>
          </cell>
          <cell r="CF87">
            <v>75.268611110585695</v>
          </cell>
          <cell r="CG87">
            <v>70.286111111111111</v>
          </cell>
          <cell r="CH87">
            <v>0</v>
          </cell>
          <cell r="CI87">
            <v>0</v>
          </cell>
          <cell r="CJ87">
            <v>0.44055555555555553</v>
          </cell>
          <cell r="CK87">
            <v>0.49249999999999999</v>
          </cell>
          <cell r="CL87">
            <v>0.10777777777777778</v>
          </cell>
          <cell r="CM87">
            <v>9.583333333333334E-2</v>
          </cell>
          <cell r="CN87">
            <v>0</v>
          </cell>
          <cell r="CO87">
            <v>452.00999999947794</v>
          </cell>
          <cell r="CP87">
            <v>71.383611111111108</v>
          </cell>
          <cell r="CQ87">
            <v>0</v>
          </cell>
          <cell r="CR87">
            <v>5.1005555555555553</v>
          </cell>
          <cell r="CS87">
            <v>0</v>
          </cell>
          <cell r="CT87">
            <v>0</v>
          </cell>
          <cell r="CU87">
            <v>25.392222222222223</v>
          </cell>
          <cell r="CV87">
            <v>0</v>
          </cell>
          <cell r="CW87">
            <v>4.5891666666666664</v>
          </cell>
          <cell r="CX87">
            <v>23.681111111111111</v>
          </cell>
          <cell r="CY87">
            <v>6.3527777777777779</v>
          </cell>
          <cell r="CZ87">
            <v>1.7375000000716601</v>
          </cell>
          <cell r="DA87">
            <v>5.9569444444444439</v>
          </cell>
          <cell r="DB87">
            <v>0</v>
          </cell>
          <cell r="DC87">
            <v>4.4402777777777782</v>
          </cell>
          <cell r="DD87">
            <v>0</v>
          </cell>
          <cell r="DE87">
            <v>0</v>
          </cell>
          <cell r="DF87">
            <v>0.48888888888888887</v>
          </cell>
          <cell r="DG87">
            <v>0</v>
          </cell>
          <cell r="DH87">
            <v>0</v>
          </cell>
          <cell r="DI87">
            <v>7.0141666666666671</v>
          </cell>
          <cell r="DJ87">
            <v>2.867777777777778</v>
          </cell>
          <cell r="DK87">
            <v>5.3677777777777775</v>
          </cell>
          <cell r="DL87">
            <v>0</v>
          </cell>
          <cell r="DM87">
            <v>0</v>
          </cell>
          <cell r="DN87">
            <v>57.907222222293875</v>
          </cell>
          <cell r="DO87">
            <v>164.37277777784945</v>
          </cell>
          <cell r="DP87">
            <v>633.39666666589392</v>
          </cell>
          <cell r="DQ87">
            <v>27.236056666633431</v>
          </cell>
          <cell r="DR87">
            <v>4.299999999999999E-2</v>
          </cell>
          <cell r="DS87">
            <v>660.63272333252735</v>
          </cell>
          <cell r="DT87">
            <v>35.592777777777776</v>
          </cell>
          <cell r="DU87">
            <v>17.013888888566505</v>
          </cell>
          <cell r="DV87">
            <v>70.819999999999993</v>
          </cell>
          <cell r="DW87">
            <v>0.10720026044539877</v>
          </cell>
          <cell r="DX87">
            <v>2837.0491999999999</v>
          </cell>
          <cell r="DY87">
            <v>0</v>
          </cell>
          <cell r="DZ87">
            <v>0</v>
          </cell>
          <cell r="EA87">
            <v>0.24881113510193612</v>
          </cell>
          <cell r="EB87">
            <v>40.06</v>
          </cell>
          <cell r="EC87">
            <v>29301.996096701048</v>
          </cell>
          <cell r="ED87">
            <v>0</v>
          </cell>
          <cell r="EE87">
            <v>47</v>
          </cell>
          <cell r="EF87">
            <v>21.719858155616816</v>
          </cell>
          <cell r="EG87">
            <v>9.4166666792653911E-2</v>
          </cell>
          <cell r="EH87">
            <v>53.097345061703486</v>
          </cell>
          <cell r="EI87">
            <v>13.777323438005586</v>
          </cell>
          <cell r="EJ87">
            <v>0</v>
          </cell>
          <cell r="EK87">
            <v>22.698612862547289</v>
          </cell>
          <cell r="EL87">
            <v>18.556701030927837</v>
          </cell>
          <cell r="EM87">
            <v>0</v>
          </cell>
          <cell r="EN87">
            <v>0</v>
          </cell>
          <cell r="EO87">
            <v>159.97766494579491</v>
          </cell>
          <cell r="EP87">
            <v>822.44904212459801</v>
          </cell>
          <cell r="EQ87">
            <v>-601.11363450552574</v>
          </cell>
          <cell r="ER87">
            <v>-543.60930394116042</v>
          </cell>
          <cell r="ES87">
            <v>-351.44526224893292</v>
          </cell>
          <cell r="ET87">
            <v>-3.5999269067540474E-2</v>
          </cell>
          <cell r="EU87">
            <v>-39.377713742444996</v>
          </cell>
          <cell r="EV87">
            <v>6.5222222220028438</v>
          </cell>
          <cell r="EW87">
            <v>1.9452777777371617</v>
          </cell>
        </row>
        <row r="88">
          <cell r="A88">
            <v>42216</v>
          </cell>
          <cell r="B88">
            <v>5</v>
          </cell>
          <cell r="C88" t="str">
            <v>Fri</v>
          </cell>
          <cell r="D88">
            <v>36791</v>
          </cell>
          <cell r="E88">
            <v>0</v>
          </cell>
          <cell r="F88">
            <v>0</v>
          </cell>
          <cell r="G88">
            <v>0</v>
          </cell>
          <cell r="H88">
            <v>7544</v>
          </cell>
          <cell r="I88">
            <v>336</v>
          </cell>
          <cell r="J88">
            <v>0</v>
          </cell>
          <cell r="K88">
            <v>44671</v>
          </cell>
          <cell r="L88">
            <v>86</v>
          </cell>
          <cell r="M88">
            <v>44757</v>
          </cell>
          <cell r="N88">
            <v>426</v>
          </cell>
          <cell r="O88">
            <v>943</v>
          </cell>
          <cell r="P88">
            <v>45320</v>
          </cell>
          <cell r="Q88">
            <v>611</v>
          </cell>
          <cell r="R88">
            <v>0</v>
          </cell>
          <cell r="S88">
            <v>1</v>
          </cell>
          <cell r="T88">
            <v>1</v>
          </cell>
          <cell r="U88">
            <v>586</v>
          </cell>
          <cell r="V88">
            <v>613</v>
          </cell>
          <cell r="W88">
            <v>611</v>
          </cell>
          <cell r="X88">
            <v>935</v>
          </cell>
          <cell r="Y88">
            <v>0</v>
          </cell>
          <cell r="Z88">
            <v>5</v>
          </cell>
          <cell r="AA88">
            <v>6</v>
          </cell>
          <cell r="AB88">
            <v>946</v>
          </cell>
          <cell r="AC88">
            <v>10</v>
          </cell>
          <cell r="AD88">
            <v>725</v>
          </cell>
          <cell r="AE88">
            <v>4</v>
          </cell>
          <cell r="AF88">
            <v>0</v>
          </cell>
          <cell r="AG88">
            <v>0</v>
          </cell>
          <cell r="AH88">
            <v>0.85800830882287116</v>
          </cell>
          <cell r="AI88">
            <v>1.0274027466622235</v>
          </cell>
          <cell r="AJ88">
            <v>0.99046361173915964</v>
          </cell>
          <cell r="AK88">
            <v>178.33569188639882</v>
          </cell>
          <cell r="AL88">
            <v>0</v>
          </cell>
          <cell r="AM88">
            <v>7.5216583465783169E-3</v>
          </cell>
          <cell r="AN88">
            <v>16.717964375637173</v>
          </cell>
          <cell r="AO88">
            <v>38.356721578157725</v>
          </cell>
          <cell r="AP88">
            <v>22.783417861988053</v>
          </cell>
          <cell r="AQ88">
            <v>12.870157454035024</v>
          </cell>
          <cell r="AR88">
            <v>73.111292962356785</v>
          </cell>
          <cell r="AS88">
            <v>14.806505888964455</v>
          </cell>
          <cell r="AT88">
            <v>72.316749011917224</v>
          </cell>
          <cell r="AU88">
            <v>171.13067241025303</v>
          </cell>
          <cell r="AV88">
            <v>0.42258204209325884</v>
          </cell>
          <cell r="AW88">
            <v>0.9614013370812946</v>
          </cell>
          <cell r="AX88">
            <v>66.659078804822258</v>
          </cell>
          <cell r="BF88">
            <v>22.382222222222222</v>
          </cell>
          <cell r="BG88">
            <v>170.84361111104073</v>
          </cell>
          <cell r="BH88">
            <v>447.513055555687</v>
          </cell>
          <cell r="BI88">
            <v>0</v>
          </cell>
          <cell r="BJ88">
            <v>640.73888888894999</v>
          </cell>
          <cell r="BK88">
            <v>261.03444444435905</v>
          </cell>
          <cell r="BL88">
            <v>223.96972222222223</v>
          </cell>
          <cell r="BM88">
            <v>206.30194444439167</v>
          </cell>
          <cell r="BN88">
            <v>177.69749999999999</v>
          </cell>
          <cell r="BO88">
            <v>0</v>
          </cell>
          <cell r="BP88">
            <v>0</v>
          </cell>
          <cell r="BQ88">
            <v>0</v>
          </cell>
          <cell r="BR88">
            <v>0</v>
          </cell>
          <cell r="BS88">
            <v>0</v>
          </cell>
          <cell r="BT88">
            <v>0</v>
          </cell>
          <cell r="BU88">
            <v>54.732499999967402</v>
          </cell>
          <cell r="BV88">
            <v>46.272222222222226</v>
          </cell>
          <cell r="BW88">
            <v>56.406388888722546</v>
          </cell>
          <cell r="BX88">
            <v>24.585000000025872</v>
          </cell>
          <cell r="BY88">
            <v>31.821388888696674</v>
          </cell>
          <cell r="BZ88">
            <v>34.695277777777775</v>
          </cell>
          <cell r="CA88">
            <v>47.474166666736515</v>
          </cell>
          <cell r="CB88">
            <v>0</v>
          </cell>
          <cell r="CC88">
            <v>0</v>
          </cell>
          <cell r="CD88">
            <v>63.890833333276163</v>
          </cell>
          <cell r="CE88">
            <v>63.639722222222218</v>
          </cell>
          <cell r="CF88">
            <v>63.354722222165051</v>
          </cell>
          <cell r="CG88">
            <v>63.154444444444444</v>
          </cell>
          <cell r="CH88">
            <v>0</v>
          </cell>
          <cell r="CI88">
            <v>0</v>
          </cell>
          <cell r="CJ88">
            <v>0.21777777777777776</v>
          </cell>
          <cell r="CK88">
            <v>0.23944444444444443</v>
          </cell>
          <cell r="CL88">
            <v>0.31833333333333336</v>
          </cell>
          <cell r="CM88">
            <v>0.24583333333333335</v>
          </cell>
          <cell r="CN88">
            <v>0</v>
          </cell>
          <cell r="CO88">
            <v>428.80583333309426</v>
          </cell>
          <cell r="CP88">
            <v>76.067222222222227</v>
          </cell>
          <cell r="CQ88">
            <v>0</v>
          </cell>
          <cell r="CR88">
            <v>7.2744444444444447</v>
          </cell>
          <cell r="CS88">
            <v>0</v>
          </cell>
          <cell r="CT88">
            <v>0</v>
          </cell>
          <cell r="CU88">
            <v>24.675555555555555</v>
          </cell>
          <cell r="CV88">
            <v>0</v>
          </cell>
          <cell r="CW88">
            <v>5.9572222222222226</v>
          </cell>
          <cell r="CX88">
            <v>27.409166666666668</v>
          </cell>
          <cell r="CY88">
            <v>5.2666666666666666</v>
          </cell>
          <cell r="CZ88">
            <v>0.26277777777777778</v>
          </cell>
          <cell r="DA88">
            <v>6.0844444444444443</v>
          </cell>
          <cell r="DB88">
            <v>0</v>
          </cell>
          <cell r="DC88">
            <v>4.2111111111111112</v>
          </cell>
          <cell r="DD88">
            <v>0</v>
          </cell>
          <cell r="DE88">
            <v>1.9908333333333332</v>
          </cell>
          <cell r="DF88">
            <v>0</v>
          </cell>
          <cell r="DG88">
            <v>0</v>
          </cell>
          <cell r="DH88">
            <v>0</v>
          </cell>
          <cell r="DI88">
            <v>8.3169444444444451</v>
          </cell>
          <cell r="DJ88">
            <v>2.4041666666666668</v>
          </cell>
          <cell r="DK88">
            <v>6.0116666666666667</v>
          </cell>
          <cell r="DL88">
            <v>0</v>
          </cell>
          <cell r="DM88">
            <v>0</v>
          </cell>
          <cell r="DN88">
            <v>61.957777777777778</v>
          </cell>
          <cell r="DO88">
            <v>175.93222222222221</v>
          </cell>
          <cell r="DP88">
            <v>617.71305555561651</v>
          </cell>
          <cell r="DQ88">
            <v>26.561661388891512</v>
          </cell>
          <cell r="DR88">
            <v>4.3000000000000003E-2</v>
          </cell>
          <cell r="DS88">
            <v>644.27471694450799</v>
          </cell>
          <cell r="DT88">
            <v>31.845555555555556</v>
          </cell>
          <cell r="DU88">
            <v>12.975000000300057</v>
          </cell>
          <cell r="DV88">
            <v>75.62</v>
          </cell>
          <cell r="DW88">
            <v>0.11737229168114822</v>
          </cell>
          <cell r="DX88">
            <v>4511.2623400000002</v>
          </cell>
          <cell r="DY88">
            <v>0</v>
          </cell>
          <cell r="DZ88">
            <v>0</v>
          </cell>
          <cell r="EA88">
            <v>0.2730701944297706</v>
          </cell>
          <cell r="EB88">
            <v>59.656999999999996</v>
          </cell>
          <cell r="EC88">
            <v>42946.759128758509</v>
          </cell>
          <cell r="ED88">
            <v>0</v>
          </cell>
          <cell r="EE88">
            <v>37</v>
          </cell>
          <cell r="EF88">
            <v>21.04054054102712</v>
          </cell>
          <cell r="EG88">
            <v>7.7777777860820713E-2</v>
          </cell>
          <cell r="EH88">
            <v>51.428571373661406</v>
          </cell>
          <cell r="EI88">
            <v>14.7581737746596</v>
          </cell>
          <cell r="EJ88">
            <v>0</v>
          </cell>
          <cell r="EK88">
            <v>22.95918367346939</v>
          </cell>
          <cell r="EL88">
            <v>18.848167539267013</v>
          </cell>
          <cell r="EM88">
            <v>0</v>
          </cell>
          <cell r="EN88">
            <v>0</v>
          </cell>
          <cell r="EO88">
            <v>137.83401087113677</v>
          </cell>
          <cell r="EP88">
            <v>1728.0645014620791</v>
          </cell>
          <cell r="EQ88">
            <v>-96.413814961830411</v>
          </cell>
          <cell r="ER88">
            <v>-93.711554948456751</v>
          </cell>
          <cell r="ES88">
            <v>-412.16913181003565</v>
          </cell>
          <cell r="ET88">
            <v>0.31251713198365072</v>
          </cell>
          <cell r="EU88">
            <v>209.43062900280782</v>
          </cell>
          <cell r="EV88">
            <v>4.5849999999430855</v>
          </cell>
          <cell r="EW88">
            <v>0</v>
          </cell>
        </row>
        <row r="89">
          <cell r="A89">
            <v>42218</v>
          </cell>
          <cell r="B89">
            <v>5</v>
          </cell>
          <cell r="C89" t="str">
            <v>Sun</v>
          </cell>
          <cell r="D89">
            <v>14126</v>
          </cell>
          <cell r="E89">
            <v>264</v>
          </cell>
          <cell r="F89">
            <v>0</v>
          </cell>
          <cell r="G89">
            <v>0</v>
          </cell>
          <cell r="H89">
            <v>4644</v>
          </cell>
          <cell r="I89">
            <v>0</v>
          </cell>
          <cell r="J89">
            <v>0</v>
          </cell>
          <cell r="K89">
            <v>19034</v>
          </cell>
          <cell r="L89">
            <v>87</v>
          </cell>
          <cell r="M89">
            <v>19121</v>
          </cell>
          <cell r="N89">
            <v>90</v>
          </cell>
          <cell r="O89">
            <v>0</v>
          </cell>
          <cell r="P89">
            <v>0</v>
          </cell>
          <cell r="Q89">
            <v>472</v>
          </cell>
          <cell r="R89">
            <v>0</v>
          </cell>
          <cell r="S89">
            <v>0</v>
          </cell>
          <cell r="T89">
            <v>0</v>
          </cell>
          <cell r="U89">
            <v>437</v>
          </cell>
          <cell r="V89">
            <v>472</v>
          </cell>
          <cell r="W89">
            <v>472</v>
          </cell>
          <cell r="X89">
            <v>490</v>
          </cell>
          <cell r="Y89">
            <v>0</v>
          </cell>
          <cell r="Z89">
            <v>1</v>
          </cell>
          <cell r="AA89">
            <v>0</v>
          </cell>
          <cell r="AB89">
            <v>491</v>
          </cell>
          <cell r="AC89">
            <v>5</v>
          </cell>
          <cell r="AD89">
            <v>0</v>
          </cell>
          <cell r="AE89">
            <v>15</v>
          </cell>
          <cell r="AF89">
            <v>0</v>
          </cell>
          <cell r="AG89">
            <v>0</v>
          </cell>
          <cell r="AH89">
            <v>0.88954315207512724</v>
          </cell>
          <cell r="AI89">
            <v>1.1207362137594208</v>
          </cell>
          <cell r="AJ89">
            <v>0.99527161920773355</v>
          </cell>
          <cell r="AK89">
            <v>205.02177068214806</v>
          </cell>
          <cell r="AL89">
            <v>219.54261954261955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19.760667062069501</v>
          </cell>
          <cell r="AR89">
            <v>40.326271186440678</v>
          </cell>
          <cell r="AS89">
            <v>15.701392836861585</v>
          </cell>
          <cell r="AT89">
            <v>91.862811209393257</v>
          </cell>
          <cell r="AU89">
            <v>182.48989309858868</v>
          </cell>
          <cell r="AV89">
            <v>0.50338574728500241</v>
          </cell>
          <cell r="AW89">
            <v>0.49305390727437937</v>
          </cell>
          <cell r="AX89">
            <v>43.426000000000002</v>
          </cell>
          <cell r="BF89">
            <v>4.4000000000000004</v>
          </cell>
          <cell r="BG89">
            <v>48.408888888980208</v>
          </cell>
          <cell r="BH89">
            <v>154.86527777728702</v>
          </cell>
          <cell r="BI89">
            <v>0</v>
          </cell>
          <cell r="BJ89">
            <v>207.67416666626724</v>
          </cell>
          <cell r="BK89">
            <v>104.3016666666413</v>
          </cell>
          <cell r="BL89">
            <v>92.780833333333334</v>
          </cell>
          <cell r="BM89">
            <v>68.899999999999991</v>
          </cell>
          <cell r="BN89">
            <v>62.839166666666664</v>
          </cell>
          <cell r="BO89">
            <v>1.2024999999999999</v>
          </cell>
          <cell r="BP89">
            <v>0.98277777777777775</v>
          </cell>
          <cell r="BQ89">
            <v>0</v>
          </cell>
          <cell r="BR89">
            <v>0</v>
          </cell>
          <cell r="BS89">
            <v>0</v>
          </cell>
          <cell r="BT89">
            <v>0</v>
          </cell>
          <cell r="BU89">
            <v>34.199166666641311</v>
          </cell>
          <cell r="BV89">
            <v>28.95888888888889</v>
          </cell>
          <cell r="BW89">
            <v>2.4222222222222221</v>
          </cell>
          <cell r="BX89">
            <v>2.4222222222222221</v>
          </cell>
          <cell r="BY89">
            <v>0</v>
          </cell>
          <cell r="BZ89">
            <v>0</v>
          </cell>
          <cell r="CA89">
            <v>23.885833333329195</v>
          </cell>
          <cell r="CB89">
            <v>0</v>
          </cell>
          <cell r="CC89">
            <v>0</v>
          </cell>
          <cell r="CD89">
            <v>31.271111111066357</v>
          </cell>
          <cell r="CE89">
            <v>35.046666666666667</v>
          </cell>
          <cell r="CF89">
            <v>31.271111111066357</v>
          </cell>
          <cell r="CG89">
            <v>35.046666666666667</v>
          </cell>
          <cell r="CH89">
            <v>0</v>
          </cell>
          <cell r="CI89">
            <v>0</v>
          </cell>
          <cell r="CJ89">
            <v>0</v>
          </cell>
          <cell r="CK89">
            <v>0</v>
          </cell>
          <cell r="CL89">
            <v>0</v>
          </cell>
          <cell r="CM89">
            <v>0</v>
          </cell>
          <cell r="CN89">
            <v>0</v>
          </cell>
          <cell r="CO89">
            <v>161.88083333325906</v>
          </cell>
          <cell r="CP89">
            <v>20.056666666666665</v>
          </cell>
          <cell r="CQ89">
            <v>0</v>
          </cell>
          <cell r="CR89">
            <v>0</v>
          </cell>
          <cell r="CS89">
            <v>0</v>
          </cell>
          <cell r="CT89">
            <v>0</v>
          </cell>
          <cell r="CU89">
            <v>4.2608333333333333</v>
          </cell>
          <cell r="CV89">
            <v>0</v>
          </cell>
          <cell r="CW89">
            <v>0</v>
          </cell>
          <cell r="CX89">
            <v>7.8272222222222227</v>
          </cell>
          <cell r="CY89">
            <v>0.25</v>
          </cell>
          <cell r="CZ89">
            <v>0.39333333333333331</v>
          </cell>
          <cell r="DA89">
            <v>0.80277777777777781</v>
          </cell>
          <cell r="DB89">
            <v>0</v>
          </cell>
          <cell r="DC89">
            <v>0</v>
          </cell>
          <cell r="DD89">
            <v>0</v>
          </cell>
          <cell r="DE89">
            <v>0</v>
          </cell>
          <cell r="DF89">
            <v>0</v>
          </cell>
          <cell r="DG89">
            <v>0</v>
          </cell>
          <cell r="DH89">
            <v>0</v>
          </cell>
          <cell r="DI89">
            <v>6.6833333333333336</v>
          </cell>
          <cell r="DJ89">
            <v>2.1427777777777779</v>
          </cell>
          <cell r="DK89">
            <v>0</v>
          </cell>
          <cell r="DL89">
            <v>0</v>
          </cell>
          <cell r="DM89">
            <v>0</v>
          </cell>
          <cell r="DN89">
            <v>18.099444444444444</v>
          </cell>
          <cell r="DO89">
            <v>42.416944444444439</v>
          </cell>
          <cell r="DP89">
            <v>207.20027777740938</v>
          </cell>
          <cell r="DQ89">
            <v>8.909611944428601</v>
          </cell>
          <cell r="DR89">
            <v>4.299999999999999E-2</v>
          </cell>
          <cell r="DS89">
            <v>216.10988972183799</v>
          </cell>
          <cell r="DT89">
            <v>6.8925000000000001</v>
          </cell>
          <cell r="DU89">
            <v>2.9024999997058551</v>
          </cell>
          <cell r="DV89">
            <v>0</v>
          </cell>
          <cell r="DW89">
            <v>0</v>
          </cell>
          <cell r="DX89">
            <v>0</v>
          </cell>
          <cell r="DY89">
            <v>0</v>
          </cell>
          <cell r="DZ89">
            <v>0</v>
          </cell>
          <cell r="EA89">
            <v>0.19627488820174152</v>
          </cell>
          <cell r="EB89">
            <v>43.426000000000002</v>
          </cell>
          <cell r="EC89">
            <v>9384.7880710605368</v>
          </cell>
          <cell r="ED89">
            <v>0</v>
          </cell>
          <cell r="EE89">
            <v>22</v>
          </cell>
          <cell r="EF89">
            <v>7.9159090901068776</v>
          </cell>
          <cell r="EG89">
            <v>0.64638888907592951</v>
          </cell>
          <cell r="EH89">
            <v>23.205844428179816</v>
          </cell>
          <cell r="EI89">
            <v>15.669414440045166</v>
          </cell>
          <cell r="EJ89">
            <v>0</v>
          </cell>
          <cell r="EK89">
            <v>0</v>
          </cell>
          <cell r="EL89">
            <v>0</v>
          </cell>
          <cell r="EM89">
            <v>0</v>
          </cell>
          <cell r="EN89">
            <v>0</v>
          </cell>
          <cell r="EO89">
            <v>135.79278247530718</v>
          </cell>
          <cell r="EP89">
            <v>179.03320824451245</v>
          </cell>
          <cell r="EQ89">
            <v>0</v>
          </cell>
          <cell r="ER89">
            <v>-602.49956166684626</v>
          </cell>
          <cell r="ES89">
            <v>-221.44043259453622</v>
          </cell>
          <cell r="ET89">
            <v>-0.15583029782326452</v>
          </cell>
          <cell r="EU89">
            <v>-68.301798203104511</v>
          </cell>
          <cell r="EV89">
            <v>2.0038888888888891</v>
          </cell>
          <cell r="EW89">
            <v>0</v>
          </cell>
        </row>
        <row r="90">
          <cell r="A90">
            <v>42219</v>
          </cell>
          <cell r="B90">
            <v>6</v>
          </cell>
          <cell r="C90" t="str">
            <v>Mon</v>
          </cell>
          <cell r="D90">
            <v>35163</v>
          </cell>
          <cell r="E90">
            <v>237</v>
          </cell>
          <cell r="F90">
            <v>0</v>
          </cell>
          <cell r="G90">
            <v>0</v>
          </cell>
          <cell r="H90">
            <v>4191</v>
          </cell>
          <cell r="I90">
            <v>720</v>
          </cell>
          <cell r="J90">
            <v>0</v>
          </cell>
          <cell r="K90">
            <v>40311</v>
          </cell>
          <cell r="L90">
            <v>88</v>
          </cell>
          <cell r="M90">
            <v>40399</v>
          </cell>
          <cell r="N90">
            <v>331</v>
          </cell>
          <cell r="O90">
            <v>1001</v>
          </cell>
          <cell r="P90">
            <v>48418</v>
          </cell>
          <cell r="Q90">
            <v>405</v>
          </cell>
          <cell r="R90">
            <v>3</v>
          </cell>
          <cell r="S90">
            <v>0</v>
          </cell>
          <cell r="T90">
            <v>0</v>
          </cell>
          <cell r="U90">
            <v>397</v>
          </cell>
          <cell r="V90">
            <v>410</v>
          </cell>
          <cell r="W90">
            <v>408</v>
          </cell>
          <cell r="X90">
            <v>742</v>
          </cell>
          <cell r="Y90">
            <v>0</v>
          </cell>
          <cell r="Z90">
            <v>2</v>
          </cell>
          <cell r="AA90">
            <v>4</v>
          </cell>
          <cell r="AB90">
            <v>748</v>
          </cell>
          <cell r="AC90">
            <v>14</v>
          </cell>
          <cell r="AD90">
            <v>609</v>
          </cell>
          <cell r="AE90">
            <v>0</v>
          </cell>
          <cell r="AF90">
            <v>0</v>
          </cell>
          <cell r="AG90">
            <v>0</v>
          </cell>
          <cell r="AH90">
            <v>0.90764729170570113</v>
          </cell>
          <cell r="AI90">
            <v>0.93668866790771343</v>
          </cell>
          <cell r="AJ90">
            <v>0.99178884175535209</v>
          </cell>
          <cell r="AK90">
            <v>183.06858412212836</v>
          </cell>
          <cell r="AL90">
            <v>235.95132743362831</v>
          </cell>
          <cell r="AM90">
            <v>1.7861129716454566E-2</v>
          </cell>
          <cell r="AN90">
            <v>18.681763040801847</v>
          </cell>
          <cell r="AO90">
            <v>33.848697187657002</v>
          </cell>
          <cell r="AP90">
            <v>25.365605331306277</v>
          </cell>
          <cell r="AQ90">
            <v>13.795824058135574</v>
          </cell>
          <cell r="AR90">
            <v>98.80147058823529</v>
          </cell>
          <cell r="AS90">
            <v>13.418845584594344</v>
          </cell>
          <cell r="AT90">
            <v>78.170823543069446</v>
          </cell>
          <cell r="AU90">
            <v>187.14219209221278</v>
          </cell>
          <cell r="AV90">
            <v>0.41770817510009406</v>
          </cell>
          <cell r="AW90">
            <v>0.89588724571310441</v>
          </cell>
          <cell r="AX90">
            <v>67.145008436362019</v>
          </cell>
          <cell r="BF90">
            <v>14.875</v>
          </cell>
          <cell r="BG90">
            <v>133.05972222224602</v>
          </cell>
          <cell r="BH90">
            <v>378.33166666676317</v>
          </cell>
          <cell r="BI90">
            <v>17.640555555555554</v>
          </cell>
          <cell r="BJ90">
            <v>543.90694444456483</v>
          </cell>
          <cell r="BK90">
            <v>215.40305555540937</v>
          </cell>
          <cell r="BL90">
            <v>195.51</v>
          </cell>
          <cell r="BM90">
            <v>192.07555555540938</v>
          </cell>
          <cell r="BN90">
            <v>167.07888888888888</v>
          </cell>
          <cell r="BO90">
            <v>1.0044444444444445</v>
          </cell>
          <cell r="BP90">
            <v>1.0041666666666667</v>
          </cell>
          <cell r="BQ90">
            <v>0</v>
          </cell>
          <cell r="BR90">
            <v>0</v>
          </cell>
          <cell r="BS90">
            <v>0</v>
          </cell>
          <cell r="BT90">
            <v>0</v>
          </cell>
          <cell r="BU90">
            <v>22.323055555555555</v>
          </cell>
          <cell r="BV90">
            <v>27.426944444444445</v>
          </cell>
          <cell r="BW90">
            <v>53.581666666779199</v>
          </cell>
          <cell r="BX90">
            <v>29.572777777840642</v>
          </cell>
          <cell r="BY90">
            <v>24.008888888938561</v>
          </cell>
          <cell r="BZ90">
            <v>30.06861111111111</v>
          </cell>
          <cell r="CA90">
            <v>29.574166666716597</v>
          </cell>
          <cell r="CB90">
            <v>0</v>
          </cell>
          <cell r="CC90">
            <v>0</v>
          </cell>
          <cell r="CD90">
            <v>55.742500000055877</v>
          </cell>
          <cell r="CE90">
            <v>44.633611111111115</v>
          </cell>
          <cell r="CF90">
            <v>55.420833333389211</v>
          </cell>
          <cell r="CG90">
            <v>44.363333333333337</v>
          </cell>
          <cell r="CH90">
            <v>0</v>
          </cell>
          <cell r="CI90">
            <v>0</v>
          </cell>
          <cell r="CJ90">
            <v>8.8611111111111113E-2</v>
          </cell>
          <cell r="CK90">
            <v>0.11</v>
          </cell>
          <cell r="CL90">
            <v>0.23305555555555554</v>
          </cell>
          <cell r="CM90">
            <v>0.16027777777777777</v>
          </cell>
          <cell r="CN90">
            <v>0</v>
          </cell>
          <cell r="CO90">
            <v>354.30138888896107</v>
          </cell>
          <cell r="CP90">
            <v>65.584722222222226</v>
          </cell>
          <cell r="CQ90">
            <v>0</v>
          </cell>
          <cell r="CR90">
            <v>7.5366666666666671</v>
          </cell>
          <cell r="CS90">
            <v>0</v>
          </cell>
          <cell r="CT90">
            <v>0</v>
          </cell>
          <cell r="CU90">
            <v>25.108055555555556</v>
          </cell>
          <cell r="CV90">
            <v>0</v>
          </cell>
          <cell r="CW90">
            <v>0</v>
          </cell>
          <cell r="CX90">
            <v>20.136944444444445</v>
          </cell>
          <cell r="CY90">
            <v>5.8666666666666663</v>
          </cell>
          <cell r="CZ90">
            <v>1.618611111111111</v>
          </cell>
          <cell r="DA90">
            <v>7.0408333333333326</v>
          </cell>
          <cell r="DB90">
            <v>1.0741666666666667</v>
          </cell>
          <cell r="DC90">
            <v>2.5758333333333332</v>
          </cell>
          <cell r="DD90">
            <v>0</v>
          </cell>
          <cell r="DE90">
            <v>5.5263888888888886</v>
          </cell>
          <cell r="DF90">
            <v>0.6694444444444444</v>
          </cell>
          <cell r="DG90">
            <v>0</v>
          </cell>
          <cell r="DH90">
            <v>0</v>
          </cell>
          <cell r="DI90">
            <v>11.136388888888888</v>
          </cell>
          <cell r="DJ90">
            <v>3.3505555555555557</v>
          </cell>
          <cell r="DK90">
            <v>0</v>
          </cell>
          <cell r="DL90">
            <v>0</v>
          </cell>
          <cell r="DM90">
            <v>0</v>
          </cell>
          <cell r="DN90">
            <v>58.995833333333344</v>
          </cell>
          <cell r="DO90">
            <v>157.22527777777779</v>
          </cell>
          <cell r="DP90">
            <v>515.6783333335361</v>
          </cell>
          <cell r="DQ90">
            <v>22.174168333342053</v>
          </cell>
          <cell r="DR90">
            <v>4.3000000000000003E-2</v>
          </cell>
          <cell r="DS90">
            <v>537.8525016668782</v>
          </cell>
          <cell r="DT90">
            <v>28.032499999999999</v>
          </cell>
          <cell r="DU90">
            <v>4.1516666667972828</v>
          </cell>
          <cell r="DV90">
            <v>67.510000000000005</v>
          </cell>
          <cell r="DW90">
            <v>0.12551768336258978</v>
          </cell>
          <cell r="DX90">
            <v>4027.44407</v>
          </cell>
          <cell r="DY90">
            <v>0</v>
          </cell>
          <cell r="DZ90">
            <v>0</v>
          </cell>
          <cell r="EA90">
            <v>0.29232043597550489</v>
          </cell>
          <cell r="EB90">
            <v>59.656999999999996</v>
          </cell>
          <cell r="EC90">
            <v>36114.110761940952</v>
          </cell>
          <cell r="ED90">
            <v>1052.3826227777777</v>
          </cell>
          <cell r="EE90">
            <v>34</v>
          </cell>
          <cell r="EF90">
            <v>7.3264705884657939</v>
          </cell>
          <cell r="EG90">
            <v>0</v>
          </cell>
          <cell r="EH90">
            <v>0</v>
          </cell>
          <cell r="EI90">
            <v>13.388467032540444</v>
          </cell>
          <cell r="EJ90">
            <v>0</v>
          </cell>
          <cell r="EK90">
            <v>22.570532915360502</v>
          </cell>
          <cell r="EL90">
            <v>17.163289630512516</v>
          </cell>
          <cell r="EM90">
            <v>0</v>
          </cell>
          <cell r="EN90">
            <v>0</v>
          </cell>
          <cell r="EO90">
            <v>187.74311561290645</v>
          </cell>
          <cell r="EP90">
            <v>280.23606886702385</v>
          </cell>
          <cell r="EQ90">
            <v>-525.7035362381705</v>
          </cell>
          <cell r="ER90">
            <v>-189.74060300306704</v>
          </cell>
          <cell r="ES90">
            <v>22.499794960344076</v>
          </cell>
          <cell r="ET90">
            <v>0.22641087118738723</v>
          </cell>
          <cell r="EU90">
            <v>135.92743289450794</v>
          </cell>
          <cell r="EV90">
            <v>5.0852777778277067</v>
          </cell>
          <cell r="EW90">
            <v>1.1522222222222223</v>
          </cell>
        </row>
        <row r="91">
          <cell r="A91">
            <v>42220</v>
          </cell>
          <cell r="B91">
            <v>6</v>
          </cell>
          <cell r="C91" t="str">
            <v>Tue</v>
          </cell>
          <cell r="D91">
            <v>33508</v>
          </cell>
          <cell r="E91">
            <v>225</v>
          </cell>
          <cell r="F91">
            <v>0</v>
          </cell>
          <cell r="G91">
            <v>0</v>
          </cell>
          <cell r="H91">
            <v>7068</v>
          </cell>
          <cell r="I91">
            <v>0</v>
          </cell>
          <cell r="J91">
            <v>0</v>
          </cell>
          <cell r="K91">
            <v>40801</v>
          </cell>
          <cell r="L91">
            <v>89</v>
          </cell>
          <cell r="M91">
            <v>40890</v>
          </cell>
          <cell r="N91">
            <v>294</v>
          </cell>
          <cell r="O91">
            <v>1025</v>
          </cell>
          <cell r="P91">
            <v>47290</v>
          </cell>
          <cell r="Q91">
            <v>556</v>
          </cell>
          <cell r="R91">
            <v>3</v>
          </cell>
          <cell r="S91">
            <v>0</v>
          </cell>
          <cell r="T91">
            <v>0</v>
          </cell>
          <cell r="U91">
            <v>551</v>
          </cell>
          <cell r="V91">
            <v>559</v>
          </cell>
          <cell r="W91">
            <v>559</v>
          </cell>
          <cell r="X91">
            <v>774</v>
          </cell>
          <cell r="Y91">
            <v>0</v>
          </cell>
          <cell r="Z91">
            <v>5</v>
          </cell>
          <cell r="AA91">
            <v>0</v>
          </cell>
          <cell r="AB91">
            <v>779</v>
          </cell>
          <cell r="AC91">
            <v>15</v>
          </cell>
          <cell r="AD91">
            <v>637</v>
          </cell>
          <cell r="AE91">
            <v>31</v>
          </cell>
          <cell r="AF91">
            <v>0</v>
          </cell>
          <cell r="AG91">
            <v>0</v>
          </cell>
          <cell r="AH91">
            <v>0.95733511341001798</v>
          </cell>
          <cell r="AI91">
            <v>1.0035083355645591</v>
          </cell>
          <cell r="AJ91">
            <v>0.99279429425749366</v>
          </cell>
          <cell r="AK91">
            <v>195.89848190596601</v>
          </cell>
          <cell r="AL91">
            <v>172.45050031935278</v>
          </cell>
          <cell r="AM91">
            <v>0</v>
          </cell>
          <cell r="AN91">
            <v>15.318767358142658</v>
          </cell>
          <cell r="AO91">
            <v>28.309703553673359</v>
          </cell>
          <cell r="AP91">
            <v>20.745994553820115</v>
          </cell>
          <cell r="AQ91">
            <v>10.252177900056454</v>
          </cell>
          <cell r="AR91">
            <v>72.989266547406089</v>
          </cell>
          <cell r="AS91">
            <v>14.379989847147852</v>
          </cell>
          <cell r="AT91">
            <v>74.160676517822338</v>
          </cell>
          <cell r="AU91">
            <v>190.01734797265448</v>
          </cell>
          <cell r="AV91">
            <v>0.39028371519265104</v>
          </cell>
          <cell r="AW91">
            <v>0.65296857357352933</v>
          </cell>
          <cell r="AX91">
            <v>46.42817944495723</v>
          </cell>
          <cell r="BF91">
            <v>24.757222222222222</v>
          </cell>
          <cell r="BG91">
            <v>97.977777777777774</v>
          </cell>
          <cell r="BH91">
            <v>457.69250000002381</v>
          </cell>
          <cell r="BI91">
            <v>0</v>
          </cell>
          <cell r="BJ91">
            <v>580.42750000002377</v>
          </cell>
          <cell r="BK91">
            <v>214.72249999969318</v>
          </cell>
          <cell r="BL91">
            <v>205.56138888888887</v>
          </cell>
          <cell r="BM91">
            <v>171.04777777749348</v>
          </cell>
          <cell r="BN91">
            <v>154.91222222222223</v>
          </cell>
          <cell r="BO91">
            <v>1.3047222222222221</v>
          </cell>
          <cell r="BP91">
            <v>0.86972222222222217</v>
          </cell>
          <cell r="BQ91">
            <v>0</v>
          </cell>
          <cell r="BR91">
            <v>0</v>
          </cell>
          <cell r="BS91">
            <v>0</v>
          </cell>
          <cell r="BT91">
            <v>0</v>
          </cell>
          <cell r="BU91">
            <v>42.369999999977495</v>
          </cell>
          <cell r="BV91">
            <v>49.779444444444444</v>
          </cell>
          <cell r="BW91">
            <v>66.911388888947613</v>
          </cell>
          <cell r="BX91">
            <v>36.206666666666663</v>
          </cell>
          <cell r="BY91">
            <v>30.704722222280946</v>
          </cell>
          <cell r="BZ91">
            <v>31.3</v>
          </cell>
          <cell r="CA91">
            <v>54.524999999943603</v>
          </cell>
          <cell r="CB91">
            <v>0</v>
          </cell>
          <cell r="CC91">
            <v>0</v>
          </cell>
          <cell r="CD91">
            <v>54.172500000374335</v>
          </cell>
          <cell r="CE91">
            <v>53.875</v>
          </cell>
          <cell r="CF91">
            <v>53.969166667041002</v>
          </cell>
          <cell r="CG91">
            <v>53.707500000000003</v>
          </cell>
          <cell r="CH91">
            <v>0</v>
          </cell>
          <cell r="CI91">
            <v>0</v>
          </cell>
          <cell r="CJ91">
            <v>0.20333333333333334</v>
          </cell>
          <cell r="CK91">
            <v>0.16750000000000001</v>
          </cell>
          <cell r="CL91">
            <v>0</v>
          </cell>
          <cell r="CM91">
            <v>0</v>
          </cell>
          <cell r="CN91">
            <v>0</v>
          </cell>
          <cell r="CO91">
            <v>390.33138888895871</v>
          </cell>
          <cell r="CP91">
            <v>67.314722222222215</v>
          </cell>
          <cell r="CQ91">
            <v>0</v>
          </cell>
          <cell r="CR91">
            <v>6.7197222222222219</v>
          </cell>
          <cell r="CS91">
            <v>0</v>
          </cell>
          <cell r="CT91">
            <v>0</v>
          </cell>
          <cell r="CU91">
            <v>20.404722222222222</v>
          </cell>
          <cell r="CV91">
            <v>0</v>
          </cell>
          <cell r="CW91">
            <v>0</v>
          </cell>
          <cell r="CX91">
            <v>21.064166666666665</v>
          </cell>
          <cell r="CY91">
            <v>6.2</v>
          </cell>
          <cell r="CZ91">
            <v>1.4561111111248222</v>
          </cell>
          <cell r="DA91">
            <v>4.8722222222222218</v>
          </cell>
          <cell r="DB91">
            <v>3.2716666666172549</v>
          </cell>
          <cell r="DC91">
            <v>3.5111111111111111</v>
          </cell>
          <cell r="DD91">
            <v>0</v>
          </cell>
          <cell r="DE91">
            <v>0</v>
          </cell>
          <cell r="DF91">
            <v>0.37833333333333335</v>
          </cell>
          <cell r="DG91">
            <v>0</v>
          </cell>
          <cell r="DH91">
            <v>0</v>
          </cell>
          <cell r="DI91">
            <v>10.920833333333333</v>
          </cell>
          <cell r="DJ91">
            <v>3.0538888890371245</v>
          </cell>
          <cell r="DK91">
            <v>3.6936111111111112</v>
          </cell>
          <cell r="DL91">
            <v>0</v>
          </cell>
          <cell r="DM91">
            <v>0</v>
          </cell>
          <cell r="DN91">
            <v>58.421944444556978</v>
          </cell>
          <cell r="DO91">
            <v>152.86111111122364</v>
          </cell>
          <cell r="DP91">
            <v>550.17027777780152</v>
          </cell>
          <cell r="DQ91">
            <v>23.657321944445464</v>
          </cell>
          <cell r="DR91">
            <v>4.2999999999999997E-2</v>
          </cell>
          <cell r="DS91">
            <v>573.82759972224699</v>
          </cell>
          <cell r="DT91">
            <v>32.651111111111113</v>
          </cell>
          <cell r="DU91">
            <v>6.9777777776191474</v>
          </cell>
          <cell r="DV91">
            <v>41.47</v>
          </cell>
          <cell r="DW91">
            <v>7.2269092703231702E-2</v>
          </cell>
          <cell r="DX91">
            <v>1795.6095299999999</v>
          </cell>
          <cell r="DY91">
            <v>0</v>
          </cell>
          <cell r="DZ91">
            <v>0</v>
          </cell>
          <cell r="EA91">
            <v>0.26638856545975459</v>
          </cell>
          <cell r="EB91">
            <v>43.298999999999999</v>
          </cell>
          <cell r="EC91">
            <v>26641.770770373572</v>
          </cell>
          <cell r="ED91">
            <v>0</v>
          </cell>
          <cell r="EE91">
            <v>40</v>
          </cell>
          <cell r="EF91">
            <v>10.466666666428722</v>
          </cell>
          <cell r="EG91">
            <v>0.88694444427577157</v>
          </cell>
          <cell r="EH91">
            <v>34.951456317326432</v>
          </cell>
          <cell r="EI91">
            <v>14.341522165334492</v>
          </cell>
          <cell r="EJ91">
            <v>0</v>
          </cell>
          <cell r="EK91">
            <v>24.590163934426229</v>
          </cell>
          <cell r="EL91">
            <v>0</v>
          </cell>
          <cell r="EM91">
            <v>0</v>
          </cell>
          <cell r="EN91">
            <v>0</v>
          </cell>
          <cell r="EO91">
            <v>166.81614349784647</v>
          </cell>
          <cell r="EP91">
            <v>42.966568023314103</v>
          </cell>
          <cell r="EQ91">
            <v>187.01053889270494</v>
          </cell>
          <cell r="ER91">
            <v>466.37106252197708</v>
          </cell>
          <cell r="ES91">
            <v>-163.9473591948734</v>
          </cell>
          <cell r="ET91">
            <v>-1.6507800952187845E-2</v>
          </cell>
          <cell r="EU91">
            <v>-14.507025575894552</v>
          </cell>
          <cell r="EV91">
            <v>14.488055555667831</v>
          </cell>
          <cell r="EW91">
            <v>0.45694444444444443</v>
          </cell>
        </row>
        <row r="92">
          <cell r="A92">
            <v>42221</v>
          </cell>
          <cell r="B92">
            <v>6</v>
          </cell>
          <cell r="C92" t="str">
            <v>Wed</v>
          </cell>
          <cell r="D92">
            <v>31781</v>
          </cell>
          <cell r="E92">
            <v>244</v>
          </cell>
          <cell r="F92">
            <v>0</v>
          </cell>
          <cell r="G92">
            <v>0</v>
          </cell>
          <cell r="H92">
            <v>6515</v>
          </cell>
          <cell r="I92">
            <v>180</v>
          </cell>
          <cell r="J92">
            <v>0</v>
          </cell>
          <cell r="K92">
            <v>38720</v>
          </cell>
          <cell r="L92">
            <v>90</v>
          </cell>
          <cell r="M92">
            <v>38810</v>
          </cell>
          <cell r="N92">
            <v>174</v>
          </cell>
          <cell r="O92">
            <v>1282</v>
          </cell>
          <cell r="P92">
            <v>81847</v>
          </cell>
          <cell r="Q92">
            <v>576</v>
          </cell>
          <cell r="R92">
            <v>3</v>
          </cell>
          <cell r="S92">
            <v>0</v>
          </cell>
          <cell r="T92">
            <v>0</v>
          </cell>
          <cell r="U92">
            <v>556</v>
          </cell>
          <cell r="V92">
            <v>580</v>
          </cell>
          <cell r="W92">
            <v>579</v>
          </cell>
          <cell r="X92">
            <v>896</v>
          </cell>
          <cell r="Y92">
            <v>0</v>
          </cell>
          <cell r="Z92">
            <v>2</v>
          </cell>
          <cell r="AA92">
            <v>1</v>
          </cell>
          <cell r="AB92">
            <v>899</v>
          </cell>
          <cell r="AC92">
            <v>13</v>
          </cell>
          <cell r="AD92">
            <v>932</v>
          </cell>
          <cell r="AE92">
            <v>1</v>
          </cell>
          <cell r="AF92">
            <v>0</v>
          </cell>
          <cell r="AG92">
            <v>0</v>
          </cell>
          <cell r="AH92">
            <v>0.89239661165606432</v>
          </cell>
          <cell r="AI92">
            <v>0.99688179802171972</v>
          </cell>
          <cell r="AJ92">
            <v>0.99550619834710741</v>
          </cell>
          <cell r="AK92">
            <v>183.8486680359353</v>
          </cell>
          <cell r="AL92">
            <v>271.11111111111109</v>
          </cell>
          <cell r="AM92">
            <v>4.6487603305785125E-3</v>
          </cell>
          <cell r="AN92">
            <v>15.984594497203533</v>
          </cell>
          <cell r="AO92">
            <v>33.369726329489175</v>
          </cell>
          <cell r="AP92">
            <v>22.305099618968288</v>
          </cell>
          <cell r="AQ92">
            <v>12.77667784307652</v>
          </cell>
          <cell r="AR92">
            <v>66.873920552677035</v>
          </cell>
          <cell r="AS92">
            <v>14.115307284032905</v>
          </cell>
          <cell r="AT92">
            <v>65.546142618555706</v>
          </cell>
          <cell r="AU92">
            <v>177.61286837049821</v>
          </cell>
          <cell r="AV92">
            <v>0.3690393788462854</v>
          </cell>
          <cell r="AW92">
            <v>0.69870916910723069</v>
          </cell>
          <cell r="AX92">
            <v>43.909578952248417</v>
          </cell>
          <cell r="BF92">
            <v>26.757222222222222</v>
          </cell>
          <cell r="BG92">
            <v>123.4522222219617</v>
          </cell>
          <cell r="BH92">
            <v>462.95333333340994</v>
          </cell>
          <cell r="BI92">
            <v>0</v>
          </cell>
          <cell r="BJ92">
            <v>613.16277777759387</v>
          </cell>
          <cell r="BK92">
            <v>218.002222222044</v>
          </cell>
          <cell r="BL92">
            <v>194.54444444444442</v>
          </cell>
          <cell r="BM92">
            <v>172.86499999982618</v>
          </cell>
          <cell r="BN92">
            <v>148.95472222222222</v>
          </cell>
          <cell r="BO92">
            <v>0.9</v>
          </cell>
          <cell r="BP92">
            <v>1.03</v>
          </cell>
          <cell r="BQ92">
            <v>0</v>
          </cell>
          <cell r="BR92">
            <v>0</v>
          </cell>
          <cell r="BS92">
            <v>0</v>
          </cell>
          <cell r="BT92">
            <v>0</v>
          </cell>
          <cell r="BU92">
            <v>44.237222222217824</v>
          </cell>
          <cell r="BV92">
            <v>44.55972222222222</v>
          </cell>
          <cell r="BW92">
            <v>80.202222222420644</v>
          </cell>
          <cell r="BX92">
            <v>38.418055555555554</v>
          </cell>
          <cell r="BY92">
            <v>41.78416666686509</v>
          </cell>
          <cell r="BZ92">
            <v>47.106944444444444</v>
          </cell>
          <cell r="CA92">
            <v>45.316944444502134</v>
          </cell>
          <cell r="CB92">
            <v>0</v>
          </cell>
          <cell r="CC92">
            <v>0</v>
          </cell>
          <cell r="CD92">
            <v>63.689722222125468</v>
          </cell>
          <cell r="CE92">
            <v>58.038055555555552</v>
          </cell>
          <cell r="CF92">
            <v>63.35694444434769</v>
          </cell>
          <cell r="CG92">
            <v>57.87972222222222</v>
          </cell>
          <cell r="CH92">
            <v>0</v>
          </cell>
          <cell r="CI92">
            <v>0</v>
          </cell>
          <cell r="CJ92">
            <v>0.29527777777777775</v>
          </cell>
          <cell r="CK92">
            <v>0.12083333333333333</v>
          </cell>
          <cell r="CL92">
            <v>3.7499999999999999E-2</v>
          </cell>
          <cell r="CM92">
            <v>3.7499999999999999E-2</v>
          </cell>
          <cell r="CN92">
            <v>0</v>
          </cell>
          <cell r="CO92">
            <v>407.21111111109224</v>
          </cell>
          <cell r="CP92">
            <v>88.186666666666667</v>
          </cell>
          <cell r="CQ92">
            <v>0</v>
          </cell>
          <cell r="CR92">
            <v>5.0777777777777775</v>
          </cell>
          <cell r="CS92">
            <v>0</v>
          </cell>
          <cell r="CT92">
            <v>0</v>
          </cell>
          <cell r="CU92">
            <v>20.147777777777776</v>
          </cell>
          <cell r="CV92">
            <v>0</v>
          </cell>
          <cell r="CW92">
            <v>1.8227777777777778</v>
          </cell>
          <cell r="CX92">
            <v>20.475833333333334</v>
          </cell>
          <cell r="CY92">
            <v>7.5</v>
          </cell>
          <cell r="CZ92">
            <v>3.2222222222222222E-2</v>
          </cell>
          <cell r="DA92">
            <v>6.0344444444444445</v>
          </cell>
          <cell r="DB92">
            <v>3.3136111111111113</v>
          </cell>
          <cell r="DC92">
            <v>0</v>
          </cell>
          <cell r="DD92">
            <v>0</v>
          </cell>
          <cell r="DE92">
            <v>3.9463888888888889</v>
          </cell>
          <cell r="DF92">
            <v>0.47833333333333333</v>
          </cell>
          <cell r="DG92">
            <v>0</v>
          </cell>
          <cell r="DH92">
            <v>0</v>
          </cell>
          <cell r="DI92">
            <v>9.8411111111111111</v>
          </cell>
          <cell r="DJ92">
            <v>2.4555555555555557</v>
          </cell>
          <cell r="DK92">
            <v>3.7622222222222224</v>
          </cell>
          <cell r="DL92">
            <v>0</v>
          </cell>
          <cell r="DM92">
            <v>0</v>
          </cell>
          <cell r="DN92">
            <v>57.839722222222228</v>
          </cell>
          <cell r="DO92">
            <v>173.07472222222222</v>
          </cell>
          <cell r="DP92">
            <v>590.72888888870489</v>
          </cell>
          <cell r="DQ92">
            <v>25.401342222214303</v>
          </cell>
          <cell r="DR92">
            <v>4.299999999999999E-2</v>
          </cell>
          <cell r="DS92">
            <v>616.13023111091923</v>
          </cell>
          <cell r="DT92">
            <v>30.483611111111109</v>
          </cell>
          <cell r="DU92">
            <v>10.443055555390456</v>
          </cell>
          <cell r="DV92">
            <v>30.6</v>
          </cell>
          <cell r="DW92">
            <v>4.966482482904043E-2</v>
          </cell>
          <cell r="DX92">
            <v>1280.0592000000001</v>
          </cell>
          <cell r="DY92">
            <v>0</v>
          </cell>
          <cell r="DZ92">
            <v>0</v>
          </cell>
          <cell r="EA92">
            <v>0.28090607063730383</v>
          </cell>
          <cell r="EB92">
            <v>41.832000000000001</v>
          </cell>
          <cell r="EC92">
            <v>27054.019027831971</v>
          </cell>
          <cell r="ED92">
            <v>0</v>
          </cell>
          <cell r="EE92">
            <v>49</v>
          </cell>
          <cell r="EF92">
            <v>12.787414965784231</v>
          </cell>
          <cell r="EG92">
            <v>2.7222222283534291E-2</v>
          </cell>
          <cell r="EH92">
            <v>36.734693794814198</v>
          </cell>
          <cell r="EI92">
            <v>14.142096148387338</v>
          </cell>
          <cell r="EJ92">
            <v>0</v>
          </cell>
          <cell r="EK92">
            <v>6.7732831608654758</v>
          </cell>
          <cell r="EL92">
            <v>26.666666666666668</v>
          </cell>
          <cell r="EM92">
            <v>0</v>
          </cell>
          <cell r="EN92">
            <v>0</v>
          </cell>
          <cell r="EO92">
            <v>147.27416579804796</v>
          </cell>
          <cell r="EP92">
            <v>663.45593469096991</v>
          </cell>
          <cell r="EQ92">
            <v>68.143955030816528</v>
          </cell>
          <cell r="ER92">
            <v>-33.50544815908524</v>
          </cell>
          <cell r="ES92">
            <v>-127.46381572016894</v>
          </cell>
          <cell r="ET92">
            <v>2.923279458151351E-2</v>
          </cell>
          <cell r="EU92">
            <v>25.777833292984553</v>
          </cell>
          <cell r="EV92">
            <v>0.14444444449075186</v>
          </cell>
          <cell r="EW92">
            <v>3.2822222222222224</v>
          </cell>
        </row>
        <row r="93">
          <cell r="A93">
            <v>42222</v>
          </cell>
          <cell r="B93">
            <v>6</v>
          </cell>
          <cell r="C93" t="str">
            <v>Thu</v>
          </cell>
          <cell r="D93">
            <v>38786</v>
          </cell>
          <cell r="E93">
            <v>155</v>
          </cell>
          <cell r="F93">
            <v>0</v>
          </cell>
          <cell r="G93">
            <v>0</v>
          </cell>
          <cell r="H93">
            <v>8873</v>
          </cell>
          <cell r="I93">
            <v>400</v>
          </cell>
          <cell r="J93">
            <v>0</v>
          </cell>
          <cell r="K93">
            <v>48214</v>
          </cell>
          <cell r="L93">
            <v>91</v>
          </cell>
          <cell r="M93">
            <v>48305</v>
          </cell>
          <cell r="N93">
            <v>283</v>
          </cell>
          <cell r="O93">
            <v>963</v>
          </cell>
          <cell r="P93">
            <v>40663</v>
          </cell>
          <cell r="Q93">
            <v>725</v>
          </cell>
          <cell r="R93">
            <v>3</v>
          </cell>
          <cell r="S93">
            <v>0</v>
          </cell>
          <cell r="T93">
            <v>0</v>
          </cell>
          <cell r="U93">
            <v>687</v>
          </cell>
          <cell r="V93">
            <v>729</v>
          </cell>
          <cell r="W93">
            <v>728</v>
          </cell>
          <cell r="X93">
            <v>999</v>
          </cell>
          <cell r="Y93">
            <v>0</v>
          </cell>
          <cell r="Z93">
            <v>26</v>
          </cell>
          <cell r="AA93">
            <v>3</v>
          </cell>
          <cell r="AB93">
            <v>1028</v>
          </cell>
          <cell r="AC93">
            <v>25</v>
          </cell>
          <cell r="AD93">
            <v>689</v>
          </cell>
          <cell r="AE93">
            <v>33</v>
          </cell>
          <cell r="AF93">
            <v>0</v>
          </cell>
          <cell r="AG93">
            <v>0</v>
          </cell>
          <cell r="AH93">
            <v>0.89022907939745888</v>
          </cell>
          <cell r="AI93">
            <v>1.0138542422928174</v>
          </cell>
          <cell r="AJ93">
            <v>0.9941303355871739</v>
          </cell>
          <cell r="AK93">
            <v>185.22617078354449</v>
          </cell>
          <cell r="AL93">
            <v>103.27595780122155</v>
          </cell>
          <cell r="AM93">
            <v>8.2963454598249473E-3</v>
          </cell>
          <cell r="AN93">
            <v>16.388854746801993</v>
          </cell>
          <cell r="AO93">
            <v>33.657272118287821</v>
          </cell>
          <cell r="AP93">
            <v>22.854299693303876</v>
          </cell>
          <cell r="AQ93">
            <v>12.631274549940651</v>
          </cell>
          <cell r="AR93">
            <v>66.228021978021971</v>
          </cell>
          <cell r="AS93">
            <v>15.078226857767383</v>
          </cell>
          <cell r="AT93">
            <v>78.708917345673513</v>
          </cell>
          <cell r="AU93">
            <v>179.70443104971457</v>
          </cell>
          <cell r="AV93">
            <v>0.43799096597623111</v>
          </cell>
          <cell r="AW93">
            <v>0.59274155688390573</v>
          </cell>
          <cell r="AX93">
            <v>44.730629154478585</v>
          </cell>
          <cell r="BF93">
            <v>26.757222222222222</v>
          </cell>
          <cell r="BG93">
            <v>136.88722222232312</v>
          </cell>
          <cell r="BH93">
            <v>461.74194444385046</v>
          </cell>
          <cell r="BI93">
            <v>7.9074999999999998</v>
          </cell>
          <cell r="BJ93">
            <v>633.29388888839583</v>
          </cell>
          <cell r="BK93">
            <v>268.29611111070363</v>
          </cell>
          <cell r="BL93">
            <v>238.84500000000003</v>
          </cell>
          <cell r="BM93">
            <v>209.39805555514809</v>
          </cell>
          <cell r="BN93">
            <v>185.14166666666665</v>
          </cell>
          <cell r="BO93">
            <v>1.5008333333333332</v>
          </cell>
          <cell r="BP93">
            <v>0.19305555555555556</v>
          </cell>
          <cell r="BQ93">
            <v>0</v>
          </cell>
          <cell r="BR93">
            <v>0</v>
          </cell>
          <cell r="BS93">
            <v>0</v>
          </cell>
          <cell r="BT93">
            <v>0</v>
          </cell>
          <cell r="BU93">
            <v>57.397222222222226</v>
          </cell>
          <cell r="BV93">
            <v>53.51027777777778</v>
          </cell>
          <cell r="BW93">
            <v>58.759444444274735</v>
          </cell>
          <cell r="BX93">
            <v>28.611944444444443</v>
          </cell>
          <cell r="BY93">
            <v>30.147499999830291</v>
          </cell>
          <cell r="BZ93">
            <v>33.106388888888887</v>
          </cell>
          <cell r="CA93">
            <v>57.634722222344585</v>
          </cell>
          <cell r="CB93">
            <v>0</v>
          </cell>
          <cell r="CC93">
            <v>0</v>
          </cell>
          <cell r="CD93">
            <v>68.177777778322593</v>
          </cell>
          <cell r="CE93">
            <v>66.581111111111099</v>
          </cell>
          <cell r="CF93">
            <v>67.823055556100371</v>
          </cell>
          <cell r="CG93">
            <v>66.342777777777769</v>
          </cell>
          <cell r="CH93">
            <v>0</v>
          </cell>
          <cell r="CI93">
            <v>0</v>
          </cell>
          <cell r="CJ93">
            <v>0.14444444444444443</v>
          </cell>
          <cell r="CK93">
            <v>0.11583333333333333</v>
          </cell>
          <cell r="CL93">
            <v>0.21027777777777779</v>
          </cell>
          <cell r="CM93">
            <v>0.1225</v>
          </cell>
          <cell r="CN93">
            <v>0</v>
          </cell>
          <cell r="CO93">
            <v>452.86805555564553</v>
          </cell>
          <cell r="CP93">
            <v>60.276666666666671</v>
          </cell>
          <cell r="CQ93">
            <v>0</v>
          </cell>
          <cell r="CR93">
            <v>8.0669444444444451</v>
          </cell>
          <cell r="CS93">
            <v>0</v>
          </cell>
          <cell r="CT93">
            <v>0</v>
          </cell>
          <cell r="CU93">
            <v>21.296111111111109</v>
          </cell>
          <cell r="CV93">
            <v>0</v>
          </cell>
          <cell r="CW93">
            <v>1.8594444444444445</v>
          </cell>
          <cell r="CX93">
            <v>24.711666666666666</v>
          </cell>
          <cell r="CY93">
            <v>13.299999999999999</v>
          </cell>
          <cell r="CZ93">
            <v>0.81499999999999995</v>
          </cell>
          <cell r="DA93">
            <v>4.7152777777777777</v>
          </cell>
          <cell r="DB93">
            <v>1.1822222222222223</v>
          </cell>
          <cell r="DC93">
            <v>2.25</v>
          </cell>
          <cell r="DD93">
            <v>0</v>
          </cell>
          <cell r="DE93">
            <v>2.5611111111111109</v>
          </cell>
          <cell r="DF93">
            <v>0</v>
          </cell>
          <cell r="DG93">
            <v>0</v>
          </cell>
          <cell r="DH93">
            <v>0</v>
          </cell>
          <cell r="DI93">
            <v>7.809166666635881</v>
          </cell>
          <cell r="DJ93">
            <v>3.6311111111111112</v>
          </cell>
          <cell r="DK93">
            <v>1.3272222221559948</v>
          </cell>
          <cell r="DL93">
            <v>0</v>
          </cell>
          <cell r="DM93">
            <v>0</v>
          </cell>
          <cell r="DN93">
            <v>62.30277777768076</v>
          </cell>
          <cell r="DO93">
            <v>153.80194444434744</v>
          </cell>
          <cell r="DP93">
            <v>612.56083333294941</v>
          </cell>
          <cell r="DQ93">
            <v>26.340115833316819</v>
          </cell>
          <cell r="DR93">
            <v>4.299999999999999E-2</v>
          </cell>
          <cell r="DS93">
            <v>638.90094916626629</v>
          </cell>
          <cell r="DT93">
            <v>29.682222222222222</v>
          </cell>
          <cell r="DU93">
            <v>5.890833332956368</v>
          </cell>
          <cell r="DV93">
            <v>74.489999999999995</v>
          </cell>
          <cell r="DW93">
            <v>0.11659084259806737</v>
          </cell>
          <cell r="DX93">
            <v>2984.0693999999999</v>
          </cell>
          <cell r="DY93">
            <v>0</v>
          </cell>
          <cell r="DZ93">
            <v>0</v>
          </cell>
          <cell r="EA93">
            <v>0.24072893403124737</v>
          </cell>
          <cell r="EB93">
            <v>40.06</v>
          </cell>
          <cell r="EC93">
            <v>28578.441423600631</v>
          </cell>
          <cell r="ED93">
            <v>316.77445</v>
          </cell>
          <cell r="EE93">
            <v>45</v>
          </cell>
          <cell r="EF93">
            <v>7.8544444439418237</v>
          </cell>
          <cell r="EG93">
            <v>0.84916666682266317</v>
          </cell>
          <cell r="EH93">
            <v>38.861629040947271</v>
          </cell>
          <cell r="EI93">
            <v>14.729504470255979</v>
          </cell>
          <cell r="EJ93">
            <v>0</v>
          </cell>
          <cell r="EK93">
            <v>180.00000000000003</v>
          </cell>
          <cell r="EL93">
            <v>14.266842800528401</v>
          </cell>
          <cell r="EM93">
            <v>0</v>
          </cell>
          <cell r="EN93">
            <v>0</v>
          </cell>
          <cell r="EO93">
            <v>154.58936262885351</v>
          </cell>
          <cell r="EP93">
            <v>700.25646465626232</v>
          </cell>
          <cell r="EQ93">
            <v>-14.327674845044381</v>
          </cell>
          <cell r="ER93">
            <v>-16.339104810676435</v>
          </cell>
          <cell r="ES93">
            <v>-356.51968123651142</v>
          </cell>
          <cell r="ET93">
            <v>-7.6734817641811448E-2</v>
          </cell>
          <cell r="EU93">
            <v>-82.710495419263992</v>
          </cell>
          <cell r="EV93">
            <v>14.460833333379382</v>
          </cell>
          <cell r="EW93">
            <v>1.0886111111111112</v>
          </cell>
        </row>
        <row r="94">
          <cell r="A94">
            <v>42223</v>
          </cell>
          <cell r="B94">
            <v>6</v>
          </cell>
          <cell r="C94" t="str">
            <v>Fri</v>
          </cell>
          <cell r="D94">
            <v>46047</v>
          </cell>
          <cell r="E94">
            <v>106</v>
          </cell>
          <cell r="F94">
            <v>0</v>
          </cell>
          <cell r="G94">
            <v>0</v>
          </cell>
          <cell r="H94">
            <v>9165</v>
          </cell>
          <cell r="I94">
            <v>180</v>
          </cell>
          <cell r="J94">
            <v>0</v>
          </cell>
          <cell r="K94">
            <v>55498</v>
          </cell>
          <cell r="L94">
            <v>92</v>
          </cell>
          <cell r="M94">
            <v>55590</v>
          </cell>
          <cell r="N94">
            <v>334</v>
          </cell>
          <cell r="O94">
            <v>855</v>
          </cell>
          <cell r="P94">
            <v>38223</v>
          </cell>
          <cell r="Q94">
            <v>656</v>
          </cell>
          <cell r="R94">
            <v>3</v>
          </cell>
          <cell r="S94">
            <v>0</v>
          </cell>
          <cell r="T94">
            <v>0</v>
          </cell>
          <cell r="U94">
            <v>643</v>
          </cell>
          <cell r="V94">
            <v>659</v>
          </cell>
          <cell r="W94">
            <v>659</v>
          </cell>
          <cell r="X94">
            <v>1099</v>
          </cell>
          <cell r="Y94">
            <v>0</v>
          </cell>
          <cell r="Z94">
            <v>2</v>
          </cell>
          <cell r="AA94">
            <v>1</v>
          </cell>
          <cell r="AB94">
            <v>1102</v>
          </cell>
          <cell r="AC94">
            <v>7</v>
          </cell>
          <cell r="AD94">
            <v>567</v>
          </cell>
          <cell r="AE94">
            <v>12</v>
          </cell>
          <cell r="AF94">
            <v>0</v>
          </cell>
          <cell r="AG94">
            <v>0</v>
          </cell>
          <cell r="AH94">
            <v>0.90401896205559329</v>
          </cell>
          <cell r="AI94">
            <v>0.87463209529937103</v>
          </cell>
          <cell r="AJ94">
            <v>0.99398176510865255</v>
          </cell>
          <cell r="AK94">
            <v>189.31010027993185</v>
          </cell>
          <cell r="AL94">
            <v>158.07787903893953</v>
          </cell>
          <cell r="AM94">
            <v>3.2433601210854444E-3</v>
          </cell>
          <cell r="AN94">
            <v>16.70665117944743</v>
          </cell>
          <cell r="AO94">
            <v>32.726924753591135</v>
          </cell>
          <cell r="AP94">
            <v>22.632973710165469</v>
          </cell>
          <cell r="AQ94">
            <v>11.268542223817644</v>
          </cell>
          <cell r="AR94">
            <v>84.215477996965092</v>
          </cell>
          <cell r="AS94">
            <v>12.257950890237133</v>
          </cell>
          <cell r="AT94">
            <v>80.785597487167891</v>
          </cell>
          <cell r="AU94">
            <v>185.20151355321775</v>
          </cell>
          <cell r="AV94">
            <v>0.43620376495440522</v>
          </cell>
          <cell r="AW94">
            <v>0.84240759984461899</v>
          </cell>
          <cell r="AX94">
            <v>65.248706885118494</v>
          </cell>
          <cell r="BF94">
            <v>24.257222222222222</v>
          </cell>
          <cell r="BG94">
            <v>168.75333333333333</v>
          </cell>
          <cell r="BH94">
            <v>505.34500000049877</v>
          </cell>
          <cell r="BI94">
            <v>17.723611111111111</v>
          </cell>
          <cell r="BJ94">
            <v>716.07916666716551</v>
          </cell>
          <cell r="BK94">
            <v>299.66277777774542</v>
          </cell>
          <cell r="BL94">
            <v>270.90083333333331</v>
          </cell>
          <cell r="BM94">
            <v>243.235833333301</v>
          </cell>
          <cell r="BN94">
            <v>213.54333333333335</v>
          </cell>
          <cell r="BO94">
            <v>0.67055555555555557</v>
          </cell>
          <cell r="BP94">
            <v>0.64388888888888884</v>
          </cell>
          <cell r="BQ94">
            <v>0</v>
          </cell>
          <cell r="BR94">
            <v>0</v>
          </cell>
          <cell r="BS94">
            <v>0</v>
          </cell>
          <cell r="BT94">
            <v>0</v>
          </cell>
          <cell r="BU94">
            <v>55.756388888888885</v>
          </cell>
          <cell r="BV94">
            <v>56.713611111111113</v>
          </cell>
          <cell r="BW94">
            <v>51.177222222238257</v>
          </cell>
          <cell r="BX94">
            <v>26.125277777777779</v>
          </cell>
          <cell r="BY94">
            <v>25.051944444460482</v>
          </cell>
          <cell r="BZ94">
            <v>27.653333333333332</v>
          </cell>
          <cell r="CA94">
            <v>58.481388888716332</v>
          </cell>
          <cell r="CB94">
            <v>0</v>
          </cell>
          <cell r="CC94">
            <v>0</v>
          </cell>
          <cell r="CD94">
            <v>89.900833334035454</v>
          </cell>
          <cell r="CE94">
            <v>72.888055555555553</v>
          </cell>
          <cell r="CF94">
            <v>89.763888889591016</v>
          </cell>
          <cell r="CG94">
            <v>72.810555555555553</v>
          </cell>
          <cell r="CH94">
            <v>0</v>
          </cell>
          <cell r="CI94">
            <v>0</v>
          </cell>
          <cell r="CJ94">
            <v>0.10638888888888889</v>
          </cell>
          <cell r="CK94">
            <v>0.06</v>
          </cell>
          <cell r="CL94">
            <v>3.0555555555555555E-2</v>
          </cell>
          <cell r="CM94">
            <v>1.7500000000000002E-2</v>
          </cell>
          <cell r="CN94">
            <v>0</v>
          </cell>
          <cell r="CO94">
            <v>499.22222222273541</v>
          </cell>
          <cell r="CP94">
            <v>67.99111111111111</v>
          </cell>
          <cell r="CQ94">
            <v>0</v>
          </cell>
          <cell r="CR94">
            <v>7.1224999999999996</v>
          </cell>
          <cell r="CS94">
            <v>0</v>
          </cell>
          <cell r="CT94">
            <v>0</v>
          </cell>
          <cell r="CU94">
            <v>9.7041666666666675</v>
          </cell>
          <cell r="CV94">
            <v>0</v>
          </cell>
          <cell r="CW94">
            <v>7.9030555555555555</v>
          </cell>
          <cell r="CX94">
            <v>25.693333333333335</v>
          </cell>
          <cell r="CY94">
            <v>5.8027777777777771</v>
          </cell>
          <cell r="CZ94">
            <v>0.99916666666666665</v>
          </cell>
          <cell r="DA94">
            <v>32.947222222222223</v>
          </cell>
          <cell r="DB94">
            <v>0</v>
          </cell>
          <cell r="DC94">
            <v>3.4561111111111109</v>
          </cell>
          <cell r="DD94">
            <v>0</v>
          </cell>
          <cell r="DE94">
            <v>0</v>
          </cell>
          <cell r="DF94">
            <v>0</v>
          </cell>
          <cell r="DG94">
            <v>0</v>
          </cell>
          <cell r="DH94">
            <v>0</v>
          </cell>
          <cell r="DI94">
            <v>8.9038888888888881</v>
          </cell>
          <cell r="DJ94">
            <v>5.2061111111111114</v>
          </cell>
          <cell r="DK94">
            <v>5.5152777777777775</v>
          </cell>
          <cell r="DL94">
            <v>0</v>
          </cell>
          <cell r="DM94">
            <v>0</v>
          </cell>
          <cell r="DN94">
            <v>88.523888888888891</v>
          </cell>
          <cell r="DO94">
            <v>181.24472222222221</v>
          </cell>
          <cell r="DP94">
            <v>686.97888888938883</v>
          </cell>
          <cell r="DQ94">
            <v>29.540092222243725</v>
          </cell>
          <cell r="DR94">
            <v>4.300000000000001E-2</v>
          </cell>
          <cell r="DS94">
            <v>716.51898111163257</v>
          </cell>
          <cell r="DT94">
            <v>36.93333333333333</v>
          </cell>
          <cell r="DU94">
            <v>6.5119444444312187</v>
          </cell>
          <cell r="DV94">
            <v>67.16</v>
          </cell>
          <cell r="DW94">
            <v>9.373094331123738E-2</v>
          </cell>
          <cell r="DX94">
            <v>4006.5641199999995</v>
          </cell>
          <cell r="DY94">
            <v>0</v>
          </cell>
          <cell r="DZ94">
            <v>0</v>
          </cell>
          <cell r="EA94">
            <v>0.25295173889327094</v>
          </cell>
          <cell r="EB94">
            <v>59.656999999999996</v>
          </cell>
          <cell r="EC94">
            <v>46751.936976176665</v>
          </cell>
          <cell r="ED94">
            <v>1057.3374680555555</v>
          </cell>
          <cell r="EE94">
            <v>38</v>
          </cell>
          <cell r="EF94">
            <v>10.282017543838768</v>
          </cell>
          <cell r="EG94">
            <v>1.2066666666679602</v>
          </cell>
          <cell r="EH94">
            <v>9.9447513812048083</v>
          </cell>
          <cell r="EI94">
            <v>12.243230697722584</v>
          </cell>
          <cell r="EJ94">
            <v>0</v>
          </cell>
          <cell r="EK94">
            <v>18.798955613577021</v>
          </cell>
          <cell r="EL94">
            <v>32.727272727272727</v>
          </cell>
          <cell r="EM94">
            <v>0</v>
          </cell>
          <cell r="EN94">
            <v>0</v>
          </cell>
          <cell r="EO94">
            <v>164.37578154969785</v>
          </cell>
          <cell r="EP94">
            <v>577.67973788213851</v>
          </cell>
          <cell r="EQ94">
            <v>-83.307298380978466</v>
          </cell>
          <cell r="ER94">
            <v>391.58286450345912</v>
          </cell>
          <cell r="ES94">
            <v>539.68534609588164</v>
          </cell>
          <cell r="ET94">
            <v>0.17293122531890182</v>
          </cell>
          <cell r="EU94">
            <v>147.0885416878248</v>
          </cell>
          <cell r="EV94">
            <v>6.355833333333333</v>
          </cell>
          <cell r="EW94">
            <v>0.9094444444444445</v>
          </cell>
        </row>
        <row r="95">
          <cell r="A95">
            <v>42224</v>
          </cell>
          <cell r="B95">
            <v>6</v>
          </cell>
          <cell r="C95" t="str">
            <v>Sat</v>
          </cell>
          <cell r="D95">
            <v>32560</v>
          </cell>
          <cell r="E95">
            <v>230</v>
          </cell>
          <cell r="F95">
            <v>0</v>
          </cell>
          <cell r="G95">
            <v>0</v>
          </cell>
          <cell r="H95">
            <v>9216</v>
          </cell>
          <cell r="I95">
            <v>180</v>
          </cell>
          <cell r="J95">
            <v>0</v>
          </cell>
          <cell r="K95">
            <v>42186</v>
          </cell>
          <cell r="L95">
            <v>93</v>
          </cell>
          <cell r="M95">
            <v>42279</v>
          </cell>
          <cell r="N95">
            <v>159</v>
          </cell>
          <cell r="O95">
            <v>474</v>
          </cell>
          <cell r="P95">
            <v>16325</v>
          </cell>
          <cell r="Q95">
            <v>650</v>
          </cell>
          <cell r="R95">
            <v>0</v>
          </cell>
          <cell r="S95">
            <v>0</v>
          </cell>
          <cell r="T95">
            <v>0</v>
          </cell>
          <cell r="U95">
            <v>633</v>
          </cell>
          <cell r="V95">
            <v>651</v>
          </cell>
          <cell r="W95">
            <v>650</v>
          </cell>
          <cell r="X95">
            <v>844</v>
          </cell>
          <cell r="Y95">
            <v>0</v>
          </cell>
          <cell r="Z95">
            <v>1</v>
          </cell>
          <cell r="AA95">
            <v>1</v>
          </cell>
          <cell r="AB95">
            <v>846</v>
          </cell>
          <cell r="AC95">
            <v>3</v>
          </cell>
          <cell r="AD95">
            <v>102</v>
          </cell>
          <cell r="AE95">
            <v>3</v>
          </cell>
          <cell r="AF95">
            <v>0</v>
          </cell>
          <cell r="AG95">
            <v>0</v>
          </cell>
          <cell r="AH95">
            <v>0.86871210501958973</v>
          </cell>
          <cell r="AI95">
            <v>0.96625610499155057</v>
          </cell>
          <cell r="AJ95">
            <v>0.99623097710140807</v>
          </cell>
          <cell r="AK95">
            <v>183.15744077090952</v>
          </cell>
          <cell r="AL95">
            <v>202.0497803806735</v>
          </cell>
          <cell r="AM95">
            <v>4.266818375764472E-3</v>
          </cell>
          <cell r="AN95">
            <v>26.373218757011553</v>
          </cell>
          <cell r="AO95">
            <v>39.125948685025108</v>
          </cell>
          <cell r="AP95">
            <v>17.411920907139748</v>
          </cell>
          <cell r="AQ95">
            <v>11.462272468974206</v>
          </cell>
          <cell r="AR95">
            <v>64.901538461538465</v>
          </cell>
          <cell r="AS95">
            <v>13.709347077616922</v>
          </cell>
          <cell r="AT95">
            <v>86.019804941330207</v>
          </cell>
          <cell r="AU95">
            <v>170.83771105870321</v>
          </cell>
          <cell r="AV95">
            <v>0.50351766251288688</v>
          </cell>
          <cell r="AW95">
            <v>1.0588608185825006</v>
          </cell>
          <cell r="AX95">
            <v>87.327901317817776</v>
          </cell>
          <cell r="BF95">
            <v>16.035277777777779</v>
          </cell>
          <cell r="BG95">
            <v>157.14194444453756</v>
          </cell>
          <cell r="BH95">
            <v>333.36555555464281</v>
          </cell>
          <cell r="BI95">
            <v>1.4297222222222221</v>
          </cell>
          <cell r="BJ95">
            <v>507.97249999918034</v>
          </cell>
          <cell r="BK95">
            <v>246.93611111134624</v>
          </cell>
          <cell r="BL95">
            <v>214.51638888888888</v>
          </cell>
          <cell r="BM95">
            <v>177.77055555567378</v>
          </cell>
          <cell r="BN95">
            <v>158.77500000000001</v>
          </cell>
          <cell r="BO95">
            <v>1.1383333333333334</v>
          </cell>
          <cell r="BP95">
            <v>0.87527777777777782</v>
          </cell>
          <cell r="BQ95">
            <v>0</v>
          </cell>
          <cell r="BR95">
            <v>0</v>
          </cell>
          <cell r="BS95">
            <v>0</v>
          </cell>
          <cell r="BT95">
            <v>0</v>
          </cell>
          <cell r="BU95">
            <v>68.027222222339148</v>
          </cell>
          <cell r="BV95">
            <v>54.86611111111111</v>
          </cell>
          <cell r="BW95">
            <v>17.972777777607554</v>
          </cell>
          <cell r="BX95">
            <v>12.114722222222222</v>
          </cell>
          <cell r="BY95">
            <v>5.8580555553853308</v>
          </cell>
          <cell r="BZ95">
            <v>4.8472222222222223</v>
          </cell>
          <cell r="CA95">
            <v>56.707777777871172</v>
          </cell>
          <cell r="CB95">
            <v>0</v>
          </cell>
          <cell r="CC95">
            <v>0</v>
          </cell>
          <cell r="CD95">
            <v>61.709722221655149</v>
          </cell>
          <cell r="CE95">
            <v>60.440555555555548</v>
          </cell>
          <cell r="CF95">
            <v>61.498055554988483</v>
          </cell>
          <cell r="CG95">
            <v>60.31111111111111</v>
          </cell>
          <cell r="CH95">
            <v>0</v>
          </cell>
          <cell r="CI95">
            <v>0</v>
          </cell>
          <cell r="CJ95">
            <v>0.14805555555555555</v>
          </cell>
          <cell r="CK95">
            <v>8.9166666666666672E-2</v>
          </cell>
          <cell r="CL95">
            <v>6.3611111111111104E-2</v>
          </cell>
          <cell r="CM95">
            <v>4.027777777777778E-2</v>
          </cell>
          <cell r="CN95">
            <v>0</v>
          </cell>
          <cell r="CO95">
            <v>383.32638888848015</v>
          </cell>
          <cell r="CP95">
            <v>42.290833333333339</v>
          </cell>
          <cell r="CQ95">
            <v>0</v>
          </cell>
          <cell r="CR95">
            <v>0</v>
          </cell>
          <cell r="CS95">
            <v>0</v>
          </cell>
          <cell r="CT95">
            <v>0</v>
          </cell>
          <cell r="CU95">
            <v>11.159444444444444</v>
          </cell>
          <cell r="CV95">
            <v>0</v>
          </cell>
          <cell r="CW95">
            <v>0</v>
          </cell>
          <cell r="CX95">
            <v>19.973333333333333</v>
          </cell>
          <cell r="CY95">
            <v>0</v>
          </cell>
          <cell r="CZ95">
            <v>0</v>
          </cell>
          <cell r="DA95">
            <v>5.7738888888888891</v>
          </cell>
          <cell r="DB95">
            <v>0.46527777777777779</v>
          </cell>
          <cell r="DC95">
            <v>0</v>
          </cell>
          <cell r="DD95">
            <v>0</v>
          </cell>
          <cell r="DE95">
            <v>0</v>
          </cell>
          <cell r="DF95">
            <v>0.44138888888888889</v>
          </cell>
          <cell r="DG95">
            <v>0</v>
          </cell>
          <cell r="DH95">
            <v>0</v>
          </cell>
          <cell r="DI95">
            <v>8.7594444444444441</v>
          </cell>
          <cell r="DJ95">
            <v>14.355277777777777</v>
          </cell>
          <cell r="DK95">
            <v>0</v>
          </cell>
          <cell r="DL95">
            <v>0</v>
          </cell>
          <cell r="DM95">
            <v>0</v>
          </cell>
          <cell r="DN95">
            <v>49.768611111111106</v>
          </cell>
          <cell r="DO95">
            <v>103.2188888888889</v>
          </cell>
          <cell r="DP95">
            <v>490.42194444375866</v>
          </cell>
          <cell r="DQ95">
            <v>21.08814361108162</v>
          </cell>
          <cell r="DR95">
            <v>4.2999999999999997E-2</v>
          </cell>
          <cell r="DS95">
            <v>511.51008805484025</v>
          </cell>
          <cell r="DT95">
            <v>26.137222222222221</v>
          </cell>
          <cell r="DU95">
            <v>3.8766666663895823</v>
          </cell>
          <cell r="DV95">
            <v>36.1</v>
          </cell>
          <cell r="DW95">
            <v>7.0575343171197888E-2</v>
          </cell>
          <cell r="DX95">
            <v>2944.7130999999999</v>
          </cell>
          <cell r="DY95">
            <v>0</v>
          </cell>
          <cell r="DZ95">
            <v>0</v>
          </cell>
          <cell r="EA95">
            <v>0.20179247936518224</v>
          </cell>
          <cell r="EB95">
            <v>81.570999999999998</v>
          </cell>
          <cell r="EC95">
            <v>44669.102492721373</v>
          </cell>
          <cell r="ED95">
            <v>116.62387138888887</v>
          </cell>
          <cell r="EE95">
            <v>30</v>
          </cell>
          <cell r="EF95">
            <v>7.7533333327791638</v>
          </cell>
          <cell r="EG95">
            <v>0.13194444457819271</v>
          </cell>
          <cell r="EH95">
            <v>22.736842082215478</v>
          </cell>
          <cell r="EI95">
            <v>13.724011147723807</v>
          </cell>
          <cell r="EJ95">
            <v>0</v>
          </cell>
          <cell r="EK95">
            <v>6.7542213883677302</v>
          </cell>
          <cell r="EL95">
            <v>15.72052401746725</v>
          </cell>
          <cell r="EM95">
            <v>0</v>
          </cell>
          <cell r="EN95">
            <v>0</v>
          </cell>
          <cell r="EO95">
            <v>135.4751774205709</v>
          </cell>
          <cell r="EP95">
            <v>2260.1909510163714</v>
          </cell>
          <cell r="EQ95">
            <v>-969.94897599232729</v>
          </cell>
          <cell r="ER95">
            <v>411.12035321214915</v>
          </cell>
          <cell r="ES95">
            <v>-83.567950060599543</v>
          </cell>
          <cell r="ET95">
            <v>0.38938444405678341</v>
          </cell>
          <cell r="EU95">
            <v>188.10222058580379</v>
          </cell>
          <cell r="EV95">
            <v>7.2911111111111113</v>
          </cell>
          <cell r="EW95">
            <v>0.65833333333333333</v>
          </cell>
        </row>
        <row r="96">
          <cell r="A96">
            <v>42225</v>
          </cell>
          <cell r="B96">
            <v>6</v>
          </cell>
          <cell r="C96" t="str">
            <v>Sun</v>
          </cell>
          <cell r="D96">
            <v>4802</v>
          </cell>
          <cell r="E96">
            <v>0</v>
          </cell>
          <cell r="F96">
            <v>0</v>
          </cell>
          <cell r="G96">
            <v>0</v>
          </cell>
          <cell r="H96">
            <v>5978</v>
          </cell>
          <cell r="I96">
            <v>0</v>
          </cell>
          <cell r="J96">
            <v>0</v>
          </cell>
          <cell r="K96">
            <v>10780</v>
          </cell>
          <cell r="L96">
            <v>94</v>
          </cell>
          <cell r="M96">
            <v>10874</v>
          </cell>
          <cell r="N96">
            <v>26</v>
          </cell>
          <cell r="O96">
            <v>0</v>
          </cell>
          <cell r="P96">
            <v>0</v>
          </cell>
          <cell r="Q96">
            <v>433</v>
          </cell>
          <cell r="R96">
            <v>3</v>
          </cell>
          <cell r="S96">
            <v>0</v>
          </cell>
          <cell r="T96">
            <v>0</v>
          </cell>
          <cell r="U96">
            <v>403</v>
          </cell>
          <cell r="V96">
            <v>436</v>
          </cell>
          <cell r="W96">
            <v>436</v>
          </cell>
          <cell r="X96">
            <v>329</v>
          </cell>
          <cell r="Y96">
            <v>0</v>
          </cell>
          <cell r="Z96">
            <v>0</v>
          </cell>
          <cell r="AA96">
            <v>0</v>
          </cell>
          <cell r="AB96">
            <v>329</v>
          </cell>
          <cell r="AC96">
            <v>2</v>
          </cell>
          <cell r="AD96">
            <v>2</v>
          </cell>
          <cell r="AE96">
            <v>0</v>
          </cell>
          <cell r="AF96">
            <v>0</v>
          </cell>
          <cell r="AG96">
            <v>0</v>
          </cell>
          <cell r="AH96">
            <v>0.935419706210184</v>
          </cell>
          <cell r="AI96">
            <v>1.1421508480790652</v>
          </cell>
          <cell r="AJ96">
            <v>0.99758812615955472</v>
          </cell>
          <cell r="AK96">
            <v>210.28098771438999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5.8489033325238466</v>
          </cell>
          <cell r="AQ96">
            <v>16.373707764477082</v>
          </cell>
          <cell r="AR96">
            <v>24.724770642201836</v>
          </cell>
          <cell r="AS96">
            <v>14.461715039310761</v>
          </cell>
          <cell r="AT96">
            <v>70.340920007398168</v>
          </cell>
          <cell r="AU96">
            <v>175.83891401074754</v>
          </cell>
          <cell r="AV96">
            <v>0.40003045061515125</v>
          </cell>
          <cell r="AW96">
            <v>0.64391136759707202</v>
          </cell>
          <cell r="AX96">
            <v>43.426000000000002</v>
          </cell>
          <cell r="BF96">
            <v>4.4000000000000004</v>
          </cell>
          <cell r="BG96">
            <v>12.229166666549734</v>
          </cell>
          <cell r="BH96">
            <v>136.53333333328573</v>
          </cell>
          <cell r="BI96">
            <v>0</v>
          </cell>
          <cell r="BJ96">
            <v>153.16249999983546</v>
          </cell>
          <cell r="BK96">
            <v>61.306111111111107</v>
          </cell>
          <cell r="BL96">
            <v>57.346944444444446</v>
          </cell>
          <cell r="BM96">
            <v>22.836111111111109</v>
          </cell>
          <cell r="BN96">
            <v>21.734999999999999</v>
          </cell>
          <cell r="BO96">
            <v>0</v>
          </cell>
          <cell r="BP96">
            <v>0</v>
          </cell>
          <cell r="BQ96">
            <v>0</v>
          </cell>
          <cell r="BR96">
            <v>0</v>
          </cell>
          <cell r="BS96">
            <v>0</v>
          </cell>
          <cell r="BT96">
            <v>0</v>
          </cell>
          <cell r="BU96">
            <v>38.47</v>
          </cell>
          <cell r="BV96">
            <v>35.611944444444447</v>
          </cell>
          <cell r="BW96">
            <v>0.34194444433346183</v>
          </cell>
          <cell r="BX96">
            <v>0</v>
          </cell>
          <cell r="BY96">
            <v>0.34194444433346183</v>
          </cell>
          <cell r="BZ96">
            <v>5.6388888888888891E-2</v>
          </cell>
          <cell r="CA96">
            <v>26.62805555537679</v>
          </cell>
          <cell r="CB96">
            <v>0</v>
          </cell>
          <cell r="CC96">
            <v>0</v>
          </cell>
          <cell r="CD96">
            <v>22.749722222135556</v>
          </cell>
          <cell r="CE96">
            <v>26.317777777777778</v>
          </cell>
          <cell r="CF96">
            <v>22.749722222135556</v>
          </cell>
          <cell r="CG96">
            <v>26.317777777777778</v>
          </cell>
          <cell r="CH96">
            <v>0</v>
          </cell>
          <cell r="CI96">
            <v>0</v>
          </cell>
          <cell r="CJ96">
            <v>0</v>
          </cell>
          <cell r="CK96">
            <v>0</v>
          </cell>
          <cell r="CL96">
            <v>0</v>
          </cell>
          <cell r="CM96">
            <v>0</v>
          </cell>
          <cell r="CN96">
            <v>0</v>
          </cell>
          <cell r="CO96">
            <v>111.02583333295692</v>
          </cell>
          <cell r="CP96">
            <v>15.451944444444445</v>
          </cell>
          <cell r="CQ96">
            <v>0</v>
          </cell>
          <cell r="CR96">
            <v>0</v>
          </cell>
          <cell r="CS96">
            <v>0</v>
          </cell>
          <cell r="CT96">
            <v>0</v>
          </cell>
          <cell r="CU96">
            <v>5.5525000000000002</v>
          </cell>
          <cell r="CV96">
            <v>0</v>
          </cell>
          <cell r="CW96">
            <v>0</v>
          </cell>
          <cell r="CX96">
            <v>9.2647222222222219</v>
          </cell>
          <cell r="CY96">
            <v>0.25</v>
          </cell>
          <cell r="CZ96">
            <v>1.1200000000000001</v>
          </cell>
          <cell r="DA96">
            <v>0.32833333333333331</v>
          </cell>
          <cell r="DB96">
            <v>0</v>
          </cell>
          <cell r="DC96">
            <v>0</v>
          </cell>
          <cell r="DD96">
            <v>0</v>
          </cell>
          <cell r="DE96">
            <v>0</v>
          </cell>
          <cell r="DF96">
            <v>0</v>
          </cell>
          <cell r="DG96">
            <v>0</v>
          </cell>
          <cell r="DH96">
            <v>0</v>
          </cell>
          <cell r="DI96">
            <v>6.298055555555556</v>
          </cell>
          <cell r="DJ96">
            <v>2.7161111111111111</v>
          </cell>
          <cell r="DK96">
            <v>0</v>
          </cell>
          <cell r="DL96">
            <v>0</v>
          </cell>
          <cell r="DM96">
            <v>0</v>
          </cell>
          <cell r="DN96">
            <v>19.977222222222224</v>
          </cell>
          <cell r="DO96">
            <v>40.981666666666669</v>
          </cell>
          <cell r="DP96">
            <v>153.25361111094657</v>
          </cell>
          <cell r="DQ96">
            <v>6.5899052777707023</v>
          </cell>
          <cell r="DR96">
            <v>4.3000000000000003E-2</v>
          </cell>
          <cell r="DS96">
            <v>159.84351638871726</v>
          </cell>
          <cell r="DT96">
            <v>7.7350000000000003</v>
          </cell>
          <cell r="DU96">
            <v>1.2461111113229835</v>
          </cell>
          <cell r="DV96">
            <v>0</v>
          </cell>
          <cell r="DW96">
            <v>0</v>
          </cell>
          <cell r="DX96">
            <v>0</v>
          </cell>
          <cell r="DY96">
            <v>0</v>
          </cell>
          <cell r="DZ96">
            <v>0</v>
          </cell>
          <cell r="EA96">
            <v>0.25638616812586218</v>
          </cell>
          <cell r="EB96">
            <v>43.426000000000002</v>
          </cell>
          <cell r="EC96">
            <v>6941.3645426964358</v>
          </cell>
          <cell r="ED96">
            <v>0</v>
          </cell>
          <cell r="EE96">
            <v>16</v>
          </cell>
          <cell r="EF96">
            <v>4.6729166674611884</v>
          </cell>
          <cell r="EG96">
            <v>0</v>
          </cell>
          <cell r="EH96">
            <v>0</v>
          </cell>
          <cell r="EI96">
            <v>14.461715039310761</v>
          </cell>
          <cell r="EJ96">
            <v>0</v>
          </cell>
          <cell r="EK96">
            <v>0</v>
          </cell>
          <cell r="EL96">
            <v>0</v>
          </cell>
          <cell r="EM96">
            <v>0</v>
          </cell>
          <cell r="EN96">
            <v>0</v>
          </cell>
          <cell r="EO96">
            <v>155.39381336106058</v>
          </cell>
          <cell r="EP96">
            <v>209.26811735119469</v>
          </cell>
          <cell r="EQ96">
            <v>0</v>
          </cell>
          <cell r="ER96">
            <v>-347.92669945220757</v>
          </cell>
          <cell r="ES96">
            <v>-70.378266485245035</v>
          </cell>
          <cell r="ET96">
            <v>-2.5565006928645162E-2</v>
          </cell>
          <cell r="EU96">
            <v>-6.3462159694836</v>
          </cell>
          <cell r="EV96">
            <v>3.528888888888889</v>
          </cell>
          <cell r="EW96">
            <v>0</v>
          </cell>
        </row>
        <row r="97">
          <cell r="A97">
            <v>42226</v>
          </cell>
          <cell r="B97">
            <v>7</v>
          </cell>
          <cell r="C97" t="str">
            <v>Mon</v>
          </cell>
          <cell r="D97">
            <v>36561</v>
          </cell>
          <cell r="E97">
            <v>225</v>
          </cell>
          <cell r="F97">
            <v>0</v>
          </cell>
          <cell r="G97">
            <v>0</v>
          </cell>
          <cell r="H97">
            <v>4238</v>
          </cell>
          <cell r="I97">
            <v>180</v>
          </cell>
          <cell r="J97">
            <v>0</v>
          </cell>
          <cell r="K97">
            <v>41204</v>
          </cell>
          <cell r="L97">
            <v>95</v>
          </cell>
          <cell r="M97">
            <v>41299</v>
          </cell>
          <cell r="N97">
            <v>440</v>
          </cell>
          <cell r="O97">
            <v>1157</v>
          </cell>
          <cell r="P97">
            <v>63110</v>
          </cell>
          <cell r="Q97">
            <v>404</v>
          </cell>
          <cell r="R97">
            <v>3</v>
          </cell>
          <cell r="S97">
            <v>0</v>
          </cell>
          <cell r="T97">
            <v>0</v>
          </cell>
          <cell r="U97">
            <v>386</v>
          </cell>
          <cell r="V97">
            <v>407</v>
          </cell>
          <cell r="W97">
            <v>407</v>
          </cell>
          <cell r="X97">
            <v>667</v>
          </cell>
          <cell r="Y97">
            <v>0</v>
          </cell>
          <cell r="Z97">
            <v>1</v>
          </cell>
          <cell r="AA97">
            <v>1</v>
          </cell>
          <cell r="AB97">
            <v>669</v>
          </cell>
          <cell r="AC97">
            <v>8</v>
          </cell>
          <cell r="AD97">
            <v>663</v>
          </cell>
          <cell r="AE97">
            <v>0</v>
          </cell>
          <cell r="AF97">
            <v>0</v>
          </cell>
          <cell r="AG97">
            <v>0</v>
          </cell>
          <cell r="AH97">
            <v>0.93906934522700936</v>
          </cell>
          <cell r="AI97">
            <v>0.91979052296740804</v>
          </cell>
          <cell r="AJ97">
            <v>0.98932142510435883</v>
          </cell>
          <cell r="AK97">
            <v>197.68847074106469</v>
          </cell>
          <cell r="AL97">
            <v>188.50360716779147</v>
          </cell>
          <cell r="AM97">
            <v>4.3685079118532177E-3</v>
          </cell>
          <cell r="AN97">
            <v>17.736255594221873</v>
          </cell>
          <cell r="AO97">
            <v>33.229620410654782</v>
          </cell>
          <cell r="AP97">
            <v>21.79825562817706</v>
          </cell>
          <cell r="AQ97">
            <v>11.675923786212536</v>
          </cell>
          <cell r="AR97">
            <v>101.23832923832924</v>
          </cell>
          <cell r="AS97">
            <v>13.437932419791396</v>
          </cell>
          <cell r="AT97">
            <v>84.279185198595641</v>
          </cell>
          <cell r="AU97">
            <v>195.14859691374184</v>
          </cell>
          <cell r="AV97">
            <v>0.43187184807610018</v>
          </cell>
          <cell r="AW97">
            <v>0.60735575517673379</v>
          </cell>
          <cell r="AX97">
            <v>49.077131516752495</v>
          </cell>
          <cell r="BF97">
            <v>14.875</v>
          </cell>
          <cell r="BG97">
            <v>126.29972222191489</v>
          </cell>
          <cell r="BH97">
            <v>360.21055555517057</v>
          </cell>
          <cell r="BI97">
            <v>11.171666666714785</v>
          </cell>
          <cell r="BJ97">
            <v>512.55694444380026</v>
          </cell>
          <cell r="BK97">
            <v>211.14166666651818</v>
          </cell>
          <cell r="BL97">
            <v>198.2766666666667</v>
          </cell>
          <cell r="BM97">
            <v>184.94249999985149</v>
          </cell>
          <cell r="BN97">
            <v>169.39527777777778</v>
          </cell>
          <cell r="BO97">
            <v>1.1936111111111112</v>
          </cell>
          <cell r="BP97">
            <v>0.9325</v>
          </cell>
          <cell r="BQ97">
            <v>0</v>
          </cell>
          <cell r="BR97">
            <v>0</v>
          </cell>
          <cell r="BS97">
            <v>0</v>
          </cell>
          <cell r="BT97">
            <v>0</v>
          </cell>
          <cell r="BU97">
            <v>25.005555555555556</v>
          </cell>
          <cell r="BV97">
            <v>27.948888888888888</v>
          </cell>
          <cell r="BW97">
            <v>65.233611111069465</v>
          </cell>
          <cell r="BX97">
            <v>34.818333333384039</v>
          </cell>
          <cell r="BY97">
            <v>30.415277777685425</v>
          </cell>
          <cell r="BZ97">
            <v>32.986111111111114</v>
          </cell>
          <cell r="CA97">
            <v>34.858055555364636</v>
          </cell>
          <cell r="CB97">
            <v>0</v>
          </cell>
          <cell r="CC97">
            <v>0</v>
          </cell>
          <cell r="CD97">
            <v>49.784444444347429</v>
          </cell>
          <cell r="CE97">
            <v>40.780833333333327</v>
          </cell>
          <cell r="CF97">
            <v>49.689999999902987</v>
          </cell>
          <cell r="CG97">
            <v>40.696666666666665</v>
          </cell>
          <cell r="CH97">
            <v>0</v>
          </cell>
          <cell r="CI97">
            <v>0</v>
          </cell>
          <cell r="CJ97">
            <v>4.5277777777777778E-2</v>
          </cell>
          <cell r="CK97">
            <v>4.6944444444444441E-2</v>
          </cell>
          <cell r="CL97">
            <v>4.9166666666666664E-2</v>
          </cell>
          <cell r="CM97">
            <v>3.7222222222222219E-2</v>
          </cell>
          <cell r="CN97">
            <v>0</v>
          </cell>
          <cell r="CO97">
            <v>361.01777777729967</v>
          </cell>
          <cell r="CP97">
            <v>56.424999999999997</v>
          </cell>
          <cell r="CQ97">
            <v>0</v>
          </cell>
          <cell r="CR97">
            <v>7.1672222222222226</v>
          </cell>
          <cell r="CS97">
            <v>0</v>
          </cell>
          <cell r="CT97">
            <v>0</v>
          </cell>
          <cell r="CU97">
            <v>17.754444444444445</v>
          </cell>
          <cell r="CV97">
            <v>0</v>
          </cell>
          <cell r="CW97">
            <v>2.4255555555555555</v>
          </cell>
          <cell r="CX97">
            <v>15.766666666666666</v>
          </cell>
          <cell r="CY97">
            <v>2.3166666666666669</v>
          </cell>
          <cell r="CZ97">
            <v>0.67500000000000004</v>
          </cell>
          <cell r="DA97">
            <v>7.6086111111111112</v>
          </cell>
          <cell r="DB97">
            <v>0</v>
          </cell>
          <cell r="DC97">
            <v>0</v>
          </cell>
          <cell r="DD97">
            <v>0</v>
          </cell>
          <cell r="DE97">
            <v>0</v>
          </cell>
          <cell r="DF97">
            <v>0.16083333333333333</v>
          </cell>
          <cell r="DG97">
            <v>0</v>
          </cell>
          <cell r="DH97">
            <v>0</v>
          </cell>
          <cell r="DI97">
            <v>10.406666666666666</v>
          </cell>
          <cell r="DJ97">
            <v>2.4127777777777779</v>
          </cell>
          <cell r="DK97">
            <v>0</v>
          </cell>
          <cell r="DL97">
            <v>0</v>
          </cell>
          <cell r="DM97">
            <v>0</v>
          </cell>
          <cell r="DN97">
            <v>39.347222222222214</v>
          </cell>
          <cell r="DO97">
            <v>123.11944444444444</v>
          </cell>
          <cell r="DP97">
            <v>488.89888888824464</v>
          </cell>
          <cell r="DQ97">
            <v>21.022652222194523</v>
          </cell>
          <cell r="DR97">
            <v>4.300000000000001E-2</v>
          </cell>
          <cell r="DS97">
            <v>509.92154111043919</v>
          </cell>
          <cell r="DT97">
            <v>26.915833333333335</v>
          </cell>
          <cell r="DU97">
            <v>4.7616666665005685</v>
          </cell>
          <cell r="DV97">
            <v>48.97</v>
          </cell>
          <cell r="DW97">
            <v>9.603438186462894E-2</v>
          </cell>
          <cell r="DX97">
            <v>2192.7296900000001</v>
          </cell>
          <cell r="DY97">
            <v>0</v>
          </cell>
          <cell r="DZ97">
            <v>0</v>
          </cell>
          <cell r="EA97">
            <v>0.2414478199456554</v>
          </cell>
          <cell r="EB97">
            <v>44.777000000000001</v>
          </cell>
          <cell r="EC97">
            <v>25025.486536302138</v>
          </cell>
          <cell r="ED97">
            <v>500.23371833548794</v>
          </cell>
          <cell r="EE97">
            <v>29</v>
          </cell>
          <cell r="EF97">
            <v>9.8517241375873823</v>
          </cell>
          <cell r="EG97">
            <v>0</v>
          </cell>
          <cell r="EH97">
            <v>0</v>
          </cell>
          <cell r="EI97">
            <v>13.423223988756334</v>
          </cell>
          <cell r="EJ97">
            <v>0</v>
          </cell>
          <cell r="EK97">
            <v>22.085889570552148</v>
          </cell>
          <cell r="EL97">
            <v>20.33898305084746</v>
          </cell>
          <cell r="EM97">
            <v>0</v>
          </cell>
          <cell r="EN97">
            <v>0</v>
          </cell>
          <cell r="EO97">
            <v>169.48233725838702</v>
          </cell>
          <cell r="EP97">
            <v>37.784855419902044</v>
          </cell>
          <cell r="EQ97">
            <v>-282.09456578951853</v>
          </cell>
          <cell r="ER97">
            <v>124.56048628745454</v>
          </cell>
          <cell r="ES97">
            <v>11.23321009796202</v>
          </cell>
          <cell r="ET97">
            <v>-7.132470608235808E-2</v>
          </cell>
          <cell r="EU97">
            <v>-59.882537927350143</v>
          </cell>
          <cell r="EV97">
            <v>4.8380555554360356</v>
          </cell>
          <cell r="EW97">
            <v>0.82861111113439423</v>
          </cell>
        </row>
        <row r="98">
          <cell r="A98">
            <v>42227</v>
          </cell>
          <cell r="B98">
            <v>7</v>
          </cell>
          <cell r="C98" t="str">
            <v>Tue</v>
          </cell>
          <cell r="D98">
            <v>32579</v>
          </cell>
          <cell r="E98">
            <v>239</v>
          </cell>
          <cell r="F98">
            <v>0</v>
          </cell>
          <cell r="G98">
            <v>0</v>
          </cell>
          <cell r="H98">
            <v>7957</v>
          </cell>
          <cell r="I98">
            <v>360</v>
          </cell>
          <cell r="J98">
            <v>0</v>
          </cell>
          <cell r="K98">
            <v>41135</v>
          </cell>
          <cell r="L98">
            <v>96</v>
          </cell>
          <cell r="M98">
            <v>41231</v>
          </cell>
          <cell r="N98">
            <v>542</v>
          </cell>
          <cell r="O98">
            <v>1108</v>
          </cell>
          <cell r="P98">
            <v>55240</v>
          </cell>
          <cell r="Q98">
            <v>534</v>
          </cell>
          <cell r="R98">
            <v>3</v>
          </cell>
          <cell r="S98">
            <v>0</v>
          </cell>
          <cell r="T98">
            <v>0</v>
          </cell>
          <cell r="U98">
            <v>527</v>
          </cell>
          <cell r="V98">
            <v>538</v>
          </cell>
          <cell r="W98">
            <v>537</v>
          </cell>
          <cell r="X98">
            <v>780</v>
          </cell>
          <cell r="Y98">
            <v>0</v>
          </cell>
          <cell r="Z98">
            <v>14</v>
          </cell>
          <cell r="AA98">
            <v>2</v>
          </cell>
          <cell r="AB98">
            <v>796</v>
          </cell>
          <cell r="AC98">
            <v>13</v>
          </cell>
          <cell r="AD98">
            <v>845</v>
          </cell>
          <cell r="AE98">
            <v>2</v>
          </cell>
          <cell r="AF98">
            <v>0</v>
          </cell>
          <cell r="AG98">
            <v>0</v>
          </cell>
          <cell r="AH98">
            <v>0.96120871757789128</v>
          </cell>
          <cell r="AI98">
            <v>1.0423677701586611</v>
          </cell>
          <cell r="AJ98">
            <v>0.98682387261456184</v>
          </cell>
          <cell r="AK98">
            <v>203.38746737661273</v>
          </cell>
          <cell r="AL98">
            <v>252.91005291005291</v>
          </cell>
          <cell r="AM98">
            <v>8.7516713261213078E-3</v>
          </cell>
          <cell r="AN98">
            <v>14.411602120109679</v>
          </cell>
          <cell r="AO98">
            <v>27.814347874595558</v>
          </cell>
          <cell r="AP98">
            <v>22.808898619590739</v>
          </cell>
          <cell r="AQ98">
            <v>11.56676678597975</v>
          </cell>
          <cell r="AR98">
            <v>76.601489757914337</v>
          </cell>
          <cell r="AS98">
            <v>14.701189700628076</v>
          </cell>
          <cell r="AT98">
            <v>80.190699707071175</v>
          </cell>
          <cell r="AU98">
            <v>199.24545970725154</v>
          </cell>
          <cell r="AV98">
            <v>0.40247190488001189</v>
          </cell>
          <cell r="AW98">
            <v>0.62408264485956133</v>
          </cell>
          <cell r="AX98">
            <v>47.982381559278842</v>
          </cell>
          <cell r="BF98">
            <v>22.875</v>
          </cell>
          <cell r="BG98">
            <v>112.9650000000282</v>
          </cell>
          <cell r="BH98">
            <v>400.80472222165281</v>
          </cell>
          <cell r="BI98">
            <v>0</v>
          </cell>
          <cell r="BJ98">
            <v>536.64472222168104</v>
          </cell>
          <cell r="BK98">
            <v>206.45388888880609</v>
          </cell>
          <cell r="BL98">
            <v>198.44527777777776</v>
          </cell>
          <cell r="BM98">
            <v>160.18194444436165</v>
          </cell>
          <cell r="BN98">
            <v>142.36222222222221</v>
          </cell>
          <cell r="BO98">
            <v>0.94499999999999995</v>
          </cell>
          <cell r="BP98">
            <v>0.91111111111111109</v>
          </cell>
          <cell r="BQ98">
            <v>0</v>
          </cell>
          <cell r="BR98">
            <v>0</v>
          </cell>
          <cell r="BS98">
            <v>0</v>
          </cell>
          <cell r="BT98">
            <v>0</v>
          </cell>
          <cell r="BU98">
            <v>45.326944444444443</v>
          </cell>
          <cell r="BV98">
            <v>55.171944444444442</v>
          </cell>
          <cell r="BW98">
            <v>76.882500000046321</v>
          </cell>
          <cell r="BX98">
            <v>39.835555555555558</v>
          </cell>
          <cell r="BY98">
            <v>37.046944444490755</v>
          </cell>
          <cell r="BZ98">
            <v>40.917777777777779</v>
          </cell>
          <cell r="CA98">
            <v>46.426111110920445</v>
          </cell>
          <cell r="CB98">
            <v>0</v>
          </cell>
          <cell r="CC98">
            <v>0</v>
          </cell>
          <cell r="CD98">
            <v>54.145277777484409</v>
          </cell>
          <cell r="CE98">
            <v>54.13805555555556</v>
          </cell>
          <cell r="CF98">
            <v>52.806666666373296</v>
          </cell>
          <cell r="CG98">
            <v>53.45055555555556</v>
          </cell>
          <cell r="CH98">
            <v>0</v>
          </cell>
          <cell r="CI98">
            <v>0</v>
          </cell>
          <cell r="CJ98">
            <v>0.99222222222222223</v>
          </cell>
          <cell r="CK98">
            <v>0.60722222222222222</v>
          </cell>
          <cell r="CL98">
            <v>0.34638888888888891</v>
          </cell>
          <cell r="CM98">
            <v>8.0277777777777781E-2</v>
          </cell>
          <cell r="CN98">
            <v>0</v>
          </cell>
          <cell r="CO98">
            <v>383.90777777725725</v>
          </cell>
          <cell r="CP98">
            <v>46.321944444444441</v>
          </cell>
          <cell r="CQ98">
            <v>0</v>
          </cell>
          <cell r="CR98">
            <v>7.7405555555555559</v>
          </cell>
          <cell r="CS98">
            <v>0</v>
          </cell>
          <cell r="CT98">
            <v>0</v>
          </cell>
          <cell r="CU98">
            <v>20.024166666666666</v>
          </cell>
          <cell r="CV98">
            <v>0</v>
          </cell>
          <cell r="CW98">
            <v>0</v>
          </cell>
          <cell r="CX98">
            <v>17.888055555555557</v>
          </cell>
          <cell r="CY98">
            <v>4.2666666666666666</v>
          </cell>
          <cell r="CZ98">
            <v>1.0897222222222223</v>
          </cell>
          <cell r="DA98">
            <v>5.2250000000000005</v>
          </cell>
          <cell r="DB98">
            <v>1.5911111111111111</v>
          </cell>
          <cell r="DC98">
            <v>0</v>
          </cell>
          <cell r="DD98">
            <v>0</v>
          </cell>
          <cell r="DE98">
            <v>0</v>
          </cell>
          <cell r="DF98">
            <v>0</v>
          </cell>
          <cell r="DG98">
            <v>0</v>
          </cell>
          <cell r="DH98">
            <v>0</v>
          </cell>
          <cell r="DI98">
            <v>9.088055555555556</v>
          </cell>
          <cell r="DJ98">
            <v>6.2152777777777777</v>
          </cell>
          <cell r="DK98">
            <v>3.1997222222222224</v>
          </cell>
          <cell r="DL98">
            <v>0</v>
          </cell>
          <cell r="DM98">
            <v>0</v>
          </cell>
          <cell r="DN98">
            <v>48.563611111111108</v>
          </cell>
          <cell r="DO98">
            <v>122.65027777777777</v>
          </cell>
          <cell r="DP98">
            <v>512.96472222168097</v>
          </cell>
          <cell r="DQ98">
            <v>22.057483055532281</v>
          </cell>
          <cell r="DR98">
            <v>4.2999999999999997E-2</v>
          </cell>
          <cell r="DS98">
            <v>535.02220527721329</v>
          </cell>
          <cell r="DT98">
            <v>26.439444444444444</v>
          </cell>
          <cell r="DU98">
            <v>6.4066666666459442</v>
          </cell>
          <cell r="DV98">
            <v>57.87</v>
          </cell>
          <cell r="DW98">
            <v>0.10816373494258164</v>
          </cell>
          <cell r="DX98">
            <v>2505.7131299999996</v>
          </cell>
          <cell r="DY98">
            <v>0</v>
          </cell>
          <cell r="DZ98">
            <v>0</v>
          </cell>
          <cell r="EA98">
            <v>0.22924334087073728</v>
          </cell>
          <cell r="EB98">
            <v>43.298999999999999</v>
          </cell>
          <cell r="EC98">
            <v>25671.639596298057</v>
          </cell>
          <cell r="ED98">
            <v>0</v>
          </cell>
          <cell r="EE98">
            <v>37</v>
          </cell>
          <cell r="EF98">
            <v>10.389189189155585</v>
          </cell>
          <cell r="EG98">
            <v>3.638888866847588E-2</v>
          </cell>
          <cell r="EH98">
            <v>54.961832393980842</v>
          </cell>
          <cell r="EI98">
            <v>14.770862264947608</v>
          </cell>
          <cell r="EJ98">
            <v>0</v>
          </cell>
          <cell r="EK98">
            <v>14.109742441209406</v>
          </cell>
          <cell r="EL98">
            <v>5.7738572574178022</v>
          </cell>
          <cell r="EM98">
            <v>0</v>
          </cell>
          <cell r="EN98">
            <v>0</v>
          </cell>
          <cell r="EO98">
            <v>175.54679887484144</v>
          </cell>
          <cell r="EP98">
            <v>-171.08515284816158</v>
          </cell>
          <cell r="EQ98">
            <v>427.38098595857269</v>
          </cell>
          <cell r="ER98">
            <v>177.82803742526764</v>
          </cell>
          <cell r="ES98">
            <v>-231.16400880211697</v>
          </cell>
          <cell r="ET98">
            <v>-5.4597816399530541E-2</v>
          </cell>
          <cell r="EU98">
            <v>-46.80637151826366</v>
          </cell>
          <cell r="EV98">
            <v>9.369722222173845</v>
          </cell>
          <cell r="EW98">
            <v>2.3483333332621905</v>
          </cell>
        </row>
        <row r="99">
          <cell r="A99">
            <v>42228</v>
          </cell>
          <cell r="B99">
            <v>7</v>
          </cell>
          <cell r="C99" t="str">
            <v>Wed</v>
          </cell>
          <cell r="D99">
            <v>35839</v>
          </cell>
          <cell r="E99">
            <v>313</v>
          </cell>
          <cell r="F99">
            <v>0</v>
          </cell>
          <cell r="G99">
            <v>0</v>
          </cell>
          <cell r="H99">
            <v>7136</v>
          </cell>
          <cell r="I99">
            <v>180</v>
          </cell>
          <cell r="J99">
            <v>0</v>
          </cell>
          <cell r="K99">
            <v>43468</v>
          </cell>
          <cell r="L99">
            <v>97</v>
          </cell>
          <cell r="M99">
            <v>43565</v>
          </cell>
          <cell r="N99">
            <v>318</v>
          </cell>
          <cell r="O99">
            <v>1382</v>
          </cell>
          <cell r="P99">
            <v>81425</v>
          </cell>
          <cell r="Q99">
            <v>649</v>
          </cell>
          <cell r="R99">
            <v>6</v>
          </cell>
          <cell r="S99">
            <v>0</v>
          </cell>
          <cell r="T99">
            <v>0</v>
          </cell>
          <cell r="U99">
            <v>615</v>
          </cell>
          <cell r="V99">
            <v>656</v>
          </cell>
          <cell r="W99">
            <v>655</v>
          </cell>
          <cell r="X99">
            <v>892</v>
          </cell>
          <cell r="Y99">
            <v>0</v>
          </cell>
          <cell r="Z99">
            <v>7</v>
          </cell>
          <cell r="AA99">
            <v>1</v>
          </cell>
          <cell r="AB99">
            <v>900</v>
          </cell>
          <cell r="AC99">
            <v>24</v>
          </cell>
          <cell r="AD99">
            <v>903</v>
          </cell>
          <cell r="AE99">
            <v>1</v>
          </cell>
          <cell r="AF99">
            <v>0</v>
          </cell>
          <cell r="AG99">
            <v>0</v>
          </cell>
          <cell r="AH99">
            <v>0.89975822258929461</v>
          </cell>
          <cell r="AI99">
            <v>1.0579562669718745</v>
          </cell>
          <cell r="AJ99">
            <v>0.99268427348854327</v>
          </cell>
          <cell r="AK99">
            <v>197.6787905812138</v>
          </cell>
          <cell r="AL99">
            <v>232.28200371057514</v>
          </cell>
          <cell r="AM99">
            <v>4.1409772706358702E-3</v>
          </cell>
          <cell r="AN99">
            <v>16.822202385817484</v>
          </cell>
          <cell r="AO99">
            <v>30.469424625654529</v>
          </cell>
          <cell r="AP99">
            <v>24.540451584281488</v>
          </cell>
          <cell r="AQ99">
            <v>15.920599554455832</v>
          </cell>
          <cell r="AR99">
            <v>66.363358778625951</v>
          </cell>
          <cell r="AS99">
            <v>14.904569354514543</v>
          </cell>
          <cell r="AT99">
            <v>75.395830422438209</v>
          </cell>
          <cell r="AU99">
            <v>187.48508360385526</v>
          </cell>
          <cell r="AV99">
            <v>0.40214308772288826</v>
          </cell>
          <cell r="AW99">
            <v>0.61158307919821464</v>
          </cell>
          <cell r="AX99">
            <v>44.20979302824658</v>
          </cell>
          <cell r="BF99">
            <v>22.375</v>
          </cell>
          <cell r="BG99">
            <v>117.44527777770276</v>
          </cell>
          <cell r="BH99">
            <v>445.64888888868865</v>
          </cell>
          <cell r="BI99">
            <v>13.560277777777777</v>
          </cell>
          <cell r="BJ99">
            <v>599.02944444416914</v>
          </cell>
          <cell r="BK99">
            <v>231.84777777759257</v>
          </cell>
          <cell r="BL99">
            <v>208.60694444444445</v>
          </cell>
          <cell r="BM99">
            <v>181.29916666642092</v>
          </cell>
          <cell r="BN99">
            <v>161.35055555555556</v>
          </cell>
          <cell r="BO99">
            <v>1.3474999999999999</v>
          </cell>
          <cell r="BP99">
            <v>1.2124999999999999</v>
          </cell>
          <cell r="BQ99">
            <v>0</v>
          </cell>
          <cell r="BR99">
            <v>0</v>
          </cell>
          <cell r="BS99">
            <v>0</v>
          </cell>
          <cell r="BT99">
            <v>0</v>
          </cell>
          <cell r="BU99">
            <v>49.201111111171649</v>
          </cell>
          <cell r="BV99">
            <v>46.043888888888887</v>
          </cell>
          <cell r="BW99">
            <v>82.153333333163374</v>
          </cell>
          <cell r="BX99">
            <v>45.356944444444444</v>
          </cell>
          <cell r="BY99">
            <v>36.796388888718923</v>
          </cell>
          <cell r="BZ99">
            <v>43.671944444444442</v>
          </cell>
          <cell r="CA99">
            <v>41.141666666484284</v>
          </cell>
          <cell r="CB99">
            <v>0</v>
          </cell>
          <cell r="CC99">
            <v>0</v>
          </cell>
          <cell r="CD99">
            <v>60.384166666807658</v>
          </cell>
          <cell r="CE99">
            <v>59.140833333333333</v>
          </cell>
          <cell r="CF99">
            <v>60.092777777918769</v>
          </cell>
          <cell r="CG99">
            <v>58.782222222222224</v>
          </cell>
          <cell r="CH99">
            <v>0</v>
          </cell>
          <cell r="CI99">
            <v>0</v>
          </cell>
          <cell r="CJ99">
            <v>0.27500000000000002</v>
          </cell>
          <cell r="CK99">
            <v>0.32361111111111113</v>
          </cell>
          <cell r="CL99">
            <v>1.638888888888889E-2</v>
          </cell>
          <cell r="CM99">
            <v>3.5000000000000003E-2</v>
          </cell>
          <cell r="CN99">
            <v>0</v>
          </cell>
          <cell r="CO99">
            <v>415.5269444440479</v>
          </cell>
          <cell r="CP99">
            <v>63.633055555555558</v>
          </cell>
          <cell r="CQ99">
            <v>0</v>
          </cell>
          <cell r="CR99">
            <v>0</v>
          </cell>
          <cell r="CS99">
            <v>0</v>
          </cell>
          <cell r="CT99">
            <v>0</v>
          </cell>
          <cell r="CU99">
            <v>21.175833333333333</v>
          </cell>
          <cell r="CV99">
            <v>0</v>
          </cell>
          <cell r="CW99">
            <v>7.443888888888889</v>
          </cell>
          <cell r="CX99">
            <v>23.180833333333332</v>
          </cell>
          <cell r="CY99">
            <v>13.7</v>
          </cell>
          <cell r="CZ99">
            <v>0.37111111111111111</v>
          </cell>
          <cell r="DA99">
            <v>6.3297222222222222</v>
          </cell>
          <cell r="DB99">
            <v>0</v>
          </cell>
          <cell r="DC99">
            <v>0</v>
          </cell>
          <cell r="DD99">
            <v>0</v>
          </cell>
          <cell r="DE99">
            <v>0</v>
          </cell>
          <cell r="DF99">
            <v>0</v>
          </cell>
          <cell r="DG99">
            <v>0</v>
          </cell>
          <cell r="DH99">
            <v>0</v>
          </cell>
          <cell r="DI99">
            <v>9.6824999999999992</v>
          </cell>
          <cell r="DJ99">
            <v>4.6966666667349637</v>
          </cell>
          <cell r="DK99">
            <v>5.5619444444444444</v>
          </cell>
          <cell r="DL99">
            <v>0</v>
          </cell>
          <cell r="DM99">
            <v>0</v>
          </cell>
          <cell r="DN99">
            <v>63.522777777846066</v>
          </cell>
          <cell r="DO99">
            <v>155.77555555562384</v>
          </cell>
          <cell r="DP99">
            <v>576.53055555528022</v>
          </cell>
          <cell r="DQ99">
            <v>24.79081388887705</v>
          </cell>
          <cell r="DR99">
            <v>4.3000000000000003E-2</v>
          </cell>
          <cell r="DS99">
            <v>601.32136944415731</v>
          </cell>
          <cell r="DT99">
            <v>30.941388888888891</v>
          </cell>
          <cell r="DU99">
            <v>5.2280555556085444</v>
          </cell>
          <cell r="DV99">
            <v>34.18</v>
          </cell>
          <cell r="DW99">
            <v>5.6841485662807764E-2</v>
          </cell>
          <cell r="DX99">
            <v>1429.8177599999999</v>
          </cell>
          <cell r="DY99">
            <v>0</v>
          </cell>
          <cell r="DZ99">
            <v>0</v>
          </cell>
          <cell r="EA99">
            <v>0.25905541274812482</v>
          </cell>
          <cell r="EB99">
            <v>41.832000000000001</v>
          </cell>
          <cell r="EC99">
            <v>26584.293286587992</v>
          </cell>
          <cell r="ED99">
            <v>567.25354000000004</v>
          </cell>
          <cell r="EE99">
            <v>45</v>
          </cell>
          <cell r="EF99">
            <v>6.9707407408113928</v>
          </cell>
          <cell r="EG99">
            <v>0.11944444444444445</v>
          </cell>
          <cell r="EH99">
            <v>8.3720930232558128</v>
          </cell>
          <cell r="EI99">
            <v>14.843713886825306</v>
          </cell>
          <cell r="EJ99">
            <v>0</v>
          </cell>
          <cell r="EK99">
            <v>25.454545454545453</v>
          </cell>
          <cell r="EL99">
            <v>61.016949152542367</v>
          </cell>
          <cell r="EM99">
            <v>0</v>
          </cell>
          <cell r="EN99">
            <v>0</v>
          </cell>
          <cell r="EO99">
            <v>145.03737494618682</v>
          </cell>
          <cell r="EP99">
            <v>438.42437958113715</v>
          </cell>
          <cell r="EQ99">
            <v>-116.35764381776706</v>
          </cell>
          <cell r="ER99">
            <v>-476.50788586418093</v>
          </cell>
          <cell r="ES99">
            <v>-277.74802469372611</v>
          </cell>
          <cell r="ET99">
            <v>-6.7097382060877231E-2</v>
          </cell>
          <cell r="EU99">
            <v>-65.971559775426698</v>
          </cell>
          <cell r="EV99">
            <v>0.30972222222480922</v>
          </cell>
          <cell r="EW99">
            <v>1.8397222221430598</v>
          </cell>
        </row>
        <row r="100">
          <cell r="A100">
            <v>42229</v>
          </cell>
          <cell r="B100">
            <v>7</v>
          </cell>
          <cell r="C100" t="str">
            <v>Thu</v>
          </cell>
          <cell r="D100">
            <v>39943</v>
          </cell>
          <cell r="E100">
            <v>241</v>
          </cell>
          <cell r="F100">
            <v>0</v>
          </cell>
          <cell r="G100">
            <v>0</v>
          </cell>
          <cell r="H100">
            <v>10090</v>
          </cell>
          <cell r="I100">
            <v>400</v>
          </cell>
          <cell r="J100">
            <v>0</v>
          </cell>
          <cell r="K100">
            <v>50674</v>
          </cell>
          <cell r="L100">
            <v>98</v>
          </cell>
          <cell r="M100">
            <v>50772</v>
          </cell>
          <cell r="N100">
            <v>699</v>
          </cell>
          <cell r="O100">
            <v>1036</v>
          </cell>
          <cell r="P100">
            <v>45537</v>
          </cell>
          <cell r="Q100">
            <v>726</v>
          </cell>
          <cell r="R100">
            <v>3</v>
          </cell>
          <cell r="S100">
            <v>0</v>
          </cell>
          <cell r="T100">
            <v>0</v>
          </cell>
          <cell r="U100">
            <v>706</v>
          </cell>
          <cell r="V100">
            <v>730</v>
          </cell>
          <cell r="W100">
            <v>729</v>
          </cell>
          <cell r="X100">
            <v>993</v>
          </cell>
          <cell r="Y100">
            <v>0</v>
          </cell>
          <cell r="Z100">
            <v>1</v>
          </cell>
          <cell r="AA100">
            <v>3</v>
          </cell>
          <cell r="AB100">
            <v>997</v>
          </cell>
          <cell r="AC100">
            <v>21</v>
          </cell>
          <cell r="AD100">
            <v>661</v>
          </cell>
          <cell r="AE100">
            <v>8</v>
          </cell>
          <cell r="AF100">
            <v>0</v>
          </cell>
          <cell r="AG100">
            <v>0</v>
          </cell>
          <cell r="AH100">
            <v>0.91340266552548866</v>
          </cell>
          <cell r="AI100">
            <v>0.99236570647875288</v>
          </cell>
          <cell r="AJ100">
            <v>0.98620594387654414</v>
          </cell>
          <cell r="AK100">
            <v>191.03282349547206</v>
          </cell>
          <cell r="AL100">
            <v>248.3824792442027</v>
          </cell>
          <cell r="AM100">
            <v>7.893594348186447E-3</v>
          </cell>
          <cell r="AN100">
            <v>16.661603616814265</v>
          </cell>
          <cell r="AO100">
            <v>30.578010986308112</v>
          </cell>
          <cell r="AP100">
            <v>23.358266093439401</v>
          </cell>
          <cell r="AQ100">
            <v>13.550115912283491</v>
          </cell>
          <cell r="AR100">
            <v>69.511659807956107</v>
          </cell>
          <cell r="AS100">
            <v>14.07154170662592</v>
          </cell>
          <cell r="AT100">
            <v>82.142307162472591</v>
          </cell>
          <cell r="AU100">
            <v>186.75099273883583</v>
          </cell>
          <cell r="AV100">
            <v>0.43984937353101777</v>
          </cell>
          <cell r="AW100">
            <v>0.5818019835589624</v>
          </cell>
          <cell r="AX100">
            <v>45.820284986803564</v>
          </cell>
          <cell r="BF100">
            <v>24.257222222222222</v>
          </cell>
          <cell r="BG100">
            <v>119.71805555531006</v>
          </cell>
          <cell r="BH100">
            <v>489.08583333278335</v>
          </cell>
          <cell r="BI100">
            <v>7.4308333333333332</v>
          </cell>
          <cell r="BJ100">
            <v>640.491944443649</v>
          </cell>
          <cell r="BK100">
            <v>271.34527777780363</v>
          </cell>
          <cell r="BL100">
            <v>247.84749999999997</v>
          </cell>
          <cell r="BM100">
            <v>209.0897222222481</v>
          </cell>
          <cell r="BN100">
            <v>183.36500000000001</v>
          </cell>
          <cell r="BO100">
            <v>0.97027777777777779</v>
          </cell>
          <cell r="BP100">
            <v>1.0413888888888889</v>
          </cell>
          <cell r="BQ100">
            <v>0</v>
          </cell>
          <cell r="BR100">
            <v>0</v>
          </cell>
          <cell r="BS100">
            <v>0</v>
          </cell>
          <cell r="BT100">
            <v>0</v>
          </cell>
          <cell r="BU100">
            <v>61.285277777777779</v>
          </cell>
          <cell r="BV100">
            <v>63.441111111111113</v>
          </cell>
          <cell r="BW100">
            <v>62.178888888852669</v>
          </cell>
          <cell r="BX100">
            <v>33.880555555555553</v>
          </cell>
          <cell r="BY100">
            <v>28.298333333297116</v>
          </cell>
          <cell r="BZ100">
            <v>31.977499999999999</v>
          </cell>
          <cell r="CA100">
            <v>53.800277777634712</v>
          </cell>
          <cell r="CB100">
            <v>0</v>
          </cell>
          <cell r="CC100">
            <v>0</v>
          </cell>
          <cell r="CD100">
            <v>70.852222221715678</v>
          </cell>
          <cell r="CE100">
            <v>66.416111111111121</v>
          </cell>
          <cell r="CF100">
            <v>70.528611110604572</v>
          </cell>
          <cell r="CG100">
            <v>66.222222222222229</v>
          </cell>
          <cell r="CH100">
            <v>0</v>
          </cell>
          <cell r="CI100">
            <v>0</v>
          </cell>
          <cell r="CJ100">
            <v>4.3611111111111114E-2</v>
          </cell>
          <cell r="CK100">
            <v>4.8333333333333332E-2</v>
          </cell>
          <cell r="CL100">
            <v>0.28000000000000003</v>
          </cell>
          <cell r="CM100">
            <v>0.14555555555555555</v>
          </cell>
          <cell r="CN100">
            <v>0</v>
          </cell>
          <cell r="CO100">
            <v>458.17666666600672</v>
          </cell>
          <cell r="CP100">
            <v>58.382499999999993</v>
          </cell>
          <cell r="CQ100">
            <v>0</v>
          </cell>
          <cell r="CR100">
            <v>5.2072222222222226</v>
          </cell>
          <cell r="CS100">
            <v>0</v>
          </cell>
          <cell r="CT100">
            <v>0</v>
          </cell>
          <cell r="CU100">
            <v>30.76861111111111</v>
          </cell>
          <cell r="CV100">
            <v>0</v>
          </cell>
          <cell r="CW100">
            <v>8.0494444444444451</v>
          </cell>
          <cell r="CX100">
            <v>23.723055555555554</v>
          </cell>
          <cell r="CY100">
            <v>5.9</v>
          </cell>
          <cell r="CZ100">
            <v>2.8916666667026263</v>
          </cell>
          <cell r="DA100">
            <v>6.1591666666666667</v>
          </cell>
          <cell r="DB100">
            <v>0.93333333333333335</v>
          </cell>
          <cell r="DC100">
            <v>0</v>
          </cell>
          <cell r="DD100">
            <v>0</v>
          </cell>
          <cell r="DE100">
            <v>0</v>
          </cell>
          <cell r="DF100">
            <v>0</v>
          </cell>
          <cell r="DG100">
            <v>0</v>
          </cell>
          <cell r="DH100">
            <v>0</v>
          </cell>
          <cell r="DI100">
            <v>6.9755555555555553</v>
          </cell>
          <cell r="DJ100">
            <v>3.5469444443735605</v>
          </cell>
          <cell r="DK100">
            <v>0</v>
          </cell>
          <cell r="DL100">
            <v>0</v>
          </cell>
          <cell r="DM100">
            <v>0</v>
          </cell>
          <cell r="DN100">
            <v>50.12972222218729</v>
          </cell>
          <cell r="DO100">
            <v>152.53749999996506</v>
          </cell>
          <cell r="DP100">
            <v>616.90499999920678</v>
          </cell>
          <cell r="DQ100">
            <v>26.526914999965889</v>
          </cell>
          <cell r="DR100">
            <v>4.2999999999999997E-2</v>
          </cell>
          <cell r="DS100">
            <v>643.4319149991727</v>
          </cell>
          <cell r="DT100">
            <v>32.506666666666668</v>
          </cell>
          <cell r="DU100">
            <v>6.1908333332349885</v>
          </cell>
          <cell r="DV100">
            <v>92.52</v>
          </cell>
          <cell r="DW100">
            <v>0.14379143751381832</v>
          </cell>
          <cell r="DX100">
            <v>3706.3512000000001</v>
          </cell>
          <cell r="DY100">
            <v>0</v>
          </cell>
          <cell r="DZ100">
            <v>0</v>
          </cell>
          <cell r="EA100">
            <v>0.2370685948957959</v>
          </cell>
          <cell r="EB100">
            <v>40.06</v>
          </cell>
          <cell r="EC100">
            <v>29482.233714866859</v>
          </cell>
          <cell r="ED100">
            <v>297.67918333333336</v>
          </cell>
          <cell r="EE100">
            <v>47</v>
          </cell>
          <cell r="EF100">
            <v>7.9031914892361552</v>
          </cell>
          <cell r="EG100">
            <v>0.41083333333566163</v>
          </cell>
          <cell r="EH100">
            <v>19.472616632749684</v>
          </cell>
          <cell r="EI100">
            <v>14.079392524017733</v>
          </cell>
          <cell r="EJ100">
            <v>0</v>
          </cell>
          <cell r="EK100">
            <v>22.929936305732483</v>
          </cell>
          <cell r="EL100">
            <v>10.714285714285714</v>
          </cell>
          <cell r="EM100">
            <v>0</v>
          </cell>
          <cell r="EN100">
            <v>0</v>
          </cell>
          <cell r="EO100">
            <v>164.63986728732203</v>
          </cell>
          <cell r="EP100">
            <v>578.40526325425492</v>
          </cell>
          <cell r="EQ100">
            <v>-63.204195019209742</v>
          </cell>
          <cell r="ER100">
            <v>-196.09809189313373</v>
          </cell>
          <cell r="ES100">
            <v>-137.44388450769947</v>
          </cell>
          <cell r="ET100">
            <v>-9.6878477700129473E-2</v>
          </cell>
          <cell r="EU100">
            <v>-107.14075611686476</v>
          </cell>
          <cell r="EV100">
            <v>5.2352777777045656</v>
          </cell>
          <cell r="EW100">
            <v>5.1230555555555553</v>
          </cell>
        </row>
        <row r="101">
          <cell r="A101">
            <v>42230</v>
          </cell>
          <cell r="B101">
            <v>7</v>
          </cell>
          <cell r="C101" t="str">
            <v>Fri</v>
          </cell>
          <cell r="D101">
            <v>44326</v>
          </cell>
          <cell r="E101">
            <v>113</v>
          </cell>
          <cell r="F101">
            <v>0</v>
          </cell>
          <cell r="G101">
            <v>0</v>
          </cell>
          <cell r="H101">
            <v>8880</v>
          </cell>
          <cell r="I101">
            <v>1300</v>
          </cell>
          <cell r="J101">
            <v>0</v>
          </cell>
          <cell r="K101">
            <v>54619</v>
          </cell>
          <cell r="L101">
            <v>99</v>
          </cell>
          <cell r="M101">
            <v>54718</v>
          </cell>
          <cell r="N101">
            <v>585</v>
          </cell>
          <cell r="O101">
            <v>809</v>
          </cell>
          <cell r="P101">
            <v>37028</v>
          </cell>
          <cell r="Q101">
            <v>682</v>
          </cell>
          <cell r="R101">
            <v>3</v>
          </cell>
          <cell r="S101">
            <v>0</v>
          </cell>
          <cell r="T101">
            <v>0</v>
          </cell>
          <cell r="U101">
            <v>647</v>
          </cell>
          <cell r="V101">
            <v>685</v>
          </cell>
          <cell r="W101">
            <v>685</v>
          </cell>
          <cell r="X101">
            <v>1119</v>
          </cell>
          <cell r="Y101">
            <v>0</v>
          </cell>
          <cell r="Z101">
            <v>2</v>
          </cell>
          <cell r="AA101">
            <v>8</v>
          </cell>
          <cell r="AB101">
            <v>1129</v>
          </cell>
          <cell r="AC101">
            <v>13</v>
          </cell>
          <cell r="AD101">
            <v>641</v>
          </cell>
          <cell r="AE101">
            <v>4</v>
          </cell>
          <cell r="AF101">
            <v>0</v>
          </cell>
          <cell r="AG101">
            <v>0</v>
          </cell>
          <cell r="AH101">
            <v>0.86837535455619741</v>
          </cell>
          <cell r="AI101">
            <v>0.89640740263832275</v>
          </cell>
          <cell r="AJ101">
            <v>0.98928944140317476</v>
          </cell>
          <cell r="AK101">
            <v>195.27087302705772</v>
          </cell>
          <cell r="AL101">
            <v>192.61363636363637</v>
          </cell>
          <cell r="AM101">
            <v>2.3801241326278401E-2</v>
          </cell>
          <cell r="AN101">
            <v>14.684616548189416</v>
          </cell>
          <cell r="AO101">
            <v>31.399861997517487</v>
          </cell>
          <cell r="AP101">
            <v>21.856826232813074</v>
          </cell>
          <cell r="AQ101">
            <v>12.766287888620168</v>
          </cell>
          <cell r="AR101">
            <v>79.73576642335766</v>
          </cell>
          <cell r="AS101">
            <v>12.618167254851372</v>
          </cell>
          <cell r="AT101">
            <v>81.455177539019672</v>
          </cell>
          <cell r="AU101">
            <v>191.39601572198404</v>
          </cell>
          <cell r="AV101">
            <v>0.4255844994043082</v>
          </cell>
          <cell r="AW101">
            <v>0.8438570514571988</v>
          </cell>
          <cell r="AX101">
            <v>65.902709438158951</v>
          </cell>
          <cell r="BF101">
            <v>21.757222222222222</v>
          </cell>
          <cell r="BG101">
            <v>155.64777777815263</v>
          </cell>
          <cell r="BH101">
            <v>514.09722222332766</v>
          </cell>
          <cell r="BI101">
            <v>4.0125000000000002</v>
          </cell>
          <cell r="BJ101">
            <v>695.51472222370262</v>
          </cell>
          <cell r="BK101">
            <v>285.37166666696908</v>
          </cell>
          <cell r="BL101">
            <v>247.80972222222226</v>
          </cell>
          <cell r="BM101">
            <v>226.99750000020722</v>
          </cell>
          <cell r="BN101">
            <v>194.99027777777781</v>
          </cell>
          <cell r="BO101">
            <v>0.58666666666666667</v>
          </cell>
          <cell r="BP101">
            <v>0.61333333333333329</v>
          </cell>
          <cell r="BQ101">
            <v>0</v>
          </cell>
          <cell r="BR101">
            <v>0</v>
          </cell>
          <cell r="BS101">
            <v>0</v>
          </cell>
          <cell r="BT101">
            <v>0</v>
          </cell>
          <cell r="BU101">
            <v>57.7875000000952</v>
          </cell>
          <cell r="BV101">
            <v>52.206111111111113</v>
          </cell>
          <cell r="BW101">
            <v>55.091666666621137</v>
          </cell>
          <cell r="BX101">
            <v>25.764444444499805</v>
          </cell>
          <cell r="BY101">
            <v>29.327222222121328</v>
          </cell>
          <cell r="BZ101">
            <v>31.591111111111111</v>
          </cell>
          <cell r="CA101">
            <v>53.656944444328801</v>
          </cell>
          <cell r="CB101">
            <v>0</v>
          </cell>
          <cell r="CC101">
            <v>0</v>
          </cell>
          <cell r="CD101">
            <v>89.47416666758221</v>
          </cell>
          <cell r="CE101">
            <v>74.903333333333336</v>
          </cell>
          <cell r="CF101">
            <v>78.638888889644036</v>
          </cell>
          <cell r="CG101">
            <v>74.522499999999994</v>
          </cell>
          <cell r="CH101">
            <v>0</v>
          </cell>
          <cell r="CI101">
            <v>0</v>
          </cell>
          <cell r="CJ101">
            <v>3.2222222222222222E-2</v>
          </cell>
          <cell r="CK101">
            <v>6.277777777777778E-2</v>
          </cell>
          <cell r="CL101">
            <v>10.80305555571595</v>
          </cell>
          <cell r="CM101">
            <v>0.31805555555555554</v>
          </cell>
          <cell r="CN101">
            <v>0</v>
          </cell>
          <cell r="CO101">
            <v>483.59444444550121</v>
          </cell>
          <cell r="CP101">
            <v>77.197777777755789</v>
          </cell>
          <cell r="CQ101">
            <v>0</v>
          </cell>
          <cell r="CR101">
            <v>7.5530555555555559</v>
          </cell>
          <cell r="CS101">
            <v>0</v>
          </cell>
          <cell r="CT101">
            <v>0</v>
          </cell>
          <cell r="CU101">
            <v>30.429444444444446</v>
          </cell>
          <cell r="CV101">
            <v>0</v>
          </cell>
          <cell r="CW101">
            <v>8.5024999999999995</v>
          </cell>
          <cell r="CX101">
            <v>24.46638888888889</v>
          </cell>
          <cell r="CY101">
            <v>5.0436111111111108</v>
          </cell>
          <cell r="CZ101">
            <v>1.5949999998784106</v>
          </cell>
          <cell r="DA101">
            <v>9.1316666666666677</v>
          </cell>
          <cell r="DB101">
            <v>0</v>
          </cell>
          <cell r="DC101">
            <v>0</v>
          </cell>
          <cell r="DD101">
            <v>0</v>
          </cell>
          <cell r="DE101">
            <v>5.1977777777777776</v>
          </cell>
          <cell r="DF101">
            <v>0</v>
          </cell>
          <cell r="DG101">
            <v>0</v>
          </cell>
          <cell r="DH101">
            <v>0</v>
          </cell>
          <cell r="DI101">
            <v>7.3402777777777777</v>
          </cell>
          <cell r="DJ101">
            <v>1.7052777777777777</v>
          </cell>
          <cell r="DK101">
            <v>4.0811111111111114</v>
          </cell>
          <cell r="DL101">
            <v>0</v>
          </cell>
          <cell r="DM101">
            <v>0</v>
          </cell>
          <cell r="DN101">
            <v>58.561111110989529</v>
          </cell>
          <cell r="DO101">
            <v>182.24388888874532</v>
          </cell>
          <cell r="DP101">
            <v>670.54055555689786</v>
          </cell>
          <cell r="DQ101">
            <v>28.833243888946608</v>
          </cell>
          <cell r="DR101">
            <v>4.3000000000000003E-2</v>
          </cell>
          <cell r="DS101">
            <v>699.3737994458445</v>
          </cell>
          <cell r="DT101">
            <v>36.13388888888889</v>
          </cell>
          <cell r="DU101">
            <v>4.7022222226513888</v>
          </cell>
          <cell r="DV101">
            <v>73.22</v>
          </cell>
          <cell r="DW101">
            <v>0.10469365603632359</v>
          </cell>
          <cell r="DX101">
            <v>4368.08554</v>
          </cell>
          <cell r="DY101">
            <v>0</v>
          </cell>
          <cell r="DZ101">
            <v>0</v>
          </cell>
          <cell r="EA101">
            <v>0.26058152168861343</v>
          </cell>
          <cell r="EB101">
            <v>59.656999999999996</v>
          </cell>
          <cell r="EC101">
            <v>46090.628293540743</v>
          </cell>
          <cell r="ED101">
            <v>239.37371250000001</v>
          </cell>
          <cell r="EE101">
            <v>39</v>
          </cell>
          <cell r="EF101">
            <v>7.2341880348482901</v>
          </cell>
          <cell r="EG101">
            <v>0.11249999998111485</v>
          </cell>
          <cell r="EH101">
            <v>35.555555561524194</v>
          </cell>
          <cell r="EI101">
            <v>14.229600847620333</v>
          </cell>
          <cell r="EJ101">
            <v>0</v>
          </cell>
          <cell r="EK101">
            <v>62.068965517241381</v>
          </cell>
          <cell r="EL101">
            <v>0.7405312282937544</v>
          </cell>
          <cell r="EM101">
            <v>0</v>
          </cell>
          <cell r="EN101">
            <v>0</v>
          </cell>
          <cell r="EO101">
            <v>153.66645035665795</v>
          </cell>
          <cell r="EP101">
            <v>428.90028969238853</v>
          </cell>
          <cell r="EQ101">
            <v>359.81329493714816</v>
          </cell>
          <cell r="ER101">
            <v>-59.513807891914375</v>
          </cell>
          <cell r="ES101">
            <v>385.17082621274687</v>
          </cell>
          <cell r="ET101">
            <v>0.16517659019810693</v>
          </cell>
          <cell r="EU101">
            <v>136.89543657527707</v>
          </cell>
          <cell r="EV101">
            <v>7.0341666666666667</v>
          </cell>
          <cell r="EW101">
            <v>1.0347222220615691</v>
          </cell>
        </row>
        <row r="102">
          <cell r="A102">
            <v>42231</v>
          </cell>
          <cell r="B102">
            <v>7</v>
          </cell>
          <cell r="C102" t="str">
            <v>Sat</v>
          </cell>
          <cell r="D102">
            <v>31049</v>
          </cell>
          <cell r="E102">
            <v>0</v>
          </cell>
          <cell r="F102">
            <v>0</v>
          </cell>
          <cell r="G102">
            <v>0</v>
          </cell>
          <cell r="H102">
            <v>12979</v>
          </cell>
          <cell r="I102">
            <v>180</v>
          </cell>
          <cell r="J102">
            <v>0</v>
          </cell>
          <cell r="K102">
            <v>44208</v>
          </cell>
          <cell r="L102">
            <v>100</v>
          </cell>
          <cell r="M102">
            <v>44308</v>
          </cell>
          <cell r="N102">
            <v>223</v>
          </cell>
          <cell r="O102">
            <v>390</v>
          </cell>
          <cell r="P102">
            <v>20632</v>
          </cell>
          <cell r="Q102">
            <v>649</v>
          </cell>
          <cell r="R102">
            <v>0</v>
          </cell>
          <cell r="S102">
            <v>0</v>
          </cell>
          <cell r="T102">
            <v>0</v>
          </cell>
          <cell r="U102">
            <v>590</v>
          </cell>
          <cell r="V102">
            <v>650</v>
          </cell>
          <cell r="W102">
            <v>649</v>
          </cell>
          <cell r="X102">
            <v>796</v>
          </cell>
          <cell r="Y102">
            <v>0</v>
          </cell>
          <cell r="Z102">
            <v>6</v>
          </cell>
          <cell r="AA102">
            <v>1</v>
          </cell>
          <cell r="AB102">
            <v>803</v>
          </cell>
          <cell r="AC102">
            <v>25</v>
          </cell>
          <cell r="AD102">
            <v>70</v>
          </cell>
          <cell r="AE102">
            <v>56</v>
          </cell>
          <cell r="AF102">
            <v>0</v>
          </cell>
          <cell r="AG102">
            <v>0</v>
          </cell>
          <cell r="AH102">
            <v>0.97212622155272477</v>
          </cell>
          <cell r="AI102">
            <v>0.98108192295921259</v>
          </cell>
          <cell r="AJ102">
            <v>0.99495566413318859</v>
          </cell>
          <cell r="AK102">
            <v>202.10793540596691</v>
          </cell>
          <cell r="AL102">
            <v>0</v>
          </cell>
          <cell r="AM102">
            <v>4.0716612377850164E-3</v>
          </cell>
          <cell r="AN102">
            <v>22.674784799676875</v>
          </cell>
          <cell r="AO102">
            <v>27.130434782608695</v>
          </cell>
          <cell r="AP102">
            <v>24.781197759094507</v>
          </cell>
          <cell r="AQ102">
            <v>12.370151529551752</v>
          </cell>
          <cell r="AR102">
            <v>68.117103235747308</v>
          </cell>
          <cell r="AS102">
            <v>12.535666895051547</v>
          </cell>
          <cell r="AT102">
            <v>92.072452859889921</v>
          </cell>
          <cell r="AU102">
            <v>201.69493458640332</v>
          </cell>
          <cell r="AV102">
            <v>0.45649363008889726</v>
          </cell>
          <cell r="AW102">
            <v>0.96306438462548283</v>
          </cell>
          <cell r="AX102">
            <v>85.016011653373596</v>
          </cell>
          <cell r="BF102">
            <v>13.682222222222222</v>
          </cell>
          <cell r="BG102">
            <v>125.40333333317139</v>
          </cell>
          <cell r="BH102">
            <v>-4053838.0105555556</v>
          </cell>
          <cell r="BI102">
            <v>0</v>
          </cell>
          <cell r="BJ102">
            <v>-4053698.9250000003</v>
          </cell>
          <cell r="BK102">
            <v>219.18250000007762</v>
          </cell>
          <cell r="BL102">
            <v>213.07305555555556</v>
          </cell>
          <cell r="BM102">
            <v>153.62583333322857</v>
          </cell>
          <cell r="BN102">
            <v>140.69777777777779</v>
          </cell>
          <cell r="BO102">
            <v>0</v>
          </cell>
          <cell r="BP102">
            <v>0</v>
          </cell>
          <cell r="BQ102">
            <v>0</v>
          </cell>
          <cell r="BR102">
            <v>0</v>
          </cell>
          <cell r="BS102">
            <v>0</v>
          </cell>
          <cell r="BT102">
            <v>0</v>
          </cell>
          <cell r="BU102">
            <v>65.556666666849054</v>
          </cell>
          <cell r="BV102">
            <v>72.375277777777782</v>
          </cell>
          <cell r="BW102">
            <v>17.199722222085111</v>
          </cell>
          <cell r="BX102">
            <v>14.375</v>
          </cell>
          <cell r="BY102">
            <v>2.8247222220851107</v>
          </cell>
          <cell r="BZ102">
            <v>3.2761111111111112</v>
          </cell>
          <cell r="CA102">
            <v>52.465000000167123</v>
          </cell>
          <cell r="CB102">
            <v>0</v>
          </cell>
          <cell r="CC102">
            <v>0</v>
          </cell>
          <cell r="CD102">
            <v>64.057222222216524</v>
          </cell>
          <cell r="CE102">
            <v>62.340555555555561</v>
          </cell>
          <cell r="CF102">
            <v>63.506111111105419</v>
          </cell>
          <cell r="CG102">
            <v>61.980277777777779</v>
          </cell>
          <cell r="CH102">
            <v>0</v>
          </cell>
          <cell r="CI102">
            <v>0</v>
          </cell>
          <cell r="CJ102">
            <v>0.48222222222222222</v>
          </cell>
          <cell r="CK102">
            <v>0.31222222222222223</v>
          </cell>
          <cell r="CL102">
            <v>6.8888888888888888E-2</v>
          </cell>
          <cell r="CM102">
            <v>4.8055555555555553E-2</v>
          </cell>
          <cell r="CN102">
            <v>0</v>
          </cell>
          <cell r="CO102">
            <v>352.90444444454636</v>
          </cell>
          <cell r="CP102">
            <v>50.104722222242145</v>
          </cell>
          <cell r="CQ102">
            <v>0</v>
          </cell>
          <cell r="CR102">
            <v>0</v>
          </cell>
          <cell r="CS102">
            <v>0</v>
          </cell>
          <cell r="CT102">
            <v>0</v>
          </cell>
          <cell r="CU102">
            <v>23.724722222222223</v>
          </cell>
          <cell r="CV102">
            <v>0</v>
          </cell>
          <cell r="CW102">
            <v>6.02083333334601</v>
          </cell>
          <cell r="CX102">
            <v>18.674444444444447</v>
          </cell>
          <cell r="CY102">
            <v>1.5166666666666666</v>
          </cell>
          <cell r="CZ102">
            <v>0.91944444436088413</v>
          </cell>
          <cell r="DA102">
            <v>3.9577777777777778</v>
          </cell>
          <cell r="DB102">
            <v>0</v>
          </cell>
          <cell r="DC102">
            <v>0</v>
          </cell>
          <cell r="DD102">
            <v>0</v>
          </cell>
          <cell r="DE102">
            <v>0</v>
          </cell>
          <cell r="DF102">
            <v>0.58499999999999996</v>
          </cell>
          <cell r="DG102">
            <v>0</v>
          </cell>
          <cell r="DH102">
            <v>0</v>
          </cell>
          <cell r="DI102">
            <v>10.936111111111112</v>
          </cell>
          <cell r="DJ102">
            <v>6.1038888888888891</v>
          </cell>
          <cell r="DK102">
            <v>0</v>
          </cell>
          <cell r="DL102">
            <v>0</v>
          </cell>
          <cell r="DM102">
            <v>0</v>
          </cell>
          <cell r="DN102">
            <v>42.693333333249775</v>
          </cell>
          <cell r="DO102">
            <v>122.54361111106016</v>
          </cell>
          <cell r="DP102">
            <v>480.14361111105575</v>
          </cell>
          <cell r="DQ102">
            <v>20.646175277775395</v>
          </cell>
          <cell r="DR102">
            <v>4.2999999999999997E-2</v>
          </cell>
          <cell r="DS102">
            <v>500.78978638883115</v>
          </cell>
          <cell r="DT102">
            <v>21.120277777777776</v>
          </cell>
          <cell r="DU102">
            <v>4.6955555554492197</v>
          </cell>
          <cell r="DV102">
            <v>21.15</v>
          </cell>
          <cell r="DW102">
            <v>4.2233289445680465E-2</v>
          </cell>
          <cell r="DX102">
            <v>1725.2266499999998</v>
          </cell>
          <cell r="DY102">
            <v>0</v>
          </cell>
          <cell r="DZ102">
            <v>0</v>
          </cell>
          <cell r="EA102">
            <v>0.24470069965826521</v>
          </cell>
          <cell r="EB102">
            <v>81.570999999999998</v>
          </cell>
          <cell r="EC102">
            <v>42575.150315523344</v>
          </cell>
          <cell r="ED102">
            <v>0</v>
          </cell>
          <cell r="EE102">
            <v>39</v>
          </cell>
          <cell r="EF102">
            <v>7.2239316237680296</v>
          </cell>
          <cell r="EG102">
            <v>2.4994444447911035</v>
          </cell>
          <cell r="EH102">
            <v>22.404978881089043</v>
          </cell>
          <cell r="EI102">
            <v>12.534226802321109</v>
          </cell>
          <cell r="EJ102">
            <v>0</v>
          </cell>
          <cell r="EK102">
            <v>12.442396313364055</v>
          </cell>
          <cell r="EL102">
            <v>14.516129032258064</v>
          </cell>
          <cell r="EM102">
            <v>0</v>
          </cell>
          <cell r="EN102">
            <v>0</v>
          </cell>
          <cell r="EO102">
            <v>197.98139014537892</v>
          </cell>
          <cell r="EP102">
            <v>-554.85924867448841</v>
          </cell>
          <cell r="EQ102">
            <v>-571.8736473297057</v>
          </cell>
          <cell r="ER102">
            <v>46.333726365296599</v>
          </cell>
          <cell r="ES102">
            <v>389.0112281371467</v>
          </cell>
          <cell r="ET102">
            <v>0.28438392336639096</v>
          </cell>
          <cell r="EU102">
            <v>147.87854946007138</v>
          </cell>
          <cell r="EV102">
            <v>9.7363888888875962</v>
          </cell>
          <cell r="EW102">
            <v>0</v>
          </cell>
        </row>
        <row r="103">
          <cell r="A103">
            <v>42232</v>
          </cell>
          <cell r="B103">
            <v>7</v>
          </cell>
          <cell r="C103" t="str">
            <v>Sun</v>
          </cell>
          <cell r="D103">
            <v>12497</v>
          </cell>
          <cell r="E103">
            <v>223</v>
          </cell>
          <cell r="F103">
            <v>0</v>
          </cell>
          <cell r="G103">
            <v>0</v>
          </cell>
          <cell r="H103">
            <v>4567</v>
          </cell>
          <cell r="I103">
            <v>0</v>
          </cell>
          <cell r="J103">
            <v>0</v>
          </cell>
          <cell r="K103">
            <v>17287</v>
          </cell>
          <cell r="L103">
            <v>101</v>
          </cell>
          <cell r="M103">
            <v>17388</v>
          </cell>
          <cell r="N103">
            <v>195</v>
          </cell>
          <cell r="O103">
            <v>65</v>
          </cell>
          <cell r="P103">
            <v>1997</v>
          </cell>
          <cell r="Q103">
            <v>444</v>
          </cell>
          <cell r="R103">
            <v>0</v>
          </cell>
          <cell r="S103">
            <v>0</v>
          </cell>
          <cell r="T103">
            <v>0</v>
          </cell>
          <cell r="U103">
            <v>401</v>
          </cell>
          <cell r="V103">
            <v>444</v>
          </cell>
          <cell r="W103">
            <v>444</v>
          </cell>
          <cell r="X103">
            <v>337</v>
          </cell>
          <cell r="Y103">
            <v>0</v>
          </cell>
          <cell r="Z103">
            <v>1</v>
          </cell>
          <cell r="AA103">
            <v>0</v>
          </cell>
          <cell r="AB103">
            <v>338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0.91703190022253889</v>
          </cell>
          <cell r="AI103">
            <v>1.3279306498921279</v>
          </cell>
          <cell r="AJ103">
            <v>0.98871984728408635</v>
          </cell>
          <cell r="AK103">
            <v>218.07553041409966</v>
          </cell>
          <cell r="AL103">
            <v>282.08011243851018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15.920953025946966</v>
          </cell>
          <cell r="AR103">
            <v>38.934684684684683</v>
          </cell>
          <cell r="AS103">
            <v>17.179403916695811</v>
          </cell>
          <cell r="AT103">
            <v>90.497587533770101</v>
          </cell>
          <cell r="AU103">
            <v>186.18145700532841</v>
          </cell>
          <cell r="AV103">
            <v>0.48607196972993988</v>
          </cell>
          <cell r="AW103">
            <v>0.50049199359152352</v>
          </cell>
          <cell r="AX103">
            <v>43.426000000000002</v>
          </cell>
          <cell r="BF103">
            <v>4.4000000000000004</v>
          </cell>
          <cell r="BG103">
            <v>26.97999999987686</v>
          </cell>
          <cell r="BH103">
            <v>161.23138888886484</v>
          </cell>
          <cell r="BI103">
            <v>0</v>
          </cell>
          <cell r="BJ103">
            <v>192.61138888874171</v>
          </cell>
          <cell r="BK103">
            <v>92.850277777691119</v>
          </cell>
          <cell r="BL103">
            <v>85.146666666666661</v>
          </cell>
          <cell r="BM103">
            <v>57.305833333385337</v>
          </cell>
          <cell r="BN103">
            <v>54.691111111111113</v>
          </cell>
          <cell r="BO103">
            <v>0.79055555555555557</v>
          </cell>
          <cell r="BP103">
            <v>0.8880555555555556</v>
          </cell>
          <cell r="BQ103">
            <v>0</v>
          </cell>
          <cell r="BR103">
            <v>0</v>
          </cell>
          <cell r="BS103">
            <v>0</v>
          </cell>
          <cell r="BT103">
            <v>0</v>
          </cell>
          <cell r="BU103">
            <v>34.753888888750225</v>
          </cell>
          <cell r="BV103">
            <v>29.567499999999999</v>
          </cell>
          <cell r="BW103">
            <v>0</v>
          </cell>
          <cell r="BX103">
            <v>0</v>
          </cell>
          <cell r="BY103">
            <v>0</v>
          </cell>
          <cell r="BZ103">
            <v>0</v>
          </cell>
          <cell r="CA103">
            <v>27.887777777900403</v>
          </cell>
          <cell r="CB103">
            <v>0</v>
          </cell>
          <cell r="CC103">
            <v>0</v>
          </cell>
          <cell r="CD103">
            <v>19.674722221969212</v>
          </cell>
          <cell r="CE103">
            <v>26.126666666666665</v>
          </cell>
          <cell r="CF103">
            <v>19.634999999746988</v>
          </cell>
          <cell r="CG103">
            <v>26.074722222222221</v>
          </cell>
          <cell r="CH103">
            <v>0</v>
          </cell>
          <cell r="CI103">
            <v>0</v>
          </cell>
          <cell r="CJ103">
            <v>3.9722222222222221E-2</v>
          </cell>
          <cell r="CK103">
            <v>5.1944444444444446E-2</v>
          </cell>
          <cell r="CL103">
            <v>0</v>
          </cell>
          <cell r="CM103">
            <v>0</v>
          </cell>
          <cell r="CN103">
            <v>0</v>
          </cell>
          <cell r="CO103">
            <v>140.41277777756073</v>
          </cell>
          <cell r="CP103">
            <v>24.067222222279916</v>
          </cell>
          <cell r="CQ103">
            <v>0</v>
          </cell>
          <cell r="CR103">
            <v>0</v>
          </cell>
          <cell r="CS103">
            <v>0</v>
          </cell>
          <cell r="CT103">
            <v>0</v>
          </cell>
          <cell r="CU103">
            <v>6.2138888888888886</v>
          </cell>
          <cell r="CV103">
            <v>0</v>
          </cell>
          <cell r="CW103">
            <v>0</v>
          </cell>
          <cell r="CX103">
            <v>8.2974999999999994</v>
          </cell>
          <cell r="CY103">
            <v>0</v>
          </cell>
          <cell r="CZ103">
            <v>1.4480555556300614</v>
          </cell>
          <cell r="DA103">
            <v>1.3811111111111112</v>
          </cell>
          <cell r="DB103">
            <v>0</v>
          </cell>
          <cell r="DC103">
            <v>0</v>
          </cell>
          <cell r="DD103">
            <v>0</v>
          </cell>
          <cell r="DE103">
            <v>0</v>
          </cell>
          <cell r="DF103">
            <v>0.16</v>
          </cell>
          <cell r="DG103">
            <v>0</v>
          </cell>
          <cell r="DH103">
            <v>0</v>
          </cell>
          <cell r="DI103">
            <v>7.4802777777777774</v>
          </cell>
          <cell r="DJ103">
            <v>0</v>
          </cell>
          <cell r="DK103">
            <v>0</v>
          </cell>
          <cell r="DL103">
            <v>0</v>
          </cell>
          <cell r="DM103">
            <v>0</v>
          </cell>
          <cell r="DN103">
            <v>18.766944444518948</v>
          </cell>
          <cell r="DO103">
            <v>49.048055555687753</v>
          </cell>
          <cell r="DP103">
            <v>191.02166666651948</v>
          </cell>
          <cell r="DQ103">
            <v>8.2139316666603364</v>
          </cell>
          <cell r="DR103">
            <v>4.2999999999999997E-2</v>
          </cell>
          <cell r="DS103">
            <v>199.23559833317981</v>
          </cell>
          <cell r="DT103">
            <v>10.172777777777778</v>
          </cell>
          <cell r="DU103">
            <v>1.5608333332709812</v>
          </cell>
          <cell r="DV103">
            <v>0</v>
          </cell>
          <cell r="DW103">
            <v>0</v>
          </cell>
          <cell r="DX103">
            <v>0</v>
          </cell>
          <cell r="DY103">
            <v>0</v>
          </cell>
          <cell r="DZ103">
            <v>0</v>
          </cell>
          <cell r="EA103">
            <v>0.24618118431659564</v>
          </cell>
          <cell r="EB103">
            <v>43.426000000000002</v>
          </cell>
          <cell r="EC103">
            <v>8652.0050932166669</v>
          </cell>
          <cell r="ED103">
            <v>0</v>
          </cell>
          <cell r="EE103">
            <v>15</v>
          </cell>
          <cell r="EF103">
            <v>6.2433333330839247</v>
          </cell>
          <cell r="EG103">
            <v>0</v>
          </cell>
          <cell r="EH103">
            <v>0</v>
          </cell>
          <cell r="EI103">
            <v>17.16322892815597</v>
          </cell>
          <cell r="EJ103">
            <v>0</v>
          </cell>
          <cell r="EK103">
            <v>25.174825174825177</v>
          </cell>
          <cell r="EL103">
            <v>0</v>
          </cell>
          <cell r="EM103">
            <v>0</v>
          </cell>
          <cell r="EN103">
            <v>0</v>
          </cell>
          <cell r="EO103">
            <v>131.40975430459901</v>
          </cell>
          <cell r="EP103">
            <v>199.30414149988067</v>
          </cell>
          <cell r="EQ103">
            <v>-173.17116564417177</v>
          </cell>
          <cell r="ER103">
            <v>-331.43688221689723</v>
          </cell>
          <cell r="ES103">
            <v>-232.86388315913544</v>
          </cell>
          <cell r="ET103">
            <v>-0.17818846766756835</v>
          </cell>
          <cell r="EU103">
            <v>-70.93317460897282</v>
          </cell>
          <cell r="EV103">
            <v>2.0183333333855908</v>
          </cell>
          <cell r="EW103">
            <v>0</v>
          </cell>
        </row>
        <row r="104">
          <cell r="A104">
            <v>42233</v>
          </cell>
          <cell r="B104">
            <v>8</v>
          </cell>
          <cell r="C104" t="str">
            <v>Mon</v>
          </cell>
          <cell r="D104">
            <v>39032</v>
          </cell>
          <cell r="E104">
            <v>279</v>
          </cell>
          <cell r="F104">
            <v>0</v>
          </cell>
          <cell r="G104">
            <v>0</v>
          </cell>
          <cell r="H104">
            <v>3994</v>
          </cell>
          <cell r="I104">
            <v>180</v>
          </cell>
          <cell r="J104">
            <v>0</v>
          </cell>
          <cell r="K104">
            <v>43485</v>
          </cell>
          <cell r="L104">
            <v>102</v>
          </cell>
          <cell r="M104">
            <v>43587</v>
          </cell>
          <cell r="N104">
            <v>531</v>
          </cell>
          <cell r="O104">
            <v>1039</v>
          </cell>
          <cell r="P104">
            <v>56419</v>
          </cell>
          <cell r="Q104">
            <v>458</v>
          </cell>
          <cell r="R104">
            <v>3</v>
          </cell>
          <cell r="S104">
            <v>0</v>
          </cell>
          <cell r="T104">
            <v>0</v>
          </cell>
          <cell r="U104">
            <v>431</v>
          </cell>
          <cell r="V104">
            <v>463</v>
          </cell>
          <cell r="W104">
            <v>461</v>
          </cell>
          <cell r="X104">
            <v>806</v>
          </cell>
          <cell r="Y104">
            <v>0</v>
          </cell>
          <cell r="Z104">
            <v>15</v>
          </cell>
          <cell r="AA104">
            <v>1</v>
          </cell>
          <cell r="AB104">
            <v>822</v>
          </cell>
          <cell r="AC104">
            <v>11</v>
          </cell>
          <cell r="AD104">
            <v>545</v>
          </cell>
          <cell r="AE104">
            <v>1</v>
          </cell>
          <cell r="AF104">
            <v>0</v>
          </cell>
          <cell r="AG104">
            <v>0</v>
          </cell>
          <cell r="AH104">
            <v>0.93183497065320209</v>
          </cell>
          <cell r="AI104">
            <v>0.94834079392840354</v>
          </cell>
          <cell r="AJ104">
            <v>0.98778889272162818</v>
          </cell>
          <cell r="AK104">
            <v>206.41597795341937</v>
          </cell>
          <cell r="AL104">
            <v>255.1829268292683</v>
          </cell>
          <cell r="AM104">
            <v>4.1393583994480858E-3</v>
          </cell>
          <cell r="AN104">
            <v>21.411153216398294</v>
          </cell>
          <cell r="AO104">
            <v>39.451950764167961</v>
          </cell>
          <cell r="AP104">
            <v>24.560305438860212</v>
          </cell>
          <cell r="AQ104">
            <v>9.9745767295654595</v>
          </cell>
          <cell r="AR104">
            <v>94.327548806941437</v>
          </cell>
          <cell r="AS104">
            <v>14.470557169291935</v>
          </cell>
          <cell r="AT104">
            <v>85.924914361033942</v>
          </cell>
          <cell r="AU104">
            <v>203.23707616756087</v>
          </cell>
          <cell r="AV104">
            <v>0.42278168915494663</v>
          </cell>
          <cell r="AW104">
            <v>0.81135836945796613</v>
          </cell>
          <cell r="AX104">
            <v>66.841705092793731</v>
          </cell>
          <cell r="BF104">
            <v>13</v>
          </cell>
          <cell r="BG104">
            <v>120.16944444445454</v>
          </cell>
          <cell r="BH104">
            <v>389.42611111113052</v>
          </cell>
          <cell r="BI104">
            <v>8.6880555556321308</v>
          </cell>
          <cell r="BJ104">
            <v>531.28361111121717</v>
          </cell>
          <cell r="BK104">
            <v>213.96194444437072</v>
          </cell>
          <cell r="BL104">
            <v>199.37722222222223</v>
          </cell>
          <cell r="BM104">
            <v>189.09388888881514</v>
          </cell>
          <cell r="BN104">
            <v>172.92750000000001</v>
          </cell>
          <cell r="BO104">
            <v>1.0933333333333333</v>
          </cell>
          <cell r="BP104">
            <v>1.068888888888889</v>
          </cell>
          <cell r="BQ104">
            <v>0</v>
          </cell>
          <cell r="BR104">
            <v>0</v>
          </cell>
          <cell r="BS104">
            <v>0</v>
          </cell>
          <cell r="BT104">
            <v>0</v>
          </cell>
          <cell r="BU104">
            <v>23.774722222222223</v>
          </cell>
          <cell r="BV104">
            <v>25.380833333333332</v>
          </cell>
          <cell r="BW104">
            <v>48.526111111299443</v>
          </cell>
          <cell r="BX104">
            <v>26.335833333333333</v>
          </cell>
          <cell r="BY104">
            <v>22.190277777966113</v>
          </cell>
          <cell r="BZ104">
            <v>26.862222222222222</v>
          </cell>
          <cell r="CA104">
            <v>46.217500000131167</v>
          </cell>
          <cell r="CB104">
            <v>0</v>
          </cell>
          <cell r="CC104">
            <v>0</v>
          </cell>
          <cell r="CD104">
            <v>56.804999999887471</v>
          </cell>
          <cell r="CE104">
            <v>48.05222222222222</v>
          </cell>
          <cell r="CF104">
            <v>56.177499999848145</v>
          </cell>
          <cell r="CG104">
            <v>47.605555555555554</v>
          </cell>
          <cell r="CH104">
            <v>0</v>
          </cell>
          <cell r="CI104">
            <v>0</v>
          </cell>
          <cell r="CJ104">
            <v>0.56583333337265584</v>
          </cell>
          <cell r="CK104">
            <v>0.40833333333333333</v>
          </cell>
          <cell r="CL104">
            <v>6.1666666666666668E-2</v>
          </cell>
          <cell r="CM104">
            <v>3.833333333333333E-2</v>
          </cell>
          <cell r="CN104">
            <v>0</v>
          </cell>
          <cell r="CO104">
            <v>365.51055555568877</v>
          </cell>
          <cell r="CP104">
            <v>47.328055555555558</v>
          </cell>
          <cell r="CQ104">
            <v>0</v>
          </cell>
          <cell r="CR104">
            <v>7.2013888888888893</v>
          </cell>
          <cell r="CS104">
            <v>0</v>
          </cell>
          <cell r="CT104">
            <v>0</v>
          </cell>
          <cell r="CU104">
            <v>20.795000000000002</v>
          </cell>
          <cell r="CV104">
            <v>0</v>
          </cell>
          <cell r="CW104">
            <v>4.0575000000000001</v>
          </cell>
          <cell r="CX104">
            <v>20.041388888888889</v>
          </cell>
          <cell r="CY104">
            <v>4.8166666666666664</v>
          </cell>
          <cell r="CZ104">
            <v>2.591944444529557</v>
          </cell>
          <cell r="DA104">
            <v>8.5452777777777786</v>
          </cell>
          <cell r="DB104">
            <v>0</v>
          </cell>
          <cell r="DC104">
            <v>0</v>
          </cell>
          <cell r="DD104">
            <v>0</v>
          </cell>
          <cell r="DE104">
            <v>0</v>
          </cell>
          <cell r="DF104">
            <v>0</v>
          </cell>
          <cell r="DG104">
            <v>0</v>
          </cell>
          <cell r="DH104">
            <v>0</v>
          </cell>
          <cell r="DI104">
            <v>9.4652777777777786</v>
          </cell>
          <cell r="DJ104">
            <v>1.5788888888888888</v>
          </cell>
          <cell r="DK104">
            <v>7.8150000000000004</v>
          </cell>
          <cell r="DL104">
            <v>0</v>
          </cell>
          <cell r="DM104">
            <v>0</v>
          </cell>
          <cell r="DN104">
            <v>54.854444444529555</v>
          </cell>
          <cell r="DO104">
            <v>134.23638888897401</v>
          </cell>
          <cell r="DP104">
            <v>506.08138888899492</v>
          </cell>
          <cell r="DQ104">
            <v>21.76149972222678</v>
          </cell>
          <cell r="DR104">
            <v>4.2999999999999997E-2</v>
          </cell>
          <cell r="DS104">
            <v>527.84288861122172</v>
          </cell>
          <cell r="DT104">
            <v>27.893333333333331</v>
          </cell>
          <cell r="DU104">
            <v>6.3344444443321501</v>
          </cell>
          <cell r="DV104">
            <v>63.57</v>
          </cell>
          <cell r="DW104">
            <v>0.12043356341743187</v>
          </cell>
          <cell r="DX104">
            <v>3792.3954899999999</v>
          </cell>
          <cell r="DY104">
            <v>0</v>
          </cell>
          <cell r="DZ104">
            <v>0</v>
          </cell>
          <cell r="EA104">
            <v>0.25431125773458074</v>
          </cell>
          <cell r="EB104">
            <v>59.656999999999996</v>
          </cell>
          <cell r="EC104">
            <v>35281.918695879656</v>
          </cell>
          <cell r="ED104">
            <v>518.303330282346</v>
          </cell>
          <cell r="EE104">
            <v>30</v>
          </cell>
          <cell r="EF104">
            <v>12.6688888886643</v>
          </cell>
          <cell r="EG104">
            <v>5.7500000000000002E-2</v>
          </cell>
          <cell r="EH104">
            <v>17.391304347826086</v>
          </cell>
          <cell r="EI104">
            <v>14.347381068972075</v>
          </cell>
          <cell r="EJ104">
            <v>0</v>
          </cell>
          <cell r="EK104">
            <v>26.509572899483199</v>
          </cell>
          <cell r="EL104">
            <v>16.216216216216218</v>
          </cell>
          <cell r="EM104">
            <v>0</v>
          </cell>
          <cell r="EN104">
            <v>0</v>
          </cell>
          <cell r="EO104">
            <v>167.99355057308765</v>
          </cell>
          <cell r="EP104">
            <v>-536.47822783081835</v>
          </cell>
          <cell r="EQ104">
            <v>-1017.0781017010003</v>
          </cell>
          <cell r="ER104">
            <v>640.17643053499933</v>
          </cell>
          <cell r="ES104">
            <v>-272.9740967503696</v>
          </cell>
          <cell r="ET104">
            <v>0.15001015464270284</v>
          </cell>
          <cell r="EU104">
            <v>97.591639315335243</v>
          </cell>
          <cell r="EV104">
            <v>4.3719444444853188</v>
          </cell>
          <cell r="EW104">
            <v>0.88027777780959793</v>
          </cell>
        </row>
        <row r="105">
          <cell r="A105">
            <v>42217</v>
          </cell>
          <cell r="B105">
            <v>5</v>
          </cell>
          <cell r="C105" t="str">
            <v>Sat</v>
          </cell>
          <cell r="D105">
            <v>28193</v>
          </cell>
          <cell r="E105">
            <v>0</v>
          </cell>
          <cell r="F105">
            <v>0</v>
          </cell>
          <cell r="G105">
            <v>0</v>
          </cell>
          <cell r="H105">
            <v>12024</v>
          </cell>
          <cell r="I105">
            <v>0</v>
          </cell>
          <cell r="J105">
            <v>0</v>
          </cell>
          <cell r="K105">
            <v>40217</v>
          </cell>
          <cell r="L105">
            <v>103</v>
          </cell>
          <cell r="M105">
            <v>40320</v>
          </cell>
          <cell r="N105">
            <v>76</v>
          </cell>
          <cell r="O105">
            <v>478</v>
          </cell>
          <cell r="P105">
            <v>15995</v>
          </cell>
          <cell r="Q105">
            <v>659</v>
          </cell>
          <cell r="R105">
            <v>0</v>
          </cell>
          <cell r="S105">
            <v>0</v>
          </cell>
          <cell r="T105">
            <v>0</v>
          </cell>
          <cell r="U105">
            <v>600</v>
          </cell>
          <cell r="V105">
            <v>659</v>
          </cell>
          <cell r="W105">
            <v>659</v>
          </cell>
          <cell r="X105">
            <v>827</v>
          </cell>
          <cell r="Y105">
            <v>0</v>
          </cell>
          <cell r="Z105">
            <v>2</v>
          </cell>
          <cell r="AA105">
            <v>0</v>
          </cell>
          <cell r="AB105">
            <v>829</v>
          </cell>
          <cell r="AC105">
            <v>15</v>
          </cell>
          <cell r="AD105">
            <v>69</v>
          </cell>
          <cell r="AE105">
            <v>36</v>
          </cell>
          <cell r="AF105">
            <v>0</v>
          </cell>
          <cell r="AG105">
            <v>0</v>
          </cell>
          <cell r="AH105">
            <v>0.88444706390052386</v>
          </cell>
          <cell r="AI105">
            <v>0.81717530670834726</v>
          </cell>
          <cell r="AJ105">
            <v>0.99811025188353186</v>
          </cell>
          <cell r="AK105">
            <v>177.2491272436481</v>
          </cell>
          <cell r="AL105">
            <v>0</v>
          </cell>
          <cell r="AM105">
            <v>0</v>
          </cell>
          <cell r="AN105">
            <v>33.271461717097317</v>
          </cell>
          <cell r="AO105">
            <v>49.12080383649235</v>
          </cell>
          <cell r="AP105">
            <v>14.884947267719399</v>
          </cell>
          <cell r="AQ105">
            <v>12.863626258789887</v>
          </cell>
          <cell r="AR105">
            <v>61.02731411229135</v>
          </cell>
          <cell r="AS105">
            <v>11.33429798684501</v>
          </cell>
          <cell r="AT105">
            <v>81.11755055962233</v>
          </cell>
          <cell r="AU105">
            <v>174.50056587481677</v>
          </cell>
          <cell r="AV105">
            <v>0.46485551581428369</v>
          </cell>
          <cell r="AW105">
            <v>0.61810173620403319</v>
          </cell>
          <cell r="AX105">
            <v>48.071810965983708</v>
          </cell>
          <cell r="BF105">
            <v>14.875</v>
          </cell>
          <cell r="BG105">
            <v>156.72388888884362</v>
          </cell>
          <cell r="BH105">
            <v>337.98916666550514</v>
          </cell>
          <cell r="BI105">
            <v>8.0016666666666669</v>
          </cell>
          <cell r="BJ105">
            <v>517.58972222101545</v>
          </cell>
          <cell r="BK105">
            <v>230.46916666649022</v>
          </cell>
          <cell r="BL105">
            <v>203.83777777777777</v>
          </cell>
          <cell r="BM105">
            <v>159.05861111093466</v>
          </cell>
          <cell r="BN105">
            <v>134.66805555555555</v>
          </cell>
          <cell r="BO105">
            <v>0</v>
          </cell>
          <cell r="BP105">
            <v>0</v>
          </cell>
          <cell r="BQ105">
            <v>0</v>
          </cell>
          <cell r="BR105">
            <v>0</v>
          </cell>
          <cell r="BS105">
            <v>0</v>
          </cell>
          <cell r="BT105">
            <v>0</v>
          </cell>
          <cell r="BU105">
            <v>71.410555555555561</v>
          </cell>
          <cell r="BV105">
            <v>69.169722222222219</v>
          </cell>
          <cell r="BW105">
            <v>14.366666666597595</v>
          </cell>
          <cell r="BX105">
            <v>9.7311111111111117</v>
          </cell>
          <cell r="BY105">
            <v>4.6355555554864827</v>
          </cell>
          <cell r="BZ105">
            <v>3.0047222222222221</v>
          </cell>
          <cell r="CA105">
            <v>51.229722221577802</v>
          </cell>
          <cell r="CB105">
            <v>0</v>
          </cell>
          <cell r="CC105">
            <v>0</v>
          </cell>
          <cell r="CD105">
            <v>73.140833332789285</v>
          </cell>
          <cell r="CE105">
            <v>60.55222222222222</v>
          </cell>
          <cell r="CF105">
            <v>73.059444443900389</v>
          </cell>
          <cell r="CG105">
            <v>60.470277777777774</v>
          </cell>
          <cell r="CH105">
            <v>0</v>
          </cell>
          <cell r="CI105">
            <v>0</v>
          </cell>
          <cell r="CJ105">
            <v>8.1388888888888886E-2</v>
          </cell>
          <cell r="CK105">
            <v>8.1944444444444445E-2</v>
          </cell>
          <cell r="CL105">
            <v>0</v>
          </cell>
          <cell r="CM105">
            <v>0</v>
          </cell>
          <cell r="CN105">
            <v>0</v>
          </cell>
          <cell r="CO105">
            <v>369.20638888745486</v>
          </cell>
          <cell r="CP105">
            <v>46.790833333333332</v>
          </cell>
          <cell r="CQ105">
            <v>0</v>
          </cell>
          <cell r="CR105">
            <v>0</v>
          </cell>
          <cell r="CS105">
            <v>0</v>
          </cell>
          <cell r="CT105">
            <v>0</v>
          </cell>
          <cell r="CU105">
            <v>15.955555555555556</v>
          </cell>
          <cell r="CV105">
            <v>0</v>
          </cell>
          <cell r="CW105">
            <v>0</v>
          </cell>
          <cell r="CX105">
            <v>16.854166666666668</v>
          </cell>
          <cell r="CY105">
            <v>3.1669444444444443</v>
          </cell>
          <cell r="CZ105">
            <v>0.38055555555555554</v>
          </cell>
          <cell r="DA105">
            <v>6.6230555555555561</v>
          </cell>
          <cell r="DB105">
            <v>0</v>
          </cell>
          <cell r="DC105">
            <v>0</v>
          </cell>
          <cell r="DD105">
            <v>0</v>
          </cell>
          <cell r="DE105">
            <v>0</v>
          </cell>
          <cell r="DF105">
            <v>0.46250000000000002</v>
          </cell>
          <cell r="DG105">
            <v>0</v>
          </cell>
          <cell r="DH105">
            <v>0</v>
          </cell>
          <cell r="DI105">
            <v>9.3033333333333328</v>
          </cell>
          <cell r="DJ105">
            <v>4.0397222222222222</v>
          </cell>
          <cell r="DK105">
            <v>0</v>
          </cell>
          <cell r="DL105">
            <v>0</v>
          </cell>
          <cell r="DM105">
            <v>0</v>
          </cell>
          <cell r="DN105">
            <v>40.830277777777781</v>
          </cell>
          <cell r="DO105">
            <v>103.57666666666667</v>
          </cell>
          <cell r="DP105">
            <v>495.78666666518785</v>
          </cell>
          <cell r="DQ105">
            <v>21.31882666660308</v>
          </cell>
          <cell r="DR105">
            <v>4.3000000000000003E-2</v>
          </cell>
          <cell r="DS105">
            <v>517.10549333179097</v>
          </cell>
          <cell r="DT105">
            <v>30.463888888888889</v>
          </cell>
          <cell r="DU105">
            <v>23.003611111066355</v>
          </cell>
          <cell r="DV105">
            <v>38.049999999999997</v>
          </cell>
          <cell r="DW105">
            <v>7.3582664447901999E-2</v>
          </cell>
          <cell r="DX105">
            <v>1703.76485</v>
          </cell>
          <cell r="DY105">
            <v>0</v>
          </cell>
          <cell r="DZ105">
            <v>0</v>
          </cell>
          <cell r="EA105">
            <v>0.20030084383615057</v>
          </cell>
          <cell r="EB105">
            <v>44.777000000000001</v>
          </cell>
          <cell r="EC105">
            <v>24858.197524917603</v>
          </cell>
          <cell r="ED105">
            <v>358.29062833333336</v>
          </cell>
          <cell r="EE105">
            <v>34</v>
          </cell>
          <cell r="EF105">
            <v>40.59460784305827</v>
          </cell>
          <cell r="EG105">
            <v>1.1024999993022842</v>
          </cell>
          <cell r="EH105">
            <v>32.653061245154248</v>
          </cell>
          <cell r="EI105">
            <v>11.319549529767125</v>
          </cell>
          <cell r="EJ105">
            <v>0</v>
          </cell>
          <cell r="EK105">
            <v>24.573378839590443</v>
          </cell>
          <cell r="EL105">
            <v>0</v>
          </cell>
          <cell r="EM105">
            <v>0</v>
          </cell>
          <cell r="EN105">
            <v>0</v>
          </cell>
          <cell r="EO105">
            <v>168.37846879157297</v>
          </cell>
          <cell r="EP105">
            <v>903.78588916896047</v>
          </cell>
          <cell r="EQ105">
            <v>-719.08154534663538</v>
          </cell>
          <cell r="ER105">
            <v>-71.640351651117996</v>
          </cell>
          <cell r="ES105">
            <v>564.04703306833017</v>
          </cell>
          <cell r="ET105">
            <v>-3.0782468893610693E-2</v>
          </cell>
          <cell r="EU105">
            <v>-25.752692203968607</v>
          </cell>
          <cell r="EV105">
            <v>6.9052777777777781</v>
          </cell>
          <cell r="EW105">
            <v>3.6361111111644036</v>
          </cell>
        </row>
        <row r="106">
          <cell r="A106">
            <v>42234</v>
          </cell>
          <cell r="B106">
            <v>8</v>
          </cell>
          <cell r="C106" t="str">
            <v>Tue</v>
          </cell>
          <cell r="D106">
            <v>35158</v>
          </cell>
          <cell r="E106">
            <v>216</v>
          </cell>
          <cell r="F106">
            <v>0</v>
          </cell>
          <cell r="G106">
            <v>0</v>
          </cell>
          <cell r="H106">
            <v>5662</v>
          </cell>
          <cell r="I106">
            <v>392</v>
          </cell>
          <cell r="J106">
            <v>0</v>
          </cell>
          <cell r="K106">
            <v>41428</v>
          </cell>
          <cell r="L106">
            <v>104</v>
          </cell>
          <cell r="M106">
            <v>41532</v>
          </cell>
          <cell r="N106">
            <v>447</v>
          </cell>
          <cell r="O106">
            <v>1046</v>
          </cell>
          <cell r="P106">
            <v>52503</v>
          </cell>
          <cell r="Q106">
            <v>580</v>
          </cell>
          <cell r="R106">
            <v>3</v>
          </cell>
          <cell r="S106">
            <v>0</v>
          </cell>
          <cell r="T106">
            <v>0</v>
          </cell>
          <cell r="U106">
            <v>567</v>
          </cell>
          <cell r="V106">
            <v>583</v>
          </cell>
          <cell r="W106">
            <v>583</v>
          </cell>
          <cell r="X106">
            <v>743</v>
          </cell>
          <cell r="Y106">
            <v>0</v>
          </cell>
          <cell r="Z106">
            <v>2</v>
          </cell>
          <cell r="AA106">
            <v>3</v>
          </cell>
          <cell r="AB106">
            <v>748</v>
          </cell>
          <cell r="AC106">
            <v>8</v>
          </cell>
          <cell r="AD106">
            <v>808</v>
          </cell>
          <cell r="AE106">
            <v>14</v>
          </cell>
          <cell r="AF106">
            <v>0</v>
          </cell>
          <cell r="AG106">
            <v>0</v>
          </cell>
          <cell r="AH106">
            <v>0.91639354257390571</v>
          </cell>
          <cell r="AI106">
            <v>1.0286809278898013</v>
          </cell>
          <cell r="AJ106">
            <v>0.98921019600270343</v>
          </cell>
          <cell r="AK106">
            <v>212.82010754592076</v>
          </cell>
          <cell r="AL106">
            <v>194.98495486459379</v>
          </cell>
          <cell r="AM106">
            <v>9.4621994786134988E-3</v>
          </cell>
          <cell r="AN106">
            <v>15.635341452233423</v>
          </cell>
          <cell r="AO106">
            <v>31.611554637682755</v>
          </cell>
          <cell r="AP106">
            <v>23.897862272018521</v>
          </cell>
          <cell r="AQ106">
            <v>11.343761147592343</v>
          </cell>
          <cell r="AR106">
            <v>71.06003430531733</v>
          </cell>
          <cell r="AS106">
            <v>14.204854169116588</v>
          </cell>
          <cell r="AT106">
            <v>69.877890049522051</v>
          </cell>
          <cell r="AU106">
            <v>202.07000738411665</v>
          </cell>
          <cell r="AV106">
            <v>0.34581030086612785</v>
          </cell>
          <cell r="AW106">
            <v>0.6681786515844037</v>
          </cell>
          <cell r="AX106">
            <v>44.765977323924133</v>
          </cell>
          <cell r="BF106">
            <v>16.382222222222222</v>
          </cell>
          <cell r="BG106">
            <v>122.40527777778891</v>
          </cell>
          <cell r="BH106">
            <v>478.83499999984554</v>
          </cell>
          <cell r="BI106">
            <v>7.4166666666666672E-2</v>
          </cell>
          <cell r="BJ106">
            <v>617.69666666652336</v>
          </cell>
          <cell r="BK106">
            <v>205.01805555561322</v>
          </cell>
          <cell r="BL106">
            <v>187.8772222222222</v>
          </cell>
          <cell r="BM106">
            <v>165.20055555565332</v>
          </cell>
          <cell r="BN106">
            <v>147.2525</v>
          </cell>
          <cell r="BO106">
            <v>1.1077777777777778</v>
          </cell>
          <cell r="BP106">
            <v>0.95916666666666661</v>
          </cell>
          <cell r="BQ106">
            <v>0</v>
          </cell>
          <cell r="BR106">
            <v>0</v>
          </cell>
          <cell r="BS106">
            <v>0</v>
          </cell>
          <cell r="BT106">
            <v>0</v>
          </cell>
          <cell r="BU106">
            <v>38.709722222182123</v>
          </cell>
          <cell r="BV106">
            <v>39.665555555555557</v>
          </cell>
          <cell r="BW106">
            <v>66.89972222196559</v>
          </cell>
          <cell r="BX106">
            <v>33.089166666707023</v>
          </cell>
          <cell r="BY106">
            <v>33.810555555258567</v>
          </cell>
          <cell r="BZ106">
            <v>39.133055555555558</v>
          </cell>
          <cell r="CA106">
            <v>51.393888888760571</v>
          </cell>
          <cell r="CB106">
            <v>0</v>
          </cell>
          <cell r="CC106">
            <v>0</v>
          </cell>
          <cell r="CD106">
            <v>52.658055555843745</v>
          </cell>
          <cell r="CE106">
            <v>49.815555555555555</v>
          </cell>
          <cell r="CF106">
            <v>52.295555555843748</v>
          </cell>
          <cell r="CG106">
            <v>49.618055555555557</v>
          </cell>
          <cell r="CH106">
            <v>0</v>
          </cell>
          <cell r="CI106">
            <v>0</v>
          </cell>
          <cell r="CJ106">
            <v>0.23722222222222222</v>
          </cell>
          <cell r="CK106">
            <v>8.3611111111111108E-2</v>
          </cell>
          <cell r="CL106">
            <v>0.12527777777777777</v>
          </cell>
          <cell r="CM106">
            <v>0.1138888888888889</v>
          </cell>
          <cell r="CN106">
            <v>0</v>
          </cell>
          <cell r="CO106">
            <v>375.96972222218312</v>
          </cell>
          <cell r="CP106">
            <v>60.119166666803523</v>
          </cell>
          <cell r="CQ106">
            <v>0</v>
          </cell>
          <cell r="CR106">
            <v>7.7286111111111113</v>
          </cell>
          <cell r="CS106">
            <v>0</v>
          </cell>
          <cell r="CT106">
            <v>0</v>
          </cell>
          <cell r="CU106">
            <v>18.069722222222222</v>
          </cell>
          <cell r="CV106">
            <v>0</v>
          </cell>
          <cell r="CW106">
            <v>0</v>
          </cell>
          <cell r="CX106">
            <v>19.929722222222225</v>
          </cell>
          <cell r="CY106">
            <v>5.2333333333333334</v>
          </cell>
          <cell r="CZ106">
            <v>8.491944444321561</v>
          </cell>
          <cell r="DA106">
            <v>5.6511111111111116</v>
          </cell>
          <cell r="DB106">
            <v>0.37666666666666665</v>
          </cell>
          <cell r="DC106">
            <v>0</v>
          </cell>
          <cell r="DD106">
            <v>2.2336111111111112</v>
          </cell>
          <cell r="DE106">
            <v>61.392499999938686</v>
          </cell>
          <cell r="DF106">
            <v>0</v>
          </cell>
          <cell r="DG106">
            <v>0</v>
          </cell>
          <cell r="DH106">
            <v>0</v>
          </cell>
          <cell r="DI106">
            <v>16.562222222222221</v>
          </cell>
          <cell r="DJ106">
            <v>2.5680555555669384</v>
          </cell>
          <cell r="DK106">
            <v>5.1980555555555554</v>
          </cell>
          <cell r="DL106">
            <v>0</v>
          </cell>
          <cell r="DM106">
            <v>0</v>
          </cell>
          <cell r="DN106">
            <v>127.63722222204942</v>
          </cell>
          <cell r="DO106">
            <v>213.55472222218629</v>
          </cell>
          <cell r="DP106">
            <v>592.8627777776378</v>
          </cell>
          <cell r="DQ106">
            <v>25.493099444438418</v>
          </cell>
          <cell r="DR106">
            <v>4.299999999999999E-2</v>
          </cell>
          <cell r="DS106">
            <v>618.35587722207617</v>
          </cell>
          <cell r="DT106">
            <v>29.237500000000001</v>
          </cell>
          <cell r="DU106">
            <v>3.3383333332683782</v>
          </cell>
          <cell r="DV106">
            <v>20.95</v>
          </cell>
          <cell r="DW106">
            <v>3.3880166376224194E-2</v>
          </cell>
          <cell r="DX106">
            <v>907.11404999999991</v>
          </cell>
          <cell r="DY106">
            <v>0</v>
          </cell>
          <cell r="DZ106">
            <v>0</v>
          </cell>
          <cell r="EA106">
            <v>0.34535892693632519</v>
          </cell>
          <cell r="EB106">
            <v>43.298999999999999</v>
          </cell>
          <cell r="EC106">
            <v>27681.305177838676</v>
          </cell>
          <cell r="ED106">
            <v>3.2113425000000002</v>
          </cell>
          <cell r="EE106">
            <v>35</v>
          </cell>
          <cell r="EF106">
            <v>5.7228571427457915</v>
          </cell>
          <cell r="EG106">
            <v>0.79833333333669643</v>
          </cell>
          <cell r="EH106">
            <v>17.536534446690215</v>
          </cell>
          <cell r="EI106">
            <v>14.207708324402221</v>
          </cell>
          <cell r="EJ106">
            <v>0</v>
          </cell>
          <cell r="EK106">
            <v>8.4309133489461363</v>
          </cell>
          <cell r="EL106">
            <v>23.946784922394681</v>
          </cell>
          <cell r="EM106">
            <v>0</v>
          </cell>
          <cell r="EN106">
            <v>0</v>
          </cell>
          <cell r="EO106">
            <v>146.26816404162832</v>
          </cell>
          <cell r="EP106">
            <v>-289.59739310099701</v>
          </cell>
          <cell r="EQ106">
            <v>122.11903809879244</v>
          </cell>
          <cell r="ER106">
            <v>223.55631675245249</v>
          </cell>
          <cell r="ES106">
            <v>-123.07742264258761</v>
          </cell>
          <cell r="ET106">
            <v>6.8304367691404133E-3</v>
          </cell>
          <cell r="EU106">
            <v>6.321124911992519</v>
          </cell>
          <cell r="EV106">
            <v>6.4097222220737278</v>
          </cell>
          <cell r="EW106">
            <v>5.7961111111493988</v>
          </cell>
        </row>
        <row r="107">
          <cell r="A107">
            <v>42235</v>
          </cell>
          <cell r="B107">
            <v>8</v>
          </cell>
          <cell r="C107" t="str">
            <v>Wed</v>
          </cell>
          <cell r="D107">
            <v>36160</v>
          </cell>
          <cell r="E107">
            <v>166</v>
          </cell>
          <cell r="F107">
            <v>0</v>
          </cell>
          <cell r="G107">
            <v>0</v>
          </cell>
          <cell r="H107">
            <v>8025</v>
          </cell>
          <cell r="I107">
            <v>180</v>
          </cell>
          <cell r="J107">
            <v>0</v>
          </cell>
          <cell r="K107">
            <v>44531</v>
          </cell>
          <cell r="L107">
            <v>105</v>
          </cell>
          <cell r="M107">
            <v>44636</v>
          </cell>
          <cell r="N107">
            <v>243</v>
          </cell>
          <cell r="O107">
            <v>1378</v>
          </cell>
          <cell r="P107">
            <v>81525</v>
          </cell>
          <cell r="Q107">
            <v>631</v>
          </cell>
          <cell r="R107">
            <v>3</v>
          </cell>
          <cell r="S107">
            <v>0</v>
          </cell>
          <cell r="T107">
            <v>0</v>
          </cell>
          <cell r="U107">
            <v>616</v>
          </cell>
          <cell r="V107">
            <v>635</v>
          </cell>
          <cell r="W107">
            <v>634</v>
          </cell>
          <cell r="X107">
            <v>970</v>
          </cell>
          <cell r="Y107">
            <v>1</v>
          </cell>
          <cell r="Z107">
            <v>2</v>
          </cell>
          <cell r="AA107">
            <v>1</v>
          </cell>
          <cell r="AB107">
            <v>974</v>
          </cell>
          <cell r="AC107">
            <v>16</v>
          </cell>
          <cell r="AD107">
            <v>972</v>
          </cell>
          <cell r="AE107">
            <v>20</v>
          </cell>
          <cell r="AF107">
            <v>0</v>
          </cell>
          <cell r="AG107">
            <v>0</v>
          </cell>
          <cell r="AH107">
            <v>0.92429743127498609</v>
          </cell>
          <cell r="AI107">
            <v>1.018797768538682</v>
          </cell>
          <cell r="AJ107">
            <v>0.99454312725966176</v>
          </cell>
          <cell r="AK107">
            <v>205.73411785891614</v>
          </cell>
          <cell r="AL107">
            <v>163.05593451568896</v>
          </cell>
          <cell r="AM107">
            <v>4.0421279558060675E-3</v>
          </cell>
          <cell r="AN107">
            <v>16.878923461683748</v>
          </cell>
          <cell r="AO107">
            <v>33.096049796185227</v>
          </cell>
          <cell r="AP107">
            <v>24.297637729726766</v>
          </cell>
          <cell r="AQ107">
            <v>15.672917796761851</v>
          </cell>
          <cell r="AR107">
            <v>70.238170347003148</v>
          </cell>
          <cell r="AS107">
            <v>13.84757556852967</v>
          </cell>
          <cell r="AT107">
            <v>73.675928419599444</v>
          </cell>
          <cell r="AU107">
            <v>192.65326723741867</v>
          </cell>
          <cell r="AV107">
            <v>0.38242760933197145</v>
          </cell>
          <cell r="AW107">
            <v>0.63803138742246068</v>
          </cell>
          <cell r="AX107">
            <v>45.069563594626011</v>
          </cell>
          <cell r="BF107">
            <v>20.257222222222222</v>
          </cell>
          <cell r="BG107">
            <v>140.22194444441729</v>
          </cell>
          <cell r="BH107">
            <v>467.91833333300139</v>
          </cell>
          <cell r="BI107">
            <v>0</v>
          </cell>
          <cell r="BJ107">
            <v>628.3974999996409</v>
          </cell>
          <cell r="BK107">
            <v>231.14583333342415</v>
          </cell>
          <cell r="BL107">
            <v>213.64750000000001</v>
          </cell>
          <cell r="BM107">
            <v>175.76083333342416</v>
          </cell>
          <cell r="BN107">
            <v>160.99083333333334</v>
          </cell>
          <cell r="BO107">
            <v>1.0180555555555555</v>
          </cell>
          <cell r="BP107">
            <v>0.86444444444444446</v>
          </cell>
          <cell r="BQ107">
            <v>0</v>
          </cell>
          <cell r="BR107">
            <v>0</v>
          </cell>
          <cell r="BS107">
            <v>0</v>
          </cell>
          <cell r="BT107">
            <v>0</v>
          </cell>
          <cell r="BU107">
            <v>54.366944444444442</v>
          </cell>
          <cell r="BV107">
            <v>51.792222222222222</v>
          </cell>
          <cell r="BW107">
            <v>81.640277777676374</v>
          </cell>
          <cell r="BX107">
            <v>41.636388888888888</v>
          </cell>
          <cell r="BY107">
            <v>40.003888888787479</v>
          </cell>
          <cell r="BZ107">
            <v>47.209722222222219</v>
          </cell>
          <cell r="CA107">
            <v>40.451944444638727</v>
          </cell>
          <cell r="CB107">
            <v>0</v>
          </cell>
          <cell r="CC107">
            <v>0</v>
          </cell>
          <cell r="CD107">
            <v>70.337222222028203</v>
          </cell>
          <cell r="CE107">
            <v>65.205555555555563</v>
          </cell>
          <cell r="CF107">
            <v>70.130277777583757</v>
          </cell>
          <cell r="CG107">
            <v>65.102777777777774</v>
          </cell>
          <cell r="CH107">
            <v>5.1944444444444446E-2</v>
          </cell>
          <cell r="CI107">
            <v>2.75E-2</v>
          </cell>
          <cell r="CJ107">
            <v>0.10166666666666667</v>
          </cell>
          <cell r="CK107">
            <v>3.6388888888888887E-2</v>
          </cell>
          <cell r="CL107">
            <v>5.3333333333333337E-2</v>
          </cell>
          <cell r="CM107">
            <v>3.888888888888889E-2</v>
          </cell>
          <cell r="CN107">
            <v>0</v>
          </cell>
          <cell r="CO107">
            <v>423.5752777777675</v>
          </cell>
          <cell r="CP107">
            <v>74.236944444444447</v>
          </cell>
          <cell r="CQ107">
            <v>0</v>
          </cell>
          <cell r="CR107">
            <v>5.2136111111111108</v>
          </cell>
          <cell r="CS107">
            <v>0</v>
          </cell>
          <cell r="CT107">
            <v>0</v>
          </cell>
          <cell r="CU107">
            <v>23.5275</v>
          </cell>
          <cell r="CV107">
            <v>0</v>
          </cell>
          <cell r="CW107">
            <v>3.4972222222222222</v>
          </cell>
          <cell r="CX107">
            <v>24.516388888888891</v>
          </cell>
          <cell r="CY107">
            <v>13.933333333333334</v>
          </cell>
          <cell r="CZ107">
            <v>4.522500000121072</v>
          </cell>
          <cell r="DA107">
            <v>6.0302777777777781</v>
          </cell>
          <cell r="DB107">
            <v>0</v>
          </cell>
          <cell r="DC107">
            <v>0</v>
          </cell>
          <cell r="DD107">
            <v>0.96638888888888885</v>
          </cell>
          <cell r="DE107">
            <v>0</v>
          </cell>
          <cell r="DF107">
            <v>0.16666666666666666</v>
          </cell>
          <cell r="DG107">
            <v>0</v>
          </cell>
          <cell r="DH107">
            <v>0</v>
          </cell>
          <cell r="DI107">
            <v>6.5805555555555557</v>
          </cell>
          <cell r="DJ107">
            <v>4.9536111110324663</v>
          </cell>
          <cell r="DK107">
            <v>5.5611111111111109</v>
          </cell>
          <cell r="DL107">
            <v>0</v>
          </cell>
          <cell r="DM107">
            <v>0</v>
          </cell>
          <cell r="DN107">
            <v>67.230833333375756</v>
          </cell>
          <cell r="DO107">
            <v>173.70611111115352</v>
          </cell>
          <cell r="DP107">
            <v>604.41722222198371</v>
          </cell>
          <cell r="DQ107">
            <v>25.989940555545296</v>
          </cell>
          <cell r="DR107">
            <v>4.2999999999999997E-2</v>
          </cell>
          <cell r="DS107">
            <v>630.40716277752904</v>
          </cell>
          <cell r="DT107">
            <v>32.944722222222225</v>
          </cell>
          <cell r="DU107">
            <v>7.1358333330626902</v>
          </cell>
          <cell r="DV107">
            <v>48.79</v>
          </cell>
          <cell r="DW107">
            <v>7.7394425191862889E-2</v>
          </cell>
          <cell r="DX107">
            <v>2040.9832799999999</v>
          </cell>
          <cell r="DY107">
            <v>0</v>
          </cell>
          <cell r="DZ107">
            <v>0</v>
          </cell>
          <cell r="EA107">
            <v>0.27554590329497014</v>
          </cell>
          <cell r="EB107">
            <v>41.832000000000001</v>
          </cell>
          <cell r="EC107">
            <v>28412.175713309596</v>
          </cell>
          <cell r="ED107">
            <v>0</v>
          </cell>
          <cell r="EE107">
            <v>47</v>
          </cell>
          <cell r="EF107">
            <v>9.1095744677396038</v>
          </cell>
          <cell r="EG107">
            <v>0.88472222247342058</v>
          </cell>
          <cell r="EH107">
            <v>22.60596545668983</v>
          </cell>
          <cell r="EI107">
            <v>13.831401082943493</v>
          </cell>
          <cell r="EJ107">
            <v>19.251336898395721</v>
          </cell>
          <cell r="EK107">
            <v>19.672131147540984</v>
          </cell>
          <cell r="EL107">
            <v>18.75</v>
          </cell>
          <cell r="EM107">
            <v>0</v>
          </cell>
          <cell r="EN107">
            <v>0</v>
          </cell>
          <cell r="EO107">
            <v>147.60807475947905</v>
          </cell>
          <cell r="EP107">
            <v>172.07685097375824</v>
          </cell>
          <cell r="EQ107">
            <v>-130.68368509796193</v>
          </cell>
          <cell r="ER107">
            <v>-451.96008758279743</v>
          </cell>
          <cell r="ES107">
            <v>-81.617641192420081</v>
          </cell>
          <cell r="ET107">
            <v>-2.3316827392802608E-2</v>
          </cell>
          <cell r="EU107">
            <v>-23.038200457585528</v>
          </cell>
          <cell r="EV107">
            <v>0.16944444428715441</v>
          </cell>
          <cell r="EW107">
            <v>1.4313888889403703</v>
          </cell>
        </row>
        <row r="108">
          <cell r="A108">
            <v>42236</v>
          </cell>
          <cell r="B108">
            <v>8</v>
          </cell>
          <cell r="C108" t="str">
            <v>Thu</v>
          </cell>
          <cell r="D108">
            <v>44742</v>
          </cell>
          <cell r="E108">
            <v>165</v>
          </cell>
          <cell r="F108">
            <v>0</v>
          </cell>
          <cell r="G108">
            <v>0</v>
          </cell>
          <cell r="H108">
            <v>8000</v>
          </cell>
          <cell r="I108">
            <v>180</v>
          </cell>
          <cell r="J108">
            <v>0</v>
          </cell>
          <cell r="K108">
            <v>53087</v>
          </cell>
          <cell r="L108">
            <v>106</v>
          </cell>
          <cell r="M108">
            <v>53193</v>
          </cell>
          <cell r="N108">
            <v>361</v>
          </cell>
          <cell r="O108">
            <v>981</v>
          </cell>
          <cell r="P108">
            <v>43278</v>
          </cell>
          <cell r="Q108">
            <v>738</v>
          </cell>
          <cell r="R108">
            <v>3</v>
          </cell>
          <cell r="S108">
            <v>0</v>
          </cell>
          <cell r="T108">
            <v>0</v>
          </cell>
          <cell r="U108">
            <v>694</v>
          </cell>
          <cell r="V108">
            <v>741</v>
          </cell>
          <cell r="W108">
            <v>741</v>
          </cell>
          <cell r="X108">
            <v>1061</v>
          </cell>
          <cell r="Y108">
            <v>0</v>
          </cell>
          <cell r="Z108">
            <v>11</v>
          </cell>
          <cell r="AA108">
            <v>1</v>
          </cell>
          <cell r="AB108">
            <v>1073</v>
          </cell>
          <cell r="AC108">
            <v>13</v>
          </cell>
          <cell r="AD108">
            <v>617</v>
          </cell>
          <cell r="AE108">
            <v>64</v>
          </cell>
          <cell r="AF108">
            <v>0</v>
          </cell>
          <cell r="AG108">
            <v>0</v>
          </cell>
          <cell r="AH108">
            <v>0.90860618253197811</v>
          </cell>
          <cell r="AI108">
            <v>0.93186682767531159</v>
          </cell>
          <cell r="AJ108">
            <v>0.99319984176917131</v>
          </cell>
          <cell r="AK108">
            <v>201.18408825209929</v>
          </cell>
          <cell r="AL108">
            <v>156.89381933438983</v>
          </cell>
          <cell r="AM108">
            <v>3.3906606137095712E-3</v>
          </cell>
          <cell r="AN108">
            <v>20.837119290117368</v>
          </cell>
          <cell r="AO108">
            <v>58.815888083937047</v>
          </cell>
          <cell r="AP108">
            <v>20.295867179619215</v>
          </cell>
          <cell r="AQ108">
            <v>12.58806596977238</v>
          </cell>
          <cell r="AR108">
            <v>71.642375168690961</v>
          </cell>
          <cell r="AS108">
            <v>13.972112202303313</v>
          </cell>
          <cell r="AT108">
            <v>78.578497622071907</v>
          </cell>
          <cell r="AU108">
            <v>189.58401533238759</v>
          </cell>
          <cell r="AV108">
            <v>0.41447849642969314</v>
          </cell>
          <cell r="AW108">
            <v>0.56304678105931039</v>
          </cell>
          <cell r="AX108">
            <v>42.419338587329108</v>
          </cell>
          <cell r="BF108">
            <v>16.882222222222222</v>
          </cell>
          <cell r="BG108">
            <v>133.14638888894245</v>
          </cell>
          <cell r="BH108">
            <v>527.82777777748618</v>
          </cell>
          <cell r="BI108">
            <v>20.435833333333335</v>
          </cell>
          <cell r="BJ108">
            <v>698.29222222198416</v>
          </cell>
          <cell r="BK108">
            <v>280.01833333324743</v>
          </cell>
          <cell r="BL108">
            <v>254.42638888888891</v>
          </cell>
          <cell r="BM108">
            <v>222.39333333327434</v>
          </cell>
          <cell r="BN108">
            <v>197.35333333333335</v>
          </cell>
          <cell r="BO108">
            <v>1.0516666666666667</v>
          </cell>
          <cell r="BP108">
            <v>0.78527777777777774</v>
          </cell>
          <cell r="BQ108">
            <v>0</v>
          </cell>
          <cell r="BR108">
            <v>0</v>
          </cell>
          <cell r="BS108">
            <v>0</v>
          </cell>
          <cell r="BT108">
            <v>0</v>
          </cell>
          <cell r="BU108">
            <v>56.573333333306429</v>
          </cell>
          <cell r="BV108">
            <v>56.287777777777777</v>
          </cell>
          <cell r="BW108">
            <v>47.07944444438003</v>
          </cell>
          <cell r="BX108">
            <v>16.679166666666667</v>
          </cell>
          <cell r="BY108">
            <v>30.400277777713363</v>
          </cell>
          <cell r="BZ108">
            <v>29.096388888888889</v>
          </cell>
          <cell r="CA108">
            <v>58.865277778123918</v>
          </cell>
          <cell r="CB108">
            <v>0</v>
          </cell>
          <cell r="CC108">
            <v>0</v>
          </cell>
          <cell r="CD108">
            <v>76.795833333138788</v>
          </cell>
          <cell r="CE108">
            <v>70.796111111111117</v>
          </cell>
          <cell r="CF108">
            <v>75.909722222027682</v>
          </cell>
          <cell r="CG108">
            <v>70.216388888888886</v>
          </cell>
          <cell r="CH108">
            <v>0</v>
          </cell>
          <cell r="CI108">
            <v>0</v>
          </cell>
          <cell r="CJ108">
            <v>0.83499999999999996</v>
          </cell>
          <cell r="CK108">
            <v>0.53638888888888892</v>
          </cell>
          <cell r="CL108">
            <v>5.1111111111111114E-2</v>
          </cell>
          <cell r="CM108">
            <v>4.3333333333333335E-2</v>
          </cell>
          <cell r="CN108">
            <v>0</v>
          </cell>
          <cell r="CO108">
            <v>462.75888888889017</v>
          </cell>
          <cell r="CP108">
            <v>67.607222222193244</v>
          </cell>
          <cell r="CQ108">
            <v>0</v>
          </cell>
          <cell r="CR108">
            <v>7.1738888888888885</v>
          </cell>
          <cell r="CS108">
            <v>0</v>
          </cell>
          <cell r="CT108">
            <v>0</v>
          </cell>
          <cell r="CU108">
            <v>26.265833333333333</v>
          </cell>
          <cell r="CV108">
            <v>0</v>
          </cell>
          <cell r="CW108">
            <v>5.5980555555555558</v>
          </cell>
          <cell r="CX108">
            <v>27.413611111111109</v>
          </cell>
          <cell r="CY108">
            <v>9.4491666666666667</v>
          </cell>
          <cell r="CZ108">
            <v>2.3463888889771058</v>
          </cell>
          <cell r="DA108">
            <v>5.9950000000000001</v>
          </cell>
          <cell r="DB108">
            <v>0</v>
          </cell>
          <cell r="DC108">
            <v>0</v>
          </cell>
          <cell r="DD108">
            <v>0.35972222222222222</v>
          </cell>
          <cell r="DE108">
            <v>32.853055555535121</v>
          </cell>
          <cell r="DF108">
            <v>0.34333333333333332</v>
          </cell>
          <cell r="DG108">
            <v>0</v>
          </cell>
          <cell r="DH108">
            <v>0</v>
          </cell>
          <cell r="DI108">
            <v>16.715277777777779</v>
          </cell>
          <cell r="DJ108">
            <v>2.2244444444444444</v>
          </cell>
          <cell r="DK108">
            <v>3.4333333333333331</v>
          </cell>
          <cell r="DL108">
            <v>0</v>
          </cell>
          <cell r="DM108">
            <v>0</v>
          </cell>
          <cell r="DN108">
            <v>101.13333333340113</v>
          </cell>
          <cell r="DO108">
            <v>207.77833333337213</v>
          </cell>
          <cell r="DP108">
            <v>675.59194444420632</v>
          </cell>
          <cell r="DQ108">
            <v>29.05045361110087</v>
          </cell>
          <cell r="DR108">
            <v>4.2999999999999997E-2</v>
          </cell>
          <cell r="DS108">
            <v>704.64239805530724</v>
          </cell>
          <cell r="DT108">
            <v>33.451111111111111</v>
          </cell>
          <cell r="DU108">
            <v>5.0547222219440906</v>
          </cell>
          <cell r="DV108">
            <v>41.5</v>
          </cell>
          <cell r="DW108">
            <v>5.8895122000227229E-2</v>
          </cell>
          <cell r="DX108">
            <v>1662.49</v>
          </cell>
          <cell r="DY108">
            <v>0</v>
          </cell>
          <cell r="DZ108">
            <v>0</v>
          </cell>
          <cell r="EA108">
            <v>0.29487060941380316</v>
          </cell>
          <cell r="EB108">
            <v>40.06</v>
          </cell>
          <cell r="EC108">
            <v>29890.464466095611</v>
          </cell>
          <cell r="ED108">
            <v>818.65948333333347</v>
          </cell>
          <cell r="EE108">
            <v>45</v>
          </cell>
          <cell r="EF108">
            <v>6.7396296292587881</v>
          </cell>
          <cell r="EG108">
            <v>4.6980555555302033</v>
          </cell>
          <cell r="EH108">
            <v>13.622657127726796</v>
          </cell>
          <cell r="EI108">
            <v>13.977129265427825</v>
          </cell>
          <cell r="EJ108">
            <v>0</v>
          </cell>
          <cell r="EK108">
            <v>13.173652694610778</v>
          </cell>
          <cell r="EL108">
            <v>19.565217391304348</v>
          </cell>
          <cell r="EM108">
            <v>0</v>
          </cell>
          <cell r="EN108">
            <v>0</v>
          </cell>
          <cell r="EO108">
            <v>141.40938015561755</v>
          </cell>
          <cell r="EP108">
            <v>382.31339263362793</v>
          </cell>
          <cell r="EQ108">
            <v>-555.88866108103639</v>
          </cell>
          <cell r="ER108">
            <v>-7.411601088491925</v>
          </cell>
          <cell r="ES108">
            <v>-113.92341813098217</v>
          </cell>
          <cell r="ET108">
            <v>-9.8301433755952905E-2</v>
          </cell>
          <cell r="EU108">
            <v>-123.02238525145405</v>
          </cell>
          <cell r="EV108">
            <v>3.3469444445137762</v>
          </cell>
          <cell r="EW108">
            <v>4.0905555555498641</v>
          </cell>
        </row>
        <row r="109">
          <cell r="A109">
            <v>42237</v>
          </cell>
          <cell r="B109">
            <v>8</v>
          </cell>
          <cell r="C109" t="str">
            <v>Fri</v>
          </cell>
          <cell r="D109">
            <v>53048</v>
          </cell>
          <cell r="E109">
            <v>96</v>
          </cell>
          <cell r="F109">
            <v>0</v>
          </cell>
          <cell r="G109">
            <v>0</v>
          </cell>
          <cell r="H109">
            <v>7828</v>
          </cell>
          <cell r="I109">
            <v>360</v>
          </cell>
          <cell r="J109">
            <v>0</v>
          </cell>
          <cell r="K109">
            <v>61332</v>
          </cell>
          <cell r="L109">
            <v>107</v>
          </cell>
          <cell r="M109">
            <v>61439</v>
          </cell>
          <cell r="N109">
            <v>556</v>
          </cell>
          <cell r="O109">
            <v>748</v>
          </cell>
          <cell r="P109">
            <v>35721</v>
          </cell>
          <cell r="Q109">
            <v>679</v>
          </cell>
          <cell r="R109">
            <v>0</v>
          </cell>
          <cell r="S109">
            <v>0</v>
          </cell>
          <cell r="T109">
            <v>0</v>
          </cell>
          <cell r="U109">
            <v>659</v>
          </cell>
          <cell r="V109">
            <v>681</v>
          </cell>
          <cell r="W109">
            <v>679</v>
          </cell>
          <cell r="X109">
            <v>1092</v>
          </cell>
          <cell r="Y109">
            <v>0</v>
          </cell>
          <cell r="Z109">
            <v>1</v>
          </cell>
          <cell r="AA109">
            <v>2</v>
          </cell>
          <cell r="AB109">
            <v>1095</v>
          </cell>
          <cell r="AC109">
            <v>11</v>
          </cell>
          <cell r="AD109">
            <v>548</v>
          </cell>
          <cell r="AE109">
            <v>63</v>
          </cell>
          <cell r="AF109">
            <v>0</v>
          </cell>
          <cell r="AG109">
            <v>0</v>
          </cell>
          <cell r="AH109">
            <v>0.90898728732939982</v>
          </cell>
          <cell r="AI109">
            <v>0.93360199729371174</v>
          </cell>
          <cell r="AJ109">
            <v>0.99093458553446812</v>
          </cell>
          <cell r="AK109">
            <v>208.02752018734006</v>
          </cell>
          <cell r="AL109">
            <v>121.94777699364855</v>
          </cell>
          <cell r="AM109">
            <v>5.869692819409118E-3</v>
          </cell>
          <cell r="AN109">
            <v>15.14314796168814</v>
          </cell>
          <cell r="AO109">
            <v>33.307358343537793</v>
          </cell>
          <cell r="AP109">
            <v>20.343177693328993</v>
          </cell>
          <cell r="AQ109">
            <v>10.52454823750419</v>
          </cell>
          <cell r="AR109">
            <v>90.326951399116354</v>
          </cell>
          <cell r="AS109">
            <v>13.981896600598782</v>
          </cell>
          <cell r="AT109">
            <v>90.188444027501305</v>
          </cell>
          <cell r="AU109">
            <v>203.78223622627468</v>
          </cell>
          <cell r="AV109">
            <v>0.44257264861574258</v>
          </cell>
          <cell r="AW109">
            <v>0.7312822771095504</v>
          </cell>
          <cell r="AX109">
            <v>63.234142586192121</v>
          </cell>
          <cell r="BF109">
            <v>16.257222222222222</v>
          </cell>
          <cell r="BG109">
            <v>144.81916666666666</v>
          </cell>
          <cell r="BH109">
            <v>547.93861111202511</v>
          </cell>
          <cell r="BI109">
            <v>5.8963888888888887</v>
          </cell>
          <cell r="BJ109">
            <v>714.91138888980288</v>
          </cell>
          <cell r="BK109">
            <v>300.9683333335222</v>
          </cell>
          <cell r="BL109">
            <v>273.57638888888891</v>
          </cell>
          <cell r="BM109">
            <v>255.00472222246077</v>
          </cell>
          <cell r="BN109">
            <v>224.83638888888891</v>
          </cell>
          <cell r="BO109">
            <v>0.78722222222222227</v>
          </cell>
          <cell r="BP109">
            <v>0.62305555555555558</v>
          </cell>
          <cell r="BQ109">
            <v>0</v>
          </cell>
          <cell r="BR109">
            <v>0</v>
          </cell>
          <cell r="BS109">
            <v>0</v>
          </cell>
          <cell r="BT109">
            <v>0</v>
          </cell>
          <cell r="BU109">
            <v>45.17638888883922</v>
          </cell>
          <cell r="BV109">
            <v>48.116944444444442</v>
          </cell>
          <cell r="BW109">
            <v>49.395277777937913</v>
          </cell>
          <cell r="BX109">
            <v>22.4575</v>
          </cell>
          <cell r="BY109">
            <v>26.937777777937914</v>
          </cell>
          <cell r="BZ109">
            <v>26.278611111111111</v>
          </cell>
          <cell r="CA109">
            <v>64.515833333385842</v>
          </cell>
          <cell r="CB109">
            <v>0</v>
          </cell>
          <cell r="CC109">
            <v>0</v>
          </cell>
          <cell r="CD109">
            <v>78.315555555825384</v>
          </cell>
          <cell r="CE109">
            <v>71.986111111111114</v>
          </cell>
          <cell r="CF109">
            <v>78.184444444714273</v>
          </cell>
          <cell r="CG109">
            <v>71.876388888888897</v>
          </cell>
          <cell r="CH109">
            <v>0</v>
          </cell>
          <cell r="CI109">
            <v>0</v>
          </cell>
          <cell r="CJ109">
            <v>1.6666666666666666E-2</v>
          </cell>
          <cell r="CK109">
            <v>8.8888888888888889E-3</v>
          </cell>
          <cell r="CL109">
            <v>0.11444444444444445</v>
          </cell>
          <cell r="CM109">
            <v>0.10083333333333333</v>
          </cell>
          <cell r="CN109">
            <v>0</v>
          </cell>
          <cell r="CO109">
            <v>493.19500000067131</v>
          </cell>
          <cell r="CP109">
            <v>63.465555555464491</v>
          </cell>
          <cell r="CQ109">
            <v>0</v>
          </cell>
          <cell r="CR109">
            <v>7.2649999999999997</v>
          </cell>
          <cell r="CS109">
            <v>0</v>
          </cell>
          <cell r="CT109">
            <v>0</v>
          </cell>
          <cell r="CU109">
            <v>23.783055555492172</v>
          </cell>
          <cell r="CV109">
            <v>0</v>
          </cell>
          <cell r="CW109">
            <v>9.7080555555555552</v>
          </cell>
          <cell r="CX109">
            <v>27.941111111111109</v>
          </cell>
          <cell r="CY109">
            <v>9.7333333333333325</v>
          </cell>
          <cell r="CZ109">
            <v>5.4674999999800802</v>
          </cell>
          <cell r="DA109">
            <v>8.6247222222222213</v>
          </cell>
          <cell r="DB109">
            <v>0</v>
          </cell>
          <cell r="DC109">
            <v>0</v>
          </cell>
          <cell r="DD109">
            <v>0</v>
          </cell>
          <cell r="DE109">
            <v>2.0677777777777777</v>
          </cell>
          <cell r="DF109">
            <v>0.30055555555555558</v>
          </cell>
          <cell r="DG109">
            <v>0</v>
          </cell>
          <cell r="DH109">
            <v>0</v>
          </cell>
          <cell r="DI109">
            <v>9.4583333333333339</v>
          </cell>
          <cell r="DJ109">
            <v>7.2072222222222226</v>
          </cell>
          <cell r="DK109">
            <v>3.987222222222222</v>
          </cell>
          <cell r="DL109">
            <v>0</v>
          </cell>
          <cell r="DM109">
            <v>0</v>
          </cell>
          <cell r="DN109">
            <v>74.787777777757867</v>
          </cell>
          <cell r="DO109">
            <v>179.00944444427009</v>
          </cell>
          <cell r="DP109">
            <v>680.04277777869117</v>
          </cell>
          <cell r="DQ109">
            <v>29.241839444483716</v>
          </cell>
          <cell r="DR109">
            <v>4.2999999999999997E-2</v>
          </cell>
          <cell r="DS109">
            <v>709.28461722317491</v>
          </cell>
          <cell r="DT109">
            <v>38.436388888888892</v>
          </cell>
          <cell r="DU109">
            <v>7.8383333337498229</v>
          </cell>
          <cell r="DV109">
            <v>42.53</v>
          </cell>
          <cell r="DW109">
            <v>5.996182486870151E-2</v>
          </cell>
          <cell r="DX109">
            <v>2537.2122100000001</v>
          </cell>
          <cell r="DY109">
            <v>0</v>
          </cell>
          <cell r="DZ109">
            <v>0</v>
          </cell>
          <cell r="EA109">
            <v>0.25238027175196037</v>
          </cell>
          <cell r="EB109">
            <v>59.656999999999996</v>
          </cell>
          <cell r="EC109">
            <v>44851.004619682943</v>
          </cell>
          <cell r="ED109">
            <v>351.76087194444443</v>
          </cell>
          <cell r="EE109">
            <v>41</v>
          </cell>
          <cell r="EF109">
            <v>11.47073170792657</v>
          </cell>
          <cell r="EG109">
            <v>5.41527777777726</v>
          </cell>
          <cell r="EH109">
            <v>11.633752244166283</v>
          </cell>
          <cell r="EI109">
            <v>13.966972685623855</v>
          </cell>
          <cell r="EJ109">
            <v>0</v>
          </cell>
          <cell r="EK109">
            <v>60</v>
          </cell>
          <cell r="EL109">
            <v>17.475728155339805</v>
          </cell>
          <cell r="EM109">
            <v>0</v>
          </cell>
          <cell r="EN109">
            <v>0</v>
          </cell>
          <cell r="EO109">
            <v>173.27635502832098</v>
          </cell>
          <cell r="EP109">
            <v>-766.8698050421383</v>
          </cell>
          <cell r="EQ109">
            <v>221.68039058109142</v>
          </cell>
          <cell r="ER109">
            <v>644.72477878837083</v>
          </cell>
          <cell r="ES109">
            <v>-176.77455859055937</v>
          </cell>
          <cell r="ET109">
            <v>6.9934062294287114E-2</v>
          </cell>
          <cell r="EU109">
            <v>67.830379810824084</v>
          </cell>
          <cell r="EV109">
            <v>2.6074999999231658</v>
          </cell>
          <cell r="EW109">
            <v>1.8016666667670425</v>
          </cell>
        </row>
        <row r="110">
          <cell r="A110">
            <v>42238</v>
          </cell>
          <cell r="B110">
            <v>8</v>
          </cell>
          <cell r="C110" t="str">
            <v>Sat</v>
          </cell>
          <cell r="D110">
            <v>36937</v>
          </cell>
          <cell r="E110">
            <v>236</v>
          </cell>
          <cell r="F110">
            <v>0</v>
          </cell>
          <cell r="G110">
            <v>0</v>
          </cell>
          <cell r="H110">
            <v>11621</v>
          </cell>
          <cell r="I110">
            <v>0</v>
          </cell>
          <cell r="J110">
            <v>0</v>
          </cell>
          <cell r="K110">
            <v>48794</v>
          </cell>
          <cell r="L110">
            <v>108</v>
          </cell>
          <cell r="M110">
            <v>48902</v>
          </cell>
          <cell r="N110">
            <v>732</v>
          </cell>
          <cell r="O110">
            <v>472</v>
          </cell>
          <cell r="P110">
            <v>17343</v>
          </cell>
          <cell r="Q110">
            <v>666</v>
          </cell>
          <cell r="R110">
            <v>0</v>
          </cell>
          <cell r="S110">
            <v>0</v>
          </cell>
          <cell r="T110">
            <v>0</v>
          </cell>
          <cell r="U110">
            <v>631</v>
          </cell>
          <cell r="V110">
            <v>667</v>
          </cell>
          <cell r="W110">
            <v>666</v>
          </cell>
          <cell r="X110">
            <v>848</v>
          </cell>
          <cell r="Y110">
            <v>0</v>
          </cell>
          <cell r="Z110">
            <v>3</v>
          </cell>
          <cell r="AA110">
            <v>0</v>
          </cell>
          <cell r="AB110">
            <v>851</v>
          </cell>
          <cell r="AC110">
            <v>17</v>
          </cell>
          <cell r="AD110">
            <v>66</v>
          </cell>
          <cell r="AE110">
            <v>15</v>
          </cell>
          <cell r="AF110">
            <v>0</v>
          </cell>
          <cell r="AG110">
            <v>0</v>
          </cell>
          <cell r="AH110">
            <v>0.93994407183763229</v>
          </cell>
          <cell r="AI110">
            <v>0.82965653061661071</v>
          </cell>
          <cell r="AJ110">
            <v>0.98499815551092351</v>
          </cell>
          <cell r="AK110">
            <v>203.49967555924911</v>
          </cell>
          <cell r="AL110">
            <v>233.85631709331128</v>
          </cell>
          <cell r="AM110">
            <v>0</v>
          </cell>
          <cell r="AN110">
            <v>24.511345440843503</v>
          </cell>
          <cell r="AO110">
            <v>61.982928430728826</v>
          </cell>
          <cell r="AP110">
            <v>5.6694266147839594</v>
          </cell>
          <cell r="AQ110">
            <v>10.666524303935688</v>
          </cell>
          <cell r="AR110">
            <v>73.26426426426427</v>
          </cell>
          <cell r="AS110">
            <v>13.046255525390279</v>
          </cell>
          <cell r="AT110">
            <v>94.189738876596792</v>
          </cell>
          <cell r="AU110">
            <v>195.70222152900527</v>
          </cell>
          <cell r="AV110">
            <v>0.48129110717650597</v>
          </cell>
          <cell r="AW110">
            <v>0.94359017195265149</v>
          </cell>
          <cell r="AX110">
            <v>85.21237958077019</v>
          </cell>
          <cell r="BF110">
            <v>16.035277777777779</v>
          </cell>
          <cell r="BG110">
            <v>198.06777777772345</v>
          </cell>
          <cell r="BH110">
            <v>324.69000000006702</v>
          </cell>
          <cell r="BI110">
            <v>0</v>
          </cell>
          <cell r="BJ110">
            <v>538.79305555556823</v>
          </cell>
          <cell r="BK110">
            <v>249.3277777777713</v>
          </cell>
          <cell r="BL110">
            <v>234.35416666666669</v>
          </cell>
          <cell r="BM110">
            <v>181.5088888888462</v>
          </cell>
          <cell r="BN110">
            <v>166.85777777777778</v>
          </cell>
          <cell r="BO110">
            <v>1.0091666666666668</v>
          </cell>
          <cell r="BP110">
            <v>0.94861111111111107</v>
          </cell>
          <cell r="BQ110">
            <v>0</v>
          </cell>
          <cell r="BR110">
            <v>0</v>
          </cell>
          <cell r="BS110">
            <v>0</v>
          </cell>
          <cell r="BT110">
            <v>0</v>
          </cell>
          <cell r="BU110">
            <v>66.809722222258443</v>
          </cell>
          <cell r="BV110">
            <v>66.547777777777782</v>
          </cell>
          <cell r="BW110">
            <v>19.256388888938819</v>
          </cell>
          <cell r="BX110">
            <v>7.6150000000000002</v>
          </cell>
          <cell r="BY110">
            <v>11.641388888938819</v>
          </cell>
          <cell r="BZ110">
            <v>3.1877777777777778</v>
          </cell>
          <cell r="CA110">
            <v>62.438333333592297</v>
          </cell>
          <cell r="CB110">
            <v>0</v>
          </cell>
          <cell r="CC110">
            <v>0</v>
          </cell>
          <cell r="CD110">
            <v>65.229444444331648</v>
          </cell>
          <cell r="CE110">
            <v>60.588611111111113</v>
          </cell>
          <cell r="CF110">
            <v>65.040555555442765</v>
          </cell>
          <cell r="CG110">
            <v>60.408611111111114</v>
          </cell>
          <cell r="CH110">
            <v>0</v>
          </cell>
          <cell r="CI110">
            <v>0</v>
          </cell>
          <cell r="CJ110">
            <v>0.18888888888888888</v>
          </cell>
          <cell r="CK110">
            <v>0.18</v>
          </cell>
          <cell r="CL110">
            <v>0</v>
          </cell>
          <cell r="CM110">
            <v>0</v>
          </cell>
          <cell r="CN110">
            <v>0</v>
          </cell>
          <cell r="CO110">
            <v>396.25194444463409</v>
          </cell>
          <cell r="CP110">
            <v>48.009722222222223</v>
          </cell>
          <cell r="CQ110">
            <v>0</v>
          </cell>
          <cell r="CR110">
            <v>0</v>
          </cell>
          <cell r="CS110">
            <v>0</v>
          </cell>
          <cell r="CT110">
            <v>0</v>
          </cell>
          <cell r="CU110">
            <v>19.620277777777776</v>
          </cell>
          <cell r="CV110">
            <v>0</v>
          </cell>
          <cell r="CW110">
            <v>7.891111111111111</v>
          </cell>
          <cell r="CX110">
            <v>22.3825</v>
          </cell>
          <cell r="CY110">
            <v>4.2666666666666666</v>
          </cell>
          <cell r="CZ110">
            <v>1.9166666666666665E-2</v>
          </cell>
          <cell r="DA110">
            <v>5.762777777777778</v>
          </cell>
          <cell r="DB110">
            <v>0</v>
          </cell>
          <cell r="DC110">
            <v>0</v>
          </cell>
          <cell r="DD110">
            <v>0</v>
          </cell>
          <cell r="DE110">
            <v>0</v>
          </cell>
          <cell r="DF110">
            <v>0.31444444444444447</v>
          </cell>
          <cell r="DG110">
            <v>0</v>
          </cell>
          <cell r="DH110">
            <v>0</v>
          </cell>
          <cell r="DI110">
            <v>9.0525000000000002</v>
          </cell>
          <cell r="DJ110">
            <v>0</v>
          </cell>
          <cell r="DK110">
            <v>0</v>
          </cell>
          <cell r="DL110">
            <v>0</v>
          </cell>
          <cell r="DM110">
            <v>0</v>
          </cell>
          <cell r="DN110">
            <v>41.798055555555557</v>
          </cell>
          <cell r="DO110">
            <v>117.31916666666666</v>
          </cell>
          <cell r="DP110">
            <v>518.03944444444983</v>
          </cell>
          <cell r="DQ110">
            <v>22.275696111111344</v>
          </cell>
          <cell r="DR110">
            <v>4.3000000000000003E-2</v>
          </cell>
          <cell r="DS110">
            <v>540.31514055556113</v>
          </cell>
          <cell r="DT110">
            <v>27.260833333333331</v>
          </cell>
          <cell r="DU110">
            <v>4.4683333331491228</v>
          </cell>
          <cell r="DV110">
            <v>24.12</v>
          </cell>
          <cell r="DW110">
            <v>4.4640614688678554E-2</v>
          </cell>
          <cell r="DX110">
            <v>1967.49252</v>
          </cell>
          <cell r="DY110">
            <v>0</v>
          </cell>
          <cell r="DZ110">
            <v>0</v>
          </cell>
          <cell r="EA110">
            <v>0.21713099978289913</v>
          </cell>
          <cell r="EB110">
            <v>81.570999999999998</v>
          </cell>
          <cell r="EC110">
            <v>46041.538850257675</v>
          </cell>
          <cell r="ED110">
            <v>0</v>
          </cell>
          <cell r="EE110">
            <v>34</v>
          </cell>
          <cell r="EF110">
            <v>7.8852941173219815</v>
          </cell>
          <cell r="EG110">
            <v>0.8147222221795366</v>
          </cell>
          <cell r="EH110">
            <v>18.411183089952001</v>
          </cell>
          <cell r="EI110">
            <v>13.038019013800339</v>
          </cell>
          <cell r="EJ110">
            <v>0</v>
          </cell>
          <cell r="EK110">
            <v>15.882352941176471</v>
          </cell>
          <cell r="EL110">
            <v>0</v>
          </cell>
          <cell r="EM110">
            <v>0</v>
          </cell>
          <cell r="EN110">
            <v>0</v>
          </cell>
          <cell r="EO110">
            <v>173.94174999470852</v>
          </cell>
          <cell r="EP110">
            <v>20.249844566639396</v>
          </cell>
          <cell r="EQ110">
            <v>-826.61686113919586</v>
          </cell>
          <cell r="ER110">
            <v>780.4033763492871</v>
          </cell>
          <cell r="ES110">
            <v>186.82025218608052</v>
          </cell>
          <cell r="ET110">
            <v>0.2822419571373882</v>
          </cell>
          <cell r="EU110">
            <v>161.61635344906588</v>
          </cell>
          <cell r="EV110">
            <v>8.5202777780051751</v>
          </cell>
          <cell r="EW110">
            <v>0</v>
          </cell>
        </row>
        <row r="111">
          <cell r="A111">
            <v>42239</v>
          </cell>
          <cell r="B111">
            <v>8</v>
          </cell>
          <cell r="C111" t="str">
            <v>Sun</v>
          </cell>
          <cell r="D111">
            <v>3339</v>
          </cell>
          <cell r="E111">
            <v>0</v>
          </cell>
          <cell r="F111">
            <v>0</v>
          </cell>
          <cell r="G111">
            <v>0</v>
          </cell>
          <cell r="H111">
            <v>5056</v>
          </cell>
          <cell r="I111">
            <v>0</v>
          </cell>
          <cell r="J111">
            <v>0</v>
          </cell>
          <cell r="K111">
            <v>8395</v>
          </cell>
          <cell r="L111">
            <v>109</v>
          </cell>
          <cell r="M111">
            <v>8504</v>
          </cell>
          <cell r="N111">
            <v>14</v>
          </cell>
          <cell r="O111">
            <v>21</v>
          </cell>
          <cell r="P111">
            <v>199</v>
          </cell>
          <cell r="Q111">
            <v>448</v>
          </cell>
          <cell r="R111">
            <v>3</v>
          </cell>
          <cell r="S111">
            <v>0</v>
          </cell>
          <cell r="T111">
            <v>0</v>
          </cell>
          <cell r="U111">
            <v>424</v>
          </cell>
          <cell r="V111">
            <v>451</v>
          </cell>
          <cell r="W111">
            <v>451</v>
          </cell>
          <cell r="X111">
            <v>302</v>
          </cell>
          <cell r="Y111">
            <v>0</v>
          </cell>
          <cell r="Z111">
            <v>0</v>
          </cell>
          <cell r="AA111">
            <v>0</v>
          </cell>
          <cell r="AB111">
            <v>302</v>
          </cell>
          <cell r="AC111">
            <v>2</v>
          </cell>
          <cell r="AD111">
            <v>1</v>
          </cell>
          <cell r="AE111">
            <v>17</v>
          </cell>
          <cell r="AF111">
            <v>0</v>
          </cell>
          <cell r="AG111">
            <v>0</v>
          </cell>
          <cell r="AH111">
            <v>0.89489004051664822</v>
          </cell>
          <cell r="AI111">
            <v>1.3091231439711768</v>
          </cell>
          <cell r="AJ111">
            <v>0.99833234067897558</v>
          </cell>
          <cell r="AK111">
            <v>199.69763926066648</v>
          </cell>
          <cell r="AL111">
            <v>0</v>
          </cell>
          <cell r="AM111">
            <v>0</v>
          </cell>
          <cell r="AN111">
            <v>14.806110458284371</v>
          </cell>
          <cell r="AO111">
            <v>21.058495821727018</v>
          </cell>
          <cell r="AP111">
            <v>2.3746701846965701</v>
          </cell>
          <cell r="AQ111">
            <v>16.851588528913826</v>
          </cell>
          <cell r="AR111">
            <v>18.614190687361418</v>
          </cell>
          <cell r="AS111">
            <v>16.430654838309447</v>
          </cell>
          <cell r="AT111">
            <v>58.092753879417579</v>
          </cell>
          <cell r="AU111">
            <v>159.65387724022517</v>
          </cell>
          <cell r="AV111">
            <v>0.3638668529922866</v>
          </cell>
          <cell r="AW111">
            <v>0.7813277290845102</v>
          </cell>
          <cell r="AX111">
            <v>43.518196994123407</v>
          </cell>
          <cell r="BF111">
            <v>4.4000000000000004</v>
          </cell>
          <cell r="BG111">
            <v>11.404444444375889</v>
          </cell>
          <cell r="BH111">
            <v>128.36055555571699</v>
          </cell>
          <cell r="BI111">
            <v>0</v>
          </cell>
          <cell r="BJ111">
            <v>144.16500000009287</v>
          </cell>
          <cell r="BK111">
            <v>52.582500000099344</v>
          </cell>
          <cell r="BL111">
            <v>47.055555555555557</v>
          </cell>
          <cell r="BM111">
            <v>16.720277777753719</v>
          </cell>
          <cell r="BN111">
            <v>15.748888888888889</v>
          </cell>
          <cell r="BO111">
            <v>0</v>
          </cell>
          <cell r="BP111">
            <v>0</v>
          </cell>
          <cell r="BQ111">
            <v>0</v>
          </cell>
          <cell r="BR111">
            <v>0</v>
          </cell>
          <cell r="BS111">
            <v>0</v>
          </cell>
          <cell r="BT111">
            <v>0</v>
          </cell>
          <cell r="BU111">
            <v>35.862222222345622</v>
          </cell>
          <cell r="BV111">
            <v>31.306666666666668</v>
          </cell>
          <cell r="BW111">
            <v>1.4183333333333334</v>
          </cell>
          <cell r="BX111">
            <v>0.99722222222222223</v>
          </cell>
          <cell r="BY111">
            <v>0.4211111111111111</v>
          </cell>
          <cell r="BZ111">
            <v>3.3611111111111112E-2</v>
          </cell>
          <cell r="CA111">
            <v>26.763055555633684</v>
          </cell>
          <cell r="CB111">
            <v>0</v>
          </cell>
          <cell r="CC111">
            <v>0</v>
          </cell>
          <cell r="CD111">
            <v>18.380277777843748</v>
          </cell>
          <cell r="CE111">
            <v>24.579722222222223</v>
          </cell>
          <cell r="CF111">
            <v>18.380277777843748</v>
          </cell>
          <cell r="CG111">
            <v>24.579722222222223</v>
          </cell>
          <cell r="CH111">
            <v>0</v>
          </cell>
          <cell r="CI111">
            <v>0</v>
          </cell>
          <cell r="CJ111">
            <v>0</v>
          </cell>
          <cell r="CK111">
            <v>0</v>
          </cell>
          <cell r="CL111">
            <v>0</v>
          </cell>
          <cell r="CM111">
            <v>0</v>
          </cell>
          <cell r="CN111">
            <v>0</v>
          </cell>
          <cell r="CO111">
            <v>99.14416666691011</v>
          </cell>
          <cell r="CP111">
            <v>22.954166666584143</v>
          </cell>
          <cell r="CQ111">
            <v>0</v>
          </cell>
          <cell r="CR111">
            <v>0</v>
          </cell>
          <cell r="CS111">
            <v>0</v>
          </cell>
          <cell r="CT111">
            <v>0</v>
          </cell>
          <cell r="CU111">
            <v>4.2888888888888888</v>
          </cell>
          <cell r="CV111">
            <v>0</v>
          </cell>
          <cell r="CW111">
            <v>0</v>
          </cell>
          <cell r="CX111">
            <v>4.7030555555555553</v>
          </cell>
          <cell r="CY111">
            <v>0.16666666666666666</v>
          </cell>
          <cell r="CZ111">
            <v>0</v>
          </cell>
          <cell r="DA111">
            <v>0</v>
          </cell>
          <cell r="DB111">
            <v>0</v>
          </cell>
          <cell r="DC111">
            <v>0</v>
          </cell>
          <cell r="DD111">
            <v>0</v>
          </cell>
          <cell r="DE111">
            <v>0</v>
          </cell>
          <cell r="DF111">
            <v>0</v>
          </cell>
          <cell r="DG111">
            <v>0</v>
          </cell>
          <cell r="DH111">
            <v>0</v>
          </cell>
          <cell r="DI111">
            <v>7.0072222222222225</v>
          </cell>
          <cell r="DJ111">
            <v>4.8499999999999996</v>
          </cell>
          <cell r="DK111">
            <v>0</v>
          </cell>
          <cell r="DL111">
            <v>0</v>
          </cell>
          <cell r="DM111">
            <v>0</v>
          </cell>
          <cell r="DN111">
            <v>16.726944444444442</v>
          </cell>
          <cell r="DO111">
            <v>43.969999999917476</v>
          </cell>
          <cell r="DP111">
            <v>144.51027777793766</v>
          </cell>
          <cell r="DQ111">
            <v>6.2139419444513182</v>
          </cell>
          <cell r="DR111">
            <v>4.299999999999999E-2</v>
          </cell>
          <cell r="DS111">
            <v>150.72421972238897</v>
          </cell>
          <cell r="DT111">
            <v>7.8905555555555553</v>
          </cell>
          <cell r="DU111">
            <v>1.3961111111100657</v>
          </cell>
          <cell r="DV111">
            <v>0.32</v>
          </cell>
          <cell r="DW111">
            <v>2.1230828103764028E-3</v>
          </cell>
          <cell r="DX111">
            <v>13.896320000000001</v>
          </cell>
          <cell r="DY111">
            <v>0</v>
          </cell>
          <cell r="DZ111">
            <v>0</v>
          </cell>
          <cell r="EA111">
            <v>0.29172484741273508</v>
          </cell>
          <cell r="EB111">
            <v>43.426000000000002</v>
          </cell>
          <cell r="EC111">
            <v>6559.2462856644634</v>
          </cell>
          <cell r="ED111">
            <v>0</v>
          </cell>
          <cell r="EE111">
            <v>16</v>
          </cell>
          <cell r="EF111">
            <v>5.2354166666627462</v>
          </cell>
          <cell r="EG111">
            <v>0.56305555562074816</v>
          </cell>
          <cell r="EH111">
            <v>30.192402561871752</v>
          </cell>
          <cell r="EI111">
            <v>16.430654838309447</v>
          </cell>
          <cell r="EJ111">
            <v>0</v>
          </cell>
          <cell r="EK111">
            <v>0</v>
          </cell>
          <cell r="EL111">
            <v>0</v>
          </cell>
          <cell r="EM111">
            <v>0</v>
          </cell>
          <cell r="EN111">
            <v>0</v>
          </cell>
          <cell r="EO111">
            <v>140.9840128883487</v>
          </cell>
          <cell r="EP111">
            <v>423.2832703136059</v>
          </cell>
          <cell r="EQ111">
            <v>5.6569206378966443</v>
          </cell>
          <cell r="ER111">
            <v>-395.0122564346475</v>
          </cell>
          <cell r="ES111">
            <v>-173.64163546636613</v>
          </cell>
          <cell r="ET111">
            <v>0.11997951426924691</v>
          </cell>
          <cell r="EU111">
            <v>23.144985129469895</v>
          </cell>
          <cell r="EV111">
            <v>4.2844444444757475</v>
          </cell>
          <cell r="EW111">
            <v>0</v>
          </cell>
        </row>
        <row r="112">
          <cell r="A112">
            <v>42240</v>
          </cell>
          <cell r="B112">
            <v>9</v>
          </cell>
          <cell r="C112" t="str">
            <v>Mon</v>
          </cell>
          <cell r="D112">
            <v>31820</v>
          </cell>
          <cell r="E112">
            <v>273</v>
          </cell>
          <cell r="F112">
            <v>0</v>
          </cell>
          <cell r="G112">
            <v>0</v>
          </cell>
          <cell r="H112">
            <v>3486</v>
          </cell>
          <cell r="I112">
            <v>180</v>
          </cell>
          <cell r="J112">
            <v>0</v>
          </cell>
          <cell r="K112">
            <v>35759</v>
          </cell>
          <cell r="L112">
            <v>110</v>
          </cell>
          <cell r="M112">
            <v>35869</v>
          </cell>
          <cell r="N112">
            <v>411</v>
          </cell>
          <cell r="O112">
            <v>1093</v>
          </cell>
          <cell r="P112">
            <v>57207</v>
          </cell>
          <cell r="Q112">
            <v>406</v>
          </cell>
          <cell r="R112">
            <v>3</v>
          </cell>
          <cell r="S112">
            <v>0</v>
          </cell>
          <cell r="T112">
            <v>0</v>
          </cell>
          <cell r="U112">
            <v>392</v>
          </cell>
          <cell r="V112">
            <v>411</v>
          </cell>
          <cell r="W112">
            <v>409</v>
          </cell>
          <cell r="X112">
            <v>595</v>
          </cell>
          <cell r="Y112">
            <v>0</v>
          </cell>
          <cell r="Z112">
            <v>2</v>
          </cell>
          <cell r="AA112">
            <v>1</v>
          </cell>
          <cell r="AB112">
            <v>598</v>
          </cell>
          <cell r="AC112">
            <v>17</v>
          </cell>
          <cell r="AD112">
            <v>712</v>
          </cell>
          <cell r="AE112">
            <v>0</v>
          </cell>
          <cell r="AF112">
            <v>0</v>
          </cell>
          <cell r="AG112">
            <v>0</v>
          </cell>
          <cell r="AH112">
            <v>0.9127175751421267</v>
          </cell>
          <cell r="AI112">
            <v>0.88721522492069049</v>
          </cell>
          <cell r="AJ112">
            <v>0.9885063899997204</v>
          </cell>
          <cell r="AK112">
            <v>192.68629100092346</v>
          </cell>
          <cell r="AL112">
            <v>254.21624418003103</v>
          </cell>
          <cell r="AM112">
            <v>5.0336978103414521E-3</v>
          </cell>
          <cell r="AN112">
            <v>17.310814199447336</v>
          </cell>
          <cell r="AO112">
            <v>35.87919903709377</v>
          </cell>
          <cell r="AP112">
            <v>21.789433416678893</v>
          </cell>
          <cell r="AQ112">
            <v>12.781471900501646</v>
          </cell>
          <cell r="AR112">
            <v>87.430317848410752</v>
          </cell>
          <cell r="AS112">
            <v>12.842263502551322</v>
          </cell>
          <cell r="AT112">
            <v>77.689526502677424</v>
          </cell>
          <cell r="AU112">
            <v>189.9879276604014</v>
          </cell>
          <cell r="AV112">
            <v>0.40891822685463197</v>
          </cell>
          <cell r="AW112">
            <v>0.68243372280548242</v>
          </cell>
          <cell r="AX112">
            <v>50.832169505481644</v>
          </cell>
          <cell r="BF112">
            <v>14.875</v>
          </cell>
          <cell r="BG112">
            <v>127.02333333352503</v>
          </cell>
          <cell r="BH112">
            <v>318.70611111189191</v>
          </cell>
          <cell r="BI112">
            <v>21.214444444444446</v>
          </cell>
          <cell r="BJ112">
            <v>481.8188888898614</v>
          </cell>
          <cell r="BK112">
            <v>188.2172222222367</v>
          </cell>
          <cell r="BL112">
            <v>171.78916666666669</v>
          </cell>
          <cell r="BM112">
            <v>165.13888888881826</v>
          </cell>
          <cell r="BN112">
            <v>149.51500000000001</v>
          </cell>
          <cell r="BO112">
            <v>1.0738888888888889</v>
          </cell>
          <cell r="BP112">
            <v>0.97777777777777775</v>
          </cell>
          <cell r="BQ112">
            <v>0</v>
          </cell>
          <cell r="BR112">
            <v>0</v>
          </cell>
          <cell r="BS112">
            <v>0</v>
          </cell>
          <cell r="BT112">
            <v>0</v>
          </cell>
          <cell r="BU112">
            <v>22.004444444529558</v>
          </cell>
          <cell r="BV112">
            <v>21.296388888888888</v>
          </cell>
          <cell r="BW112">
            <v>63.139722222591644</v>
          </cell>
          <cell r="BX112">
            <v>30.463333333333335</v>
          </cell>
          <cell r="BY112">
            <v>32.676388889258313</v>
          </cell>
          <cell r="BZ112">
            <v>35.055555555555557</v>
          </cell>
          <cell r="CA112">
            <v>31.999444444575087</v>
          </cell>
          <cell r="CB112">
            <v>0</v>
          </cell>
          <cell r="CC112">
            <v>0</v>
          </cell>
          <cell r="CD112">
            <v>46.565000000287931</v>
          </cell>
          <cell r="CE112">
            <v>35.24861111111111</v>
          </cell>
          <cell r="CF112">
            <v>46.383055555843484</v>
          </cell>
          <cell r="CG112">
            <v>35.158888888888889</v>
          </cell>
          <cell r="CH112">
            <v>0</v>
          </cell>
          <cell r="CI112">
            <v>0</v>
          </cell>
          <cell r="CJ112">
            <v>0.11333333333333333</v>
          </cell>
          <cell r="CK112">
            <v>6.5555555555555561E-2</v>
          </cell>
          <cell r="CL112">
            <v>6.8611111111111109E-2</v>
          </cell>
          <cell r="CM112">
            <v>2.4166666666666666E-2</v>
          </cell>
          <cell r="CN112">
            <v>0</v>
          </cell>
          <cell r="CO112">
            <v>329.92138888969134</v>
          </cell>
          <cell r="CP112">
            <v>59.478333333333332</v>
          </cell>
          <cell r="CQ112">
            <v>0</v>
          </cell>
          <cell r="CR112">
            <v>7.2324999999999999</v>
          </cell>
          <cell r="CS112">
            <v>0</v>
          </cell>
          <cell r="CT112">
            <v>0</v>
          </cell>
          <cell r="CU112">
            <v>21.685833333243824</v>
          </cell>
          <cell r="CV112">
            <v>0</v>
          </cell>
          <cell r="CW112">
            <v>0.77055555555555555</v>
          </cell>
          <cell r="CX112">
            <v>15.232777777777777</v>
          </cell>
          <cell r="CY112">
            <v>4.55</v>
          </cell>
          <cell r="CZ112">
            <v>1.4255555555555555</v>
          </cell>
          <cell r="DA112">
            <v>5.0686111111111112</v>
          </cell>
          <cell r="DB112">
            <v>0</v>
          </cell>
          <cell r="DC112">
            <v>0</v>
          </cell>
          <cell r="DD112">
            <v>0</v>
          </cell>
          <cell r="DE112">
            <v>0</v>
          </cell>
          <cell r="DF112">
            <v>0.32972222222222225</v>
          </cell>
          <cell r="DG112">
            <v>0</v>
          </cell>
          <cell r="DH112">
            <v>0</v>
          </cell>
          <cell r="DI112">
            <v>8.3708333333333336</v>
          </cell>
          <cell r="DJ112">
            <v>2.1388888888888888</v>
          </cell>
          <cell r="DK112">
            <v>0</v>
          </cell>
          <cell r="DL112">
            <v>0</v>
          </cell>
          <cell r="DM112">
            <v>0</v>
          </cell>
          <cell r="DN112">
            <v>37.116388888888885</v>
          </cell>
          <cell r="DO112">
            <v>126.2836111110216</v>
          </cell>
          <cell r="DP112">
            <v>460.28083333430578</v>
          </cell>
          <cell r="DQ112">
            <v>19.792075833375147</v>
          </cell>
          <cell r="DR112">
            <v>4.2999999999999997E-2</v>
          </cell>
          <cell r="DS112">
            <v>480.0729091676809</v>
          </cell>
          <cell r="DT112">
            <v>24.968888888888891</v>
          </cell>
          <cell r="DU112">
            <v>4.0758333335927901</v>
          </cell>
          <cell r="DV112">
            <v>64.92</v>
          </cell>
          <cell r="DW112">
            <v>0.13522945944305431</v>
          </cell>
          <cell r="DX112">
            <v>2906.9228400000002</v>
          </cell>
          <cell r="DY112">
            <v>0</v>
          </cell>
          <cell r="DZ112">
            <v>0</v>
          </cell>
          <cell r="EA112">
            <v>0.2630509006016688</v>
          </cell>
          <cell r="EB112">
            <v>44.777000000000001</v>
          </cell>
          <cell r="EC112">
            <v>24403.147493801247</v>
          </cell>
          <cell r="ED112">
            <v>949.91917888888895</v>
          </cell>
          <cell r="EE112">
            <v>32</v>
          </cell>
          <cell r="EF112">
            <v>7.6421875004864814</v>
          </cell>
          <cell r="EG112">
            <v>0</v>
          </cell>
          <cell r="EH112">
            <v>0</v>
          </cell>
          <cell r="EI112">
            <v>12.827960402126635</v>
          </cell>
          <cell r="EJ112">
            <v>0</v>
          </cell>
          <cell r="EK112">
            <v>17.647058823529413</v>
          </cell>
          <cell r="EL112">
            <v>14.574898785425102</v>
          </cell>
          <cell r="EM112">
            <v>0</v>
          </cell>
          <cell r="EN112">
            <v>0</v>
          </cell>
          <cell r="EO112">
            <v>158.42254090021532</v>
          </cell>
          <cell r="EP112">
            <v>286.70736881181585</v>
          </cell>
          <cell r="EQ112">
            <v>-199.03297852528979</v>
          </cell>
          <cell r="ER112">
            <v>-24.427681450159923</v>
          </cell>
          <cell r="ES112">
            <v>115.32313123901676</v>
          </cell>
          <cell r="ET112">
            <v>3.6503165454803588E-2</v>
          </cell>
          <cell r="EU112">
            <v>25.678949102448964</v>
          </cell>
          <cell r="EV112">
            <v>5.8891666666038027</v>
          </cell>
          <cell r="EW112">
            <v>1.145277777888243</v>
          </cell>
        </row>
        <row r="113">
          <cell r="A113">
            <v>42241</v>
          </cell>
          <cell r="B113">
            <v>9</v>
          </cell>
          <cell r="C113" t="str">
            <v>Tue</v>
          </cell>
          <cell r="D113">
            <v>29616</v>
          </cell>
          <cell r="E113">
            <v>179</v>
          </cell>
          <cell r="F113">
            <v>0</v>
          </cell>
          <cell r="G113">
            <v>0</v>
          </cell>
          <cell r="H113">
            <v>8847</v>
          </cell>
          <cell r="I113">
            <v>180</v>
          </cell>
          <cell r="J113">
            <v>0</v>
          </cell>
          <cell r="K113">
            <v>38822</v>
          </cell>
          <cell r="L113">
            <v>111</v>
          </cell>
          <cell r="M113">
            <v>38933</v>
          </cell>
          <cell r="N113">
            <v>322</v>
          </cell>
          <cell r="O113">
            <v>961</v>
          </cell>
          <cell r="P113">
            <v>46975</v>
          </cell>
          <cell r="Q113">
            <v>530</v>
          </cell>
          <cell r="R113">
            <v>3</v>
          </cell>
          <cell r="S113">
            <v>0</v>
          </cell>
          <cell r="T113">
            <v>0</v>
          </cell>
          <cell r="U113">
            <v>522</v>
          </cell>
          <cell r="V113">
            <v>536</v>
          </cell>
          <cell r="W113">
            <v>533</v>
          </cell>
          <cell r="X113">
            <v>773</v>
          </cell>
          <cell r="Y113">
            <v>0</v>
          </cell>
          <cell r="Z113">
            <v>5</v>
          </cell>
          <cell r="AA113">
            <v>1</v>
          </cell>
          <cell r="AB113">
            <v>779</v>
          </cell>
          <cell r="AC113">
            <v>15</v>
          </cell>
          <cell r="AD113">
            <v>681</v>
          </cell>
          <cell r="AE113">
            <v>29</v>
          </cell>
          <cell r="AF113">
            <v>0</v>
          </cell>
          <cell r="AG113">
            <v>0</v>
          </cell>
          <cell r="AH113">
            <v>0.95303307937190918</v>
          </cell>
          <cell r="AI113">
            <v>1.0130435323998654</v>
          </cell>
          <cell r="AJ113">
            <v>0.99170573386224303</v>
          </cell>
          <cell r="AK113">
            <v>194.27653049517659</v>
          </cell>
          <cell r="AL113">
            <v>147.62886597938146</v>
          </cell>
          <cell r="AM113">
            <v>4.6365462881871105E-3</v>
          </cell>
          <cell r="AN113">
            <v>13.546446974796215</v>
          </cell>
          <cell r="AO113">
            <v>25.866361617656953</v>
          </cell>
          <cell r="AP113">
            <v>20.154720114427878</v>
          </cell>
          <cell r="AQ113">
            <v>12.555044460810281</v>
          </cell>
          <cell r="AR113">
            <v>72.836772983114443</v>
          </cell>
          <cell r="AS113">
            <v>14.0505929566619</v>
          </cell>
          <cell r="AT113">
            <v>73.607565569517831</v>
          </cell>
          <cell r="AU113">
            <v>189.83888867018783</v>
          </cell>
          <cell r="AV113">
            <v>0.3877370231417559</v>
          </cell>
          <cell r="AW113">
            <v>0.64361574636961416</v>
          </cell>
          <cell r="AX113">
            <v>45.421848755968874</v>
          </cell>
          <cell r="BF113">
            <v>24.757222222222222</v>
          </cell>
          <cell r="BG113">
            <v>110.15027777781762</v>
          </cell>
          <cell r="BH113">
            <v>418.80555555626108</v>
          </cell>
          <cell r="BI113">
            <v>0</v>
          </cell>
          <cell r="BJ113">
            <v>553.7130555563009</v>
          </cell>
          <cell r="BK113">
            <v>204.49972222207063</v>
          </cell>
          <cell r="BL113">
            <v>194.89500000000001</v>
          </cell>
          <cell r="BM113">
            <v>152.44249999994361</v>
          </cell>
          <cell r="BN113">
            <v>136.05333333333334</v>
          </cell>
          <cell r="BO113">
            <v>1.2124999999999999</v>
          </cell>
          <cell r="BP113">
            <v>0.9161111111111111</v>
          </cell>
          <cell r="BQ113">
            <v>0</v>
          </cell>
          <cell r="BR113">
            <v>0</v>
          </cell>
          <cell r="BS113">
            <v>0</v>
          </cell>
          <cell r="BT113">
            <v>0</v>
          </cell>
          <cell r="BU113">
            <v>50.844722222127018</v>
          </cell>
          <cell r="BV113">
            <v>57.925555555555555</v>
          </cell>
          <cell r="BW113">
            <v>70.941111111126375</v>
          </cell>
          <cell r="BX113">
            <v>37.152500000000003</v>
          </cell>
          <cell r="BY113">
            <v>33.788611111126372</v>
          </cell>
          <cell r="BZ113">
            <v>35.013055555555553</v>
          </cell>
          <cell r="CA113">
            <v>42.453055555774675</v>
          </cell>
          <cell r="CB113">
            <v>0</v>
          </cell>
          <cell r="CC113">
            <v>0</v>
          </cell>
          <cell r="CD113">
            <v>55.4425000000194</v>
          </cell>
          <cell r="CE113">
            <v>55.381944444444443</v>
          </cell>
          <cell r="CF113">
            <v>55.00777777779718</v>
          </cell>
          <cell r="CG113">
            <v>55.052777777777777</v>
          </cell>
          <cell r="CH113">
            <v>0</v>
          </cell>
          <cell r="CI113">
            <v>0</v>
          </cell>
          <cell r="CJ113">
            <v>0.37277777777777776</v>
          </cell>
          <cell r="CK113">
            <v>0.2927777777777778</v>
          </cell>
          <cell r="CL113">
            <v>6.1944444444444448E-2</v>
          </cell>
          <cell r="CM113">
            <v>3.6388888888888887E-2</v>
          </cell>
          <cell r="CN113">
            <v>0</v>
          </cell>
          <cell r="CO113">
            <v>373.33638888899105</v>
          </cell>
          <cell r="CP113">
            <v>74.733055555692673</v>
          </cell>
          <cell r="CQ113">
            <v>0</v>
          </cell>
          <cell r="CR113">
            <v>0</v>
          </cell>
          <cell r="CS113">
            <v>0</v>
          </cell>
          <cell r="CT113">
            <v>0</v>
          </cell>
          <cell r="CU113">
            <v>10.621111111111111</v>
          </cell>
          <cell r="CV113">
            <v>0</v>
          </cell>
          <cell r="CW113">
            <v>3.9755555555555557</v>
          </cell>
          <cell r="CX113">
            <v>21.40388888888889</v>
          </cell>
          <cell r="CY113">
            <v>3.75</v>
          </cell>
          <cell r="CZ113">
            <v>1.6941666666666666</v>
          </cell>
          <cell r="DA113">
            <v>4.3880555555555549</v>
          </cell>
          <cell r="DB113">
            <v>0</v>
          </cell>
          <cell r="DC113">
            <v>0</v>
          </cell>
          <cell r="DD113">
            <v>0.55361111111111116</v>
          </cell>
          <cell r="DE113">
            <v>3.1391666666666667</v>
          </cell>
          <cell r="DF113">
            <v>0</v>
          </cell>
          <cell r="DG113">
            <v>0</v>
          </cell>
          <cell r="DH113">
            <v>0</v>
          </cell>
          <cell r="DI113">
            <v>12.894722222306042</v>
          </cell>
          <cell r="DJ113">
            <v>7.5563888888888888</v>
          </cell>
          <cell r="DK113">
            <v>3.4597222222222221</v>
          </cell>
          <cell r="DL113">
            <v>0</v>
          </cell>
          <cell r="DM113">
            <v>0</v>
          </cell>
          <cell r="DN113">
            <v>58.839722222306051</v>
          </cell>
          <cell r="DO113">
            <v>148.16944444466537</v>
          </cell>
          <cell r="DP113">
            <v>527.41861111185642</v>
          </cell>
          <cell r="DQ113">
            <v>22.679000277809823</v>
          </cell>
          <cell r="DR113">
            <v>4.2999999999999997E-2</v>
          </cell>
          <cell r="DS113">
            <v>550.09761138966621</v>
          </cell>
          <cell r="DT113">
            <v>29.286944444444444</v>
          </cell>
          <cell r="DU113">
            <v>5.9127777781999473</v>
          </cell>
          <cell r="DV113">
            <v>26.970000000000002</v>
          </cell>
          <cell r="DW113">
            <v>4.9027662439522175E-2</v>
          </cell>
          <cell r="DX113">
            <v>1167.77403</v>
          </cell>
          <cell r="DY113">
            <v>0</v>
          </cell>
          <cell r="DZ113">
            <v>0</v>
          </cell>
          <cell r="EA113">
            <v>0.26935118672912817</v>
          </cell>
          <cell r="EB113">
            <v>43.298999999999999</v>
          </cell>
          <cell r="EC113">
            <v>24986.450505561159</v>
          </cell>
          <cell r="ED113">
            <v>0</v>
          </cell>
          <cell r="EE113">
            <v>42</v>
          </cell>
          <cell r="EF113">
            <v>8.4468253974284959</v>
          </cell>
          <cell r="EG113">
            <v>0.63527777779433459</v>
          </cell>
          <cell r="EH113">
            <v>45.649322255041142</v>
          </cell>
          <cell r="EI113">
            <v>14.052558224084565</v>
          </cell>
          <cell r="EJ113">
            <v>0</v>
          </cell>
          <cell r="EK113">
            <v>13.412816691505217</v>
          </cell>
          <cell r="EL113">
            <v>16.143497757847534</v>
          </cell>
          <cell r="EM113">
            <v>0</v>
          </cell>
          <cell r="EN113">
            <v>0</v>
          </cell>
          <cell r="EO113">
            <v>174.00036057527896</v>
          </cell>
          <cell r="EP113">
            <v>285.422934197036</v>
          </cell>
          <cell r="EQ113">
            <v>544.33797440946921</v>
          </cell>
          <cell r="ER113">
            <v>2.4098814300612306</v>
          </cell>
          <cell r="ES113">
            <v>-102.70805263518503</v>
          </cell>
          <cell r="ET113">
            <v>-2.3148109810646744E-3</v>
          </cell>
          <cell r="EU113">
            <v>-1.9784661868278439</v>
          </cell>
          <cell r="EV113">
            <v>9.8425000002248115</v>
          </cell>
          <cell r="EW113">
            <v>0.80194444442219615</v>
          </cell>
        </row>
        <row r="114">
          <cell r="A114">
            <v>42242</v>
          </cell>
          <cell r="B114">
            <v>9</v>
          </cell>
          <cell r="C114" t="str">
            <v>Wed</v>
          </cell>
          <cell r="D114">
            <v>30809</v>
          </cell>
          <cell r="E114">
            <v>163</v>
          </cell>
          <cell r="F114">
            <v>0</v>
          </cell>
          <cell r="G114">
            <v>0</v>
          </cell>
          <cell r="H114">
            <v>7576</v>
          </cell>
          <cell r="I114">
            <v>0</v>
          </cell>
          <cell r="J114">
            <v>0</v>
          </cell>
          <cell r="K114">
            <v>38548</v>
          </cell>
          <cell r="L114">
            <v>112</v>
          </cell>
          <cell r="M114">
            <v>38660</v>
          </cell>
          <cell r="N114">
            <v>332</v>
          </cell>
          <cell r="O114">
            <v>1357</v>
          </cell>
          <cell r="P114">
            <v>80949</v>
          </cell>
          <cell r="Q114">
            <v>563</v>
          </cell>
          <cell r="R114">
            <v>3</v>
          </cell>
          <cell r="S114">
            <v>0</v>
          </cell>
          <cell r="T114">
            <v>0</v>
          </cell>
          <cell r="U114">
            <v>558</v>
          </cell>
          <cell r="V114">
            <v>566</v>
          </cell>
          <cell r="W114">
            <v>566</v>
          </cell>
          <cell r="X114">
            <v>866</v>
          </cell>
          <cell r="Y114">
            <v>0</v>
          </cell>
          <cell r="Z114">
            <v>4</v>
          </cell>
          <cell r="AA114">
            <v>0</v>
          </cell>
          <cell r="AB114">
            <v>870</v>
          </cell>
          <cell r="AC114">
            <v>18</v>
          </cell>
          <cell r="AD114">
            <v>863</v>
          </cell>
          <cell r="AE114">
            <v>54</v>
          </cell>
          <cell r="AF114">
            <v>0</v>
          </cell>
          <cell r="AG114">
            <v>0</v>
          </cell>
          <cell r="AH114">
            <v>0.94109629013645513</v>
          </cell>
          <cell r="AI114">
            <v>0.99326686910666084</v>
          </cell>
          <cell r="AJ114">
            <v>0.99138736121199544</v>
          </cell>
          <cell r="AK114">
            <v>189.57407860006924</v>
          </cell>
          <cell r="AL114">
            <v>178.73895826987513</v>
          </cell>
          <cell r="AM114">
            <v>0</v>
          </cell>
          <cell r="AN114">
            <v>15.844525672856685</v>
          </cell>
          <cell r="AO114">
            <v>29.104384245551117</v>
          </cell>
          <cell r="AP114">
            <v>22.117178044943859</v>
          </cell>
          <cell r="AQ114">
            <v>11.247826446979069</v>
          </cell>
          <cell r="AR114">
            <v>68.10600706713781</v>
          </cell>
          <cell r="AS114">
            <v>13.936165952553301</v>
          </cell>
          <cell r="AT114">
            <v>64.477142600934783</v>
          </cell>
          <cell r="AU114">
            <v>184.90392571459677</v>
          </cell>
          <cell r="AV114">
            <v>0.34870618539736498</v>
          </cell>
          <cell r="AW114">
            <v>0.71803177610097824</v>
          </cell>
          <cell r="AX114">
            <v>44.387955148288825</v>
          </cell>
          <cell r="BF114">
            <v>22.375</v>
          </cell>
          <cell r="BG114">
            <v>153.70277777778423</v>
          </cell>
          <cell r="BH114">
            <v>453.80500000026154</v>
          </cell>
          <cell r="BI114">
            <v>0</v>
          </cell>
          <cell r="BJ114">
            <v>629.88277777804581</v>
          </cell>
          <cell r="BK114">
            <v>208.47583333357497</v>
          </cell>
          <cell r="BL114">
            <v>196.19583333333333</v>
          </cell>
          <cell r="BM114">
            <v>162.51694444468606</v>
          </cell>
          <cell r="BN114">
            <v>146.87083333333334</v>
          </cell>
          <cell r="BO114">
            <v>0.91194444444444445</v>
          </cell>
          <cell r="BP114">
            <v>0.83444444444444443</v>
          </cell>
          <cell r="BQ114">
            <v>0</v>
          </cell>
          <cell r="BR114">
            <v>0</v>
          </cell>
          <cell r="BS114">
            <v>0</v>
          </cell>
          <cell r="BT114">
            <v>0</v>
          </cell>
          <cell r="BU114">
            <v>45.046944444444442</v>
          </cell>
          <cell r="BV114">
            <v>48.490555555555552</v>
          </cell>
          <cell r="BW114">
            <v>85.644722222558016</v>
          </cell>
          <cell r="BX114">
            <v>46.625277777777775</v>
          </cell>
          <cell r="BY114">
            <v>39.019444444780234</v>
          </cell>
          <cell r="BZ114">
            <v>41.601388888888891</v>
          </cell>
          <cell r="CA114">
            <v>50.320833333271764</v>
          </cell>
          <cell r="CB114">
            <v>0</v>
          </cell>
          <cell r="CC114">
            <v>0</v>
          </cell>
          <cell r="CD114">
            <v>62.427499999783208</v>
          </cell>
          <cell r="CE114">
            <v>59.162500000000001</v>
          </cell>
          <cell r="CF114">
            <v>62.063888888672096</v>
          </cell>
          <cell r="CG114">
            <v>58.947499999999998</v>
          </cell>
          <cell r="CH114">
            <v>0</v>
          </cell>
          <cell r="CI114">
            <v>0</v>
          </cell>
          <cell r="CJ114">
            <v>0.36361111111111111</v>
          </cell>
          <cell r="CK114">
            <v>0.215</v>
          </cell>
          <cell r="CL114">
            <v>0</v>
          </cell>
          <cell r="CM114">
            <v>0</v>
          </cell>
          <cell r="CN114">
            <v>0</v>
          </cell>
          <cell r="CO114">
            <v>406.86888888918799</v>
          </cell>
          <cell r="CP114">
            <v>76.183055555555555</v>
          </cell>
          <cell r="CQ114">
            <v>0</v>
          </cell>
          <cell r="CR114">
            <v>7.1622222222222218</v>
          </cell>
          <cell r="CS114">
            <v>0</v>
          </cell>
          <cell r="CT114">
            <v>0</v>
          </cell>
          <cell r="CU114">
            <v>11.385833333333334</v>
          </cell>
          <cell r="CV114">
            <v>0</v>
          </cell>
          <cell r="CW114">
            <v>9.2186111111111106</v>
          </cell>
          <cell r="CX114">
            <v>22.945</v>
          </cell>
          <cell r="CY114">
            <v>17.55</v>
          </cell>
          <cell r="CZ114">
            <v>1.2122222220721759</v>
          </cell>
          <cell r="DA114">
            <v>5.2063888888888892</v>
          </cell>
          <cell r="DB114">
            <v>0</v>
          </cell>
          <cell r="DC114">
            <v>0</v>
          </cell>
          <cell r="DD114">
            <v>0</v>
          </cell>
          <cell r="DE114">
            <v>-2.2200000000682971</v>
          </cell>
          <cell r="DF114">
            <v>0.49861111111111112</v>
          </cell>
          <cell r="DG114">
            <v>0</v>
          </cell>
          <cell r="DH114">
            <v>0</v>
          </cell>
          <cell r="DI114">
            <v>12.378055555555555</v>
          </cell>
          <cell r="DJ114">
            <v>1.3274999999999999</v>
          </cell>
          <cell r="DK114">
            <v>8.2897222222222222</v>
          </cell>
          <cell r="DL114">
            <v>0</v>
          </cell>
          <cell r="DM114">
            <v>0</v>
          </cell>
          <cell r="DN114">
            <v>67.187499999781664</v>
          </cell>
          <cell r="DO114">
            <v>171.13722222200391</v>
          </cell>
          <cell r="DP114">
            <v>597.85527777778941</v>
          </cell>
          <cell r="DQ114">
            <v>25.707776944444941</v>
          </cell>
          <cell r="DR114">
            <v>4.2999999999999997E-2</v>
          </cell>
          <cell r="DS114">
            <v>623.56305472223437</v>
          </cell>
          <cell r="DT114">
            <v>37.533888888888882</v>
          </cell>
          <cell r="DU114">
            <v>19.849166666597561</v>
          </cell>
          <cell r="DV114">
            <v>38.1</v>
          </cell>
          <cell r="DW114">
            <v>6.1100476866724589E-2</v>
          </cell>
          <cell r="DX114">
            <v>1593.7992000000002</v>
          </cell>
          <cell r="DY114">
            <v>0</v>
          </cell>
          <cell r="DZ114">
            <v>0</v>
          </cell>
          <cell r="EA114">
            <v>0.27445054822601195</v>
          </cell>
          <cell r="EB114">
            <v>41.832000000000001</v>
          </cell>
          <cell r="EC114">
            <v>27678.688905140509</v>
          </cell>
          <cell r="ED114">
            <v>0</v>
          </cell>
          <cell r="EE114">
            <v>42</v>
          </cell>
          <cell r="EF114">
            <v>28.355952380853658</v>
          </cell>
          <cell r="EG114">
            <v>2.3197222222299834</v>
          </cell>
          <cell r="EH114">
            <v>23.278649263483366</v>
          </cell>
          <cell r="EI114">
            <v>13.953363469591773</v>
          </cell>
          <cell r="EJ114">
            <v>0</v>
          </cell>
          <cell r="EK114">
            <v>11.000763941940413</v>
          </cell>
          <cell r="EL114">
            <v>0</v>
          </cell>
          <cell r="EM114">
            <v>0</v>
          </cell>
          <cell r="EN114">
            <v>0</v>
          </cell>
          <cell r="EO114">
            <v>168.18010840542891</v>
          </cell>
          <cell r="EP114">
            <v>517.51537902882524</v>
          </cell>
          <cell r="EQ114">
            <v>106.22874292170542</v>
          </cell>
          <cell r="ER114">
            <v>234.40539314285567</v>
          </cell>
          <cell r="ES114">
            <v>-89.528039546213193</v>
          </cell>
          <cell r="ET114">
            <v>7.2101218750299401E-2</v>
          </cell>
          <cell r="EU114">
            <v>62.615134468380369</v>
          </cell>
          <cell r="EV114">
            <v>5.6374999998864306</v>
          </cell>
          <cell r="EW114">
            <v>0.12444444444444444</v>
          </cell>
        </row>
        <row r="115">
          <cell r="A115">
            <v>42243</v>
          </cell>
          <cell r="B115">
            <v>9</v>
          </cell>
          <cell r="C115" t="str">
            <v>Thu</v>
          </cell>
          <cell r="D115">
            <v>39708</v>
          </cell>
          <cell r="E115">
            <v>137</v>
          </cell>
          <cell r="F115">
            <v>0</v>
          </cell>
          <cell r="G115">
            <v>0</v>
          </cell>
          <cell r="H115">
            <v>7314</v>
          </cell>
          <cell r="I115">
            <v>540</v>
          </cell>
          <cell r="J115">
            <v>0</v>
          </cell>
          <cell r="K115">
            <v>47699</v>
          </cell>
          <cell r="L115">
            <v>113</v>
          </cell>
          <cell r="M115">
            <v>47812</v>
          </cell>
          <cell r="N115">
            <v>236</v>
          </cell>
          <cell r="O115">
            <v>983</v>
          </cell>
          <cell r="P115">
            <v>49273</v>
          </cell>
          <cell r="Q115">
            <v>552</v>
          </cell>
          <cell r="R115">
            <v>3</v>
          </cell>
          <cell r="S115">
            <v>0</v>
          </cell>
          <cell r="T115">
            <v>0</v>
          </cell>
          <cell r="U115">
            <v>522</v>
          </cell>
          <cell r="V115">
            <v>555</v>
          </cell>
          <cell r="W115">
            <v>555</v>
          </cell>
          <cell r="X115">
            <v>968</v>
          </cell>
          <cell r="Y115">
            <v>3</v>
          </cell>
          <cell r="Z115">
            <v>16</v>
          </cell>
          <cell r="AA115">
            <v>3</v>
          </cell>
          <cell r="AB115">
            <v>990</v>
          </cell>
          <cell r="AC115">
            <v>25</v>
          </cell>
          <cell r="AD115">
            <v>732</v>
          </cell>
          <cell r="AE115">
            <v>9</v>
          </cell>
          <cell r="AF115">
            <v>0</v>
          </cell>
          <cell r="AG115">
            <v>0</v>
          </cell>
          <cell r="AH115">
            <v>0.87621934578576754</v>
          </cell>
          <cell r="AI115">
            <v>0.98595431694349289</v>
          </cell>
          <cell r="AJ115">
            <v>0.99505230717625104</v>
          </cell>
          <cell r="AK115">
            <v>183.43089877417046</v>
          </cell>
          <cell r="AL115">
            <v>54.443095264377966</v>
          </cell>
          <cell r="AM115">
            <v>1.1320992054340761E-2</v>
          </cell>
          <cell r="AN115">
            <v>15.631501530519307</v>
          </cell>
          <cell r="AO115">
            <v>30.006359435282146</v>
          </cell>
          <cell r="AP115">
            <v>24.297859000024971</v>
          </cell>
          <cell r="AQ115">
            <v>11.011844070436466</v>
          </cell>
          <cell r="AR115">
            <v>85.944144144144147</v>
          </cell>
          <cell r="AS115">
            <v>13.700894556292951</v>
          </cell>
          <cell r="AT115">
            <v>75.690405118810673</v>
          </cell>
          <cell r="AU115">
            <v>179.55336575516833</v>
          </cell>
          <cell r="AV115">
            <v>0.4215482388785684</v>
          </cell>
          <cell r="AW115">
            <v>0.58987154007069065</v>
          </cell>
          <cell r="AX115">
            <v>42.806918347082785</v>
          </cell>
          <cell r="BF115">
            <v>24.875</v>
          </cell>
          <cell r="BG115">
            <v>149.77555555533229</v>
          </cell>
          <cell r="BH115">
            <v>486.14444444436685</v>
          </cell>
          <cell r="BI115">
            <v>0</v>
          </cell>
          <cell r="BJ115">
            <v>660.79499999969914</v>
          </cell>
          <cell r="BK115">
            <v>265.65361111102987</v>
          </cell>
          <cell r="BL115">
            <v>232.77083333333331</v>
          </cell>
          <cell r="BM115">
            <v>216.47388888873186</v>
          </cell>
          <cell r="BN115">
            <v>186.79083333333332</v>
          </cell>
          <cell r="BO115">
            <v>2.5163888888888888</v>
          </cell>
          <cell r="BP115">
            <v>0.87944444444444447</v>
          </cell>
          <cell r="BQ115">
            <v>0</v>
          </cell>
          <cell r="BR115">
            <v>0</v>
          </cell>
          <cell r="BS115">
            <v>0</v>
          </cell>
          <cell r="BT115">
            <v>0</v>
          </cell>
          <cell r="BU115">
            <v>46.663333333409135</v>
          </cell>
          <cell r="BV115">
            <v>45.100555555555559</v>
          </cell>
          <cell r="BW115">
            <v>62.885833333462429</v>
          </cell>
          <cell r="BX115">
            <v>32.759722222222223</v>
          </cell>
          <cell r="BY115">
            <v>30.126111111240203</v>
          </cell>
          <cell r="BZ115">
            <v>35.463888888888889</v>
          </cell>
          <cell r="CA115">
            <v>50.400277778179799</v>
          </cell>
          <cell r="CB115">
            <v>0</v>
          </cell>
          <cell r="CC115">
            <v>0</v>
          </cell>
          <cell r="CD115">
            <v>72.258055554867667</v>
          </cell>
          <cell r="CE115">
            <v>65.482222222222234</v>
          </cell>
          <cell r="CF115">
            <v>70.824722221603153</v>
          </cell>
          <cell r="CG115">
            <v>64.636388888888888</v>
          </cell>
          <cell r="CH115">
            <v>0.27361111111111114</v>
          </cell>
          <cell r="CI115">
            <v>0.16222222222222221</v>
          </cell>
          <cell r="CJ115">
            <v>1.03444444437563</v>
          </cell>
          <cell r="CK115">
            <v>0.56972222222222224</v>
          </cell>
          <cell r="CL115">
            <v>0.12527777777777777</v>
          </cell>
          <cell r="CM115">
            <v>0.11388888888888889</v>
          </cell>
          <cell r="CN115">
            <v>0</v>
          </cell>
          <cell r="CO115">
            <v>451.19777777753978</v>
          </cell>
          <cell r="CP115">
            <v>78.556111111013578</v>
          </cell>
          <cell r="CQ115">
            <v>0</v>
          </cell>
          <cell r="CR115">
            <v>7.2097222222222221</v>
          </cell>
          <cell r="CS115">
            <v>0</v>
          </cell>
          <cell r="CT115">
            <v>0</v>
          </cell>
          <cell r="CU115">
            <v>12.006666666658647</v>
          </cell>
          <cell r="CV115">
            <v>0</v>
          </cell>
          <cell r="CW115">
            <v>6.5663888888888886</v>
          </cell>
          <cell r="CX115">
            <v>26.959444444444447</v>
          </cell>
          <cell r="CY115">
            <v>6.25</v>
          </cell>
          <cell r="CZ115">
            <v>0.54</v>
          </cell>
          <cell r="DA115">
            <v>6.0705555555555559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0.17527777777777778</v>
          </cell>
          <cell r="DG115">
            <v>0</v>
          </cell>
          <cell r="DH115">
            <v>0</v>
          </cell>
          <cell r="DI115">
            <v>15.771111111112404</v>
          </cell>
          <cell r="DJ115">
            <v>2.1838888888888888</v>
          </cell>
          <cell r="DK115">
            <v>10.577222222281465</v>
          </cell>
          <cell r="DL115">
            <v>0</v>
          </cell>
          <cell r="DM115">
            <v>0</v>
          </cell>
          <cell r="DN115">
            <v>68.527500000060542</v>
          </cell>
          <cell r="DO115">
            <v>172.86638888884389</v>
          </cell>
          <cell r="DP115">
            <v>630.18555555525472</v>
          </cell>
          <cell r="DQ115">
            <v>27.09797888887595</v>
          </cell>
          <cell r="DR115">
            <v>4.2999999999999997E-2</v>
          </cell>
          <cell r="DS115">
            <v>657.28353444413062</v>
          </cell>
          <cell r="DT115">
            <v>36.583888888888886</v>
          </cell>
          <cell r="DU115">
            <v>6.1213888888710102</v>
          </cell>
          <cell r="DV115">
            <v>45.07</v>
          </cell>
          <cell r="DW115">
            <v>6.8570103521786871E-2</v>
          </cell>
          <cell r="DX115">
            <v>1805.5042000000001</v>
          </cell>
          <cell r="DY115">
            <v>0</v>
          </cell>
          <cell r="DZ115">
            <v>0</v>
          </cell>
          <cell r="EA115">
            <v>0.2630012465397269</v>
          </cell>
          <cell r="EB115">
            <v>40.06</v>
          </cell>
          <cell r="EC115">
            <v>28136.282589831873</v>
          </cell>
          <cell r="ED115">
            <v>0</v>
          </cell>
          <cell r="EE115">
            <v>49</v>
          </cell>
          <cell r="EF115">
            <v>7.4955782312706249</v>
          </cell>
          <cell r="EG115">
            <v>9.1388889123789133E-2</v>
          </cell>
          <cell r="EH115">
            <v>98.480242907966812</v>
          </cell>
          <cell r="EI115">
            <v>13.667543897612887</v>
          </cell>
          <cell r="EJ115">
            <v>10.964467005076141</v>
          </cell>
          <cell r="EK115">
            <v>15.467239528418832</v>
          </cell>
          <cell r="EL115">
            <v>23.946784922394681</v>
          </cell>
          <cell r="EM115">
            <v>0</v>
          </cell>
          <cell r="EN115">
            <v>0</v>
          </cell>
          <cell r="EO115">
            <v>156.73976712596868</v>
          </cell>
          <cell r="EP115">
            <v>946.62633249765986</v>
          </cell>
          <cell r="EQ115">
            <v>110.40267532063115</v>
          </cell>
          <cell r="ER115">
            <v>267.12706131365798</v>
          </cell>
          <cell r="ES115">
            <v>-46.029328063212148</v>
          </cell>
          <cell r="ET115">
            <v>-5.6059017279988188E-2</v>
          </cell>
          <cell r="EU115">
            <v>-62.465581931346435</v>
          </cell>
          <cell r="EV115">
            <v>3.2644444444842842</v>
          </cell>
          <cell r="EW115">
            <v>0</v>
          </cell>
        </row>
        <row r="116">
          <cell r="A116">
            <v>42244</v>
          </cell>
          <cell r="B116">
            <v>9</v>
          </cell>
          <cell r="C116" t="str">
            <v>Fri</v>
          </cell>
          <cell r="D116">
            <v>42795</v>
          </cell>
          <cell r="E116">
            <v>118</v>
          </cell>
          <cell r="F116">
            <v>0</v>
          </cell>
          <cell r="G116">
            <v>0</v>
          </cell>
          <cell r="H116">
            <v>8673</v>
          </cell>
          <cell r="I116">
            <v>1440</v>
          </cell>
          <cell r="J116">
            <v>0</v>
          </cell>
          <cell r="K116">
            <v>53026</v>
          </cell>
          <cell r="L116">
            <v>114</v>
          </cell>
          <cell r="M116">
            <v>53140</v>
          </cell>
          <cell r="N116">
            <v>616</v>
          </cell>
          <cell r="O116">
            <v>952</v>
          </cell>
          <cell r="P116">
            <v>42640</v>
          </cell>
          <cell r="Q116">
            <v>693</v>
          </cell>
          <cell r="R116">
            <v>2</v>
          </cell>
          <cell r="S116">
            <v>0</v>
          </cell>
          <cell r="T116">
            <v>0</v>
          </cell>
          <cell r="U116">
            <v>670</v>
          </cell>
          <cell r="V116">
            <v>696</v>
          </cell>
          <cell r="W116">
            <v>695</v>
          </cell>
          <cell r="X116">
            <v>983</v>
          </cell>
          <cell r="Y116">
            <v>0</v>
          </cell>
          <cell r="Z116">
            <v>13</v>
          </cell>
          <cell r="AA116">
            <v>8</v>
          </cell>
          <cell r="AB116">
            <v>1004</v>
          </cell>
          <cell r="AC116">
            <v>19</v>
          </cell>
          <cell r="AD116">
            <v>637</v>
          </cell>
          <cell r="AE116">
            <v>5</v>
          </cell>
          <cell r="AF116">
            <v>0</v>
          </cell>
          <cell r="AG116">
            <v>0</v>
          </cell>
          <cell r="AH116">
            <v>0.90702910377518409</v>
          </cell>
          <cell r="AI116">
            <v>0.96683256715247134</v>
          </cell>
          <cell r="AJ116">
            <v>0.98838305736808363</v>
          </cell>
          <cell r="AK116">
            <v>192.70613134297116</v>
          </cell>
          <cell r="AL116">
            <v>142.5503355704698</v>
          </cell>
          <cell r="AM116">
            <v>2.7156489269415003E-2</v>
          </cell>
          <cell r="AN116">
            <v>17.723626848127292</v>
          </cell>
          <cell r="AO116">
            <v>37.847448455498991</v>
          </cell>
          <cell r="AP116">
            <v>22.30392156862543</v>
          </cell>
          <cell r="AQ116">
            <v>10.975369025949252</v>
          </cell>
          <cell r="AR116">
            <v>76.296402877697844</v>
          </cell>
          <cell r="AS116">
            <v>13.604438455589493</v>
          </cell>
          <cell r="AT116">
            <v>80.040084277634293</v>
          </cell>
          <cell r="AU116">
            <v>193.51181485522716</v>
          </cell>
          <cell r="AV116">
            <v>0.41361859138944579</v>
          </cell>
          <cell r="AW116">
            <v>0.85402715702718945</v>
          </cell>
          <cell r="AX116">
            <v>65.53826042554617</v>
          </cell>
          <cell r="BF116">
            <v>22.257222222222222</v>
          </cell>
          <cell r="BG116">
            <v>132.46888888865038</v>
          </cell>
          <cell r="BH116">
            <v>-3041104.8525</v>
          </cell>
          <cell r="BI116">
            <v>42.225277777777777</v>
          </cell>
          <cell r="BJ116">
            <v>-3040907.9011111115</v>
          </cell>
          <cell r="BK116">
            <v>274.01944444410577</v>
          </cell>
          <cell r="BL116">
            <v>248.54361111111112</v>
          </cell>
          <cell r="BM116">
            <v>222.07388888854325</v>
          </cell>
          <cell r="BN116">
            <v>194.32111111111112</v>
          </cell>
          <cell r="BO116">
            <v>0.82777777777777772</v>
          </cell>
          <cell r="BP116">
            <v>0.64694444444444443</v>
          </cell>
          <cell r="BQ116">
            <v>0</v>
          </cell>
          <cell r="BR116">
            <v>0</v>
          </cell>
          <cell r="BS116">
            <v>0</v>
          </cell>
          <cell r="BT116">
            <v>0</v>
          </cell>
          <cell r="BU116">
            <v>51.11777777778476</v>
          </cell>
          <cell r="BV116">
            <v>53.575555555555553</v>
          </cell>
          <cell r="BW116">
            <v>53.713611111181223</v>
          </cell>
          <cell r="BX116">
            <v>25.15361111117863</v>
          </cell>
          <cell r="BY116">
            <v>28.560000000002589</v>
          </cell>
          <cell r="BZ116">
            <v>31.138055555555557</v>
          </cell>
          <cell r="CA116">
            <v>63.323611111097918</v>
          </cell>
          <cell r="CB116">
            <v>0</v>
          </cell>
          <cell r="CC116">
            <v>0</v>
          </cell>
          <cell r="CD116">
            <v>73.799444444360617</v>
          </cell>
          <cell r="CE116">
            <v>67.8263888888889</v>
          </cell>
          <cell r="CF116">
            <v>72.880277777693948</v>
          </cell>
          <cell r="CG116">
            <v>67.045277777777784</v>
          </cell>
          <cell r="CH116">
            <v>0</v>
          </cell>
          <cell r="CI116">
            <v>0</v>
          </cell>
          <cell r="CJ116">
            <v>0.59138888888888885</v>
          </cell>
          <cell r="CK116">
            <v>0.44805555555555554</v>
          </cell>
          <cell r="CL116">
            <v>0.32777777777777778</v>
          </cell>
          <cell r="CM116">
            <v>0.33305555555555555</v>
          </cell>
          <cell r="CN116">
            <v>0</v>
          </cell>
          <cell r="CO116">
            <v>464.85611111074559</v>
          </cell>
          <cell r="CP116">
            <v>70.86944444444444</v>
          </cell>
          <cell r="CQ116">
            <v>0</v>
          </cell>
          <cell r="CR116">
            <v>7.1927777777777777</v>
          </cell>
          <cell r="CS116">
            <v>0</v>
          </cell>
          <cell r="CT116">
            <v>0</v>
          </cell>
          <cell r="CU116">
            <v>32.450277777905576</v>
          </cell>
          <cell r="CV116">
            <v>0</v>
          </cell>
          <cell r="CW116">
            <v>3.6616666666666666</v>
          </cell>
          <cell r="CX116">
            <v>29.923055555555557</v>
          </cell>
          <cell r="CY116">
            <v>1.8833333333333333</v>
          </cell>
          <cell r="CZ116">
            <v>0.74361111111111111</v>
          </cell>
          <cell r="DA116">
            <v>7.3538888888888891</v>
          </cell>
          <cell r="DB116">
            <v>0</v>
          </cell>
          <cell r="DC116">
            <v>0</v>
          </cell>
          <cell r="DD116">
            <v>0</v>
          </cell>
          <cell r="DE116">
            <v>7.2216666666666667</v>
          </cell>
          <cell r="DF116">
            <v>0</v>
          </cell>
          <cell r="DG116">
            <v>0</v>
          </cell>
          <cell r="DH116">
            <v>0</v>
          </cell>
          <cell r="DI116">
            <v>16.930555555555557</v>
          </cell>
          <cell r="DJ116">
            <v>6.9850000000000003</v>
          </cell>
          <cell r="DK116">
            <v>4.7580555555555559</v>
          </cell>
          <cell r="DL116">
            <v>0</v>
          </cell>
          <cell r="DM116">
            <v>0</v>
          </cell>
          <cell r="DN116">
            <v>75.799166666666665</v>
          </cell>
          <cell r="DO116">
            <v>189.97333333346114</v>
          </cell>
          <cell r="DP116">
            <v>662.4930555553791</v>
          </cell>
          <cell r="DQ116">
            <v>28.487201388881299</v>
          </cell>
          <cell r="DR116">
            <v>4.2999999999999997E-2</v>
          </cell>
          <cell r="DS116">
            <v>690.98025694426042</v>
          </cell>
          <cell r="DT116">
            <v>34.554444444444442</v>
          </cell>
          <cell r="DU116">
            <v>7.6636111111724068</v>
          </cell>
          <cell r="DV116">
            <v>68.12</v>
          </cell>
          <cell r="DW116">
            <v>9.8584582287848305E-2</v>
          </cell>
          <cell r="DX116">
            <v>4063.83484</v>
          </cell>
          <cell r="DY116">
            <v>0</v>
          </cell>
          <cell r="DZ116">
            <v>0</v>
          </cell>
          <cell r="EA116">
            <v>0.27493308444670339</v>
          </cell>
          <cell r="EB116">
            <v>59.656999999999996</v>
          </cell>
          <cell r="EC116">
            <v>45285.644028523748</v>
          </cell>
          <cell r="ED116">
            <v>2519.0333963888888</v>
          </cell>
          <cell r="EE116">
            <v>42</v>
          </cell>
          <cell r="EF116">
            <v>10.948015873103438</v>
          </cell>
          <cell r="EG116">
            <v>9.3333333387401782E-2</v>
          </cell>
          <cell r="EH116">
            <v>53.571428540394386</v>
          </cell>
          <cell r="EI116">
            <v>13.487873948538397</v>
          </cell>
          <cell r="EJ116">
            <v>0</v>
          </cell>
          <cell r="EK116">
            <v>21.98215124471583</v>
          </cell>
          <cell r="EL116">
            <v>24.406779661016948</v>
          </cell>
          <cell r="EM116">
            <v>0</v>
          </cell>
          <cell r="EN116">
            <v>0</v>
          </cell>
          <cell r="EO116">
            <v>169.66699995650424</v>
          </cell>
          <cell r="EP116">
            <v>215.05079608870597</v>
          </cell>
          <cell r="EQ116">
            <v>-307.45943562465845</v>
          </cell>
          <cell r="ER116">
            <v>516.67815809286492</v>
          </cell>
          <cell r="ES116">
            <v>-37.417492022523078</v>
          </cell>
          <cell r="ET116">
            <v>0.20809659967651062</v>
          </cell>
          <cell r="EU116">
            <v>168.36776293417608</v>
          </cell>
          <cell r="EV116">
            <v>6.9280555555555559</v>
          </cell>
          <cell r="EW116">
            <v>0</v>
          </cell>
        </row>
        <row r="117">
          <cell r="A117">
            <v>42245</v>
          </cell>
          <cell r="B117">
            <v>9</v>
          </cell>
          <cell r="C117" t="str">
            <v>Sat</v>
          </cell>
          <cell r="D117">
            <v>34548</v>
          </cell>
          <cell r="E117">
            <v>0</v>
          </cell>
          <cell r="F117">
            <v>0</v>
          </cell>
          <cell r="G117">
            <v>0</v>
          </cell>
          <cell r="H117">
            <v>10265</v>
          </cell>
          <cell r="I117">
            <v>540</v>
          </cell>
          <cell r="J117">
            <v>0</v>
          </cell>
          <cell r="K117">
            <v>45353</v>
          </cell>
          <cell r="L117">
            <v>115</v>
          </cell>
          <cell r="M117">
            <v>45468</v>
          </cell>
          <cell r="N117">
            <v>254</v>
          </cell>
          <cell r="O117">
            <v>476</v>
          </cell>
          <cell r="P117">
            <v>17551</v>
          </cell>
          <cell r="Q117">
            <v>664</v>
          </cell>
          <cell r="R117">
            <v>0</v>
          </cell>
          <cell r="S117">
            <v>0</v>
          </cell>
          <cell r="T117">
            <v>0</v>
          </cell>
          <cell r="U117">
            <v>643</v>
          </cell>
          <cell r="V117">
            <v>667</v>
          </cell>
          <cell r="W117">
            <v>664</v>
          </cell>
          <cell r="X117">
            <v>872</v>
          </cell>
          <cell r="Y117">
            <v>0</v>
          </cell>
          <cell r="Z117">
            <v>22</v>
          </cell>
          <cell r="AA117">
            <v>3</v>
          </cell>
          <cell r="AB117">
            <v>897</v>
          </cell>
          <cell r="AC117">
            <v>17</v>
          </cell>
          <cell r="AD117">
            <v>77</v>
          </cell>
          <cell r="AE117">
            <v>22</v>
          </cell>
          <cell r="AF117">
            <v>0</v>
          </cell>
          <cell r="AG117">
            <v>0</v>
          </cell>
          <cell r="AH117">
            <v>0.85892749944880953</v>
          </cell>
          <cell r="AI117">
            <v>0.88226645844759344</v>
          </cell>
          <cell r="AJ117">
            <v>0.99439948845721338</v>
          </cell>
          <cell r="AK117">
            <v>185.22107037688315</v>
          </cell>
          <cell r="AL117">
            <v>0</v>
          </cell>
          <cell r="AM117">
            <v>1.190659934293211E-2</v>
          </cell>
          <cell r="AN117">
            <v>22.355289421063979</v>
          </cell>
          <cell r="AO117">
            <v>28.038484193991753</v>
          </cell>
          <cell r="AP117">
            <v>17.841282100422699</v>
          </cell>
          <cell r="AQ117">
            <v>10.207924977921509</v>
          </cell>
          <cell r="AR117">
            <v>68.30271084337349</v>
          </cell>
          <cell r="AS117">
            <v>12.521423530601551</v>
          </cell>
          <cell r="AT117">
            <v>85.162178726505473</v>
          </cell>
          <cell r="AU117">
            <v>177.2384288633846</v>
          </cell>
          <cell r="AV117">
            <v>0.48049499915251725</v>
          </cell>
          <cell r="AW117">
            <v>1.0674540115427062</v>
          </cell>
          <cell r="AX117">
            <v>87.158877577492987</v>
          </cell>
          <cell r="BF117">
            <v>12.235277777777778</v>
          </cell>
          <cell r="BG117">
            <v>172.83472222214175</v>
          </cell>
          <cell r="BH117">
            <v>358.2319444445547</v>
          </cell>
          <cell r="BI117">
            <v>0.16500000000000001</v>
          </cell>
          <cell r="BJ117">
            <v>543.46694444447417</v>
          </cell>
          <cell r="BK117">
            <v>255.88694444452619</v>
          </cell>
          <cell r="BL117">
            <v>219.78833333333333</v>
          </cell>
          <cell r="BM117">
            <v>186.52305555573457</v>
          </cell>
          <cell r="BN117">
            <v>160.87083333333334</v>
          </cell>
          <cell r="BO117">
            <v>0</v>
          </cell>
          <cell r="BP117">
            <v>0</v>
          </cell>
          <cell r="BQ117">
            <v>0</v>
          </cell>
          <cell r="BR117">
            <v>0</v>
          </cell>
          <cell r="BS117">
            <v>0</v>
          </cell>
          <cell r="BT117">
            <v>0</v>
          </cell>
          <cell r="BU117">
            <v>69.363888888791621</v>
          </cell>
          <cell r="BV117">
            <v>58.917499999999997</v>
          </cell>
          <cell r="BW117">
            <v>21.292500000089252</v>
          </cell>
          <cell r="BX117">
            <v>16.976666666666667</v>
          </cell>
          <cell r="BY117">
            <v>4.3158333334225851</v>
          </cell>
          <cell r="BZ117">
            <v>4.0594444444444449</v>
          </cell>
          <cell r="CA117">
            <v>65.04749999986781</v>
          </cell>
          <cell r="CB117">
            <v>0</v>
          </cell>
          <cell r="CC117">
            <v>0</v>
          </cell>
          <cell r="CD117">
            <v>71.637222222201004</v>
          </cell>
          <cell r="CE117">
            <v>62.951388888888893</v>
          </cell>
          <cell r="CF117">
            <v>70.642222222269041</v>
          </cell>
          <cell r="CG117">
            <v>62.449722222222228</v>
          </cell>
          <cell r="CH117">
            <v>0</v>
          </cell>
          <cell r="CI117">
            <v>0</v>
          </cell>
          <cell r="CJ117">
            <v>0.91694444437640621</v>
          </cell>
          <cell r="CK117">
            <v>0.38694444444444442</v>
          </cell>
          <cell r="CL117">
            <v>7.8055555555555559E-2</v>
          </cell>
          <cell r="CM117">
            <v>0.11472222222222223</v>
          </cell>
          <cell r="CN117">
            <v>0</v>
          </cell>
          <cell r="CO117">
            <v>413.86416666668424</v>
          </cell>
          <cell r="CP117">
            <v>47.038611111111109</v>
          </cell>
          <cell r="CQ117">
            <v>0</v>
          </cell>
          <cell r="CR117">
            <v>0</v>
          </cell>
          <cell r="CS117">
            <v>0</v>
          </cell>
          <cell r="CT117">
            <v>0</v>
          </cell>
          <cell r="CU117">
            <v>18.795833333333334</v>
          </cell>
          <cell r="CV117">
            <v>0</v>
          </cell>
          <cell r="CW117">
            <v>5.2744444444444447</v>
          </cell>
          <cell r="CX117">
            <v>18.81388888888889</v>
          </cell>
          <cell r="CY117">
            <v>2.7</v>
          </cell>
          <cell r="CZ117">
            <v>3.9444444444444442E-2</v>
          </cell>
          <cell r="DA117">
            <v>5.8374999999999995</v>
          </cell>
          <cell r="DB117">
            <v>0</v>
          </cell>
          <cell r="DC117">
            <v>0</v>
          </cell>
          <cell r="DD117">
            <v>0</v>
          </cell>
          <cell r="DE117">
            <v>0</v>
          </cell>
          <cell r="DF117">
            <v>0</v>
          </cell>
          <cell r="DG117">
            <v>0</v>
          </cell>
          <cell r="DH117">
            <v>0</v>
          </cell>
          <cell r="DI117">
            <v>8.5947222222222219</v>
          </cell>
          <cell r="DJ117">
            <v>5.8191666666666668</v>
          </cell>
          <cell r="DK117">
            <v>0</v>
          </cell>
          <cell r="DL117">
            <v>0</v>
          </cell>
          <cell r="DM117">
            <v>0</v>
          </cell>
          <cell r="DN117">
            <v>41.804722222222225</v>
          </cell>
          <cell r="DO117">
            <v>112.91361111111111</v>
          </cell>
          <cell r="DP117">
            <v>532.54861111114985</v>
          </cell>
          <cell r="DQ117">
            <v>22.899590277779442</v>
          </cell>
          <cell r="DR117">
            <v>4.2999999999999997E-2</v>
          </cell>
          <cell r="DS117">
            <v>555.44820138892931</v>
          </cell>
          <cell r="DT117">
            <v>26.685555555555556</v>
          </cell>
          <cell r="DU117">
            <v>5.7708333333545268</v>
          </cell>
          <cell r="DV117">
            <v>38.049999999999997</v>
          </cell>
          <cell r="DW117">
            <v>6.8503237394330993E-2</v>
          </cell>
          <cell r="DX117">
            <v>3103.7765499999996</v>
          </cell>
          <cell r="DY117">
            <v>0</v>
          </cell>
          <cell r="DZ117">
            <v>0</v>
          </cell>
          <cell r="EA117">
            <v>0.20328378204981906</v>
          </cell>
          <cell r="EB117">
            <v>81.570999999999998</v>
          </cell>
          <cell r="EC117">
            <v>48412.241785496357</v>
          </cell>
          <cell r="ED117">
            <v>13.459215</v>
          </cell>
          <cell r="EE117">
            <v>36</v>
          </cell>
          <cell r="EF117">
            <v>9.6180555555908782</v>
          </cell>
          <cell r="EG117">
            <v>0.60361111103013776</v>
          </cell>
          <cell r="EH117">
            <v>36.447307874194451</v>
          </cell>
          <cell r="EI117">
            <v>12.343892541436974</v>
          </cell>
          <cell r="EJ117">
            <v>0</v>
          </cell>
          <cell r="EK117">
            <v>23.992729477696674</v>
          </cell>
          <cell r="EL117">
            <v>38.434163701067611</v>
          </cell>
          <cell r="EM117">
            <v>0</v>
          </cell>
          <cell r="EN117">
            <v>0</v>
          </cell>
          <cell r="EO117">
            <v>147.98766569241047</v>
          </cell>
          <cell r="EP117">
            <v>2120.1671005783346</v>
          </cell>
          <cell r="EQ117">
            <v>-689.42271125238767</v>
          </cell>
          <cell r="ER117">
            <v>1039.5875122940263</v>
          </cell>
          <cell r="ES117">
            <v>452.5966826186102</v>
          </cell>
          <cell r="ET117">
            <v>0.42152345419202741</v>
          </cell>
          <cell r="EU117">
            <v>219.33913961860941</v>
          </cell>
          <cell r="EV117">
            <v>8.2374999999304102</v>
          </cell>
          <cell r="EW117">
            <v>0</v>
          </cell>
        </row>
        <row r="118">
          <cell r="A118">
            <v>42246</v>
          </cell>
          <cell r="B118">
            <v>9</v>
          </cell>
          <cell r="C118" t="str">
            <v>Sun</v>
          </cell>
          <cell r="D118">
            <v>11385</v>
          </cell>
          <cell r="E118">
            <v>235</v>
          </cell>
          <cell r="F118">
            <v>0</v>
          </cell>
          <cell r="G118">
            <v>0</v>
          </cell>
          <cell r="H118">
            <v>5973</v>
          </cell>
          <cell r="I118">
            <v>0</v>
          </cell>
          <cell r="J118">
            <v>0</v>
          </cell>
          <cell r="K118">
            <v>17593</v>
          </cell>
          <cell r="L118">
            <v>116</v>
          </cell>
          <cell r="M118">
            <v>17709</v>
          </cell>
          <cell r="N118">
            <v>289</v>
          </cell>
          <cell r="O118">
            <v>0</v>
          </cell>
          <cell r="P118">
            <v>0</v>
          </cell>
          <cell r="Q118">
            <v>441</v>
          </cell>
          <cell r="R118">
            <v>3</v>
          </cell>
          <cell r="S118">
            <v>0</v>
          </cell>
          <cell r="T118">
            <v>0</v>
          </cell>
          <cell r="U118">
            <v>417</v>
          </cell>
          <cell r="V118">
            <v>455</v>
          </cell>
          <cell r="W118">
            <v>444</v>
          </cell>
          <cell r="X118">
            <v>347</v>
          </cell>
          <cell r="Y118">
            <v>0</v>
          </cell>
          <cell r="Z118">
            <v>2</v>
          </cell>
          <cell r="AA118">
            <v>0</v>
          </cell>
          <cell r="AB118">
            <v>349</v>
          </cell>
          <cell r="AC118">
            <v>12</v>
          </cell>
          <cell r="AD118">
            <v>2</v>
          </cell>
          <cell r="AE118">
            <v>23</v>
          </cell>
          <cell r="AF118">
            <v>0</v>
          </cell>
          <cell r="AG118">
            <v>0</v>
          </cell>
          <cell r="AH118">
            <v>0.91523917948489275</v>
          </cell>
          <cell r="AI118">
            <v>1.2028711231851614</v>
          </cell>
          <cell r="AJ118">
            <v>0.98357301199340652</v>
          </cell>
          <cell r="AK118">
            <v>202.93514750007427</v>
          </cell>
          <cell r="AL118">
            <v>228.7104622871046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14.302075876840291</v>
          </cell>
          <cell r="AR118">
            <v>39.623873873873876</v>
          </cell>
          <cell r="AS118">
            <v>15.643014554966172</v>
          </cell>
          <cell r="AT118">
            <v>93.787649933452343</v>
          </cell>
          <cell r="AU118">
            <v>186.31553865016645</v>
          </cell>
          <cell r="AV118">
            <v>0.50338071968088394</v>
          </cell>
          <cell r="AW118">
            <v>0.4829347790688665</v>
          </cell>
          <cell r="AX118">
            <v>43.426000000000002</v>
          </cell>
          <cell r="BF118">
            <v>1.9</v>
          </cell>
          <cell r="BG118">
            <v>11.251944444570432</v>
          </cell>
          <cell r="BH118">
            <v>177.93416666647806</v>
          </cell>
          <cell r="BI118">
            <v>0</v>
          </cell>
          <cell r="BJ118">
            <v>191.0861111110485</v>
          </cell>
          <cell r="BK118">
            <v>94.425833333382485</v>
          </cell>
          <cell r="BL118">
            <v>86.422222222222217</v>
          </cell>
          <cell r="BM118">
            <v>56.101666666666667</v>
          </cell>
          <cell r="BN118">
            <v>50.329722222222223</v>
          </cell>
          <cell r="BO118">
            <v>1.0275000000000001</v>
          </cell>
          <cell r="BP118">
            <v>0.89944444444444449</v>
          </cell>
          <cell r="BQ118">
            <v>0</v>
          </cell>
          <cell r="BR118">
            <v>0</v>
          </cell>
          <cell r="BS118">
            <v>0</v>
          </cell>
          <cell r="BT118">
            <v>0</v>
          </cell>
          <cell r="BU118">
            <v>37.296666666715822</v>
          </cell>
          <cell r="BV118">
            <v>35.193055555555553</v>
          </cell>
          <cell r="BW118">
            <v>0</v>
          </cell>
          <cell r="BX118">
            <v>0</v>
          </cell>
          <cell r="BY118">
            <v>0</v>
          </cell>
          <cell r="BZ118">
            <v>2.7777777777777778E-4</v>
          </cell>
          <cell r="CA118">
            <v>31.044444444528523</v>
          </cell>
          <cell r="CB118">
            <v>0</v>
          </cell>
          <cell r="CC118">
            <v>0</v>
          </cell>
          <cell r="CD118">
            <v>22.310277777578577</v>
          </cell>
          <cell r="CE118">
            <v>26.836111111111112</v>
          </cell>
          <cell r="CF118">
            <v>22.21611111091191</v>
          </cell>
          <cell r="CG118">
            <v>26.7075</v>
          </cell>
          <cell r="CH118">
            <v>0</v>
          </cell>
          <cell r="CI118">
            <v>0</v>
          </cell>
          <cell r="CJ118">
            <v>9.4166666666666662E-2</v>
          </cell>
          <cell r="CK118">
            <v>0.12861111111111112</v>
          </cell>
          <cell r="CL118">
            <v>0</v>
          </cell>
          <cell r="CM118">
            <v>0</v>
          </cell>
          <cell r="CN118">
            <v>0</v>
          </cell>
          <cell r="CO118">
            <v>147.78055555548957</v>
          </cell>
          <cell r="CP118">
            <v>11.015833333333333</v>
          </cell>
          <cell r="CQ118">
            <v>0</v>
          </cell>
          <cell r="CR118">
            <v>0</v>
          </cell>
          <cell r="CS118">
            <v>0</v>
          </cell>
          <cell r="CT118">
            <v>0</v>
          </cell>
          <cell r="CU118">
            <v>4.1466666666666665</v>
          </cell>
          <cell r="CV118">
            <v>0</v>
          </cell>
          <cell r="CW118">
            <v>0</v>
          </cell>
          <cell r="CX118">
            <v>8.7544444444444451</v>
          </cell>
          <cell r="CY118">
            <v>0</v>
          </cell>
          <cell r="CZ118">
            <v>0.12527777777777777</v>
          </cell>
          <cell r="DA118">
            <v>0</v>
          </cell>
          <cell r="DB118">
            <v>0</v>
          </cell>
          <cell r="DC118">
            <v>0</v>
          </cell>
          <cell r="DD118">
            <v>0</v>
          </cell>
          <cell r="DE118">
            <v>0</v>
          </cell>
          <cell r="DF118">
            <v>0</v>
          </cell>
          <cell r="DG118">
            <v>0</v>
          </cell>
          <cell r="DH118">
            <v>0</v>
          </cell>
          <cell r="DI118">
            <v>10.498888888888889</v>
          </cell>
          <cell r="DJ118">
            <v>3.5444444444444443</v>
          </cell>
          <cell r="DK118">
            <v>0</v>
          </cell>
          <cell r="DL118">
            <v>0</v>
          </cell>
          <cell r="DM118">
            <v>0</v>
          </cell>
          <cell r="DN118">
            <v>22.923055555555557</v>
          </cell>
          <cell r="DO118">
            <v>38.085555555555558</v>
          </cell>
          <cell r="DP118">
            <v>187.58333333315454</v>
          </cell>
          <cell r="DQ118">
            <v>8.0660833333256434</v>
          </cell>
          <cell r="DR118">
            <v>4.299999999999999E-2</v>
          </cell>
          <cell r="DS118">
            <v>195.64941666648019</v>
          </cell>
          <cell r="DT118">
            <v>7.6722222222222216</v>
          </cell>
          <cell r="DU118">
            <v>1.7172222221094111</v>
          </cell>
          <cell r="DV118">
            <v>0</v>
          </cell>
          <cell r="DW118">
            <v>0</v>
          </cell>
          <cell r="DX118">
            <v>0</v>
          </cell>
          <cell r="DY118">
            <v>0</v>
          </cell>
          <cell r="DZ118">
            <v>0</v>
          </cell>
          <cell r="EA118">
            <v>0.19466224946879998</v>
          </cell>
          <cell r="EB118">
            <v>43.426000000000002</v>
          </cell>
          <cell r="EC118">
            <v>8496.2715681585687</v>
          </cell>
          <cell r="ED118">
            <v>0</v>
          </cell>
          <cell r="EE118">
            <v>16</v>
          </cell>
          <cell r="EF118">
            <v>6.4395833329102921</v>
          </cell>
          <cell r="EG118">
            <v>1.5497222222605098</v>
          </cell>
          <cell r="EH118">
            <v>14.841369420676525</v>
          </cell>
          <cell r="EI118">
            <v>15.619295306349258</v>
          </cell>
          <cell r="EJ118">
            <v>0</v>
          </cell>
          <cell r="EK118">
            <v>21.238938053097346</v>
          </cell>
          <cell r="EL118">
            <v>0</v>
          </cell>
          <cell r="EM118">
            <v>0</v>
          </cell>
          <cell r="EN118">
            <v>0</v>
          </cell>
          <cell r="EO118">
            <v>160.148359996214</v>
          </cell>
          <cell r="EP118">
            <v>199.76655339555975</v>
          </cell>
          <cell r="EQ118">
            <v>0</v>
          </cell>
          <cell r="ER118">
            <v>-183.93323555190443</v>
          </cell>
          <cell r="ES118">
            <v>-153.79639574939122</v>
          </cell>
          <cell r="ET118">
            <v>-0.16299577828181233</v>
          </cell>
          <cell r="EU118">
            <v>-66.033821381474795</v>
          </cell>
          <cell r="EV118">
            <v>1.7047222222222222</v>
          </cell>
          <cell r="EW118">
            <v>0</v>
          </cell>
        </row>
        <row r="119">
          <cell r="A119">
            <v>42247</v>
          </cell>
          <cell r="B119">
            <v>10</v>
          </cell>
          <cell r="C119" t="str">
            <v>Mon</v>
          </cell>
          <cell r="D119">
            <v>31846</v>
          </cell>
          <cell r="E119">
            <v>254</v>
          </cell>
          <cell r="F119">
            <v>0</v>
          </cell>
          <cell r="G119">
            <v>0</v>
          </cell>
          <cell r="H119">
            <v>4221</v>
          </cell>
          <cell r="I119">
            <v>360</v>
          </cell>
          <cell r="J119">
            <v>0</v>
          </cell>
          <cell r="K119">
            <v>36681</v>
          </cell>
          <cell r="L119">
            <v>117</v>
          </cell>
          <cell r="M119">
            <v>36798</v>
          </cell>
          <cell r="N119">
            <v>246</v>
          </cell>
          <cell r="O119">
            <v>1153</v>
          </cell>
          <cell r="P119">
            <v>65438</v>
          </cell>
          <cell r="Q119">
            <v>405</v>
          </cell>
          <cell r="R119">
            <v>1</v>
          </cell>
          <cell r="S119">
            <v>0</v>
          </cell>
          <cell r="T119">
            <v>0</v>
          </cell>
          <cell r="U119">
            <v>638</v>
          </cell>
          <cell r="V119">
            <v>409</v>
          </cell>
          <cell r="W119">
            <v>406</v>
          </cell>
          <cell r="X119">
            <v>756</v>
          </cell>
          <cell r="Y119">
            <v>1</v>
          </cell>
          <cell r="Z119">
            <v>21</v>
          </cell>
          <cell r="AA119">
            <v>2</v>
          </cell>
          <cell r="AB119">
            <v>780</v>
          </cell>
          <cell r="AC119">
            <v>20</v>
          </cell>
          <cell r="AD119">
            <v>724</v>
          </cell>
          <cell r="AE119">
            <v>3</v>
          </cell>
          <cell r="AF119">
            <v>0</v>
          </cell>
          <cell r="AG119">
            <v>0</v>
          </cell>
          <cell r="AH119">
            <v>0.94866544899611027</v>
          </cell>
          <cell r="AI119">
            <v>0.95974687936664671</v>
          </cell>
          <cell r="AJ119">
            <v>0.99329353071072213</v>
          </cell>
          <cell r="AK119">
            <v>196.27499756018634</v>
          </cell>
          <cell r="AL119">
            <v>239.30908139230567</v>
          </cell>
          <cell r="AM119">
            <v>9.8143453013821869E-3</v>
          </cell>
          <cell r="AN119">
            <v>18.441033387347463</v>
          </cell>
          <cell r="AO119">
            <v>37.867080235369244</v>
          </cell>
          <cell r="AP119">
            <v>22.572096648385823</v>
          </cell>
          <cell r="AQ119">
            <v>15.118383896802174</v>
          </cell>
          <cell r="AR119">
            <v>90.347290640394093</v>
          </cell>
          <cell r="AS119">
            <v>14.779180723902474</v>
          </cell>
          <cell r="AT119">
            <v>76.991059117051535</v>
          </cell>
          <cell r="AU119">
            <v>198.51263896075116</v>
          </cell>
          <cell r="AV119">
            <v>0.38783958301150678</v>
          </cell>
          <cell r="AW119">
            <v>0.62062946266302621</v>
          </cell>
          <cell r="AX119">
            <v>45.812962271977931</v>
          </cell>
          <cell r="BF119">
            <v>14.875</v>
          </cell>
          <cell r="BG119">
            <v>118.10583333341923</v>
          </cell>
          <cell r="BH119">
            <v>359.75166666691808</v>
          </cell>
          <cell r="BI119">
            <v>7.2588888888888885</v>
          </cell>
          <cell r="BJ119">
            <v>499.99138888922619</v>
          </cell>
          <cell r="BK119">
            <v>184.77916666682552</v>
          </cell>
          <cell r="BL119">
            <v>175.29361111111112</v>
          </cell>
          <cell r="BM119">
            <v>162.25194444460328</v>
          </cell>
          <cell r="BN119">
            <v>148.005</v>
          </cell>
          <cell r="BO119">
            <v>1.0613888888888889</v>
          </cell>
          <cell r="BP119">
            <v>0.90416666666666667</v>
          </cell>
          <cell r="BQ119">
            <v>0</v>
          </cell>
          <cell r="BR119">
            <v>0</v>
          </cell>
          <cell r="BS119">
            <v>0</v>
          </cell>
          <cell r="BT119">
            <v>0</v>
          </cell>
          <cell r="BU119">
            <v>21.465833333333332</v>
          </cell>
          <cell r="BV119">
            <v>26.384444444444444</v>
          </cell>
          <cell r="BW119">
            <v>62.523611111245117</v>
          </cell>
          <cell r="BX119">
            <v>30.448611111111113</v>
          </cell>
          <cell r="BY119">
            <v>32.075000000134004</v>
          </cell>
          <cell r="BZ119">
            <v>35.767222222222223</v>
          </cell>
          <cell r="CA119">
            <v>26.854722222384943</v>
          </cell>
          <cell r="CB119">
            <v>0</v>
          </cell>
          <cell r="CC119">
            <v>0</v>
          </cell>
          <cell r="CD119">
            <v>52.776944444457634</v>
          </cell>
          <cell r="CE119">
            <v>45.669166666666669</v>
          </cell>
          <cell r="CF119">
            <v>52.133333333346528</v>
          </cell>
          <cell r="CG119">
            <v>45.346388888888889</v>
          </cell>
          <cell r="CH119">
            <v>0.2886111111111111</v>
          </cell>
          <cell r="CI119">
            <v>5.4722222222222221E-2</v>
          </cell>
          <cell r="CJ119">
            <v>0.27805555555555556</v>
          </cell>
          <cell r="CK119">
            <v>0.19555555555555557</v>
          </cell>
          <cell r="CL119">
            <v>7.694444444444444E-2</v>
          </cell>
          <cell r="CM119">
            <v>7.2499999999999995E-2</v>
          </cell>
          <cell r="CN119">
            <v>0</v>
          </cell>
          <cell r="CO119">
            <v>326.9344444449132</v>
          </cell>
          <cell r="CP119">
            <v>55.64944444443384</v>
          </cell>
          <cell r="CQ119">
            <v>0</v>
          </cell>
          <cell r="CR119">
            <v>7.0575000000000001</v>
          </cell>
          <cell r="CS119">
            <v>0</v>
          </cell>
          <cell r="CT119">
            <v>0</v>
          </cell>
          <cell r="CU119">
            <v>19.16888888888889</v>
          </cell>
          <cell r="CV119">
            <v>0</v>
          </cell>
          <cell r="CW119">
            <v>3.9122222222222223</v>
          </cell>
          <cell r="CX119">
            <v>16.731666666666666</v>
          </cell>
          <cell r="CY119">
            <v>2.0499999999999998</v>
          </cell>
          <cell r="CZ119">
            <v>0.10944444444444444</v>
          </cell>
          <cell r="DA119">
            <v>7.358888888888889</v>
          </cell>
          <cell r="DB119">
            <v>0.31361111111111112</v>
          </cell>
          <cell r="DC119">
            <v>0</v>
          </cell>
          <cell r="DD119">
            <v>0</v>
          </cell>
          <cell r="DE119">
            <v>5.5955555555555554</v>
          </cell>
          <cell r="DF119">
            <v>0</v>
          </cell>
          <cell r="DG119">
            <v>0</v>
          </cell>
          <cell r="DH119">
            <v>0</v>
          </cell>
          <cell r="DI119">
            <v>19.135833333333334</v>
          </cell>
          <cell r="DJ119">
            <v>1.8988888888888888</v>
          </cell>
          <cell r="DK119">
            <v>4.2808333333333337</v>
          </cell>
          <cell r="DL119">
            <v>0</v>
          </cell>
          <cell r="DM119">
            <v>0</v>
          </cell>
          <cell r="DN119">
            <v>57.474722222222226</v>
          </cell>
          <cell r="DO119">
            <v>143.26277777776718</v>
          </cell>
          <cell r="DP119">
            <v>476.43194444478172</v>
          </cell>
          <cell r="DQ119">
            <v>20.486573611125614</v>
          </cell>
          <cell r="DR119">
            <v>4.3000000000000003E-2</v>
          </cell>
          <cell r="DS119">
            <v>496.91851805590733</v>
          </cell>
          <cell r="DT119">
            <v>24.862777777777776</v>
          </cell>
          <cell r="DU119">
            <v>6.2347222221013947</v>
          </cell>
          <cell r="DV119">
            <v>48.28</v>
          </cell>
          <cell r="DW119">
            <v>9.7158786090093166E-2</v>
          </cell>
          <cell r="DX119">
            <v>2015.9796800000001</v>
          </cell>
          <cell r="DY119">
            <v>0</v>
          </cell>
          <cell r="DZ119">
            <v>0</v>
          </cell>
          <cell r="EA119">
            <v>0.28830235254313658</v>
          </cell>
          <cell r="EB119">
            <v>41.756</v>
          </cell>
          <cell r="EC119">
            <v>22765.309319942466</v>
          </cell>
          <cell r="ED119">
            <v>303.10216444444444</v>
          </cell>
          <cell r="EE119">
            <v>33</v>
          </cell>
          <cell r="EF119">
            <v>11.335858585638899</v>
          </cell>
          <cell r="EG119">
            <v>6.4999999948001153E-2</v>
          </cell>
          <cell r="EH119">
            <v>46.153846190768412</v>
          </cell>
          <cell r="EI119">
            <v>14.501278772374846</v>
          </cell>
          <cell r="EJ119">
            <v>3.4648700673724737</v>
          </cell>
          <cell r="EK119">
            <v>75.52447552447552</v>
          </cell>
          <cell r="EL119">
            <v>25.992779783393502</v>
          </cell>
          <cell r="EM119">
            <v>0</v>
          </cell>
          <cell r="EN119">
            <v>0</v>
          </cell>
          <cell r="EO119">
            <v>196.63806824799101</v>
          </cell>
          <cell r="EP119">
            <v>-111.34376341244028</v>
          </cell>
          <cell r="EQ119">
            <v>-376.24285627912167</v>
          </cell>
          <cell r="ER119">
            <v>-254.04560161351617</v>
          </cell>
          <cell r="ES119">
            <v>-229.10298882784542</v>
          </cell>
          <cell r="ET119">
            <v>-1.5203650941210567E-2</v>
          </cell>
          <cell r="EU119">
            <v>-12.173085793137192</v>
          </cell>
          <cell r="EV119">
            <v>2.4113888888930282</v>
          </cell>
          <cell r="EW119">
            <v>0</v>
          </cell>
        </row>
        <row r="120">
          <cell r="A120">
            <v>42248</v>
          </cell>
          <cell r="B120">
            <v>10</v>
          </cell>
          <cell r="C120" t="str">
            <v>Tue</v>
          </cell>
          <cell r="D120">
            <v>33119</v>
          </cell>
          <cell r="E120">
            <v>160</v>
          </cell>
          <cell r="F120">
            <v>0</v>
          </cell>
          <cell r="G120">
            <v>0</v>
          </cell>
          <cell r="H120">
            <v>6483</v>
          </cell>
          <cell r="I120">
            <v>426</v>
          </cell>
          <cell r="J120">
            <v>0</v>
          </cell>
          <cell r="K120">
            <v>40188</v>
          </cell>
          <cell r="L120">
            <v>118</v>
          </cell>
          <cell r="M120">
            <v>40306</v>
          </cell>
          <cell r="N120">
            <v>564</v>
          </cell>
          <cell r="O120">
            <v>1071</v>
          </cell>
          <cell r="P120">
            <v>49593</v>
          </cell>
          <cell r="Q120">
            <v>562</v>
          </cell>
          <cell r="R120">
            <v>3</v>
          </cell>
          <cell r="S120">
            <v>0</v>
          </cell>
          <cell r="T120">
            <v>0</v>
          </cell>
          <cell r="U120">
            <v>1072</v>
          </cell>
          <cell r="V120">
            <v>567</v>
          </cell>
          <cell r="W120">
            <v>565</v>
          </cell>
          <cell r="X120">
            <v>741</v>
          </cell>
          <cell r="Y120">
            <v>0</v>
          </cell>
          <cell r="Z120">
            <v>16</v>
          </cell>
          <cell r="AA120">
            <v>4</v>
          </cell>
          <cell r="AB120">
            <v>761</v>
          </cell>
          <cell r="AC120">
            <v>14</v>
          </cell>
          <cell r="AD120">
            <v>636</v>
          </cell>
          <cell r="AE120">
            <v>4</v>
          </cell>
          <cell r="AF120">
            <v>0</v>
          </cell>
          <cell r="AG120">
            <v>0</v>
          </cell>
          <cell r="AH120">
            <v>0.93682818012870084</v>
          </cell>
          <cell r="AI120">
            <v>1.0969792271256524</v>
          </cell>
          <cell r="AJ120">
            <v>0.98596595998805614</v>
          </cell>
          <cell r="AK120">
            <v>197.49839736432617</v>
          </cell>
          <cell r="AL120">
            <v>161.84321438606349</v>
          </cell>
          <cell r="AM120">
            <v>1.06001791579576E-2</v>
          </cell>
          <cell r="AN120">
            <v>17.75129948752225</v>
          </cell>
          <cell r="AO120">
            <v>33.306841741534207</v>
          </cell>
          <cell r="AP120">
            <v>22.570755414343516</v>
          </cell>
          <cell r="AQ120">
            <v>14.571244358433683</v>
          </cell>
          <cell r="AR120">
            <v>71.12920353982301</v>
          </cell>
          <cell r="AS120">
            <v>16.045355245508087</v>
          </cell>
          <cell r="AT120">
            <v>75.211282981653</v>
          </cell>
          <cell r="AU120">
            <v>189.12173052595421</v>
          </cell>
          <cell r="AV120">
            <v>0.39768715510633157</v>
          </cell>
          <cell r="AW120">
            <v>0.64040043465145136</v>
          </cell>
          <cell r="AX120">
            <v>46.179614872621165</v>
          </cell>
          <cell r="BF120">
            <v>26.485277777777778</v>
          </cell>
          <cell r="BG120">
            <v>99.963055555577029</v>
          </cell>
          <cell r="BH120">
            <v>438.6780555559281</v>
          </cell>
          <cell r="BI120">
            <v>0</v>
          </cell>
          <cell r="BJ120">
            <v>565.12638888928291</v>
          </cell>
          <cell r="BK120">
            <v>212.49805555520115</v>
          </cell>
          <cell r="BL120">
            <v>199.07416666666666</v>
          </cell>
          <cell r="BM120">
            <v>167.69249999991257</v>
          </cell>
          <cell r="BN120">
            <v>148.40055555555554</v>
          </cell>
          <cell r="BO120">
            <v>0.98861111111111111</v>
          </cell>
          <cell r="BP120">
            <v>0.85777777777777775</v>
          </cell>
          <cell r="BQ120">
            <v>0</v>
          </cell>
          <cell r="BR120">
            <v>0</v>
          </cell>
          <cell r="BS120">
            <v>0</v>
          </cell>
          <cell r="BT120">
            <v>0</v>
          </cell>
          <cell r="BU120">
            <v>43.816944444177466</v>
          </cell>
          <cell r="BV120">
            <v>49.81583333333333</v>
          </cell>
          <cell r="BW120">
            <v>60.333611111278231</v>
          </cell>
          <cell r="BX120">
            <v>32.155555555555559</v>
          </cell>
          <cell r="BY120">
            <v>28.178055555722676</v>
          </cell>
          <cell r="BZ120">
            <v>31.198611111111113</v>
          </cell>
          <cell r="CA120">
            <v>38.775000000119</v>
          </cell>
          <cell r="CB120">
            <v>0</v>
          </cell>
          <cell r="CC120">
            <v>0</v>
          </cell>
          <cell r="CD120">
            <v>47.428055556017853</v>
          </cell>
          <cell r="CE120">
            <v>51.73972222222222</v>
          </cell>
          <cell r="CF120">
            <v>46.474444444868716</v>
          </cell>
          <cell r="CG120">
            <v>51.233611111111109</v>
          </cell>
          <cell r="CH120">
            <v>0</v>
          </cell>
          <cell r="CI120">
            <v>0</v>
          </cell>
          <cell r="CJ120">
            <v>0.38361111111111112</v>
          </cell>
          <cell r="CK120">
            <v>0.32666666666666666</v>
          </cell>
          <cell r="CL120">
            <v>0.57000000003802898</v>
          </cell>
          <cell r="CM120">
            <v>0.17944444444444446</v>
          </cell>
          <cell r="CN120">
            <v>0</v>
          </cell>
          <cell r="CO120">
            <v>359.03472222261621</v>
          </cell>
          <cell r="CP120">
            <v>77.113333333225199</v>
          </cell>
          <cell r="CQ120">
            <v>0</v>
          </cell>
          <cell r="CR120">
            <v>7.6738888888888885</v>
          </cell>
          <cell r="CS120">
            <v>0</v>
          </cell>
          <cell r="CT120">
            <v>0</v>
          </cell>
          <cell r="CU120">
            <v>17.049722222222222</v>
          </cell>
          <cell r="CV120">
            <v>0</v>
          </cell>
          <cell r="CW120">
            <v>3.6694444444444443</v>
          </cell>
          <cell r="CX120">
            <v>22.028611111111111</v>
          </cell>
          <cell r="CY120">
            <v>4.4333333333333336</v>
          </cell>
          <cell r="CZ120">
            <v>0.5130555555555556</v>
          </cell>
          <cell r="DA120">
            <v>5.7586111111111116</v>
          </cell>
          <cell r="DB120">
            <v>0</v>
          </cell>
          <cell r="DC120">
            <v>0</v>
          </cell>
          <cell r="DD120">
            <v>0</v>
          </cell>
          <cell r="DE120">
            <v>6.6533333333333333</v>
          </cell>
          <cell r="DF120">
            <v>0.53222222222222226</v>
          </cell>
          <cell r="DG120">
            <v>0</v>
          </cell>
          <cell r="DH120">
            <v>0</v>
          </cell>
          <cell r="DI120">
            <v>8.6702777777777786</v>
          </cell>
          <cell r="DJ120">
            <v>4.0944444444444441</v>
          </cell>
          <cell r="DK120">
            <v>3.693888888888889</v>
          </cell>
          <cell r="DL120">
            <v>0</v>
          </cell>
          <cell r="DM120">
            <v>0</v>
          </cell>
          <cell r="DN120">
            <v>56.37777777777778</v>
          </cell>
          <cell r="DO120">
            <v>161.88416666655854</v>
          </cell>
          <cell r="DP120">
            <v>534.33472222250805</v>
          </cell>
          <cell r="DQ120">
            <v>22.976393055567847</v>
          </cell>
          <cell r="DR120">
            <v>4.3000000000000003E-2</v>
          </cell>
          <cell r="DS120">
            <v>557.31111527807593</v>
          </cell>
          <cell r="DT120">
            <v>31.5625</v>
          </cell>
          <cell r="DU120">
            <v>13.415833333333333</v>
          </cell>
          <cell r="DV120">
            <v>42.2</v>
          </cell>
          <cell r="DW120">
            <v>7.5720721950689768E-2</v>
          </cell>
          <cell r="DX120">
            <v>1811.6038000000003</v>
          </cell>
          <cell r="DY120">
            <v>0</v>
          </cell>
          <cell r="DZ120">
            <v>0</v>
          </cell>
          <cell r="EA120">
            <v>0.29047360124117538</v>
          </cell>
          <cell r="EB120">
            <v>42.929000000000002</v>
          </cell>
          <cell r="EC120">
            <v>25736.412667772525</v>
          </cell>
          <cell r="ED120">
            <v>0</v>
          </cell>
          <cell r="EE120">
            <v>35</v>
          </cell>
          <cell r="EF120">
            <v>22.998571428571431</v>
          </cell>
          <cell r="EG120">
            <v>6.2222222405382326E-2</v>
          </cell>
          <cell r="EH120">
            <v>64.285714096479992</v>
          </cell>
          <cell r="EI120">
            <v>15.944246539171152</v>
          </cell>
          <cell r="EJ120">
            <v>0</v>
          </cell>
          <cell r="EK120">
            <v>41.708906589427947</v>
          </cell>
          <cell r="EL120">
            <v>7.0175438591809298</v>
          </cell>
          <cell r="EM120">
            <v>0</v>
          </cell>
          <cell r="EN120">
            <v>0</v>
          </cell>
          <cell r="EO120">
            <v>147.95646027438778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>
            <v>5.394999999935842</v>
          </cell>
          <cell r="EW120">
            <v>0</v>
          </cell>
        </row>
        <row r="121">
          <cell r="A121">
            <v>42249</v>
          </cell>
          <cell r="B121">
            <v>10</v>
          </cell>
          <cell r="C121" t="str">
            <v>Wed</v>
          </cell>
          <cell r="D121">
            <v>36697</v>
          </cell>
          <cell r="E121">
            <v>157</v>
          </cell>
          <cell r="F121">
            <v>0</v>
          </cell>
          <cell r="G121">
            <v>0</v>
          </cell>
          <cell r="H121">
            <v>7952</v>
          </cell>
          <cell r="I121">
            <v>220</v>
          </cell>
          <cell r="J121">
            <v>0</v>
          </cell>
          <cell r="K121">
            <v>45026</v>
          </cell>
          <cell r="L121">
            <v>119</v>
          </cell>
          <cell r="M121">
            <v>45145</v>
          </cell>
          <cell r="N121">
            <v>429</v>
          </cell>
          <cell r="O121">
            <v>1329</v>
          </cell>
          <cell r="P121">
            <v>82300</v>
          </cell>
          <cell r="Q121">
            <v>639</v>
          </cell>
          <cell r="R121">
            <v>0</v>
          </cell>
          <cell r="S121">
            <v>0</v>
          </cell>
          <cell r="T121">
            <v>0</v>
          </cell>
          <cell r="U121">
            <v>1050</v>
          </cell>
          <cell r="V121">
            <v>643</v>
          </cell>
          <cell r="W121">
            <v>639</v>
          </cell>
          <cell r="X121">
            <v>1017</v>
          </cell>
          <cell r="Y121">
            <v>1</v>
          </cell>
          <cell r="Z121">
            <v>7</v>
          </cell>
          <cell r="AA121">
            <v>2</v>
          </cell>
          <cell r="AB121">
            <v>1027</v>
          </cell>
          <cell r="AC121">
            <v>12</v>
          </cell>
          <cell r="AD121">
            <v>1136</v>
          </cell>
          <cell r="AE121">
            <v>26</v>
          </cell>
          <cell r="AF121">
            <v>0</v>
          </cell>
          <cell r="AG121">
            <v>0</v>
          </cell>
          <cell r="AH121">
            <v>0.91608244630463453</v>
          </cell>
          <cell r="AI121">
            <v>1.0130566565647852</v>
          </cell>
          <cell r="AJ121">
            <v>0.9904721716341669</v>
          </cell>
          <cell r="AK121">
            <v>182.74033314247399</v>
          </cell>
          <cell r="AL121">
            <v>216.46878590578322</v>
          </cell>
          <cell r="AM121">
            <v>4.8860658286323461E-3</v>
          </cell>
          <cell r="AN121">
            <v>14.613093874579402</v>
          </cell>
          <cell r="AO121">
            <v>31.122299631169135</v>
          </cell>
          <cell r="AP121">
            <v>23.547294963096487</v>
          </cell>
          <cell r="AQ121">
            <v>11.379443394715013</v>
          </cell>
          <cell r="AR121">
            <v>70.46322378716745</v>
          </cell>
          <cell r="AS121">
            <v>14.01505674711558</v>
          </cell>
          <cell r="AT121">
            <v>69.88326318154337</v>
          </cell>
          <cell r="AU121">
            <v>175.6112781344647</v>
          </cell>
          <cell r="AV121">
            <v>0.39794291075106297</v>
          </cell>
          <cell r="AW121">
            <v>0.64835833227354067</v>
          </cell>
          <cell r="AX121">
            <v>43.441415120055979</v>
          </cell>
          <cell r="BF121">
            <v>28.3675</v>
          </cell>
          <cell r="BG121">
            <v>178.45444444447884</v>
          </cell>
          <cell r="BH121">
            <v>451.56527777702962</v>
          </cell>
          <cell r="BI121">
            <v>17.22888888888837</v>
          </cell>
          <cell r="BJ121">
            <v>675.61611111039679</v>
          </cell>
          <cell r="BK121">
            <v>256.39583333323168</v>
          </cell>
          <cell r="BL121">
            <v>234.87972222222223</v>
          </cell>
          <cell r="BM121">
            <v>200.81499999996765</v>
          </cell>
          <cell r="BN121">
            <v>173.72583333333333</v>
          </cell>
          <cell r="BO121">
            <v>0.7252777777777778</v>
          </cell>
          <cell r="BP121">
            <v>0.7877777777777778</v>
          </cell>
          <cell r="BQ121">
            <v>0</v>
          </cell>
          <cell r="BR121">
            <v>0</v>
          </cell>
          <cell r="BS121">
            <v>0</v>
          </cell>
          <cell r="BT121">
            <v>0</v>
          </cell>
          <cell r="BU121">
            <v>54.855555555486227</v>
          </cell>
          <cell r="BV121">
            <v>60.36611111111111</v>
          </cell>
          <cell r="BW121">
            <v>90.945833333206565</v>
          </cell>
          <cell r="BX121">
            <v>42.702500000000001</v>
          </cell>
          <cell r="BY121">
            <v>48.243333333206571</v>
          </cell>
          <cell r="BZ121">
            <v>55.266666666666666</v>
          </cell>
          <cell r="CA121">
            <v>56.153888888517393</v>
          </cell>
          <cell r="CB121">
            <v>0</v>
          </cell>
          <cell r="CC121">
            <v>0</v>
          </cell>
          <cell r="CD121">
            <v>73.27833333328212</v>
          </cell>
          <cell r="CE121">
            <v>67.841666666666669</v>
          </cell>
          <cell r="CF121">
            <v>72.370277777726557</v>
          </cell>
          <cell r="CG121">
            <v>67.388888888888886</v>
          </cell>
          <cell r="CH121">
            <v>7.1388888888888891E-2</v>
          </cell>
          <cell r="CI121">
            <v>7.2499999999999995E-2</v>
          </cell>
          <cell r="CJ121">
            <v>0.72972222222222227</v>
          </cell>
          <cell r="CK121">
            <v>0.30527777777777776</v>
          </cell>
          <cell r="CL121">
            <v>0.10694444444444445</v>
          </cell>
          <cell r="CM121">
            <v>7.4999999999999997E-2</v>
          </cell>
          <cell r="CN121">
            <v>0</v>
          </cell>
          <cell r="CO121">
            <v>476.77388888823771</v>
          </cell>
          <cell r="CP121">
            <v>64.83611111121175</v>
          </cell>
          <cell r="CQ121">
            <v>0</v>
          </cell>
          <cell r="CR121">
            <v>5.0513888888888889</v>
          </cell>
          <cell r="CS121">
            <v>0</v>
          </cell>
          <cell r="CT121">
            <v>0</v>
          </cell>
          <cell r="CU121">
            <v>22.078333333333333</v>
          </cell>
          <cell r="CV121">
            <v>0</v>
          </cell>
          <cell r="CW121">
            <v>2.3155555555555556</v>
          </cell>
          <cell r="CX121">
            <v>22.546388888888888</v>
          </cell>
          <cell r="CY121">
            <v>5.666666666666667</v>
          </cell>
          <cell r="CZ121">
            <v>0.21111111111111111</v>
          </cell>
          <cell r="DA121">
            <v>9.4863888888888894</v>
          </cell>
          <cell r="DB121">
            <v>0</v>
          </cell>
          <cell r="DC121">
            <v>0</v>
          </cell>
          <cell r="DD121">
            <v>0</v>
          </cell>
          <cell r="DE121">
            <v>16.431944444444444</v>
          </cell>
          <cell r="DF121">
            <v>0</v>
          </cell>
          <cell r="DG121">
            <v>0</v>
          </cell>
          <cell r="DH121">
            <v>0</v>
          </cell>
          <cell r="DI121">
            <v>7.5283333333333333</v>
          </cell>
          <cell r="DJ121">
            <v>1.5763888888888888</v>
          </cell>
          <cell r="DK121">
            <v>5.3952777777777774</v>
          </cell>
          <cell r="DL121">
            <v>0</v>
          </cell>
          <cell r="DM121">
            <v>0</v>
          </cell>
          <cell r="DN121">
            <v>68.842500000000001</v>
          </cell>
          <cell r="DO121">
            <v>163.12388888898954</v>
          </cell>
          <cell r="DP121">
            <v>644.30305555467623</v>
          </cell>
          <cell r="DQ121">
            <v>27.705031388851079</v>
          </cell>
          <cell r="DR121">
            <v>4.3000000000000003E-2</v>
          </cell>
          <cell r="DS121">
            <v>672.00808694352736</v>
          </cell>
          <cell r="DT121">
            <v>39.245277777777773</v>
          </cell>
          <cell r="DU121">
            <v>4.4052777774489371</v>
          </cell>
          <cell r="DV121">
            <v>43.980000000000004</v>
          </cell>
          <cell r="DW121">
            <v>6.5445640989281559E-2</v>
          </cell>
          <cell r="DX121">
            <v>1793.1965400000004</v>
          </cell>
          <cell r="DY121">
            <v>0</v>
          </cell>
          <cell r="DZ121">
            <v>0</v>
          </cell>
          <cell r="EA121">
            <v>0.24274096109604967</v>
          </cell>
          <cell r="EB121">
            <v>40.773000000000003</v>
          </cell>
          <cell r="EC121">
            <v>29192.982268948443</v>
          </cell>
          <cell r="ED121">
            <v>702.47348666664561</v>
          </cell>
          <cell r="EE121">
            <v>42</v>
          </cell>
          <cell r="EF121">
            <v>6.2932539677841959</v>
          </cell>
          <cell r="EG121">
            <v>1.5863888886255315</v>
          </cell>
          <cell r="EH121">
            <v>16.389423921474101</v>
          </cell>
          <cell r="EI121">
            <v>14.05273036430161</v>
          </cell>
          <cell r="EJ121">
            <v>14.007782101167315</v>
          </cell>
          <cell r="EK121">
            <v>9.5926912828321278</v>
          </cell>
          <cell r="EL121">
            <v>18.7012987012987</v>
          </cell>
          <cell r="EM121">
            <v>0</v>
          </cell>
          <cell r="EN121">
            <v>0</v>
          </cell>
          <cell r="EO121">
            <v>144.96252785110482</v>
          </cell>
          <cell r="EP121">
            <v>1155.3557928735415</v>
          </cell>
          <cell r="EQ121">
            <v>408.8745523620733</v>
          </cell>
          <cell r="ER121">
            <v>218.6792568743214</v>
          </cell>
          <cell r="ES121">
            <v>-121.45093408879619</v>
          </cell>
          <cell r="ET121">
            <v>1.2525218669303895E-2</v>
          </cell>
          <cell r="EU121">
            <v>12.982093107360781</v>
          </cell>
          <cell r="EV121">
            <v>6.5555555555555561E-2</v>
          </cell>
          <cell r="EW121">
            <v>0.82027777775113164</v>
          </cell>
        </row>
        <row r="122">
          <cell r="A122">
            <v>42250</v>
          </cell>
          <cell r="B122">
            <v>10</v>
          </cell>
          <cell r="C122" t="str">
            <v>Thu</v>
          </cell>
          <cell r="D122">
            <v>42742</v>
          </cell>
          <cell r="E122">
            <v>185</v>
          </cell>
          <cell r="F122">
            <v>0</v>
          </cell>
          <cell r="G122">
            <v>0</v>
          </cell>
          <cell r="H122">
            <v>8538</v>
          </cell>
          <cell r="I122">
            <v>780</v>
          </cell>
          <cell r="J122">
            <v>0</v>
          </cell>
          <cell r="K122">
            <v>52245</v>
          </cell>
          <cell r="L122">
            <v>120</v>
          </cell>
          <cell r="M122">
            <v>52365</v>
          </cell>
          <cell r="N122">
            <v>501</v>
          </cell>
          <cell r="O122">
            <v>891</v>
          </cell>
          <cell r="P122">
            <v>39602</v>
          </cell>
          <cell r="Q122">
            <v>723</v>
          </cell>
          <cell r="R122">
            <v>0</v>
          </cell>
          <cell r="S122">
            <v>0</v>
          </cell>
          <cell r="T122">
            <v>0</v>
          </cell>
          <cell r="U122">
            <v>1200</v>
          </cell>
          <cell r="V122">
            <v>726</v>
          </cell>
          <cell r="W122">
            <v>723</v>
          </cell>
          <cell r="X122">
            <v>1037</v>
          </cell>
          <cell r="Y122">
            <v>1</v>
          </cell>
          <cell r="Z122">
            <v>6</v>
          </cell>
          <cell r="AA122">
            <v>9</v>
          </cell>
          <cell r="AB122">
            <v>1053</v>
          </cell>
          <cell r="AC122">
            <v>14</v>
          </cell>
          <cell r="AD122">
            <v>372</v>
          </cell>
          <cell r="AE122">
            <v>36</v>
          </cell>
          <cell r="AF122">
            <v>0</v>
          </cell>
          <cell r="AG122">
            <v>0</v>
          </cell>
          <cell r="AH122">
            <v>0.86078775178494427</v>
          </cell>
          <cell r="AI122">
            <v>0.96627764301561503</v>
          </cell>
          <cell r="AJ122">
            <v>0.99041056560436402</v>
          </cell>
          <cell r="AK122">
            <v>181.48570134515629</v>
          </cell>
          <cell r="AL122">
            <v>122.81025262769684</v>
          </cell>
          <cell r="AM122">
            <v>1.4929658340511054E-2</v>
          </cell>
          <cell r="AN122">
            <v>20.492049396586097</v>
          </cell>
          <cell r="AO122">
            <v>31.281756209832356</v>
          </cell>
          <cell r="AP122">
            <v>24.804593443190438</v>
          </cell>
          <cell r="AQ122">
            <v>13.224131448697136</v>
          </cell>
          <cell r="AR122">
            <v>72.261410788381738</v>
          </cell>
          <cell r="AS122">
            <v>14.322687411979578</v>
          </cell>
          <cell r="AT122">
            <v>84.713112151343765</v>
          </cell>
          <cell r="AU122">
            <v>178.74524226991289</v>
          </cell>
          <cell r="AV122">
            <v>0.47393212303476795</v>
          </cell>
          <cell r="AW122">
            <v>0.53355261706129531</v>
          </cell>
          <cell r="AX122">
            <v>43.335477169469307</v>
          </cell>
          <cell r="BF122">
            <v>28.9925</v>
          </cell>
          <cell r="BG122">
            <v>96.422777777724733</v>
          </cell>
          <cell r="BH122">
            <v>486.98305555578395</v>
          </cell>
          <cell r="BI122">
            <v>31.316944444444445</v>
          </cell>
          <cell r="BJ122">
            <v>643.71527777795302</v>
          </cell>
          <cell r="BK122">
            <v>292.28750000018368</v>
          </cell>
          <cell r="BL122">
            <v>251.5975</v>
          </cell>
          <cell r="BM122">
            <v>235.51166666685035</v>
          </cell>
          <cell r="BN122">
            <v>198.78194444444443</v>
          </cell>
          <cell r="BO122">
            <v>1.506388888888889</v>
          </cell>
          <cell r="BP122">
            <v>0.99833333333333329</v>
          </cell>
          <cell r="BQ122">
            <v>0</v>
          </cell>
          <cell r="BR122">
            <v>0</v>
          </cell>
          <cell r="BS122">
            <v>0</v>
          </cell>
          <cell r="BT122">
            <v>0</v>
          </cell>
          <cell r="BU122">
            <v>55.269444444444446</v>
          </cell>
          <cell r="BV122">
            <v>51.81722222222222</v>
          </cell>
          <cell r="BW122">
            <v>43.480277777801838</v>
          </cell>
          <cell r="BX122">
            <v>28.483055555555556</v>
          </cell>
          <cell r="BY122">
            <v>14.997222222246281</v>
          </cell>
          <cell r="BZ122">
            <v>17.179444444444442</v>
          </cell>
          <cell r="CA122">
            <v>54.67277777787298</v>
          </cell>
          <cell r="CB122">
            <v>0</v>
          </cell>
          <cell r="CC122">
            <v>0</v>
          </cell>
          <cell r="CD122">
            <v>73.51972222191101</v>
          </cell>
          <cell r="CE122">
            <v>68.352500000000006</v>
          </cell>
          <cell r="CF122">
            <v>72.310833333022117</v>
          </cell>
          <cell r="CG122">
            <v>67.685555555555553</v>
          </cell>
          <cell r="CH122">
            <v>0.11</v>
          </cell>
          <cell r="CI122">
            <v>3.3888888888888892E-2</v>
          </cell>
          <cell r="CJ122">
            <v>0.54527777777777775</v>
          </cell>
          <cell r="CK122">
            <v>0.26166666666666666</v>
          </cell>
          <cell r="CL122">
            <v>0.55361111111111105</v>
          </cell>
          <cell r="CM122">
            <v>0.37138888888888888</v>
          </cell>
          <cell r="CN122">
            <v>0</v>
          </cell>
          <cell r="CO122">
            <v>463.96027777776953</v>
          </cell>
          <cell r="CP122">
            <v>58.071666666666665</v>
          </cell>
          <cell r="CQ122">
            <v>0</v>
          </cell>
          <cell r="CR122">
            <v>5.0533333333333337</v>
          </cell>
          <cell r="CS122">
            <v>0</v>
          </cell>
          <cell r="CT122">
            <v>0</v>
          </cell>
          <cell r="CU122">
            <v>21.83111111111111</v>
          </cell>
          <cell r="CV122">
            <v>0</v>
          </cell>
          <cell r="CW122">
            <v>8.8419444444444437</v>
          </cell>
          <cell r="CX122">
            <v>23.411111111111111</v>
          </cell>
          <cell r="CY122">
            <v>3.9</v>
          </cell>
          <cell r="CZ122">
            <v>0.54083333329245864</v>
          </cell>
          <cell r="DA122">
            <v>8.6541666666666668</v>
          </cell>
          <cell r="DB122">
            <v>0</v>
          </cell>
          <cell r="DC122">
            <v>0</v>
          </cell>
          <cell r="DD122">
            <v>0</v>
          </cell>
          <cell r="DE122">
            <v>0</v>
          </cell>
          <cell r="DF122">
            <v>0</v>
          </cell>
          <cell r="DG122">
            <v>0</v>
          </cell>
          <cell r="DH122">
            <v>0</v>
          </cell>
          <cell r="DI122">
            <v>6.9955555555555557</v>
          </cell>
          <cell r="DJ122">
            <v>3.5522222222222224</v>
          </cell>
          <cell r="DK122">
            <v>3.8127777777777778</v>
          </cell>
          <cell r="DL122">
            <v>0</v>
          </cell>
          <cell r="DM122">
            <v>0</v>
          </cell>
          <cell r="DN122">
            <v>50.866666666625783</v>
          </cell>
          <cell r="DO122">
            <v>144.66472222218133</v>
          </cell>
          <cell r="DP122">
            <v>616.72861111113434</v>
          </cell>
          <cell r="DQ122">
            <v>26.519330277778771</v>
          </cell>
          <cell r="DR122">
            <v>4.299999999999999E-2</v>
          </cell>
          <cell r="DS122">
            <v>643.24794138891309</v>
          </cell>
          <cell r="DT122">
            <v>32.417222222222222</v>
          </cell>
          <cell r="DU122">
            <v>8.1036111111835112</v>
          </cell>
          <cell r="DV122">
            <v>40.46</v>
          </cell>
          <cell r="DW122">
            <v>6.2899540591825301E-2</v>
          </cell>
          <cell r="DX122">
            <v>1649.59466</v>
          </cell>
          <cell r="DY122">
            <v>0</v>
          </cell>
          <cell r="DZ122">
            <v>0</v>
          </cell>
          <cell r="EA122">
            <v>0.22489729529459282</v>
          </cell>
          <cell r="EB122">
            <v>40.771000000000001</v>
          </cell>
          <cell r="EC122">
            <v>27875.456478367374</v>
          </cell>
          <cell r="ED122">
            <v>1276.8231419444444</v>
          </cell>
          <cell r="EE122">
            <v>50</v>
          </cell>
          <cell r="EF122">
            <v>9.7243333334202138</v>
          </cell>
          <cell r="EG122">
            <v>1.992777777730953</v>
          </cell>
          <cell r="EH122">
            <v>18.065235573326628</v>
          </cell>
          <cell r="EI122">
            <v>14.340866398595827</v>
          </cell>
          <cell r="EJ122">
            <v>9.0909090909090917</v>
          </cell>
          <cell r="EK122">
            <v>11.003565970453389</v>
          </cell>
          <cell r="EL122">
            <v>16.256899147014554</v>
          </cell>
          <cell r="EM122">
            <v>0</v>
          </cell>
          <cell r="EN122">
            <v>0</v>
          </cell>
          <cell r="EO122">
            <v>154.47956978438961</v>
          </cell>
          <cell r="EP122">
            <v>1111.27900561158</v>
          </cell>
          <cell r="EQ122">
            <v>-484.59025908678979</v>
          </cell>
          <cell r="ER122">
            <v>-137.25308629762145</v>
          </cell>
          <cell r="ES122">
            <v>-194.15497536525609</v>
          </cell>
          <cell r="ET122">
            <v>-0.10228049654294147</v>
          </cell>
          <cell r="EU122">
            <v>-123.30877357110721</v>
          </cell>
          <cell r="EV122">
            <v>5.8152777776996505</v>
          </cell>
          <cell r="EW122">
            <v>1.2561111111111112</v>
          </cell>
        </row>
        <row r="123">
          <cell r="A123">
            <v>42251</v>
          </cell>
          <cell r="B123">
            <v>10</v>
          </cell>
          <cell r="C123" t="str">
            <v>Fri</v>
          </cell>
          <cell r="D123">
            <v>41421</v>
          </cell>
          <cell r="E123">
            <v>273</v>
          </cell>
          <cell r="F123">
            <v>0</v>
          </cell>
          <cell r="G123">
            <v>0</v>
          </cell>
          <cell r="H123">
            <v>6958</v>
          </cell>
          <cell r="I123">
            <v>340</v>
          </cell>
          <cell r="J123">
            <v>0</v>
          </cell>
          <cell r="K123">
            <v>48992</v>
          </cell>
          <cell r="L123">
            <v>121</v>
          </cell>
          <cell r="M123">
            <v>49113</v>
          </cell>
          <cell r="N123">
            <v>477</v>
          </cell>
          <cell r="O123">
            <v>831</v>
          </cell>
          <cell r="P123">
            <v>44840</v>
          </cell>
          <cell r="Q123">
            <v>798</v>
          </cell>
          <cell r="R123">
            <v>3</v>
          </cell>
          <cell r="S123">
            <v>0</v>
          </cell>
          <cell r="T123">
            <v>0</v>
          </cell>
          <cell r="U123">
            <v>742</v>
          </cell>
          <cell r="V123">
            <v>801</v>
          </cell>
          <cell r="W123">
            <v>801</v>
          </cell>
          <cell r="X123">
            <v>1006</v>
          </cell>
          <cell r="Y123">
            <v>0</v>
          </cell>
          <cell r="Z123">
            <v>3</v>
          </cell>
          <cell r="AA123">
            <v>5</v>
          </cell>
          <cell r="AB123">
            <v>1014</v>
          </cell>
          <cell r="AC123">
            <v>14</v>
          </cell>
          <cell r="AD123">
            <v>754</v>
          </cell>
          <cell r="AE123">
            <v>5</v>
          </cell>
          <cell r="AF123">
            <v>0</v>
          </cell>
          <cell r="AG123">
            <v>0</v>
          </cell>
          <cell r="AH123">
            <v>0.91049861050407099</v>
          </cell>
          <cell r="AI123">
            <v>1.0090009527493333</v>
          </cell>
          <cell r="AJ123">
            <v>0.990263716525147</v>
          </cell>
          <cell r="AK123">
            <v>198.46462215833691</v>
          </cell>
          <cell r="AL123">
            <v>252.5179856115108</v>
          </cell>
          <cell r="AM123">
            <v>6.9399085564990203E-3</v>
          </cell>
          <cell r="AN123">
            <v>14.492851917659722</v>
          </cell>
          <cell r="AO123">
            <v>31.068001495451337</v>
          </cell>
          <cell r="AP123">
            <v>24.647906507808056</v>
          </cell>
          <cell r="AQ123">
            <v>11.089233798399924</v>
          </cell>
          <cell r="AR123">
            <v>61.16354556803995</v>
          </cell>
          <cell r="AS123">
            <v>14.669962023109392</v>
          </cell>
          <cell r="AT123">
            <v>76.720456604803502</v>
          </cell>
          <cell r="AU123">
            <v>180.6613654453154</v>
          </cell>
          <cell r="AV123">
            <v>0.42466443456626102</v>
          </cell>
          <cell r="AW123">
            <v>0.83958432908629066</v>
          </cell>
          <cell r="AX123">
            <v>61.757711491599068</v>
          </cell>
          <cell r="BF123">
            <v>26.4925</v>
          </cell>
          <cell r="BG123">
            <v>161.82722222216375</v>
          </cell>
          <cell r="BH123">
            <v>463.23888888871687</v>
          </cell>
          <cell r="BI123">
            <v>7.6455555555555552</v>
          </cell>
          <cell r="BJ123">
            <v>659.20416666643621</v>
          </cell>
          <cell r="BK123">
            <v>271.18138888875745</v>
          </cell>
          <cell r="BL123">
            <v>246.91027777777779</v>
          </cell>
          <cell r="BM123">
            <v>208.70722222197335</v>
          </cell>
          <cell r="BN123">
            <v>192.29055555555556</v>
          </cell>
          <cell r="BO123">
            <v>1.0811111111111111</v>
          </cell>
          <cell r="BP123">
            <v>1.0080555555555555</v>
          </cell>
          <cell r="BQ123">
            <v>0</v>
          </cell>
          <cell r="BR123">
            <v>0</v>
          </cell>
          <cell r="BS123">
            <v>0</v>
          </cell>
          <cell r="BT123">
            <v>0</v>
          </cell>
          <cell r="BU123">
            <v>61.393055555673008</v>
          </cell>
          <cell r="BV123">
            <v>53.611666666666665</v>
          </cell>
          <cell r="BW123">
            <v>57.338611111275902</v>
          </cell>
          <cell r="BX123">
            <v>26.747777777777777</v>
          </cell>
          <cell r="BY123">
            <v>30.590833333498125</v>
          </cell>
          <cell r="BZ123">
            <v>34.719444444444441</v>
          </cell>
          <cell r="CA123">
            <v>72.232222222204115</v>
          </cell>
          <cell r="CB123">
            <v>0</v>
          </cell>
          <cell r="CC123">
            <v>0</v>
          </cell>
          <cell r="CD123">
            <v>69.120833332946575</v>
          </cell>
          <cell r="CE123">
            <v>65.889722222222218</v>
          </cell>
          <cell r="CF123">
            <v>68.678611110724347</v>
          </cell>
          <cell r="CG123">
            <v>65.540833333333325</v>
          </cell>
          <cell r="CH123">
            <v>0</v>
          </cell>
          <cell r="CI123">
            <v>0</v>
          </cell>
          <cell r="CJ123">
            <v>0.18944444444444444</v>
          </cell>
          <cell r="CK123">
            <v>0.15972222222222221</v>
          </cell>
          <cell r="CL123">
            <v>0.25277777777777777</v>
          </cell>
          <cell r="CM123">
            <v>0.18916666666666665</v>
          </cell>
          <cell r="CN123">
            <v>0</v>
          </cell>
          <cell r="CO123">
            <v>469.87305555518407</v>
          </cell>
          <cell r="CP123">
            <v>69.524444444444441</v>
          </cell>
          <cell r="CQ123">
            <v>0</v>
          </cell>
          <cell r="CR123">
            <v>7.525555555555556</v>
          </cell>
          <cell r="CS123">
            <v>0</v>
          </cell>
          <cell r="CT123">
            <v>0</v>
          </cell>
          <cell r="CU123">
            <v>24.266666666666666</v>
          </cell>
          <cell r="CV123">
            <v>0</v>
          </cell>
          <cell r="CW123">
            <v>3.9786111111111113</v>
          </cell>
          <cell r="CX123">
            <v>25.051388888888891</v>
          </cell>
          <cell r="CY123">
            <v>2.5499999999999998</v>
          </cell>
          <cell r="CZ123">
            <v>0.2936111111111111</v>
          </cell>
          <cell r="DA123">
            <v>8.056111111111111</v>
          </cell>
          <cell r="DB123">
            <v>0</v>
          </cell>
          <cell r="DC123">
            <v>0</v>
          </cell>
          <cell r="DD123">
            <v>0</v>
          </cell>
          <cell r="DE123">
            <v>0</v>
          </cell>
          <cell r="DF123">
            <v>0</v>
          </cell>
          <cell r="DG123">
            <v>0</v>
          </cell>
          <cell r="DH123">
            <v>0</v>
          </cell>
          <cell r="DI123">
            <v>9.2850000000000001</v>
          </cell>
          <cell r="DJ123">
            <v>4.2847222222222223</v>
          </cell>
          <cell r="DK123">
            <v>5.6094444444444447</v>
          </cell>
          <cell r="DL123">
            <v>0</v>
          </cell>
          <cell r="DM123">
            <v>0</v>
          </cell>
          <cell r="DN123">
            <v>55.130277777777778</v>
          </cell>
          <cell r="DO123">
            <v>160.42555555555555</v>
          </cell>
          <cell r="DP123">
            <v>638.57805555516711</v>
          </cell>
          <cell r="DQ123">
            <v>27.458856388872185</v>
          </cell>
          <cell r="DR123">
            <v>4.2999999999999997E-2</v>
          </cell>
          <cell r="DS123">
            <v>666.03691194403928</v>
          </cell>
          <cell r="DT123">
            <v>34.765000000000001</v>
          </cell>
          <cell r="DU123">
            <v>8.2794444444276003</v>
          </cell>
          <cell r="DV123">
            <v>39.949999999999996</v>
          </cell>
          <cell r="DW123">
            <v>5.9981660601051812E-2</v>
          </cell>
          <cell r="DX123">
            <v>2327.6068499999997</v>
          </cell>
          <cell r="DY123">
            <v>0</v>
          </cell>
          <cell r="DZ123">
            <v>0</v>
          </cell>
          <cell r="EA123">
            <v>0.24086586295540716</v>
          </cell>
          <cell r="EB123">
            <v>58.262999999999998</v>
          </cell>
          <cell r="EC123">
            <v>41132.915450595552</v>
          </cell>
          <cell r="ED123">
            <v>445.4530033333333</v>
          </cell>
          <cell r="EE123">
            <v>34</v>
          </cell>
          <cell r="EF123">
            <v>14.610784313695767</v>
          </cell>
          <cell r="EG123">
            <v>0.10555555548156716</v>
          </cell>
          <cell r="EH123">
            <v>47.368421085834129</v>
          </cell>
          <cell r="EI123">
            <v>14.647937454327909</v>
          </cell>
          <cell r="EJ123">
            <v>0</v>
          </cell>
          <cell r="EK123">
            <v>15.835777126099707</v>
          </cell>
          <cell r="EL123">
            <v>19.780219780219781</v>
          </cell>
          <cell r="EM123">
            <v>0</v>
          </cell>
          <cell r="EN123">
            <v>0</v>
          </cell>
          <cell r="EO123">
            <v>113.33529398435435</v>
          </cell>
          <cell r="EP123">
            <v>1305.5532393031633</v>
          </cell>
          <cell r="EQ123">
            <v>392.59476126439961</v>
          </cell>
          <cell r="ER123">
            <v>518.28443877226789</v>
          </cell>
          <cell r="ES123">
            <v>-369.94584677842272</v>
          </cell>
          <cell r="ET123">
            <v>0.20375121548205388</v>
          </cell>
          <cell r="EU123">
            <v>161.63454421808788</v>
          </cell>
          <cell r="EV123">
            <v>7.3408333333051345</v>
          </cell>
          <cell r="EW123">
            <v>3.2622222222222224</v>
          </cell>
        </row>
        <row r="124">
          <cell r="A124">
            <v>42252</v>
          </cell>
          <cell r="B124">
            <v>10</v>
          </cell>
          <cell r="C124" t="str">
            <v>Sat</v>
          </cell>
          <cell r="D124">
            <v>35564</v>
          </cell>
          <cell r="E124">
            <v>208</v>
          </cell>
          <cell r="F124">
            <v>0</v>
          </cell>
          <cell r="G124">
            <v>0</v>
          </cell>
          <cell r="H124">
            <v>9945</v>
          </cell>
          <cell r="I124">
            <v>180</v>
          </cell>
          <cell r="J124">
            <v>0</v>
          </cell>
          <cell r="K124">
            <v>45897</v>
          </cell>
          <cell r="L124">
            <v>122</v>
          </cell>
          <cell r="M124">
            <v>46019</v>
          </cell>
          <cell r="N124">
            <v>401</v>
          </cell>
          <cell r="O124">
            <v>587</v>
          </cell>
          <cell r="P124">
            <v>19399</v>
          </cell>
          <cell r="Q124">
            <v>619</v>
          </cell>
          <cell r="R124">
            <v>3</v>
          </cell>
          <cell r="S124">
            <v>0</v>
          </cell>
          <cell r="T124">
            <v>0</v>
          </cell>
          <cell r="U124">
            <v>602</v>
          </cell>
          <cell r="V124">
            <v>624</v>
          </cell>
          <cell r="W124">
            <v>622</v>
          </cell>
          <cell r="X124">
            <v>876</v>
          </cell>
          <cell r="Y124">
            <v>1</v>
          </cell>
          <cell r="Z124">
            <v>2</v>
          </cell>
          <cell r="AA124">
            <v>1</v>
          </cell>
          <cell r="AB124">
            <v>880</v>
          </cell>
          <cell r="AC124">
            <v>10</v>
          </cell>
          <cell r="AD124">
            <v>120</v>
          </cell>
          <cell r="AE124">
            <v>50</v>
          </cell>
          <cell r="AF124">
            <v>0</v>
          </cell>
          <cell r="AG124">
            <v>0</v>
          </cell>
          <cell r="AH124">
            <v>0.90667808027071906</v>
          </cell>
          <cell r="AI124">
            <v>1.026515636338563</v>
          </cell>
          <cell r="AJ124">
            <v>0.99126304551495736</v>
          </cell>
          <cell r="AK124">
            <v>193.94284588994549</v>
          </cell>
          <cell r="AL124">
            <v>175.93984962406014</v>
          </cell>
          <cell r="AM124">
            <v>3.9218249558794693E-3</v>
          </cell>
          <cell r="AN124">
            <v>78.406055209610415</v>
          </cell>
          <cell r="AO124">
            <v>167.28942368587713</v>
          </cell>
          <cell r="AP124">
            <v>30.167597765616225</v>
          </cell>
          <cell r="AQ124">
            <v>10.611316462908656</v>
          </cell>
          <cell r="AR124">
            <v>73.789389067524112</v>
          </cell>
          <cell r="AS124">
            <v>14.395419639286795</v>
          </cell>
          <cell r="AT124">
            <v>94.573461492520323</v>
          </cell>
          <cell r="AU124">
            <v>185.37293539795891</v>
          </cell>
          <cell r="AV124">
            <v>0.5101794460420549</v>
          </cell>
          <cell r="AW124">
            <v>0.95061044796241656</v>
          </cell>
          <cell r="AX124">
            <v>86.19608877733566</v>
          </cell>
          <cell r="BF124">
            <v>32.602777777777774</v>
          </cell>
          <cell r="BG124">
            <v>162.41777777772111</v>
          </cell>
          <cell r="BH124">
            <v>298.43388888861386</v>
          </cell>
          <cell r="BI124">
            <v>2.617777777777778</v>
          </cell>
          <cell r="BJ124">
            <v>496.07222222189057</v>
          </cell>
          <cell r="BK124">
            <v>247.59277777777132</v>
          </cell>
          <cell r="BL124">
            <v>224.48694444444445</v>
          </cell>
          <cell r="BM124">
            <v>183.37361111108524</v>
          </cell>
          <cell r="BN124">
            <v>164.86944444444444</v>
          </cell>
          <cell r="BO124">
            <v>1.1822222222222223</v>
          </cell>
          <cell r="BP124">
            <v>0.94972222222222225</v>
          </cell>
          <cell r="BQ124">
            <v>0</v>
          </cell>
          <cell r="BR124">
            <v>0</v>
          </cell>
          <cell r="BS124">
            <v>0</v>
          </cell>
          <cell r="BT124">
            <v>0</v>
          </cell>
          <cell r="BU124">
            <v>63.036944444463849</v>
          </cell>
          <cell r="BV124">
            <v>58.667777777777779</v>
          </cell>
          <cell r="BW124">
            <v>7.4866666666332939</v>
          </cell>
          <cell r="BX124">
            <v>3.5088888888888889</v>
          </cell>
          <cell r="BY124">
            <v>3.9777777777444054</v>
          </cell>
          <cell r="BZ124">
            <v>5.7347222222222225</v>
          </cell>
          <cell r="CA124">
            <v>58.616666666588543</v>
          </cell>
          <cell r="CB124">
            <v>0</v>
          </cell>
          <cell r="CC124">
            <v>0</v>
          </cell>
          <cell r="CD124">
            <v>61.130555555211217</v>
          </cell>
          <cell r="CE124">
            <v>61.099999999999994</v>
          </cell>
          <cell r="CF124">
            <v>60.912499999655665</v>
          </cell>
          <cell r="CG124">
            <v>60.928333333333327</v>
          </cell>
          <cell r="CH124">
            <v>2.5833333333333333E-2</v>
          </cell>
          <cell r="CI124">
            <v>5.3333333333333337E-2</v>
          </cell>
          <cell r="CJ124">
            <v>7.9722222222222222E-2</v>
          </cell>
          <cell r="CK124">
            <v>8.1388888888888886E-2</v>
          </cell>
          <cell r="CL124">
            <v>0.1125</v>
          </cell>
          <cell r="CM124">
            <v>3.6944444444444446E-2</v>
          </cell>
          <cell r="CN124">
            <v>0</v>
          </cell>
          <cell r="CO124">
            <v>374.82666666620435</v>
          </cell>
          <cell r="CP124">
            <v>58.706944444444446</v>
          </cell>
          <cell r="CQ124">
            <v>0</v>
          </cell>
          <cell r="CR124">
            <v>0</v>
          </cell>
          <cell r="CS124">
            <v>0</v>
          </cell>
          <cell r="CT124">
            <v>0</v>
          </cell>
          <cell r="CU124">
            <v>0</v>
          </cell>
          <cell r="CV124">
            <v>0</v>
          </cell>
          <cell r="CW124">
            <v>4.2983333333333329</v>
          </cell>
          <cell r="CX124">
            <v>19.117222222222221</v>
          </cell>
          <cell r="CY124">
            <v>2.8836111111111111</v>
          </cell>
          <cell r="CZ124">
            <v>1.3888888888888888E-2</v>
          </cell>
          <cell r="DA124">
            <v>6.21</v>
          </cell>
          <cell r="DB124">
            <v>0</v>
          </cell>
          <cell r="DC124">
            <v>0</v>
          </cell>
          <cell r="DD124">
            <v>0</v>
          </cell>
          <cell r="DE124">
            <v>0</v>
          </cell>
          <cell r="DF124">
            <v>0.50666666666666671</v>
          </cell>
          <cell r="DG124">
            <v>0</v>
          </cell>
          <cell r="DH124">
            <v>0</v>
          </cell>
          <cell r="DI124">
            <v>5.6219444444444449</v>
          </cell>
          <cell r="DJ124">
            <v>9.3544444444444448</v>
          </cell>
          <cell r="DK124">
            <v>0</v>
          </cell>
          <cell r="DL124">
            <v>0</v>
          </cell>
          <cell r="DM124">
            <v>0</v>
          </cell>
          <cell r="DN124">
            <v>43.707777777777785</v>
          </cell>
          <cell r="DO124">
            <v>106.71305555555557</v>
          </cell>
          <cell r="DP124">
            <v>485.3052777774231</v>
          </cell>
          <cell r="DQ124">
            <v>20.868126944429189</v>
          </cell>
          <cell r="DR124">
            <v>4.299999999999999E-2</v>
          </cell>
          <cell r="DS124">
            <v>506.17340472185231</v>
          </cell>
          <cell r="DT124">
            <v>19.779722222222222</v>
          </cell>
          <cell r="DU124">
            <v>3.765555555663163</v>
          </cell>
          <cell r="DV124">
            <v>35.5</v>
          </cell>
          <cell r="DW124">
            <v>7.0134068026564189E-2</v>
          </cell>
          <cell r="DX124">
            <v>2859.4184999999998</v>
          </cell>
          <cell r="DY124">
            <v>0</v>
          </cell>
          <cell r="DZ124">
            <v>0</v>
          </cell>
          <cell r="EA124">
            <v>0.21082311824382699</v>
          </cell>
          <cell r="EB124">
            <v>80.546999999999997</v>
          </cell>
          <cell r="EC124">
            <v>43630.167730131034</v>
          </cell>
          <cell r="ED124">
            <v>210.85414666666668</v>
          </cell>
          <cell r="EE124">
            <v>31</v>
          </cell>
          <cell r="EF124">
            <v>7.2881720432190251</v>
          </cell>
          <cell r="EG124">
            <v>1.6194444441986788</v>
          </cell>
          <cell r="EH124">
            <v>30.874785596452256</v>
          </cell>
          <cell r="EI124">
            <v>14.381284629672924</v>
          </cell>
          <cell r="EJ124">
            <v>38.70967741935484</v>
          </cell>
          <cell r="EK124">
            <v>25.087108013937282</v>
          </cell>
          <cell r="EL124">
            <v>8.8888888888888893</v>
          </cell>
          <cell r="EM124">
            <v>0</v>
          </cell>
          <cell r="EN124">
            <v>0</v>
          </cell>
          <cell r="EO124">
            <v>157.76462656373897</v>
          </cell>
          <cell r="EP124">
            <v>1150.4872863949106</v>
          </cell>
          <cell r="EQ124">
            <v>-2458.7954320618351</v>
          </cell>
          <cell r="ER124">
            <v>784.09708757109581</v>
          </cell>
          <cell r="ES124">
            <v>-349.49321554445226</v>
          </cell>
          <cell r="ET124">
            <v>0.31477733435817978</v>
          </cell>
          <cell r="EU124">
            <v>167.61010296369909</v>
          </cell>
          <cell r="EV124">
            <v>9.7352777777777781</v>
          </cell>
          <cell r="EW124">
            <v>0</v>
          </cell>
        </row>
        <row r="125">
          <cell r="A125">
            <v>42253</v>
          </cell>
          <cell r="B125">
            <v>10</v>
          </cell>
          <cell r="C125" t="str">
            <v>Sun</v>
          </cell>
          <cell r="D125">
            <v>13198</v>
          </cell>
          <cell r="E125">
            <v>235</v>
          </cell>
          <cell r="F125">
            <v>0</v>
          </cell>
          <cell r="G125">
            <v>0</v>
          </cell>
          <cell r="H125">
            <v>5287</v>
          </cell>
          <cell r="I125">
            <v>0</v>
          </cell>
          <cell r="J125">
            <v>0</v>
          </cell>
          <cell r="K125">
            <v>18720</v>
          </cell>
          <cell r="L125">
            <v>123</v>
          </cell>
          <cell r="M125">
            <v>18843</v>
          </cell>
          <cell r="N125">
            <v>163</v>
          </cell>
          <cell r="O125">
            <v>8</v>
          </cell>
          <cell r="P125">
            <v>105</v>
          </cell>
          <cell r="Q125">
            <v>429</v>
          </cell>
          <cell r="R125">
            <v>3</v>
          </cell>
          <cell r="S125">
            <v>0</v>
          </cell>
          <cell r="T125">
            <v>0</v>
          </cell>
          <cell r="U125">
            <v>416</v>
          </cell>
          <cell r="V125">
            <v>432</v>
          </cell>
          <cell r="W125">
            <v>432</v>
          </cell>
          <cell r="X125">
            <v>513</v>
          </cell>
          <cell r="Y125">
            <v>0</v>
          </cell>
          <cell r="Z125">
            <v>3</v>
          </cell>
          <cell r="AA125">
            <v>0</v>
          </cell>
          <cell r="AB125">
            <v>516</v>
          </cell>
          <cell r="AC125">
            <v>8</v>
          </cell>
          <cell r="AD125">
            <v>13</v>
          </cell>
          <cell r="AE125">
            <v>19</v>
          </cell>
          <cell r="AF125">
            <v>0</v>
          </cell>
          <cell r="AG125">
            <v>0</v>
          </cell>
          <cell r="AH125">
            <v>0.97754989151786653</v>
          </cell>
          <cell r="AI125">
            <v>1.0606256411149202</v>
          </cell>
          <cell r="AJ125">
            <v>0.99129273504273507</v>
          </cell>
          <cell r="AK125">
            <v>199.11324186352587</v>
          </cell>
          <cell r="AL125">
            <v>229.9537917912476</v>
          </cell>
          <cell r="AM125">
            <v>0</v>
          </cell>
          <cell r="AN125">
            <v>0.92978208232445503</v>
          </cell>
          <cell r="AO125">
            <v>0.95853025361112953</v>
          </cell>
          <cell r="AP125">
            <v>50.376749192680307</v>
          </cell>
          <cell r="AQ125">
            <v>17.2275516760022</v>
          </cell>
          <cell r="AR125">
            <v>43.333333333333336</v>
          </cell>
          <cell r="AS125">
            <v>15.117187500092463</v>
          </cell>
          <cell r="AT125">
            <v>81.904294287745799</v>
          </cell>
          <cell r="AU125">
            <v>193.15175677176234</v>
          </cell>
          <cell r="AV125">
            <v>0.42404115632522027</v>
          </cell>
          <cell r="AW125">
            <v>0.58152656581645357</v>
          </cell>
          <cell r="AX125">
            <v>45.665889724614566</v>
          </cell>
          <cell r="BF125">
            <v>22.885277777777777</v>
          </cell>
          <cell r="BG125">
            <v>17.293611111205017</v>
          </cell>
          <cell r="BH125">
            <v>200.06444444395342</v>
          </cell>
          <cell r="BI125">
            <v>0</v>
          </cell>
          <cell r="BJ125">
            <v>240.24333333293623</v>
          </cell>
          <cell r="BK125">
            <v>96.918611111161042</v>
          </cell>
          <cell r="BL125">
            <v>94.742777777777775</v>
          </cell>
          <cell r="BM125">
            <v>66.283888888947104</v>
          </cell>
          <cell r="BN125">
            <v>60.140277777777776</v>
          </cell>
          <cell r="BO125">
            <v>1.0219444444444445</v>
          </cell>
          <cell r="BP125">
            <v>0.97638888888888886</v>
          </cell>
          <cell r="BQ125">
            <v>0</v>
          </cell>
          <cell r="BR125">
            <v>0</v>
          </cell>
          <cell r="BS125">
            <v>0</v>
          </cell>
          <cell r="BT125">
            <v>0</v>
          </cell>
          <cell r="BU125">
            <v>29.612777777769498</v>
          </cell>
          <cell r="BV125">
            <v>33.626111111111108</v>
          </cell>
          <cell r="BW125">
            <v>8.6041666666666679</v>
          </cell>
          <cell r="BX125">
            <v>8.3461111111111119</v>
          </cell>
          <cell r="BY125">
            <v>0.25805555555555554</v>
          </cell>
          <cell r="BZ125">
            <v>0.30499999999999999</v>
          </cell>
          <cell r="CA125">
            <v>25.076111111120422</v>
          </cell>
          <cell r="CB125">
            <v>0</v>
          </cell>
          <cell r="CC125">
            <v>0</v>
          </cell>
          <cell r="CD125">
            <v>34.133333333124561</v>
          </cell>
          <cell r="CE125">
            <v>36.171388888888892</v>
          </cell>
          <cell r="CF125">
            <v>33.813333333124561</v>
          </cell>
          <cell r="CG125">
            <v>36.00694444444445</v>
          </cell>
          <cell r="CH125">
            <v>0</v>
          </cell>
          <cell r="CI125">
            <v>0</v>
          </cell>
          <cell r="CJ125">
            <v>0.32</v>
          </cell>
          <cell r="CK125">
            <v>0.16444444444444445</v>
          </cell>
          <cell r="CL125">
            <v>0</v>
          </cell>
          <cell r="CM125">
            <v>0</v>
          </cell>
          <cell r="CN125">
            <v>0</v>
          </cell>
          <cell r="CO125">
            <v>164.73222222207269</v>
          </cell>
          <cell r="CP125">
            <v>32.198888888888888</v>
          </cell>
          <cell r="CQ125">
            <v>0</v>
          </cell>
          <cell r="CR125">
            <v>4.1666666666666666E-3</v>
          </cell>
          <cell r="CS125">
            <v>0</v>
          </cell>
          <cell r="CT125">
            <v>0</v>
          </cell>
          <cell r="CU125">
            <v>4.0888888888888886</v>
          </cell>
          <cell r="CV125">
            <v>0</v>
          </cell>
          <cell r="CW125">
            <v>0</v>
          </cell>
          <cell r="CX125">
            <v>9.3158333333333321</v>
          </cell>
          <cell r="CY125">
            <v>0.8</v>
          </cell>
          <cell r="CZ125">
            <v>0</v>
          </cell>
          <cell r="DA125">
            <v>1.0738888888888889</v>
          </cell>
          <cell r="DB125">
            <v>0</v>
          </cell>
          <cell r="DC125">
            <v>0</v>
          </cell>
          <cell r="DD125">
            <v>0</v>
          </cell>
          <cell r="DE125">
            <v>0</v>
          </cell>
          <cell r="DF125">
            <v>0</v>
          </cell>
          <cell r="DG125">
            <v>0</v>
          </cell>
          <cell r="DH125">
            <v>0</v>
          </cell>
          <cell r="DI125">
            <v>9.0897222222222229</v>
          </cell>
          <cell r="DJ125">
            <v>3.5425</v>
          </cell>
          <cell r="DK125">
            <v>0</v>
          </cell>
          <cell r="DL125">
            <v>0</v>
          </cell>
          <cell r="DM125">
            <v>0</v>
          </cell>
          <cell r="DN125">
            <v>23.821944444444444</v>
          </cell>
          <cell r="DO125">
            <v>60.113888888888894</v>
          </cell>
          <cell r="DP125">
            <v>228.55944444418239</v>
          </cell>
          <cell r="DQ125">
            <v>9.8280561110998406</v>
          </cell>
          <cell r="DR125">
            <v>4.299999999999999E-2</v>
          </cell>
          <cell r="DS125">
            <v>238.38750055528223</v>
          </cell>
          <cell r="DT125">
            <v>12.272222222222222</v>
          </cell>
          <cell r="DU125">
            <v>3.7133333332207896</v>
          </cell>
          <cell r="DV125">
            <v>7.5</v>
          </cell>
          <cell r="DW125">
            <v>3.1461381081348869E-2</v>
          </cell>
          <cell r="DX125">
            <v>332.04750000000001</v>
          </cell>
          <cell r="DY125">
            <v>0</v>
          </cell>
          <cell r="DZ125">
            <v>0</v>
          </cell>
          <cell r="EA125">
            <v>0.25216879554869298</v>
          </cell>
          <cell r="EB125">
            <v>44.273000000000003</v>
          </cell>
          <cell r="EC125">
            <v>10886.177312084012</v>
          </cell>
          <cell r="ED125">
            <v>0</v>
          </cell>
          <cell r="EE125">
            <v>19</v>
          </cell>
          <cell r="EF125">
            <v>11.726315789118281</v>
          </cell>
          <cell r="EG125">
            <v>0.93999999988798255</v>
          </cell>
          <cell r="EH125">
            <v>20.212765959855513</v>
          </cell>
          <cell r="EI125">
            <v>15.171529968547931</v>
          </cell>
          <cell r="EJ125">
            <v>0</v>
          </cell>
          <cell r="EK125">
            <v>9.375</v>
          </cell>
          <cell r="EL125">
            <v>0</v>
          </cell>
          <cell r="EM125">
            <v>0</v>
          </cell>
          <cell r="EN125">
            <v>0</v>
          </cell>
          <cell r="EO125">
            <v>178.53779337002911</v>
          </cell>
          <cell r="EP125">
            <v>62.880403498503973</v>
          </cell>
          <cell r="EQ125">
            <v>370.50421955889675</v>
          </cell>
          <cell r="ER125">
            <v>-422.13041062616469</v>
          </cell>
          <cell r="ES125">
            <v>-186.72274910573552</v>
          </cell>
          <cell r="ET125">
            <v>-5.430654778778321E-2</v>
          </cell>
          <cell r="EU125">
            <v>-22.262099363835013</v>
          </cell>
          <cell r="EV125">
            <v>0</v>
          </cell>
          <cell r="EW125">
            <v>0</v>
          </cell>
        </row>
        <row r="126">
          <cell r="A126">
            <v>42254</v>
          </cell>
          <cell r="B126">
            <v>11</v>
          </cell>
          <cell r="C126" t="str">
            <v>Mon</v>
          </cell>
          <cell r="D126">
            <v>32972</v>
          </cell>
          <cell r="E126">
            <v>0</v>
          </cell>
          <cell r="F126">
            <v>0</v>
          </cell>
          <cell r="G126">
            <v>0</v>
          </cell>
          <cell r="H126">
            <v>3690</v>
          </cell>
          <cell r="I126">
            <v>360</v>
          </cell>
          <cell r="J126">
            <v>0</v>
          </cell>
          <cell r="K126">
            <v>37022</v>
          </cell>
          <cell r="L126">
            <v>124</v>
          </cell>
          <cell r="M126">
            <v>37146</v>
          </cell>
          <cell r="N126">
            <v>300</v>
          </cell>
          <cell r="O126">
            <v>1161</v>
          </cell>
          <cell r="P126">
            <v>66147</v>
          </cell>
          <cell r="Q126">
            <v>419</v>
          </cell>
          <cell r="R126">
            <v>0</v>
          </cell>
          <cell r="S126">
            <v>0</v>
          </cell>
          <cell r="T126">
            <v>0</v>
          </cell>
          <cell r="U126">
            <v>401</v>
          </cell>
          <cell r="V126">
            <v>419</v>
          </cell>
          <cell r="W126">
            <v>419</v>
          </cell>
          <cell r="X126">
            <v>645</v>
          </cell>
          <cell r="Y126">
            <v>0</v>
          </cell>
          <cell r="Z126">
            <v>25</v>
          </cell>
          <cell r="AA126">
            <v>2</v>
          </cell>
          <cell r="AB126">
            <v>672</v>
          </cell>
          <cell r="AC126">
            <v>13</v>
          </cell>
          <cell r="AD126">
            <v>661</v>
          </cell>
          <cell r="AE126">
            <v>8</v>
          </cell>
          <cell r="AF126">
            <v>0</v>
          </cell>
          <cell r="AG126">
            <v>0</v>
          </cell>
          <cell r="AH126">
            <v>0.95864876295151014</v>
          </cell>
          <cell r="AI126">
            <v>0.90004953782415353</v>
          </cell>
          <cell r="AJ126">
            <v>0.99189671006428615</v>
          </cell>
          <cell r="AK126">
            <v>198.61753234029425</v>
          </cell>
          <cell r="AL126">
            <v>0</v>
          </cell>
          <cell r="AM126">
            <v>9.7239479228566801E-3</v>
          </cell>
          <cell r="AN126">
            <v>19.24832251855058</v>
          </cell>
          <cell r="AO126">
            <v>39.56455887921242</v>
          </cell>
          <cell r="AP126">
            <v>21.341512632179583</v>
          </cell>
          <cell r="AQ126">
            <v>12.491822013917753</v>
          </cell>
          <cell r="AR126">
            <v>88.35799522673031</v>
          </cell>
          <cell r="AS126">
            <v>13.973314850148412</v>
          </cell>
          <cell r="AT126">
            <v>80.632675063043777</v>
          </cell>
          <cell r="AU126">
            <v>201.30985107079741</v>
          </cell>
          <cell r="AV126">
            <v>0.40054013568708358</v>
          </cell>
          <cell r="AW126">
            <v>0.62939322970442246</v>
          </cell>
          <cell r="AX126">
            <v>48.657391924867085</v>
          </cell>
          <cell r="BF126">
            <v>16.75</v>
          </cell>
          <cell r="BG126">
            <v>94.172222222276034</v>
          </cell>
          <cell r="BH126">
            <v>367.61722222266383</v>
          </cell>
          <cell r="BI126">
            <v>7.91</v>
          </cell>
          <cell r="BJ126">
            <v>486.4494444449399</v>
          </cell>
          <cell r="BK126">
            <v>183.90555555564922</v>
          </cell>
          <cell r="BL126">
            <v>176.30083333333334</v>
          </cell>
          <cell r="BM126">
            <v>166.00750000009367</v>
          </cell>
          <cell r="BN126">
            <v>153.34361111111113</v>
          </cell>
          <cell r="BO126">
            <v>0</v>
          </cell>
          <cell r="BP126">
            <v>0</v>
          </cell>
          <cell r="BQ126">
            <v>0</v>
          </cell>
          <cell r="BR126">
            <v>0</v>
          </cell>
          <cell r="BS126">
            <v>0</v>
          </cell>
          <cell r="BT126">
            <v>0</v>
          </cell>
          <cell r="BU126">
            <v>17.898055555555555</v>
          </cell>
          <cell r="BV126">
            <v>22.957222222222221</v>
          </cell>
          <cell r="BW126">
            <v>60.316944444435904</v>
          </cell>
          <cell r="BX126">
            <v>29.344444444444445</v>
          </cell>
          <cell r="BY126">
            <v>30.972499999991463</v>
          </cell>
          <cell r="BZ126">
            <v>32.798055555555557</v>
          </cell>
          <cell r="CA126">
            <v>33.541944444387013</v>
          </cell>
          <cell r="CB126">
            <v>0</v>
          </cell>
          <cell r="CC126">
            <v>0</v>
          </cell>
          <cell r="CD126">
            <v>48.091666666543524</v>
          </cell>
          <cell r="CE126">
            <v>38.363611111111112</v>
          </cell>
          <cell r="CF126">
            <v>47.822777777654636</v>
          </cell>
          <cell r="CG126">
            <v>38.162500000000001</v>
          </cell>
          <cell r="CH126">
            <v>0</v>
          </cell>
          <cell r="CI126">
            <v>0</v>
          </cell>
          <cell r="CJ126">
            <v>0.1388888888888889</v>
          </cell>
          <cell r="CK126">
            <v>0.11749999999999999</v>
          </cell>
          <cell r="CL126">
            <v>0.13</v>
          </cell>
          <cell r="CM126">
            <v>8.3611111111111108E-2</v>
          </cell>
          <cell r="CN126">
            <v>0</v>
          </cell>
          <cell r="CO126">
            <v>325.85611111101565</v>
          </cell>
          <cell r="CP126">
            <v>53.458888888884488</v>
          </cell>
          <cell r="CQ126">
            <v>0</v>
          </cell>
          <cell r="CR126">
            <v>7.0502777777777776</v>
          </cell>
          <cell r="CS126">
            <v>0</v>
          </cell>
          <cell r="CT126">
            <v>0</v>
          </cell>
          <cell r="CU126">
            <v>16.630833333333332</v>
          </cell>
          <cell r="CV126">
            <v>0</v>
          </cell>
          <cell r="CW126">
            <v>0.78749999999999998</v>
          </cell>
          <cell r="CX126">
            <v>19.223611111111108</v>
          </cell>
          <cell r="CY126">
            <v>3.4033333333333333</v>
          </cell>
          <cell r="CZ126">
            <v>0.21055555555555555</v>
          </cell>
          <cell r="DA126">
            <v>4.8130555555555556</v>
          </cell>
          <cell r="DB126">
            <v>0</v>
          </cell>
          <cell r="DC126">
            <v>0</v>
          </cell>
          <cell r="DD126">
            <v>0</v>
          </cell>
          <cell r="DE126">
            <v>6.4416666666666664</v>
          </cell>
          <cell r="DF126">
            <v>0</v>
          </cell>
          <cell r="DG126">
            <v>0</v>
          </cell>
          <cell r="DH126">
            <v>0</v>
          </cell>
          <cell r="DI126">
            <v>8.7188888888888894</v>
          </cell>
          <cell r="DJ126">
            <v>2.2994444444444446</v>
          </cell>
          <cell r="DK126">
            <v>3.7647222222222223</v>
          </cell>
          <cell r="DL126">
            <v>0</v>
          </cell>
          <cell r="DM126">
            <v>0</v>
          </cell>
          <cell r="DN126">
            <v>48.875277777777782</v>
          </cell>
          <cell r="DO126">
            <v>126.80277777777337</v>
          </cell>
          <cell r="DP126">
            <v>459.1438888893843</v>
          </cell>
          <cell r="DQ126">
            <v>19.743187222243524</v>
          </cell>
          <cell r="DR126">
            <v>4.2999999999999997E-2</v>
          </cell>
          <cell r="DS126">
            <v>478.88707611162783</v>
          </cell>
          <cell r="DT126">
            <v>27.305555555555557</v>
          </cell>
          <cell r="DU126">
            <v>6.4850000005952539</v>
          </cell>
          <cell r="DV126">
            <v>79.149999999999991</v>
          </cell>
          <cell r="DW126">
            <v>0.1652790479180738</v>
          </cell>
          <cell r="DX126">
            <v>3304.9873999999995</v>
          </cell>
          <cell r="DY126">
            <v>0</v>
          </cell>
          <cell r="DZ126">
            <v>0</v>
          </cell>
          <cell r="EA126">
            <v>0.26478638514816766</v>
          </cell>
          <cell r="EB126">
            <v>41.756</v>
          </cell>
          <cell r="EC126">
            <v>23301.396150117129</v>
          </cell>
          <cell r="ED126">
            <v>330.28996000000001</v>
          </cell>
          <cell r="EE126">
            <v>37</v>
          </cell>
          <cell r="EF126">
            <v>10.516216217181494</v>
          </cell>
          <cell r="EG126">
            <v>0.3669444443870129</v>
          </cell>
          <cell r="EH126">
            <v>21.801665408408457</v>
          </cell>
          <cell r="EI126">
            <v>13.487296848352011</v>
          </cell>
          <cell r="EJ126">
            <v>0</v>
          </cell>
          <cell r="EK126">
            <v>180</v>
          </cell>
          <cell r="EL126">
            <v>15.384615384615383</v>
          </cell>
          <cell r="EM126">
            <v>0</v>
          </cell>
          <cell r="EN126">
            <v>0</v>
          </cell>
          <cell r="EO126">
            <v>206.16764701317649</v>
          </cell>
          <cell r="EP126">
            <v>-247.64588070024249</v>
          </cell>
          <cell r="EQ126">
            <v>-530.85455057754893</v>
          </cell>
          <cell r="ER126">
            <v>1.0677594311122081</v>
          </cell>
          <cell r="ES126">
            <v>-82.041769168198272</v>
          </cell>
          <cell r="ET126">
            <v>-2.7783960887861503E-2</v>
          </cell>
          <cell r="EU126">
            <v>-21.140010989054225</v>
          </cell>
          <cell r="EV126">
            <v>1.4969444444444444</v>
          </cell>
          <cell r="EW126">
            <v>0</v>
          </cell>
        </row>
        <row r="127">
          <cell r="A127">
            <v>42255</v>
          </cell>
          <cell r="B127">
            <v>11</v>
          </cell>
          <cell r="C127" t="str">
            <v>Tue</v>
          </cell>
          <cell r="D127">
            <v>34176</v>
          </cell>
          <cell r="E127">
            <v>161</v>
          </cell>
          <cell r="F127">
            <v>0</v>
          </cell>
          <cell r="G127">
            <v>0</v>
          </cell>
          <cell r="H127">
            <v>8599</v>
          </cell>
          <cell r="I127">
            <v>1380</v>
          </cell>
          <cell r="J127">
            <v>0</v>
          </cell>
          <cell r="K127">
            <v>44316</v>
          </cell>
          <cell r="L127">
            <v>125</v>
          </cell>
          <cell r="M127">
            <v>44441</v>
          </cell>
          <cell r="N127">
            <v>640</v>
          </cell>
          <cell r="O127">
            <v>1129</v>
          </cell>
          <cell r="P127">
            <v>56347</v>
          </cell>
          <cell r="Q127">
            <v>556</v>
          </cell>
          <cell r="R127">
            <v>0</v>
          </cell>
          <cell r="S127">
            <v>0</v>
          </cell>
          <cell r="T127">
            <v>0</v>
          </cell>
          <cell r="U127">
            <v>540</v>
          </cell>
          <cell r="V127">
            <v>557</v>
          </cell>
          <cell r="W127">
            <v>556</v>
          </cell>
          <cell r="X127">
            <v>712</v>
          </cell>
          <cell r="Y127">
            <v>0</v>
          </cell>
          <cell r="Z127">
            <v>11</v>
          </cell>
          <cell r="AA127">
            <v>8</v>
          </cell>
          <cell r="AB127">
            <v>731</v>
          </cell>
          <cell r="AC127">
            <v>18</v>
          </cell>
          <cell r="AD127">
            <v>900</v>
          </cell>
          <cell r="AE127">
            <v>35</v>
          </cell>
          <cell r="AF127">
            <v>0</v>
          </cell>
          <cell r="AG127">
            <v>0</v>
          </cell>
          <cell r="AH127">
            <v>0.88627751537420874</v>
          </cell>
          <cell r="AI127">
            <v>1.0438416298448396</v>
          </cell>
          <cell r="AJ127">
            <v>0.98555826338117158</v>
          </cell>
          <cell r="AK127">
            <v>195.12510764658279</v>
          </cell>
          <cell r="AL127">
            <v>213.79564736259681</v>
          </cell>
          <cell r="AM127">
            <v>3.1139994584348768E-2</v>
          </cell>
          <cell r="AN127">
            <v>17.015112822890355</v>
          </cell>
          <cell r="AO127">
            <v>37.975818959878907</v>
          </cell>
          <cell r="AP127">
            <v>24.574497133017172</v>
          </cell>
          <cell r="AQ127">
            <v>15.04487304755289</v>
          </cell>
          <cell r="AR127">
            <v>79.705035971223026</v>
          </cell>
          <cell r="AS127">
            <v>13.99869141264778</v>
          </cell>
          <cell r="AT127">
            <v>77.184284242153879</v>
          </cell>
          <cell r="AU127">
            <v>189.57027002967595</v>
          </cell>
          <cell r="AV127">
            <v>0.40715394998419951</v>
          </cell>
          <cell r="AW127">
            <v>0.63478768378480821</v>
          </cell>
          <cell r="AX127">
            <v>46.975678829017383</v>
          </cell>
          <cell r="BF127">
            <v>27.110277777777778</v>
          </cell>
          <cell r="BG127">
            <v>113.11444444441443</v>
          </cell>
          <cell r="BH127">
            <v>454.74833333330048</v>
          </cell>
          <cell r="BI127">
            <v>5.9172222222222226</v>
          </cell>
          <cell r="BJ127">
            <v>600.89027777771491</v>
          </cell>
          <cell r="BK127">
            <v>233.7708333330043</v>
          </cell>
          <cell r="BL127">
            <v>207.18583333333331</v>
          </cell>
          <cell r="BM127">
            <v>175.14916666644834</v>
          </cell>
          <cell r="BN127">
            <v>150.19416666666666</v>
          </cell>
          <cell r="BO127">
            <v>0.75305555555555559</v>
          </cell>
          <cell r="BP127">
            <v>0.75944444444444448</v>
          </cell>
          <cell r="BQ127">
            <v>0</v>
          </cell>
          <cell r="BR127">
            <v>0</v>
          </cell>
          <cell r="BS127">
            <v>0</v>
          </cell>
          <cell r="BT127">
            <v>0</v>
          </cell>
          <cell r="BU127">
            <v>57.868611111000391</v>
          </cell>
          <cell r="BV127">
            <v>56.232222222222219</v>
          </cell>
          <cell r="BW127">
            <v>66.352777777715431</v>
          </cell>
          <cell r="BX127">
            <v>29.729444444444443</v>
          </cell>
          <cell r="BY127">
            <v>36.623333333270985</v>
          </cell>
          <cell r="BZ127">
            <v>43.081666666666671</v>
          </cell>
          <cell r="CA127">
            <v>36.956111111249001</v>
          </cell>
          <cell r="CB127">
            <v>0</v>
          </cell>
          <cell r="CC127">
            <v>0</v>
          </cell>
          <cell r="CD127">
            <v>52.219166667217443</v>
          </cell>
          <cell r="CE127">
            <v>49.655833333333334</v>
          </cell>
          <cell r="CF127">
            <v>50.558055556106332</v>
          </cell>
          <cell r="CG127">
            <v>48.833055555555553</v>
          </cell>
          <cell r="CH127">
            <v>0</v>
          </cell>
          <cell r="CI127">
            <v>0</v>
          </cell>
          <cell r="CJ127">
            <v>0.91972222222222222</v>
          </cell>
          <cell r="CK127">
            <v>0.49083333333333334</v>
          </cell>
          <cell r="CL127">
            <v>0.74138888888888888</v>
          </cell>
          <cell r="CM127">
            <v>0.33194444444444449</v>
          </cell>
          <cell r="CN127">
            <v>0</v>
          </cell>
          <cell r="CO127">
            <v>389.29888888918617</v>
          </cell>
          <cell r="CP127">
            <v>80.046666666666667</v>
          </cell>
          <cell r="CQ127">
            <v>0</v>
          </cell>
          <cell r="CR127">
            <v>9.6216666666666661</v>
          </cell>
          <cell r="CS127">
            <v>0</v>
          </cell>
          <cell r="CT127">
            <v>0</v>
          </cell>
          <cell r="CU127">
            <v>18.784722222222221</v>
          </cell>
          <cell r="CV127">
            <v>0</v>
          </cell>
          <cell r="CW127">
            <v>10.330833333333333</v>
          </cell>
          <cell r="CX127">
            <v>23.925000000000001</v>
          </cell>
          <cell r="CY127">
            <v>6.3</v>
          </cell>
          <cell r="CZ127">
            <v>1.0916666666666666</v>
          </cell>
          <cell r="DA127">
            <v>4.1316666666666668</v>
          </cell>
          <cell r="DB127">
            <v>0.65333333333333332</v>
          </cell>
          <cell r="DC127">
            <v>0</v>
          </cell>
          <cell r="DD127">
            <v>0</v>
          </cell>
          <cell r="DE127">
            <v>7.7766666666666664</v>
          </cell>
          <cell r="DF127">
            <v>0</v>
          </cell>
          <cell r="DG127">
            <v>0</v>
          </cell>
          <cell r="DH127">
            <v>0</v>
          </cell>
          <cell r="DI127">
            <v>9.0355555555555558</v>
          </cell>
          <cell r="DJ127">
            <v>4.2183333333333337</v>
          </cell>
          <cell r="DK127">
            <v>1.7713888888888889</v>
          </cell>
          <cell r="DL127">
            <v>0</v>
          </cell>
          <cell r="DM127">
            <v>0</v>
          </cell>
          <cell r="DN127">
            <v>58.903611111111104</v>
          </cell>
          <cell r="DO127">
            <v>177.6875</v>
          </cell>
          <cell r="DP127">
            <v>574.15833333331602</v>
          </cell>
          <cell r="DQ127">
            <v>24.688808333332588</v>
          </cell>
          <cell r="DR127">
            <v>4.2999999999999997E-2</v>
          </cell>
          <cell r="DS127">
            <v>598.84714166664867</v>
          </cell>
          <cell r="DT127">
            <v>30.828055555555558</v>
          </cell>
          <cell r="DU127">
            <v>7.1719444441298483</v>
          </cell>
          <cell r="DV127">
            <v>56.45</v>
          </cell>
          <cell r="DW127">
            <v>9.426445593928072E-2</v>
          </cell>
          <cell r="DX127">
            <v>2423.3420500000002</v>
          </cell>
          <cell r="DY127">
            <v>0</v>
          </cell>
          <cell r="DZ127">
            <v>0</v>
          </cell>
          <cell r="EA127">
            <v>0.29671595243066329</v>
          </cell>
          <cell r="EB127">
            <v>42.929000000000002</v>
          </cell>
          <cell r="EC127">
            <v>28131.250994607562</v>
          </cell>
          <cell r="ED127">
            <v>254.02043277777781</v>
          </cell>
          <cell r="EE127">
            <v>39</v>
          </cell>
          <cell r="EF127">
            <v>11.033760683276691</v>
          </cell>
          <cell r="EG127">
            <v>1.1152777778233092</v>
          </cell>
          <cell r="EH127">
            <v>31.382316312541974</v>
          </cell>
          <cell r="EI127">
            <v>14.082820080172281</v>
          </cell>
          <cell r="EJ127">
            <v>0</v>
          </cell>
          <cell r="EK127">
            <v>11.960132890365449</v>
          </cell>
          <cell r="EL127">
            <v>10.79055826152117</v>
          </cell>
          <cell r="EM127">
            <v>0</v>
          </cell>
          <cell r="EN127">
            <v>0</v>
          </cell>
          <cell r="EO127">
            <v>148.59523729549809</v>
          </cell>
          <cell r="EP127">
            <v>354.20843091763777</v>
          </cell>
          <cell r="EQ127">
            <v>-136.74741789478156</v>
          </cell>
          <cell r="ER127">
            <v>-353.43978798317926</v>
          </cell>
          <cell r="ES127">
            <v>-90.615214515322961</v>
          </cell>
          <cell r="ET127">
            <v>-2.2389506807475756E-2</v>
          </cell>
          <cell r="EU127">
            <v>-21.121853018698577</v>
          </cell>
          <cell r="EV127">
            <v>6.1619444444661751</v>
          </cell>
          <cell r="EW127">
            <v>0</v>
          </cell>
        </row>
        <row r="128">
          <cell r="A128">
            <v>42256</v>
          </cell>
          <cell r="B128">
            <v>11</v>
          </cell>
          <cell r="C128" t="str">
            <v>Wed</v>
          </cell>
          <cell r="D128">
            <v>35450</v>
          </cell>
          <cell r="E128">
            <v>290</v>
          </cell>
          <cell r="F128">
            <v>0</v>
          </cell>
          <cell r="G128">
            <v>0</v>
          </cell>
          <cell r="H128">
            <v>6211</v>
          </cell>
          <cell r="I128">
            <v>720</v>
          </cell>
          <cell r="J128">
            <v>0</v>
          </cell>
          <cell r="K128">
            <v>42671</v>
          </cell>
          <cell r="L128">
            <v>0</v>
          </cell>
          <cell r="M128">
            <v>42671</v>
          </cell>
          <cell r="N128">
            <v>408</v>
          </cell>
          <cell r="O128">
            <v>1393</v>
          </cell>
          <cell r="P128">
            <v>80945</v>
          </cell>
          <cell r="Q128">
            <v>598</v>
          </cell>
          <cell r="R128">
            <v>0</v>
          </cell>
          <cell r="S128">
            <v>0</v>
          </cell>
          <cell r="T128">
            <v>0</v>
          </cell>
          <cell r="U128">
            <v>579</v>
          </cell>
          <cell r="V128">
            <v>598</v>
          </cell>
          <cell r="W128">
            <v>598</v>
          </cell>
          <cell r="X128">
            <v>874</v>
          </cell>
          <cell r="Y128">
            <v>1</v>
          </cell>
          <cell r="Z128">
            <v>30</v>
          </cell>
          <cell r="AA128">
            <v>4</v>
          </cell>
          <cell r="AB128">
            <v>909</v>
          </cell>
          <cell r="AC128">
            <v>28</v>
          </cell>
          <cell r="AD128">
            <v>830</v>
          </cell>
          <cell r="AE128">
            <v>34</v>
          </cell>
          <cell r="AF128">
            <v>0</v>
          </cell>
          <cell r="AG128">
            <v>0</v>
          </cell>
          <cell r="AH128">
            <v>0.83659247967732253</v>
          </cell>
          <cell r="AI128">
            <v>1.0273410320301168</v>
          </cell>
          <cell r="AJ128">
            <v>0.9904384710927796</v>
          </cell>
          <cell r="AK128">
            <v>184.23294019146914</v>
          </cell>
          <cell r="AL128">
            <v>176.53026716266487</v>
          </cell>
          <cell r="AM128">
            <v>1.6873286306859459E-2</v>
          </cell>
          <cell r="AN128">
            <v>16.743347467495258</v>
          </cell>
          <cell r="AO128">
            <v>28.955315230006178</v>
          </cell>
          <cell r="AP128">
            <v>23.654398783913535</v>
          </cell>
          <cell r="AQ128">
            <v>11.925614478326413</v>
          </cell>
          <cell r="AR128">
            <v>71.356187290969899</v>
          </cell>
          <cell r="AS128">
            <v>14.221333739002191</v>
          </cell>
          <cell r="AT128">
            <v>73.215203194580553</v>
          </cell>
          <cell r="AU128">
            <v>177.93711210524964</v>
          </cell>
          <cell r="AV128">
            <v>0.41146673860410765</v>
          </cell>
          <cell r="AW128">
            <v>0.61502139251152688</v>
          </cell>
          <cell r="AX128">
            <v>43.188577790009681</v>
          </cell>
          <cell r="BF128">
            <v>24.610277777777778</v>
          </cell>
          <cell r="BG128">
            <v>124.8347222224742</v>
          </cell>
          <cell r="BH128">
            <v>422.38055555427604</v>
          </cell>
          <cell r="BI128">
            <v>34.238333333333337</v>
          </cell>
          <cell r="BJ128">
            <v>606.06388888786137</v>
          </cell>
          <cell r="BK128">
            <v>239.8094444443953</v>
          </cell>
          <cell r="BL128">
            <v>200.62277777777777</v>
          </cell>
          <cell r="BM128">
            <v>192.41944444439531</v>
          </cell>
          <cell r="BN128">
            <v>160.53833333333333</v>
          </cell>
          <cell r="BO128">
            <v>1.6427777777777777</v>
          </cell>
          <cell r="BP128">
            <v>1.2430555555555556</v>
          </cell>
          <cell r="BQ128">
            <v>0</v>
          </cell>
          <cell r="BR128">
            <v>0</v>
          </cell>
          <cell r="BS128">
            <v>0</v>
          </cell>
          <cell r="BT128">
            <v>0</v>
          </cell>
          <cell r="BU128">
            <v>45.74722222222222</v>
          </cell>
          <cell r="BV128">
            <v>38.841388888888886</v>
          </cell>
          <cell r="BW128">
            <v>83.197222222396334</v>
          </cell>
          <cell r="BX128">
            <v>48.108611111111109</v>
          </cell>
          <cell r="BY128">
            <v>35.088611111285218</v>
          </cell>
          <cell r="BZ128">
            <v>40.141388888888891</v>
          </cell>
          <cell r="CA128">
            <v>50.144166666363731</v>
          </cell>
          <cell r="CB128">
            <v>0</v>
          </cell>
          <cell r="CC128">
            <v>0</v>
          </cell>
          <cell r="CD128">
            <v>63.918055555299702</v>
          </cell>
          <cell r="CE128">
            <v>61.57222222222223</v>
          </cell>
          <cell r="CF128">
            <v>63.448055555299703</v>
          </cell>
          <cell r="CG128">
            <v>61.27</v>
          </cell>
          <cell r="CH128">
            <v>5.8055555555555555E-2</v>
          </cell>
          <cell r="CI128">
            <v>4.9722222222222223E-2</v>
          </cell>
          <cell r="CJ128">
            <v>0.12222222222222222</v>
          </cell>
          <cell r="CK128">
            <v>9.6111111111111105E-2</v>
          </cell>
          <cell r="CL128">
            <v>0.28972222222222221</v>
          </cell>
          <cell r="CM128">
            <v>0.15638888888888888</v>
          </cell>
          <cell r="CN128">
            <v>0</v>
          </cell>
          <cell r="CO128">
            <v>437.06888888845504</v>
          </cell>
          <cell r="CP128">
            <v>63.320833333056001</v>
          </cell>
          <cell r="CQ128">
            <v>0</v>
          </cell>
          <cell r="CR128">
            <v>0.57694444444444448</v>
          </cell>
          <cell r="CS128">
            <v>0</v>
          </cell>
          <cell r="CT128">
            <v>0</v>
          </cell>
          <cell r="CU128">
            <v>16.672222222222221</v>
          </cell>
          <cell r="CV128">
            <v>0</v>
          </cell>
          <cell r="CW128">
            <v>6.8580555555555556</v>
          </cell>
          <cell r="CX128">
            <v>26.471944444444443</v>
          </cell>
          <cell r="CY128">
            <v>3.4166666666666665</v>
          </cell>
          <cell r="CZ128">
            <v>0.1736111111111111</v>
          </cell>
          <cell r="DA128">
            <v>3.6441666666666666</v>
          </cell>
          <cell r="DB128">
            <v>3.3236111111111111</v>
          </cell>
          <cell r="DC128">
            <v>0</v>
          </cell>
          <cell r="DD128">
            <v>0</v>
          </cell>
          <cell r="DE128">
            <v>4.9652777777777777</v>
          </cell>
          <cell r="DF128">
            <v>0.15416666666666667</v>
          </cell>
          <cell r="DG128">
            <v>0</v>
          </cell>
          <cell r="DH128">
            <v>0</v>
          </cell>
          <cell r="DI128">
            <v>7.9244444444444442</v>
          </cell>
          <cell r="DJ128">
            <v>2.0741666666666667</v>
          </cell>
          <cell r="DK128">
            <v>0.9080555555555555</v>
          </cell>
          <cell r="DL128">
            <v>0</v>
          </cell>
          <cell r="DM128">
            <v>0</v>
          </cell>
          <cell r="DN128">
            <v>53.056111111111115</v>
          </cell>
          <cell r="DO128">
            <v>140.48416666638934</v>
          </cell>
          <cell r="DP128">
            <v>582.81611111008351</v>
          </cell>
          <cell r="DQ128">
            <v>24.83478138885831</v>
          </cell>
          <cell r="DR128">
            <v>4.2611693320481092E-2</v>
          </cell>
          <cell r="DS128">
            <v>607.65089249894186</v>
          </cell>
          <cell r="DT128">
            <v>30.714166666666667</v>
          </cell>
          <cell r="DU128">
            <v>5.2630555552391325</v>
          </cell>
          <cell r="DV128">
            <v>36</v>
          </cell>
          <cell r="DW128">
            <v>5.9244543938627867E-2</v>
          </cell>
          <cell r="DX128">
            <v>1467.8280000000002</v>
          </cell>
          <cell r="DY128">
            <v>0</v>
          </cell>
          <cell r="DZ128">
            <v>0</v>
          </cell>
          <cell r="EA128">
            <v>0.23119223290967844</v>
          </cell>
          <cell r="EB128">
            <v>40.773000000000003</v>
          </cell>
          <cell r="EC128">
            <v>26243.577839859361</v>
          </cell>
          <cell r="ED128">
            <v>1395.9995650000003</v>
          </cell>
          <cell r="EE128">
            <v>45</v>
          </cell>
          <cell r="EF128">
            <v>7.0174074069855097</v>
          </cell>
          <cell r="EG128">
            <v>1.4716666664824718</v>
          </cell>
          <cell r="EH128">
            <v>23.103057760535989</v>
          </cell>
          <cell r="EI128">
            <v>13.775047830082736</v>
          </cell>
          <cell r="EJ128">
            <v>17.224880382775119</v>
          </cell>
          <cell r="EK128">
            <v>245.45454545454547</v>
          </cell>
          <cell r="EL128">
            <v>13.806327900287632</v>
          </cell>
          <cell r="EM128">
            <v>0</v>
          </cell>
          <cell r="EN128">
            <v>0</v>
          </cell>
          <cell r="EO128">
            <v>135.76780618131033</v>
          </cell>
          <cell r="EP128">
            <v>949.13339673555765</v>
          </cell>
          <cell r="EQ128">
            <v>-97.731453281539899</v>
          </cell>
          <cell r="ER128">
            <v>99.513681311397121</v>
          </cell>
          <cell r="ES128">
            <v>-147.5009899910967</v>
          </cell>
          <cell r="ET128">
            <v>-4.215579808075709E-2</v>
          </cell>
          <cell r="EU128">
            <v>-41.650597263244187</v>
          </cell>
          <cell r="EV128">
            <v>1.8583333333209158</v>
          </cell>
          <cell r="EW128">
            <v>0.41499999999999998</v>
          </cell>
        </row>
        <row r="129">
          <cell r="A129">
            <v>42257</v>
          </cell>
          <cell r="B129">
            <v>11</v>
          </cell>
          <cell r="C129" t="str">
            <v>Thu</v>
          </cell>
          <cell r="D129">
            <v>46557</v>
          </cell>
          <cell r="E129">
            <v>180</v>
          </cell>
          <cell r="F129">
            <v>0</v>
          </cell>
          <cell r="G129">
            <v>0</v>
          </cell>
          <cell r="H129">
            <v>10877</v>
          </cell>
          <cell r="I129">
            <v>180</v>
          </cell>
          <cell r="J129">
            <v>0</v>
          </cell>
          <cell r="K129">
            <v>57794</v>
          </cell>
          <cell r="L129">
            <v>0</v>
          </cell>
          <cell r="M129">
            <v>57794</v>
          </cell>
          <cell r="N129">
            <v>676</v>
          </cell>
          <cell r="O129">
            <v>1016</v>
          </cell>
          <cell r="P129">
            <v>45970</v>
          </cell>
          <cell r="Q129">
            <v>780</v>
          </cell>
          <cell r="R129">
            <v>3</v>
          </cell>
          <cell r="S129">
            <v>0</v>
          </cell>
          <cell r="T129">
            <v>0</v>
          </cell>
          <cell r="U129">
            <v>748</v>
          </cell>
          <cell r="V129">
            <v>786</v>
          </cell>
          <cell r="W129">
            <v>783</v>
          </cell>
          <cell r="X129">
            <v>1142</v>
          </cell>
          <cell r="Y129">
            <v>0</v>
          </cell>
          <cell r="Z129">
            <v>2</v>
          </cell>
          <cell r="AA129">
            <v>1</v>
          </cell>
          <cell r="AB129">
            <v>1145</v>
          </cell>
          <cell r="AC129">
            <v>23</v>
          </cell>
          <cell r="AD129">
            <v>728</v>
          </cell>
          <cell r="AE129">
            <v>10</v>
          </cell>
          <cell r="AF129">
            <v>0</v>
          </cell>
          <cell r="AG129">
            <v>0</v>
          </cell>
          <cell r="AH129">
            <v>0.88234517596771733</v>
          </cell>
          <cell r="AI129">
            <v>0.96670665938501565</v>
          </cell>
          <cell r="AJ129">
            <v>0.988303284077932</v>
          </cell>
          <cell r="AK129">
            <v>187.87756502091747</v>
          </cell>
          <cell r="AL129">
            <v>130.7506053268765</v>
          </cell>
          <cell r="AM129">
            <v>3.114510156763678E-3</v>
          </cell>
          <cell r="AN129">
            <v>15.07343850447536</v>
          </cell>
          <cell r="AO129">
            <v>28.862497534030382</v>
          </cell>
          <cell r="AP129">
            <v>22.607330475057019</v>
          </cell>
          <cell r="AQ129">
            <v>12.796673264512705</v>
          </cell>
          <cell r="AR129">
            <v>73.810983397190299</v>
          </cell>
          <cell r="AS129">
            <v>13.740824449416502</v>
          </cell>
          <cell r="AT129">
            <v>83.025096070541267</v>
          </cell>
          <cell r="AU129">
            <v>183.10325709112479</v>
          </cell>
          <cell r="AV129">
            <v>0.45343320151439065</v>
          </cell>
          <cell r="AW129">
            <v>0.5469000120706764</v>
          </cell>
          <cell r="AX129">
            <v>43.55061509323869</v>
          </cell>
          <cell r="BF129">
            <v>27.110277777777778</v>
          </cell>
          <cell r="BG129">
            <v>135.08999999981762</v>
          </cell>
          <cell r="BH129">
            <v>544.4541666673706</v>
          </cell>
          <cell r="BI129">
            <v>25.295277777777777</v>
          </cell>
          <cell r="BJ129">
            <v>731.94972222274373</v>
          </cell>
          <cell r="BK129">
            <v>315.63611111099857</v>
          </cell>
          <cell r="BL129">
            <v>278.5</v>
          </cell>
          <cell r="BM129">
            <v>247.80499999995499</v>
          </cell>
          <cell r="BN129">
            <v>213.63472222222222</v>
          </cell>
          <cell r="BO129">
            <v>1.3766666666666667</v>
          </cell>
          <cell r="BP129">
            <v>0.96027777777777779</v>
          </cell>
          <cell r="BQ129">
            <v>0</v>
          </cell>
          <cell r="BR129">
            <v>0</v>
          </cell>
          <cell r="BS129">
            <v>0</v>
          </cell>
          <cell r="BT129">
            <v>0</v>
          </cell>
          <cell r="BU129">
            <v>66.454444444376918</v>
          </cell>
          <cell r="BV129">
            <v>63.905000000000001</v>
          </cell>
          <cell r="BW129">
            <v>67.403333333555295</v>
          </cell>
          <cell r="BX129">
            <v>35.201388888888886</v>
          </cell>
          <cell r="BY129">
            <v>32.20194444466641</v>
          </cell>
          <cell r="BZ129">
            <v>34.579444444444441</v>
          </cell>
          <cell r="CA129">
            <v>61.187777777478203</v>
          </cell>
          <cell r="CB129">
            <v>0</v>
          </cell>
          <cell r="CC129">
            <v>0</v>
          </cell>
          <cell r="CD129">
            <v>83.328333333639378</v>
          </cell>
          <cell r="CE129">
            <v>77.104444444444454</v>
          </cell>
          <cell r="CF129">
            <v>83.131944444750488</v>
          </cell>
          <cell r="CG129">
            <v>76.995555555555555</v>
          </cell>
          <cell r="CH129">
            <v>0</v>
          </cell>
          <cell r="CI129">
            <v>0</v>
          </cell>
          <cell r="CJ129">
            <v>0.13111111111111112</v>
          </cell>
          <cell r="CK129">
            <v>6.9722222222222227E-2</v>
          </cell>
          <cell r="CL129">
            <v>6.5277777777777782E-2</v>
          </cell>
          <cell r="CM129">
            <v>3.9166666666666669E-2</v>
          </cell>
          <cell r="CN129">
            <v>0</v>
          </cell>
          <cell r="CO129">
            <v>527.5555555556715</v>
          </cell>
          <cell r="CP129">
            <v>78.517222222222216</v>
          </cell>
          <cell r="CQ129">
            <v>0</v>
          </cell>
          <cell r="CR129">
            <v>4.8536111111111113</v>
          </cell>
          <cell r="CS129">
            <v>0</v>
          </cell>
          <cell r="CT129">
            <v>0</v>
          </cell>
          <cell r="CU129">
            <v>20.879722222222224</v>
          </cell>
          <cell r="CV129">
            <v>0</v>
          </cell>
          <cell r="CW129">
            <v>0</v>
          </cell>
          <cell r="CX129">
            <v>31.758888888888887</v>
          </cell>
          <cell r="CY129">
            <v>3.4333333333333331</v>
          </cell>
          <cell r="CZ129">
            <v>0.90611111111111109</v>
          </cell>
          <cell r="DA129">
            <v>4.655555555555555</v>
          </cell>
          <cell r="DB129">
            <v>0</v>
          </cell>
          <cell r="DC129">
            <v>0</v>
          </cell>
          <cell r="DD129">
            <v>1.3255555555555556</v>
          </cell>
          <cell r="DE129">
            <v>0</v>
          </cell>
          <cell r="DF129">
            <v>0</v>
          </cell>
          <cell r="DG129">
            <v>0</v>
          </cell>
          <cell r="DH129">
            <v>0</v>
          </cell>
          <cell r="DI129">
            <v>8.1750000000000007</v>
          </cell>
          <cell r="DJ129">
            <v>4.1177777777777775</v>
          </cell>
          <cell r="DK129">
            <v>3.6552777777777776</v>
          </cell>
          <cell r="DL129">
            <v>0</v>
          </cell>
          <cell r="DM129">
            <v>0</v>
          </cell>
          <cell r="DN129">
            <v>58.027499999999982</v>
          </cell>
          <cell r="DO129">
            <v>162.27805555555554</v>
          </cell>
          <cell r="DP129">
            <v>696.10277777813144</v>
          </cell>
          <cell r="DQ129">
            <v>29.662845277782754</v>
          </cell>
          <cell r="DR129">
            <v>4.2612737981685203E-2</v>
          </cell>
          <cell r="DS129">
            <v>725.76562305591415</v>
          </cell>
          <cell r="DT129">
            <v>43.160000000000004</v>
          </cell>
          <cell r="DU129">
            <v>6.2691666669043764</v>
          </cell>
          <cell r="DV129">
            <v>49.48</v>
          </cell>
          <cell r="DW129">
            <v>6.8176279542780133E-2</v>
          </cell>
          <cell r="DX129">
            <v>2017.34908</v>
          </cell>
          <cell r="DY129">
            <v>0</v>
          </cell>
          <cell r="DZ129">
            <v>0</v>
          </cell>
          <cell r="EA129">
            <v>0.22359567662114713</v>
          </cell>
          <cell r="EB129">
            <v>40.771000000000001</v>
          </cell>
          <cell r="EC129">
            <v>31607.539297612675</v>
          </cell>
          <cell r="ED129">
            <v>1031.3137702777778</v>
          </cell>
          <cell r="EE129">
            <v>46</v>
          </cell>
          <cell r="EF129">
            <v>8.1771739133535331</v>
          </cell>
          <cell r="EG129">
            <v>0.64111111093700557</v>
          </cell>
          <cell r="EH129">
            <v>15.597920281532263</v>
          </cell>
          <cell r="EI129">
            <v>13.737198229002974</v>
          </cell>
          <cell r="EJ129">
            <v>0</v>
          </cell>
          <cell r="EK129">
            <v>15.254237288135592</v>
          </cell>
          <cell r="EL129">
            <v>15.319148936170212</v>
          </cell>
          <cell r="EM129">
            <v>0</v>
          </cell>
          <cell r="EN129">
            <v>0</v>
          </cell>
          <cell r="EO129">
            <v>163.67603537945706</v>
          </cell>
          <cell r="EP129">
            <v>897.1918577604531</v>
          </cell>
          <cell r="EQ129">
            <v>220.8906790949498</v>
          </cell>
          <cell r="ER129">
            <v>-52.793023420517052</v>
          </cell>
          <cell r="ES129">
            <v>-64.737182829898543</v>
          </cell>
          <cell r="ET129">
            <v>-0.11027717852160757</v>
          </cell>
          <cell r="EU129">
            <v>-146.34372538327852</v>
          </cell>
          <cell r="EV129">
            <v>4.1038888889300225</v>
          </cell>
          <cell r="EW129">
            <v>0.32861111111111113</v>
          </cell>
        </row>
        <row r="130">
          <cell r="A130">
            <v>42258</v>
          </cell>
          <cell r="B130">
            <v>11</v>
          </cell>
          <cell r="C130" t="str">
            <v>Fri</v>
          </cell>
          <cell r="D130">
            <v>52274</v>
          </cell>
          <cell r="E130">
            <v>124</v>
          </cell>
          <cell r="F130">
            <v>0</v>
          </cell>
          <cell r="G130">
            <v>0</v>
          </cell>
          <cell r="H130">
            <v>8441</v>
          </cell>
          <cell r="I130">
            <v>720</v>
          </cell>
          <cell r="J130">
            <v>0</v>
          </cell>
          <cell r="K130">
            <v>61559</v>
          </cell>
          <cell r="L130">
            <v>0</v>
          </cell>
          <cell r="M130">
            <v>61559</v>
          </cell>
          <cell r="N130">
            <v>354</v>
          </cell>
          <cell r="O130">
            <v>816</v>
          </cell>
          <cell r="P130">
            <v>34916</v>
          </cell>
          <cell r="Q130">
            <v>725</v>
          </cell>
          <cell r="R130">
            <v>1</v>
          </cell>
          <cell r="S130">
            <v>0</v>
          </cell>
          <cell r="T130">
            <v>0</v>
          </cell>
          <cell r="U130">
            <v>710</v>
          </cell>
          <cell r="V130">
            <v>727</v>
          </cell>
          <cell r="W130">
            <v>726</v>
          </cell>
          <cell r="X130">
            <v>1344</v>
          </cell>
          <cell r="Y130">
            <v>0</v>
          </cell>
          <cell r="Z130">
            <v>14</v>
          </cell>
          <cell r="AA130">
            <v>4</v>
          </cell>
          <cell r="AB130">
            <v>1362</v>
          </cell>
          <cell r="AC130">
            <v>13</v>
          </cell>
          <cell r="AD130">
            <v>574</v>
          </cell>
          <cell r="AE130">
            <v>20</v>
          </cell>
          <cell r="AF130">
            <v>0</v>
          </cell>
          <cell r="AG130">
            <v>0</v>
          </cell>
          <cell r="AH130">
            <v>0.8607181285284603</v>
          </cell>
          <cell r="AI130">
            <v>0.92959429055556331</v>
          </cell>
          <cell r="AJ130">
            <v>0.99424941925632315</v>
          </cell>
          <cell r="AK130">
            <v>191.2893037969815</v>
          </cell>
          <cell r="AL130">
            <v>194.34044405746624</v>
          </cell>
          <cell r="AM130">
            <v>1.1696096427817215E-2</v>
          </cell>
          <cell r="AN130">
            <v>14.699833365840609</v>
          </cell>
          <cell r="AO130">
            <v>27.547920027007763</v>
          </cell>
          <cell r="AP130">
            <v>22.170960162165393</v>
          </cell>
          <cell r="AQ130">
            <v>11.89443551943995</v>
          </cell>
          <cell r="AR130">
            <v>84.792011019283748</v>
          </cell>
          <cell r="AS130">
            <v>13.66479014547833</v>
          </cell>
          <cell r="AT130">
            <v>85.309823631066152</v>
          </cell>
          <cell r="AU130">
            <v>188.05381975688081</v>
          </cell>
          <cell r="AV130">
            <v>0.45364579002626026</v>
          </cell>
          <cell r="AW130">
            <v>0.77808505191919486</v>
          </cell>
          <cell r="AX130">
            <v>63.660287988222862</v>
          </cell>
          <cell r="BF130">
            <v>26.4925</v>
          </cell>
          <cell r="BG130">
            <v>166.94805555531468</v>
          </cell>
          <cell r="BH130">
            <v>552.39611111127749</v>
          </cell>
          <cell r="BI130">
            <v>5.3486111111111114</v>
          </cell>
          <cell r="BJ130">
            <v>751.18527777770339</v>
          </cell>
          <cell r="BK130">
            <v>327.34777777757733</v>
          </cell>
          <cell r="BL130">
            <v>281.75416666666666</v>
          </cell>
          <cell r="BM130">
            <v>273.27194444431279</v>
          </cell>
          <cell r="BN130">
            <v>232.11888888888888</v>
          </cell>
          <cell r="BO130">
            <v>0.6380555555555556</v>
          </cell>
          <cell r="BP130">
            <v>0.69055555555555559</v>
          </cell>
          <cell r="BQ130">
            <v>0</v>
          </cell>
          <cell r="BR130">
            <v>0</v>
          </cell>
          <cell r="BS130">
            <v>0</v>
          </cell>
          <cell r="BT130">
            <v>0</v>
          </cell>
          <cell r="BU130">
            <v>53.437777777708966</v>
          </cell>
          <cell r="BV130">
            <v>48.944722222222225</v>
          </cell>
          <cell r="BW130">
            <v>55.510833333404733</v>
          </cell>
          <cell r="BX130">
            <v>29.621111111111112</v>
          </cell>
          <cell r="BY130">
            <v>25.889722222293624</v>
          </cell>
          <cell r="BZ130">
            <v>27.125</v>
          </cell>
          <cell r="CA130">
            <v>61.036944444605616</v>
          </cell>
          <cell r="CB130">
            <v>0</v>
          </cell>
          <cell r="CC130">
            <v>0</v>
          </cell>
          <cell r="CD130">
            <v>99.67222222221136</v>
          </cell>
          <cell r="CE130">
            <v>89.596666666666664</v>
          </cell>
          <cell r="CF130">
            <v>98.257499999989136</v>
          </cell>
          <cell r="CG130">
            <v>88.721666666666664</v>
          </cell>
          <cell r="CH130">
            <v>0</v>
          </cell>
          <cell r="CI130">
            <v>0</v>
          </cell>
          <cell r="CJ130">
            <v>1.0852777777777778</v>
          </cell>
          <cell r="CK130">
            <v>0.70750000000000002</v>
          </cell>
          <cell r="CL130">
            <v>0.32944444444444443</v>
          </cell>
          <cell r="CM130">
            <v>0.16750000000000001</v>
          </cell>
          <cell r="CN130">
            <v>0</v>
          </cell>
          <cell r="CO130">
            <v>543.56777777779905</v>
          </cell>
          <cell r="CP130">
            <v>74.092222222233858</v>
          </cell>
          <cell r="CQ130">
            <v>0</v>
          </cell>
          <cell r="CR130">
            <v>7.1258333333333335</v>
          </cell>
          <cell r="CS130">
            <v>0</v>
          </cell>
          <cell r="CT130">
            <v>0</v>
          </cell>
          <cell r="CU130">
            <v>24.278333333333332</v>
          </cell>
          <cell r="CV130">
            <v>0</v>
          </cell>
          <cell r="CW130">
            <v>5.6880555554174093</v>
          </cell>
          <cell r="CX130">
            <v>34.300277777777779</v>
          </cell>
          <cell r="CY130">
            <v>2.083333333333333</v>
          </cell>
          <cell r="CZ130">
            <v>0.65277777777777779</v>
          </cell>
          <cell r="DA130">
            <v>4.8891666666666671</v>
          </cell>
          <cell r="DB130">
            <v>0</v>
          </cell>
          <cell r="DC130">
            <v>0</v>
          </cell>
          <cell r="DD130">
            <v>0.96916666666666662</v>
          </cell>
          <cell r="DE130">
            <v>6.7313888888888886</v>
          </cell>
          <cell r="DF130">
            <v>3.8888888888888888E-3</v>
          </cell>
          <cell r="DG130">
            <v>0</v>
          </cell>
          <cell r="DH130">
            <v>0</v>
          </cell>
          <cell r="DI130">
            <v>9.3172222222222221</v>
          </cell>
          <cell r="DJ130">
            <v>2.611388888888889</v>
          </cell>
          <cell r="DK130">
            <v>0.17333333333333334</v>
          </cell>
          <cell r="DL130">
            <v>0</v>
          </cell>
          <cell r="DM130">
            <v>0</v>
          </cell>
          <cell r="DN130">
            <v>61.731944444444444</v>
          </cell>
          <cell r="DO130">
            <v>172.91638888876238</v>
          </cell>
          <cell r="DP130">
            <v>721.59333333310133</v>
          </cell>
          <cell r="DQ130">
            <v>30.808819166662136</v>
          </cell>
          <cell r="DR130">
            <v>4.2695542965112451E-2</v>
          </cell>
          <cell r="DS130">
            <v>752.40215249976347</v>
          </cell>
          <cell r="DT130">
            <v>38.002499999999998</v>
          </cell>
          <cell r="DU130">
            <v>5.109166666539867</v>
          </cell>
          <cell r="DV130">
            <v>69.699999999999989</v>
          </cell>
          <cell r="DW130">
            <v>9.2636630249435525E-2</v>
          </cell>
          <cell r="DX130">
            <v>4060.9310999999993</v>
          </cell>
          <cell r="DY130">
            <v>0</v>
          </cell>
          <cell r="DZ130">
            <v>0</v>
          </cell>
          <cell r="EA130">
            <v>0.22981910446995529</v>
          </cell>
          <cell r="EB130">
            <v>58.262999999999998</v>
          </cell>
          <cell r="EC130">
            <v>47898.137711093717</v>
          </cell>
          <cell r="ED130">
            <v>311.62612916666666</v>
          </cell>
          <cell r="EE130">
            <v>44</v>
          </cell>
          <cell r="EF130">
            <v>6.9670454543725455</v>
          </cell>
          <cell r="EG130">
            <v>1.0108333331757846</v>
          </cell>
          <cell r="EH130">
            <v>19.785655402918916</v>
          </cell>
          <cell r="EI130">
            <v>13.678345164492773</v>
          </cell>
          <cell r="EJ130">
            <v>0</v>
          </cell>
          <cell r="EK130">
            <v>12.899923214742769</v>
          </cell>
          <cell r="EL130">
            <v>12.141652613827993</v>
          </cell>
          <cell r="EM130">
            <v>0</v>
          </cell>
          <cell r="EN130">
            <v>0</v>
          </cell>
          <cell r="EO130">
            <v>157.95941281677096</v>
          </cell>
          <cell r="EP130">
            <v>833.48453156036157</v>
          </cell>
          <cell r="EQ130">
            <v>346.91569791926202</v>
          </cell>
          <cell r="ER130">
            <v>193.33275794782708</v>
          </cell>
          <cell r="ES130">
            <v>-77.45335038636243</v>
          </cell>
          <cell r="ET130">
            <v>0.12090786132691089</v>
          </cell>
          <cell r="EU130">
            <v>116.91695514792919</v>
          </cell>
          <cell r="EV130">
            <v>6.5022222223484683</v>
          </cell>
          <cell r="EW130">
            <v>1.6466666667279788</v>
          </cell>
        </row>
        <row r="131">
          <cell r="A131">
            <v>42259</v>
          </cell>
          <cell r="B131">
            <v>11</v>
          </cell>
          <cell r="C131" t="str">
            <v>Sat</v>
          </cell>
          <cell r="D131">
            <v>32263</v>
          </cell>
          <cell r="E131">
            <v>0</v>
          </cell>
          <cell r="F131">
            <v>0</v>
          </cell>
          <cell r="G131">
            <v>0</v>
          </cell>
          <cell r="H131">
            <v>12897</v>
          </cell>
          <cell r="I131">
            <v>180</v>
          </cell>
          <cell r="J131">
            <v>0</v>
          </cell>
          <cell r="K131">
            <v>45340</v>
          </cell>
          <cell r="L131">
            <v>0</v>
          </cell>
          <cell r="M131">
            <v>45340</v>
          </cell>
          <cell r="N131">
            <v>498</v>
          </cell>
          <cell r="O131">
            <v>509</v>
          </cell>
          <cell r="P131">
            <v>18188</v>
          </cell>
          <cell r="Q131">
            <v>720</v>
          </cell>
          <cell r="R131">
            <v>0</v>
          </cell>
          <cell r="S131">
            <v>0</v>
          </cell>
          <cell r="T131">
            <v>0</v>
          </cell>
          <cell r="U131">
            <v>701</v>
          </cell>
          <cell r="V131">
            <v>721</v>
          </cell>
          <cell r="W131">
            <v>720</v>
          </cell>
          <cell r="X131">
            <v>853</v>
          </cell>
          <cell r="Y131">
            <v>1</v>
          </cell>
          <cell r="Z131">
            <v>30</v>
          </cell>
          <cell r="AA131">
            <v>1</v>
          </cell>
          <cell r="AB131">
            <v>885</v>
          </cell>
          <cell r="AC131">
            <v>68</v>
          </cell>
          <cell r="AD131">
            <v>57</v>
          </cell>
          <cell r="AE131">
            <v>52</v>
          </cell>
          <cell r="AF131">
            <v>0</v>
          </cell>
          <cell r="AG131">
            <v>0</v>
          </cell>
          <cell r="AH131">
            <v>0.89793361773940117</v>
          </cell>
          <cell r="AI131">
            <v>0.85583543488965108</v>
          </cell>
          <cell r="AJ131">
            <v>0.98901632112924565</v>
          </cell>
          <cell r="AK131">
            <v>197.64352735744947</v>
          </cell>
          <cell r="AL131">
            <v>0</v>
          </cell>
          <cell r="AM131">
            <v>3.970004411116012E-3</v>
          </cell>
          <cell r="AN131">
            <v>23.438519295570753</v>
          </cell>
          <cell r="AO131">
            <v>27.866658555873229</v>
          </cell>
          <cell r="AP131">
            <v>16.517749336387183</v>
          </cell>
          <cell r="AQ131">
            <v>9.9259764182273642</v>
          </cell>
          <cell r="AR131">
            <v>62.972222222222221</v>
          </cell>
          <cell r="AS131">
            <v>12.348310730861787</v>
          </cell>
          <cell r="AT131">
            <v>81.779238542886787</v>
          </cell>
          <cell r="AU131">
            <v>185.04590889875425</v>
          </cell>
          <cell r="AV131">
            <v>0.44194026784797152</v>
          </cell>
          <cell r="AW131">
            <v>1.0740401512320363</v>
          </cell>
          <cell r="AX131">
            <v>84.23939762864434</v>
          </cell>
          <cell r="BF131">
            <v>32.602777777777774</v>
          </cell>
          <cell r="BG131">
            <v>163.25305555579513</v>
          </cell>
          <cell r="BH131">
            <v>-45639821.612222217</v>
          </cell>
          <cell r="BI131">
            <v>6.556111111111111</v>
          </cell>
          <cell r="BJ131">
            <v>-45639619.200277768</v>
          </cell>
          <cell r="BK131">
            <v>245.02027777770144</v>
          </cell>
          <cell r="BL131">
            <v>220.01194444444445</v>
          </cell>
          <cell r="BM131">
            <v>163.23833333358064</v>
          </cell>
          <cell r="BN131">
            <v>147.36055555555555</v>
          </cell>
          <cell r="BO131">
            <v>0</v>
          </cell>
          <cell r="BP131">
            <v>0</v>
          </cell>
          <cell r="BQ131">
            <v>0</v>
          </cell>
          <cell r="BR131">
            <v>0</v>
          </cell>
          <cell r="BS131">
            <v>0</v>
          </cell>
          <cell r="BT131">
            <v>0</v>
          </cell>
          <cell r="BU131">
            <v>81.781944444120811</v>
          </cell>
          <cell r="BV131">
            <v>72.651388888888889</v>
          </cell>
          <cell r="BW131">
            <v>21.71638888878903</v>
          </cell>
          <cell r="BX131">
            <v>18.265555555555554</v>
          </cell>
          <cell r="BY131">
            <v>3.4508333332334749</v>
          </cell>
          <cell r="BZ131">
            <v>2.6444444444444444</v>
          </cell>
          <cell r="CA131">
            <v>72.536944443857706</v>
          </cell>
          <cell r="CB131">
            <v>0</v>
          </cell>
          <cell r="CC131">
            <v>0</v>
          </cell>
          <cell r="CD131">
            <v>71.669722222663566</v>
          </cell>
          <cell r="CE131">
            <v>61.646388888888893</v>
          </cell>
          <cell r="CF131">
            <v>71.02250000044134</v>
          </cell>
          <cell r="CG131">
            <v>60.991666666666667</v>
          </cell>
          <cell r="CH131">
            <v>6.1666666666666668E-2</v>
          </cell>
          <cell r="CI131">
            <v>6.5277777777777782E-2</v>
          </cell>
          <cell r="CJ131">
            <v>0.49638888888888888</v>
          </cell>
          <cell r="CK131">
            <v>0.53861111111111115</v>
          </cell>
          <cell r="CL131">
            <v>8.9166666666666672E-2</v>
          </cell>
          <cell r="CM131">
            <v>5.0833333333333335E-2</v>
          </cell>
          <cell r="CN131">
            <v>0</v>
          </cell>
          <cell r="CO131">
            <v>410.94333333301171</v>
          </cell>
          <cell r="CP131">
            <v>75.051666666594485</v>
          </cell>
          <cell r="CQ131">
            <v>0</v>
          </cell>
          <cell r="CR131">
            <v>0</v>
          </cell>
          <cell r="CS131">
            <v>0</v>
          </cell>
          <cell r="CT131">
            <v>0</v>
          </cell>
          <cell r="CU131">
            <v>11.160277777777777</v>
          </cell>
          <cell r="CV131">
            <v>0</v>
          </cell>
          <cell r="CW131">
            <v>5.0338888888888889</v>
          </cell>
          <cell r="CX131">
            <v>23.943888888888893</v>
          </cell>
          <cell r="CY131">
            <v>1.3666666666666667</v>
          </cell>
          <cell r="CZ131">
            <v>0</v>
          </cell>
          <cell r="DA131">
            <v>7.2261111111111118</v>
          </cell>
          <cell r="DB131">
            <v>0</v>
          </cell>
          <cell r="DC131">
            <v>0</v>
          </cell>
          <cell r="DD131">
            <v>0</v>
          </cell>
          <cell r="DE131">
            <v>0</v>
          </cell>
          <cell r="DF131">
            <v>0</v>
          </cell>
          <cell r="DG131">
            <v>0</v>
          </cell>
          <cell r="DH131">
            <v>0</v>
          </cell>
          <cell r="DI131">
            <v>8.9066666666666663</v>
          </cell>
          <cell r="DJ131">
            <v>6.576944444444444</v>
          </cell>
          <cell r="DK131">
            <v>0</v>
          </cell>
          <cell r="DL131">
            <v>0</v>
          </cell>
          <cell r="DM131">
            <v>0</v>
          </cell>
          <cell r="DN131">
            <v>48.020277777777778</v>
          </cell>
          <cell r="DO131">
            <v>139.26611111103892</v>
          </cell>
          <cell r="DP131">
            <v>554.41944444399212</v>
          </cell>
          <cell r="DQ131">
            <v>23.659006111094175</v>
          </cell>
          <cell r="DR131">
            <v>4.2673478263052199E-2</v>
          </cell>
          <cell r="DS131">
            <v>578.07845055508631</v>
          </cell>
          <cell r="DT131">
            <v>24.750555555555557</v>
          </cell>
          <cell r="DU131">
            <v>4.2099999999415152</v>
          </cell>
          <cell r="DV131">
            <v>26.5</v>
          </cell>
          <cell r="DW131">
            <v>4.5841528904172084E-2</v>
          </cell>
          <cell r="DX131">
            <v>2134.4955</v>
          </cell>
          <cell r="DY131">
            <v>0</v>
          </cell>
          <cell r="DZ131">
            <v>0</v>
          </cell>
          <cell r="EA131">
            <v>0.24091213048559743</v>
          </cell>
          <cell r="EB131">
            <v>80.546999999999997</v>
          </cell>
          <cell r="EC131">
            <v>48696.980456860532</v>
          </cell>
          <cell r="ED131">
            <v>528.07508166666662</v>
          </cell>
          <cell r="EE131">
            <v>36</v>
          </cell>
          <cell r="EF131">
            <v>7.0166666665691926</v>
          </cell>
          <cell r="EG131">
            <v>3.8744444440351797</v>
          </cell>
          <cell r="EH131">
            <v>13.421279037838707</v>
          </cell>
          <cell r="EI131">
            <v>12.010278432816353</v>
          </cell>
          <cell r="EJ131">
            <v>16.216216216216218</v>
          </cell>
          <cell r="EK131">
            <v>60.436485730274207</v>
          </cell>
          <cell r="EL131">
            <v>11.214953271028037</v>
          </cell>
          <cell r="EM131">
            <v>0</v>
          </cell>
          <cell r="EN131">
            <v>0</v>
          </cell>
          <cell r="EO131">
            <v>157.69984545686779</v>
          </cell>
          <cell r="EP131">
            <v>1142.4745860807275</v>
          </cell>
          <cell r="EQ131">
            <v>-801.16763428258344</v>
          </cell>
          <cell r="ER131">
            <v>1258.2792023630991</v>
          </cell>
          <cell r="ES131">
            <v>515.05371703831463</v>
          </cell>
          <cell r="ET131">
            <v>0.41686296063975237</v>
          </cell>
          <cell r="EU131">
            <v>224.3673051738385</v>
          </cell>
          <cell r="EV131">
            <v>14.998888888888889</v>
          </cell>
          <cell r="EW131">
            <v>0</v>
          </cell>
        </row>
        <row r="132">
          <cell r="A132">
            <v>42260</v>
          </cell>
          <cell r="B132">
            <v>11</v>
          </cell>
          <cell r="C132" t="str">
            <v>Sun</v>
          </cell>
          <cell r="D132">
            <v>12902</v>
          </cell>
          <cell r="E132">
            <v>284</v>
          </cell>
          <cell r="F132">
            <v>0</v>
          </cell>
          <cell r="G132">
            <v>0</v>
          </cell>
          <cell r="H132">
            <v>5276</v>
          </cell>
          <cell r="I132">
            <v>0</v>
          </cell>
          <cell r="J132">
            <v>0</v>
          </cell>
          <cell r="K132">
            <v>18462</v>
          </cell>
          <cell r="L132">
            <v>0</v>
          </cell>
          <cell r="M132">
            <v>18462</v>
          </cell>
          <cell r="N132">
            <v>321</v>
          </cell>
          <cell r="O132">
            <v>0</v>
          </cell>
          <cell r="P132">
            <v>0</v>
          </cell>
          <cell r="Q132">
            <v>415</v>
          </cell>
          <cell r="R132">
            <v>3</v>
          </cell>
          <cell r="S132">
            <v>0</v>
          </cell>
          <cell r="T132">
            <v>0</v>
          </cell>
          <cell r="U132">
            <v>403</v>
          </cell>
          <cell r="V132">
            <v>419</v>
          </cell>
          <cell r="W132">
            <v>418</v>
          </cell>
          <cell r="X132">
            <v>424</v>
          </cell>
          <cell r="Y132">
            <v>1</v>
          </cell>
          <cell r="Z132">
            <v>6</v>
          </cell>
          <cell r="AA132">
            <v>0</v>
          </cell>
          <cell r="AB132">
            <v>431</v>
          </cell>
          <cell r="AC132">
            <v>27</v>
          </cell>
          <cell r="AD132">
            <v>9</v>
          </cell>
          <cell r="AE132">
            <v>26</v>
          </cell>
          <cell r="AF132">
            <v>0</v>
          </cell>
          <cell r="AG132">
            <v>0</v>
          </cell>
          <cell r="AH132">
            <v>0.95433572219789409</v>
          </cell>
          <cell r="AI132">
            <v>1.052330621646983</v>
          </cell>
          <cell r="AJ132">
            <v>0.98261293467663313</v>
          </cell>
          <cell r="AK132">
            <v>196.165980361235</v>
          </cell>
          <cell r="AL132">
            <v>205.13643659711076</v>
          </cell>
          <cell r="AM132">
            <v>0</v>
          </cell>
          <cell r="AN132">
            <v>0</v>
          </cell>
          <cell r="AO132">
            <v>0</v>
          </cell>
          <cell r="AP132">
            <v>80.597014948526521</v>
          </cell>
          <cell r="AQ132">
            <v>14.984465864727971</v>
          </cell>
          <cell r="AR132">
            <v>44.167464114832534</v>
          </cell>
          <cell r="AS132">
            <v>13.635045476526056</v>
          </cell>
          <cell r="AT132">
            <v>83.448258544064487</v>
          </cell>
          <cell r="AU132">
            <v>186.42469461279143</v>
          </cell>
          <cell r="AV132">
            <v>0.44762448836184787</v>
          </cell>
          <cell r="AW132">
            <v>0.55301684460120681</v>
          </cell>
          <cell r="AX132">
            <v>44.273000000000003</v>
          </cell>
          <cell r="BF132">
            <v>22.885277777777777</v>
          </cell>
          <cell r="BG132">
            <v>31.114444444526455</v>
          </cell>
          <cell r="BH132">
            <v>174.03583333323269</v>
          </cell>
          <cell r="BI132">
            <v>0</v>
          </cell>
          <cell r="BJ132">
            <v>228.03555555553692</v>
          </cell>
          <cell r="BK132">
            <v>99.031944444624244</v>
          </cell>
          <cell r="BL132">
            <v>94.509722222222209</v>
          </cell>
          <cell r="BM132">
            <v>65.770833333288849</v>
          </cell>
          <cell r="BN132">
            <v>61.470277777777774</v>
          </cell>
          <cell r="BO132">
            <v>1.3844444444444444</v>
          </cell>
          <cell r="BP132">
            <v>1.0286111111111111</v>
          </cell>
          <cell r="BQ132">
            <v>0</v>
          </cell>
          <cell r="BR132">
            <v>0</v>
          </cell>
          <cell r="BS132">
            <v>0</v>
          </cell>
          <cell r="BT132">
            <v>0</v>
          </cell>
          <cell r="BU132">
            <v>31.876666666890959</v>
          </cell>
          <cell r="BV132">
            <v>32.010833333333331</v>
          </cell>
          <cell r="BW132">
            <v>4.8233333333012549</v>
          </cell>
          <cell r="BX132">
            <v>4.7116666666666669</v>
          </cell>
          <cell r="BY132">
            <v>0.11166666663458778</v>
          </cell>
          <cell r="BZ132">
            <v>5.5555555555555556E-4</v>
          </cell>
          <cell r="CA132">
            <v>27.895555555565902</v>
          </cell>
          <cell r="CB132">
            <v>0</v>
          </cell>
          <cell r="CC132">
            <v>0</v>
          </cell>
          <cell r="CD132">
            <v>31.609722222196094</v>
          </cell>
          <cell r="CE132">
            <v>33.380833333333335</v>
          </cell>
          <cell r="CF132">
            <v>31.241111111084983</v>
          </cell>
          <cell r="CG132">
            <v>33.043888888888887</v>
          </cell>
          <cell r="CH132">
            <v>4.1111111111111112E-2</v>
          </cell>
          <cell r="CI132">
            <v>6.0833333333333336E-2</v>
          </cell>
          <cell r="CJ132">
            <v>0.32750000000000001</v>
          </cell>
          <cell r="CK132">
            <v>0.27611111111111108</v>
          </cell>
          <cell r="CL132">
            <v>0</v>
          </cell>
          <cell r="CM132">
            <v>0</v>
          </cell>
          <cell r="CN132">
            <v>0</v>
          </cell>
          <cell r="CO132">
            <v>163.36055555568748</v>
          </cell>
          <cell r="CP132">
            <v>36.365555555555552</v>
          </cell>
          <cell r="CQ132">
            <v>0</v>
          </cell>
          <cell r="CR132">
            <v>0.56166666666666665</v>
          </cell>
          <cell r="CS132">
            <v>0</v>
          </cell>
          <cell r="CT132">
            <v>0</v>
          </cell>
          <cell r="CU132">
            <v>0</v>
          </cell>
          <cell r="CV132">
            <v>0</v>
          </cell>
          <cell r="CW132">
            <v>0</v>
          </cell>
          <cell r="CX132">
            <v>8.9944444444444436</v>
          </cell>
          <cell r="CY132">
            <v>0</v>
          </cell>
          <cell r="CZ132">
            <v>0</v>
          </cell>
          <cell r="DA132">
            <v>0.34333333333333332</v>
          </cell>
          <cell r="DB132">
            <v>0.3988888888888889</v>
          </cell>
          <cell r="DC132">
            <v>0</v>
          </cell>
          <cell r="DD132">
            <v>0</v>
          </cell>
          <cell r="DE132">
            <v>0</v>
          </cell>
          <cell r="DF132">
            <v>3.0555555555555557E-3</v>
          </cell>
          <cell r="DG132">
            <v>0</v>
          </cell>
          <cell r="DH132">
            <v>0</v>
          </cell>
          <cell r="DI132">
            <v>6.71</v>
          </cell>
          <cell r="DJ132">
            <v>1.1955555555555555</v>
          </cell>
          <cell r="DK132">
            <v>0</v>
          </cell>
          <cell r="DL132">
            <v>0</v>
          </cell>
          <cell r="DM132">
            <v>0</v>
          </cell>
          <cell r="DN132">
            <v>17.645277777777775</v>
          </cell>
          <cell r="DO132">
            <v>54.572499999999991</v>
          </cell>
          <cell r="DP132">
            <v>221.23888888887024</v>
          </cell>
          <cell r="DQ132">
            <v>9.3711213888945615</v>
          </cell>
          <cell r="DR132">
            <v>4.2357478090579895E-2</v>
          </cell>
          <cell r="DS132">
            <v>230.61001027776479</v>
          </cell>
          <cell r="DT132">
            <v>9.4586111111111109</v>
          </cell>
          <cell r="DU132">
            <v>3.3058333331827656</v>
          </cell>
          <cell r="DV132">
            <v>0</v>
          </cell>
          <cell r="DW132">
            <v>0</v>
          </cell>
          <cell r="DX132">
            <v>0</v>
          </cell>
          <cell r="DY132">
            <v>0</v>
          </cell>
          <cell r="DZ132">
            <v>0</v>
          </cell>
          <cell r="EA132">
            <v>0.23664410722790649</v>
          </cell>
          <cell r="EB132">
            <v>44.273000000000003</v>
          </cell>
          <cell r="EC132">
            <v>10209.79698502748</v>
          </cell>
          <cell r="ED132">
            <v>0</v>
          </cell>
          <cell r="EE132">
            <v>24</v>
          </cell>
          <cell r="EF132">
            <v>8.2645833329569136</v>
          </cell>
          <cell r="EG132">
            <v>0.88861111112378743</v>
          </cell>
          <cell r="EH132">
            <v>29.259143481920841</v>
          </cell>
          <cell r="EI132">
            <v>13.571860440314371</v>
          </cell>
          <cell r="EJ132">
            <v>24.324324324324323</v>
          </cell>
          <cell r="EK132">
            <v>18.320610687022899</v>
          </cell>
          <cell r="EL132">
            <v>0</v>
          </cell>
          <cell r="EM132">
            <v>0</v>
          </cell>
          <cell r="EN132">
            <v>0</v>
          </cell>
          <cell r="EO132">
            <v>165.51291435625464</v>
          </cell>
          <cell r="EP132">
            <v>211.82491326197641</v>
          </cell>
          <cell r="EQ132">
            <v>0</v>
          </cell>
          <cell r="ER132">
            <v>-234.84366888843095</v>
          </cell>
          <cell r="ES132">
            <v>-13.999286575230911</v>
          </cell>
          <cell r="ET132">
            <v>-0.10416034599107715</v>
          </cell>
          <cell r="EU132">
            <v>-43.435238354917587</v>
          </cell>
          <cell r="EV132">
            <v>4.2847222222222223</v>
          </cell>
          <cell r="EW132">
            <v>0</v>
          </cell>
        </row>
        <row r="133">
          <cell r="A133">
            <v>42261</v>
          </cell>
          <cell r="B133">
            <v>12</v>
          </cell>
          <cell r="C133" t="str">
            <v>Mon</v>
          </cell>
          <cell r="D133">
            <v>37558</v>
          </cell>
          <cell r="E133">
            <v>321</v>
          </cell>
          <cell r="F133">
            <v>0</v>
          </cell>
          <cell r="G133">
            <v>0</v>
          </cell>
          <cell r="H133">
            <v>4024</v>
          </cell>
          <cell r="I133">
            <v>540</v>
          </cell>
          <cell r="J133">
            <v>0</v>
          </cell>
          <cell r="K133">
            <v>42443</v>
          </cell>
          <cell r="L133">
            <v>0</v>
          </cell>
          <cell r="M133">
            <v>42443</v>
          </cell>
          <cell r="N133">
            <v>530</v>
          </cell>
          <cell r="O133">
            <v>1154</v>
          </cell>
          <cell r="P133">
            <v>57945</v>
          </cell>
          <cell r="Q133">
            <v>425</v>
          </cell>
          <cell r="R133">
            <v>4</v>
          </cell>
          <cell r="S133">
            <v>0</v>
          </cell>
          <cell r="T133">
            <v>0</v>
          </cell>
          <cell r="U133">
            <v>403</v>
          </cell>
          <cell r="V133">
            <v>431</v>
          </cell>
          <cell r="W133">
            <v>429</v>
          </cell>
          <cell r="X133">
            <v>737</v>
          </cell>
          <cell r="Y133">
            <v>0</v>
          </cell>
          <cell r="Z133">
            <v>3</v>
          </cell>
          <cell r="AA133">
            <v>3</v>
          </cell>
          <cell r="AB133">
            <v>743</v>
          </cell>
          <cell r="AC133">
            <v>14</v>
          </cell>
          <cell r="AD133">
            <v>593</v>
          </cell>
          <cell r="AE133">
            <v>1</v>
          </cell>
          <cell r="AF133">
            <v>0</v>
          </cell>
          <cell r="AG133">
            <v>0</v>
          </cell>
          <cell r="AH133">
            <v>0.97817338867214676</v>
          </cell>
          <cell r="AI133">
            <v>0.92241637265963816</v>
          </cell>
          <cell r="AJ133">
            <v>0.98751266404354077</v>
          </cell>
          <cell r="AK133">
            <v>197.54949373907428</v>
          </cell>
          <cell r="AL133">
            <v>270.56895340669632</v>
          </cell>
          <cell r="AM133">
            <v>1.2722946068845276E-2</v>
          </cell>
          <cell r="AN133">
            <v>18.622164248369138</v>
          </cell>
          <cell r="AO133">
            <v>31.775071896224684</v>
          </cell>
          <cell r="AP133">
            <v>23.117656613844712</v>
          </cell>
          <cell r="AQ133">
            <v>12.653415701217735</v>
          </cell>
          <cell r="AR133">
            <v>98.934731934731929</v>
          </cell>
          <cell r="AS133">
            <v>13.712633483914775</v>
          </cell>
          <cell r="AT133">
            <v>84.87166611857117</v>
          </cell>
          <cell r="AU133">
            <v>201.13338835707603</v>
          </cell>
          <cell r="AV133">
            <v>0.42196706778437426</v>
          </cell>
          <cell r="AW133">
            <v>0.57169870324883332</v>
          </cell>
          <cell r="AX133">
            <v>46.541457915832609</v>
          </cell>
          <cell r="BF133">
            <v>16.125</v>
          </cell>
          <cell r="BG133">
            <v>100.7386111111375</v>
          </cell>
          <cell r="BH133">
            <v>402.60055555576434</v>
          </cell>
          <cell r="BI133">
            <v>7.3205555555555559</v>
          </cell>
          <cell r="BJ133">
            <v>526.78472222245739</v>
          </cell>
          <cell r="BK133">
            <v>211.01916666689925</v>
          </cell>
          <cell r="BL133">
            <v>206.41333333333336</v>
          </cell>
          <cell r="BM133">
            <v>190.11944444467701</v>
          </cell>
          <cell r="BN133">
            <v>180.69305555555556</v>
          </cell>
          <cell r="BO133">
            <v>1.1863888888888889</v>
          </cell>
          <cell r="BP133">
            <v>1.2733333333333334</v>
          </cell>
          <cell r="BQ133">
            <v>0</v>
          </cell>
          <cell r="BR133">
            <v>0</v>
          </cell>
          <cell r="BS133">
            <v>0</v>
          </cell>
          <cell r="BT133">
            <v>0</v>
          </cell>
          <cell r="BU133">
            <v>19.713333333333335</v>
          </cell>
          <cell r="BV133">
            <v>24.446944444444444</v>
          </cell>
          <cell r="BW133">
            <v>61.9691666666007</v>
          </cell>
          <cell r="BX133">
            <v>36.317777777777778</v>
          </cell>
          <cell r="BY133">
            <v>25.651388888822922</v>
          </cell>
          <cell r="BZ133">
            <v>28.830555555555556</v>
          </cell>
          <cell r="CA133">
            <v>33.903888888967273</v>
          </cell>
          <cell r="CB133">
            <v>0</v>
          </cell>
          <cell r="CC133">
            <v>0</v>
          </cell>
          <cell r="CD133">
            <v>54.183611110991592</v>
          </cell>
          <cell r="CE133">
            <v>44.810555555555553</v>
          </cell>
          <cell r="CF133">
            <v>53.77111111099159</v>
          </cell>
          <cell r="CG133">
            <v>44.5</v>
          </cell>
          <cell r="CH133">
            <v>0</v>
          </cell>
          <cell r="CI133">
            <v>0</v>
          </cell>
          <cell r="CJ133">
            <v>0.28444444444444444</v>
          </cell>
          <cell r="CK133">
            <v>0.17499999999999999</v>
          </cell>
          <cell r="CL133">
            <v>0.12805555555555556</v>
          </cell>
          <cell r="CM133">
            <v>0.13555555555555557</v>
          </cell>
          <cell r="CN133">
            <v>0</v>
          </cell>
          <cell r="CO133">
            <v>361.07583333345883</v>
          </cell>
          <cell r="CP133">
            <v>60.144444444549734</v>
          </cell>
          <cell r="CQ133">
            <v>0</v>
          </cell>
          <cell r="CR133">
            <v>7.0866666666666669</v>
          </cell>
          <cell r="CS133">
            <v>0</v>
          </cell>
          <cell r="CT133">
            <v>0</v>
          </cell>
          <cell r="CU133">
            <v>19.413333333333334</v>
          </cell>
          <cell r="CV133">
            <v>0</v>
          </cell>
          <cell r="CW133">
            <v>0</v>
          </cell>
          <cell r="CX133">
            <v>19.579999999999998</v>
          </cell>
          <cell r="CY133">
            <v>1.9333333333333333</v>
          </cell>
          <cell r="CZ133">
            <v>4.583333333333333E-2</v>
          </cell>
          <cell r="DA133">
            <v>7.6936111111111112</v>
          </cell>
          <cell r="DB133">
            <v>0</v>
          </cell>
          <cell r="DC133">
            <v>0</v>
          </cell>
          <cell r="DD133">
            <v>0</v>
          </cell>
          <cell r="DE133">
            <v>7.9255555555555555</v>
          </cell>
          <cell r="DF133">
            <v>0.01</v>
          </cell>
          <cell r="DG133">
            <v>0</v>
          </cell>
          <cell r="DH133">
            <v>0</v>
          </cell>
          <cell r="DI133">
            <v>8.1344444444444441</v>
          </cell>
          <cell r="DJ133">
            <v>1.6141666666666667</v>
          </cell>
          <cell r="DK133">
            <v>0</v>
          </cell>
          <cell r="DL133">
            <v>0</v>
          </cell>
          <cell r="DM133">
            <v>0</v>
          </cell>
          <cell r="DN133">
            <v>46.936944444444443</v>
          </cell>
          <cell r="DO133">
            <v>133.58138888899418</v>
          </cell>
          <cell r="DP133">
            <v>500.0844444446796</v>
          </cell>
          <cell r="DQ133">
            <v>21.270260555565478</v>
          </cell>
          <cell r="DR133">
            <v>4.2533337702965565E-2</v>
          </cell>
          <cell r="DS133">
            <v>521.35470500024508</v>
          </cell>
          <cell r="DT133">
            <v>26.700277777777778</v>
          </cell>
          <cell r="DU133">
            <v>5.4272222222266118</v>
          </cell>
          <cell r="DV133">
            <v>59.749999999999993</v>
          </cell>
          <cell r="DW133">
            <v>0.11460527626766484</v>
          </cell>
          <cell r="DX133">
            <v>2494.9209999999998</v>
          </cell>
          <cell r="DY133">
            <v>0</v>
          </cell>
          <cell r="DZ133">
            <v>0</v>
          </cell>
          <cell r="EA133">
            <v>0.2562197820559256</v>
          </cell>
          <cell r="EB133">
            <v>41.756</v>
          </cell>
          <cell r="EC133">
            <v>24264.608061990231</v>
          </cell>
          <cell r="ED133">
            <v>305.67711777777777</v>
          </cell>
          <cell r="EE133">
            <v>41</v>
          </cell>
          <cell r="EF133">
            <v>7.942276422770651</v>
          </cell>
          <cell r="EG133">
            <v>2.1944444445220545E-2</v>
          </cell>
          <cell r="EH133">
            <v>45.569620251552912</v>
          </cell>
          <cell r="EI133">
            <v>13.706244575804321</v>
          </cell>
          <cell r="EJ133">
            <v>0</v>
          </cell>
          <cell r="EK133">
            <v>10.546875</v>
          </cell>
          <cell r="EL133">
            <v>23.427331887201735</v>
          </cell>
          <cell r="EM133">
            <v>0</v>
          </cell>
          <cell r="EN133">
            <v>0</v>
          </cell>
          <cell r="EO133">
            <v>204.12580317889751</v>
          </cell>
          <cell r="EP133">
            <v>-258.7164119411857</v>
          </cell>
          <cell r="EQ133">
            <v>-410.88564578147049</v>
          </cell>
          <cell r="ER133">
            <v>-4.4731512293735616</v>
          </cell>
          <cell r="ES133">
            <v>-39.719686821324608</v>
          </cell>
          <cell r="ET133">
            <v>-7.7407197172200903E-2</v>
          </cell>
          <cell r="EU133">
            <v>-70.590690895870878</v>
          </cell>
          <cell r="EV133">
            <v>7.2091666667442773</v>
          </cell>
          <cell r="EW133">
            <v>0.71583333333333332</v>
          </cell>
        </row>
        <row r="134">
          <cell r="A134">
            <v>42262</v>
          </cell>
          <cell r="B134">
            <v>12</v>
          </cell>
          <cell r="C134" t="str">
            <v>Tue</v>
          </cell>
          <cell r="D134">
            <v>29313</v>
          </cell>
          <cell r="E134">
            <v>199</v>
          </cell>
          <cell r="F134">
            <v>0</v>
          </cell>
          <cell r="G134">
            <v>0</v>
          </cell>
          <cell r="H134">
            <v>8087</v>
          </cell>
          <cell r="I134">
            <v>400</v>
          </cell>
          <cell r="J134">
            <v>0</v>
          </cell>
          <cell r="K134">
            <v>37999</v>
          </cell>
          <cell r="L134">
            <v>0</v>
          </cell>
          <cell r="M134">
            <v>37999</v>
          </cell>
          <cell r="N134">
            <v>367</v>
          </cell>
          <cell r="O134">
            <v>991</v>
          </cell>
          <cell r="P134">
            <v>50239</v>
          </cell>
          <cell r="Q134">
            <v>533</v>
          </cell>
          <cell r="R134">
            <v>3</v>
          </cell>
          <cell r="S134">
            <v>0</v>
          </cell>
          <cell r="T134">
            <v>0</v>
          </cell>
          <cell r="U134">
            <v>530</v>
          </cell>
          <cell r="V134">
            <v>536</v>
          </cell>
          <cell r="W134">
            <v>536</v>
          </cell>
          <cell r="X134">
            <v>715</v>
          </cell>
          <cell r="Y134">
            <v>0</v>
          </cell>
          <cell r="Z134">
            <v>13</v>
          </cell>
          <cell r="AA134">
            <v>3</v>
          </cell>
          <cell r="AB134">
            <v>731</v>
          </cell>
          <cell r="AC134">
            <v>9</v>
          </cell>
          <cell r="AD134">
            <v>793</v>
          </cell>
          <cell r="AE134">
            <v>0</v>
          </cell>
          <cell r="AF134">
            <v>0</v>
          </cell>
          <cell r="AG134">
            <v>0</v>
          </cell>
          <cell r="AH134">
            <v>0.88250250945068809</v>
          </cell>
          <cell r="AI134">
            <v>1.148404701186309</v>
          </cell>
          <cell r="AJ134">
            <v>0.99034185110134476</v>
          </cell>
          <cell r="AK134">
            <v>190.70465092703932</v>
          </cell>
          <cell r="AL134">
            <v>223.59550561797752</v>
          </cell>
          <cell r="AM134">
            <v>1.0526592805073818E-2</v>
          </cell>
          <cell r="AN134">
            <v>15.698250029677922</v>
          </cell>
          <cell r="AO134">
            <v>30.68533681965183</v>
          </cell>
          <cell r="AP134">
            <v>25.719614043543601</v>
          </cell>
          <cell r="AQ134">
            <v>11.884627466020804</v>
          </cell>
          <cell r="AR134">
            <v>70.893656716417908</v>
          </cell>
          <cell r="AS134">
            <v>15.538681373304057</v>
          </cell>
          <cell r="AT134">
            <v>71.529810885449407</v>
          </cell>
          <cell r="AU134">
            <v>171.42771211893424</v>
          </cell>
          <cell r="AV134">
            <v>0.41725932173570046</v>
          </cell>
          <cell r="AW134">
            <v>0.64205697754034419</v>
          </cell>
          <cell r="AX134">
            <v>44.048975952514375</v>
          </cell>
          <cell r="BF134">
            <v>26.4925</v>
          </cell>
          <cell r="BG134">
            <v>98.012777777777785</v>
          </cell>
          <cell r="BH134">
            <v>418.46277777794103</v>
          </cell>
          <cell r="BI134">
            <v>0</v>
          </cell>
          <cell r="BJ134">
            <v>542.96805555571882</v>
          </cell>
          <cell r="BK134">
            <v>221.66194444476287</v>
          </cell>
          <cell r="BL134">
            <v>195.61722222222224</v>
          </cell>
          <cell r="BM134">
            <v>153.7088888892107</v>
          </cell>
          <cell r="BN134">
            <v>138.89638888888888</v>
          </cell>
          <cell r="BO134">
            <v>0.89</v>
          </cell>
          <cell r="BP134">
            <v>0.94555555555555559</v>
          </cell>
          <cell r="BQ134">
            <v>0</v>
          </cell>
          <cell r="BR134">
            <v>0</v>
          </cell>
          <cell r="BS134">
            <v>0</v>
          </cell>
          <cell r="BT134">
            <v>0</v>
          </cell>
          <cell r="BU134">
            <v>67.063055555552197</v>
          </cell>
          <cell r="BV134">
            <v>55.775277777777781</v>
          </cell>
          <cell r="BW134">
            <v>63.128055555650498</v>
          </cell>
          <cell r="BX134">
            <v>32.295555555555552</v>
          </cell>
          <cell r="BY134">
            <v>30.832500000094946</v>
          </cell>
          <cell r="BZ134">
            <v>39.889722222222218</v>
          </cell>
          <cell r="CA134">
            <v>45.100277777529939</v>
          </cell>
          <cell r="CB134">
            <v>0</v>
          </cell>
          <cell r="CC134">
            <v>0</v>
          </cell>
          <cell r="CD134">
            <v>47.043888888530851</v>
          </cell>
          <cell r="CE134">
            <v>49.543888888888887</v>
          </cell>
          <cell r="CF134">
            <v>46.024999999641963</v>
          </cell>
          <cell r="CG134">
            <v>48.750833333333333</v>
          </cell>
          <cell r="CH134">
            <v>0</v>
          </cell>
          <cell r="CI134">
            <v>0</v>
          </cell>
          <cell r="CJ134">
            <v>0.85694444444444451</v>
          </cell>
          <cell r="CK134">
            <v>0.66944444444444451</v>
          </cell>
          <cell r="CL134">
            <v>0.16194444444444445</v>
          </cell>
          <cell r="CM134">
            <v>0.12361111111111112</v>
          </cell>
          <cell r="CN134">
            <v>0</v>
          </cell>
          <cell r="CO134">
            <v>376.93416666647414</v>
          </cell>
          <cell r="CP134">
            <v>74.61944444444444</v>
          </cell>
          <cell r="CQ134">
            <v>0</v>
          </cell>
          <cell r="CR134">
            <v>9.4411111111111108</v>
          </cell>
          <cell r="CS134">
            <v>0</v>
          </cell>
          <cell r="CT134">
            <v>0</v>
          </cell>
          <cell r="CU134">
            <v>17.056666666666668</v>
          </cell>
          <cell r="CV134">
            <v>0</v>
          </cell>
          <cell r="CW134">
            <v>4.4444444444444444E-3</v>
          </cell>
          <cell r="CX134">
            <v>19.2775</v>
          </cell>
          <cell r="CY134">
            <v>3.9</v>
          </cell>
          <cell r="CZ134">
            <v>3.3830555555555555</v>
          </cell>
          <cell r="DA134">
            <v>4.5425000000000004</v>
          </cell>
          <cell r="DB134">
            <v>0</v>
          </cell>
          <cell r="DC134">
            <v>0</v>
          </cell>
          <cell r="DD134">
            <v>0.39305555555555555</v>
          </cell>
          <cell r="DE134">
            <v>8.036944444444444</v>
          </cell>
          <cell r="DF134">
            <v>0.14055555555555554</v>
          </cell>
          <cell r="DG134">
            <v>0</v>
          </cell>
          <cell r="DH134">
            <v>0</v>
          </cell>
          <cell r="DI134">
            <v>6.2949999999999999</v>
          </cell>
          <cell r="DJ134">
            <v>2.4777777777777779</v>
          </cell>
          <cell r="DK134">
            <v>0</v>
          </cell>
          <cell r="DL134">
            <v>0</v>
          </cell>
          <cell r="DM134">
            <v>0</v>
          </cell>
          <cell r="DN134">
            <v>48.44638888888889</v>
          </cell>
          <cell r="DO134">
            <v>149.56805555555556</v>
          </cell>
          <cell r="DP134">
            <v>531.23305555571869</v>
          </cell>
          <cell r="DQ134">
            <v>22.639595555547281</v>
          </cell>
          <cell r="DR134">
            <v>4.2617068570524434E-2</v>
          </cell>
          <cell r="DS134">
            <v>553.87265111126601</v>
          </cell>
          <cell r="DT134">
            <v>26.94361111111111</v>
          </cell>
          <cell r="DU134">
            <v>4.7308333336890307</v>
          </cell>
          <cell r="DV134">
            <v>14.45</v>
          </cell>
          <cell r="DW134">
            <v>2.6089029619007453E-2</v>
          </cell>
          <cell r="DX134">
            <v>620.32404999999994</v>
          </cell>
          <cell r="DY134">
            <v>0</v>
          </cell>
          <cell r="DZ134">
            <v>0</v>
          </cell>
          <cell r="EA134">
            <v>0.27004051428693709</v>
          </cell>
          <cell r="EB134">
            <v>42.929000000000002</v>
          </cell>
          <cell r="EC134">
            <v>24397.52308955554</v>
          </cell>
          <cell r="ED134">
            <v>0</v>
          </cell>
          <cell r="EE134">
            <v>40</v>
          </cell>
          <cell r="EF134">
            <v>7.096250000533546</v>
          </cell>
          <cell r="EG134">
            <v>0</v>
          </cell>
          <cell r="EH134">
            <v>0</v>
          </cell>
          <cell r="EI134">
            <v>15.535035307019275</v>
          </cell>
          <cell r="EJ134">
            <v>0</v>
          </cell>
          <cell r="EK134">
            <v>15.170178282009724</v>
          </cell>
          <cell r="EL134">
            <v>18.524871355060036</v>
          </cell>
          <cell r="EM134">
            <v>0</v>
          </cell>
          <cell r="EN134">
            <v>0</v>
          </cell>
          <cell r="EO134">
            <v>120.58800382724989</v>
          </cell>
          <cell r="EP134">
            <v>1222.8334467209661</v>
          </cell>
          <cell r="EQ134">
            <v>102.65655883347576</v>
          </cell>
          <cell r="ER134">
            <v>108.37271665892179</v>
          </cell>
          <cell r="ES134">
            <v>-312.93534528730976</v>
          </cell>
          <cell r="ET134">
            <v>-7.0489228806900339E-3</v>
          </cell>
          <cell r="EU134">
            <v>-6.0807774698801191</v>
          </cell>
          <cell r="EV134">
            <v>9.0786111108513747</v>
          </cell>
          <cell r="EW134">
            <v>1.3902777777777777</v>
          </cell>
        </row>
        <row r="135">
          <cell r="A135">
            <v>42263</v>
          </cell>
          <cell r="B135">
            <v>12</v>
          </cell>
          <cell r="C135" t="str">
            <v>Wed</v>
          </cell>
          <cell r="D135">
            <v>35341</v>
          </cell>
          <cell r="E135">
            <v>204</v>
          </cell>
          <cell r="F135">
            <v>0</v>
          </cell>
          <cell r="G135">
            <v>0</v>
          </cell>
          <cell r="H135">
            <v>9026</v>
          </cell>
          <cell r="I135">
            <v>180</v>
          </cell>
          <cell r="J135">
            <v>0</v>
          </cell>
          <cell r="K135">
            <v>44751</v>
          </cell>
          <cell r="L135">
            <v>0</v>
          </cell>
          <cell r="M135">
            <v>44751</v>
          </cell>
          <cell r="N135">
            <v>583</v>
          </cell>
          <cell r="O135">
            <v>1390</v>
          </cell>
          <cell r="P135">
            <v>83208</v>
          </cell>
          <cell r="Q135">
            <v>598</v>
          </cell>
          <cell r="R135">
            <v>3</v>
          </cell>
          <cell r="S135">
            <v>0</v>
          </cell>
          <cell r="T135">
            <v>0</v>
          </cell>
          <cell r="U135">
            <v>560</v>
          </cell>
          <cell r="V135">
            <v>601</v>
          </cell>
          <cell r="W135">
            <v>601</v>
          </cell>
          <cell r="X135">
            <v>994</v>
          </cell>
          <cell r="Y135">
            <v>1</v>
          </cell>
          <cell r="Z135">
            <v>12</v>
          </cell>
          <cell r="AA135">
            <v>1</v>
          </cell>
          <cell r="AB135">
            <v>1008</v>
          </cell>
          <cell r="AC135">
            <v>18</v>
          </cell>
          <cell r="AD135">
            <v>831</v>
          </cell>
          <cell r="AE135">
            <v>4</v>
          </cell>
          <cell r="AF135">
            <v>0</v>
          </cell>
          <cell r="AG135">
            <v>0</v>
          </cell>
          <cell r="AH135">
            <v>1.0052241060359133</v>
          </cell>
          <cell r="AI135">
            <v>1.0065568350841745</v>
          </cell>
          <cell r="AJ135">
            <v>0.98697235815959417</v>
          </cell>
          <cell r="AK135">
            <v>204.30226321678828</v>
          </cell>
          <cell r="AL135">
            <v>179.38446507083538</v>
          </cell>
          <cell r="AM135">
            <v>4.0222564858885838E-3</v>
          </cell>
          <cell r="AN135">
            <v>16.997224873574183</v>
          </cell>
          <cell r="AO135">
            <v>28.465297253019177</v>
          </cell>
          <cell r="AP135">
            <v>25.222581950691247</v>
          </cell>
          <cell r="AQ135">
            <v>12.951578241683398</v>
          </cell>
          <cell r="AR135">
            <v>74.460898502495837</v>
          </cell>
          <cell r="AS135">
            <v>13.822894168387718</v>
          </cell>
          <cell r="AT135">
            <v>74.734815625744886</v>
          </cell>
          <cell r="AU135">
            <v>201.104489610641</v>
          </cell>
          <cell r="AV135">
            <v>0.37162181595467703</v>
          </cell>
          <cell r="AW135">
            <v>0.59621050844538115</v>
          </cell>
          <cell r="AX135">
            <v>42.759442096133391</v>
          </cell>
          <cell r="BF135">
            <v>26.485277777777778</v>
          </cell>
          <cell r="BG135">
            <v>150.44388888881696</v>
          </cell>
          <cell r="BH135">
            <v>453.22833333359307</v>
          </cell>
          <cell r="BI135">
            <v>1.2127777777777777</v>
          </cell>
          <cell r="BJ135">
            <v>631.37027777796561</v>
          </cell>
          <cell r="BK135">
            <v>222.52611111090829</v>
          </cell>
          <cell r="BL135">
            <v>223.6886111111111</v>
          </cell>
          <cell r="BM135">
            <v>172.98388888868607</v>
          </cell>
          <cell r="BN135">
            <v>166.1586111111111</v>
          </cell>
          <cell r="BO135">
            <v>1.1372222222222221</v>
          </cell>
          <cell r="BP135">
            <v>0.92722222222222217</v>
          </cell>
          <cell r="BQ135">
            <v>0</v>
          </cell>
          <cell r="BR135">
            <v>0</v>
          </cell>
          <cell r="BS135">
            <v>0</v>
          </cell>
          <cell r="BT135">
            <v>0</v>
          </cell>
          <cell r="BU135">
            <v>48.405000000000001</v>
          </cell>
          <cell r="BV135">
            <v>56.602777777777774</v>
          </cell>
          <cell r="BW135">
            <v>81.778055555471994</v>
          </cell>
          <cell r="BX135">
            <v>48.831388888888888</v>
          </cell>
          <cell r="BY135">
            <v>32.946666666583106</v>
          </cell>
          <cell r="BZ135">
            <v>39.703055555555558</v>
          </cell>
          <cell r="CA135">
            <v>46.403611110940886</v>
          </cell>
          <cell r="CB135">
            <v>0</v>
          </cell>
          <cell r="CC135">
            <v>0</v>
          </cell>
          <cell r="CD135">
            <v>72.922500000415738</v>
          </cell>
          <cell r="CE135">
            <v>66.860277777777767</v>
          </cell>
          <cell r="CF135">
            <v>72.023055555992499</v>
          </cell>
          <cell r="CG135">
            <v>66.296944444444435</v>
          </cell>
          <cell r="CH135">
            <v>7.0833333333333331E-2</v>
          </cell>
          <cell r="CI135">
            <v>4.5555555555555557E-2</v>
          </cell>
          <cell r="CJ135">
            <v>0.68694444442323099</v>
          </cell>
          <cell r="CK135">
            <v>0.4991666666666667</v>
          </cell>
          <cell r="CL135">
            <v>0.14166666666666666</v>
          </cell>
          <cell r="CM135">
            <v>1.861111111111111E-2</v>
          </cell>
          <cell r="CN135">
            <v>0</v>
          </cell>
          <cell r="CO135">
            <v>423.63027777773698</v>
          </cell>
          <cell r="CP135">
            <v>68.632777777777775</v>
          </cell>
          <cell r="CQ135">
            <v>0</v>
          </cell>
          <cell r="CR135">
            <v>1.4363888888888889</v>
          </cell>
          <cell r="CS135">
            <v>0</v>
          </cell>
          <cell r="CT135">
            <v>0</v>
          </cell>
          <cell r="CU135">
            <v>21.429166666666667</v>
          </cell>
          <cell r="CV135">
            <v>0</v>
          </cell>
          <cell r="CW135">
            <v>2.4069444444444446</v>
          </cell>
          <cell r="CX135">
            <v>25.85083333333333</v>
          </cell>
          <cell r="CY135">
            <v>20.366666666666667</v>
          </cell>
          <cell r="CZ135">
            <v>7.3611111111111113E-2</v>
          </cell>
          <cell r="DA135">
            <v>8.1675000000000004</v>
          </cell>
          <cell r="DB135">
            <v>0</v>
          </cell>
          <cell r="DC135">
            <v>0</v>
          </cell>
          <cell r="DD135">
            <v>0</v>
          </cell>
          <cell r="DE135">
            <v>0</v>
          </cell>
          <cell r="DF135">
            <v>0.15138888888888888</v>
          </cell>
          <cell r="DG135">
            <v>0</v>
          </cell>
          <cell r="DH135">
            <v>0</v>
          </cell>
          <cell r="DI135">
            <v>9.6547222222222224</v>
          </cell>
          <cell r="DJ135">
            <v>3.8347222222222221</v>
          </cell>
          <cell r="DK135">
            <v>0</v>
          </cell>
          <cell r="DL135">
            <v>0</v>
          </cell>
          <cell r="DM135">
            <v>0</v>
          </cell>
          <cell r="DN135">
            <v>68.099444444444444</v>
          </cell>
          <cell r="DO135">
            <v>162.00472222222223</v>
          </cell>
          <cell r="DP135">
            <v>598.79722222241003</v>
          </cell>
          <cell r="DQ135">
            <v>25.182304999998237</v>
          </cell>
          <cell r="DR135">
            <v>4.2054812656837651E-2</v>
          </cell>
          <cell r="DS135">
            <v>623.97952722240825</v>
          </cell>
          <cell r="DT135">
            <v>35.716666666666669</v>
          </cell>
          <cell r="DU135">
            <v>13.162222222450865</v>
          </cell>
          <cell r="DV135">
            <v>30.4</v>
          </cell>
          <cell r="DW135">
            <v>4.8719547154572537E-2</v>
          </cell>
          <cell r="DX135">
            <v>1239.4992</v>
          </cell>
          <cell r="DY135">
            <v>0</v>
          </cell>
          <cell r="DZ135">
            <v>0</v>
          </cell>
          <cell r="EA135">
            <v>0.25963147051213759</v>
          </cell>
          <cell r="EB135">
            <v>40.773000000000003</v>
          </cell>
          <cell r="EC135">
            <v>26681.016463439253</v>
          </cell>
          <cell r="ED135">
            <v>49.448588333333333</v>
          </cell>
          <cell r="EE135">
            <v>54</v>
          </cell>
          <cell r="EF135">
            <v>14.624691358278739</v>
          </cell>
          <cell r="EG135">
            <v>5.611111091268766E-2</v>
          </cell>
          <cell r="EH135">
            <v>71.28712896496107</v>
          </cell>
          <cell r="EI135">
            <v>13.801136210157592</v>
          </cell>
          <cell r="EJ135">
            <v>14.117647058823529</v>
          </cell>
          <cell r="EK135">
            <v>17.46866154522202</v>
          </cell>
          <cell r="EL135">
            <v>7.0588235294117645</v>
          </cell>
          <cell r="EM135">
            <v>0</v>
          </cell>
          <cell r="EN135">
            <v>0</v>
          </cell>
          <cell r="EO135">
            <v>186.46834004751574</v>
          </cell>
          <cell r="EP135">
            <v>-249.25112846880816</v>
          </cell>
          <cell r="EQ135">
            <v>-149.57330086567418</v>
          </cell>
          <cell r="ER135">
            <v>-61.419187529252682</v>
          </cell>
          <cell r="ES135">
            <v>-74.579593571562796</v>
          </cell>
          <cell r="ET135">
            <v>-5.2895391975653072E-2</v>
          </cell>
          <cell r="EU135">
            <v>-55.359040489363693</v>
          </cell>
          <cell r="EV135">
            <v>3.6927777778163242</v>
          </cell>
          <cell r="EW135">
            <v>2.4052777777674299</v>
          </cell>
        </row>
        <row r="136">
          <cell r="A136">
            <v>42264</v>
          </cell>
          <cell r="B136">
            <v>12</v>
          </cell>
          <cell r="C136" t="str">
            <v>Thu</v>
          </cell>
          <cell r="D136">
            <v>38711</v>
          </cell>
          <cell r="E136">
            <v>215</v>
          </cell>
          <cell r="F136">
            <v>0</v>
          </cell>
          <cell r="G136">
            <v>0</v>
          </cell>
          <cell r="H136">
            <v>9776</v>
          </cell>
          <cell r="I136">
            <v>360</v>
          </cell>
          <cell r="J136">
            <v>0</v>
          </cell>
          <cell r="K136">
            <v>49062</v>
          </cell>
          <cell r="L136">
            <v>0</v>
          </cell>
          <cell r="M136">
            <v>49062</v>
          </cell>
          <cell r="N136">
            <v>605</v>
          </cell>
          <cell r="O136">
            <v>912</v>
          </cell>
          <cell r="P136">
            <v>37523</v>
          </cell>
          <cell r="Q136">
            <v>766</v>
          </cell>
          <cell r="R136">
            <v>3</v>
          </cell>
          <cell r="S136">
            <v>0</v>
          </cell>
          <cell r="T136">
            <v>0</v>
          </cell>
          <cell r="U136">
            <v>738</v>
          </cell>
          <cell r="V136">
            <v>769</v>
          </cell>
          <cell r="W136">
            <v>769</v>
          </cell>
          <cell r="X136">
            <v>993</v>
          </cell>
          <cell r="Y136">
            <v>0</v>
          </cell>
          <cell r="Z136">
            <v>5</v>
          </cell>
          <cell r="AA136">
            <v>2</v>
          </cell>
          <cell r="AB136">
            <v>1000</v>
          </cell>
          <cell r="AC136">
            <v>20</v>
          </cell>
          <cell r="AD136">
            <v>730</v>
          </cell>
          <cell r="AE136">
            <v>2</v>
          </cell>
          <cell r="AF136">
            <v>0</v>
          </cell>
          <cell r="AG136">
            <v>0</v>
          </cell>
          <cell r="AH136">
            <v>0.88037710879092312</v>
          </cell>
          <cell r="AI136">
            <v>0.99899929620936079</v>
          </cell>
          <cell r="AJ136">
            <v>0.98766866413925236</v>
          </cell>
          <cell r="AK136">
            <v>185.51622140058316</v>
          </cell>
          <cell r="AL136">
            <v>193.5967983991996</v>
          </cell>
          <cell r="AM136">
            <v>7.3376543964779259E-3</v>
          </cell>
          <cell r="AN136">
            <v>16.833987920046763</v>
          </cell>
          <cell r="AO136">
            <v>39.287295528246119</v>
          </cell>
          <cell r="AP136">
            <v>23.576907549434893</v>
          </cell>
          <cell r="AQ136">
            <v>11.129469939105336</v>
          </cell>
          <cell r="AR136">
            <v>63.799739921976595</v>
          </cell>
          <cell r="AS136">
            <v>14.269915450777715</v>
          </cell>
          <cell r="AT136">
            <v>76.648563028189272</v>
          </cell>
          <cell r="AU136">
            <v>182.04373423035295</v>
          </cell>
          <cell r="AV136">
            <v>0.42104477450017791</v>
          </cell>
          <cell r="AW136">
            <v>0.59851140224040611</v>
          </cell>
          <cell r="AX136">
            <v>44.001024253974109</v>
          </cell>
          <cell r="BF136">
            <v>28.3675</v>
          </cell>
          <cell r="BG136">
            <v>129.83111111113024</v>
          </cell>
          <cell r="BH136">
            <v>501.44611111131007</v>
          </cell>
          <cell r="BI136">
            <v>5.4358333333333331</v>
          </cell>
          <cell r="BJ136">
            <v>665.08055555577369</v>
          </cell>
          <cell r="BK136">
            <v>269.50666666680405</v>
          </cell>
          <cell r="BL136">
            <v>237.26750000000001</v>
          </cell>
          <cell r="BM136">
            <v>208.66638888904362</v>
          </cell>
          <cell r="BN136">
            <v>179.4077777777778</v>
          </cell>
          <cell r="BO136">
            <v>1.1105555555555555</v>
          </cell>
          <cell r="BP136">
            <v>0.92472222222222222</v>
          </cell>
          <cell r="BQ136">
            <v>0</v>
          </cell>
          <cell r="BR136">
            <v>0</v>
          </cell>
          <cell r="BS136">
            <v>0</v>
          </cell>
          <cell r="BT136">
            <v>0</v>
          </cell>
          <cell r="BU136">
            <v>59.729722222204892</v>
          </cell>
          <cell r="BV136">
            <v>56.935000000000002</v>
          </cell>
          <cell r="BW136">
            <v>54.176111111137502</v>
          </cell>
          <cell r="BX136">
            <v>23.21361111111111</v>
          </cell>
          <cell r="BY136">
            <v>30.962500000026388</v>
          </cell>
          <cell r="BZ136">
            <v>34.890277777777783</v>
          </cell>
          <cell r="CA136">
            <v>69.095833333264522</v>
          </cell>
          <cell r="CB136">
            <v>0</v>
          </cell>
          <cell r="CC136">
            <v>0</v>
          </cell>
          <cell r="CD136">
            <v>70.077499999868579</v>
          </cell>
          <cell r="CE136">
            <v>66.048611111111114</v>
          </cell>
          <cell r="CF136">
            <v>69.515833333201911</v>
          </cell>
          <cell r="CG136">
            <v>65.806666666666672</v>
          </cell>
          <cell r="CH136">
            <v>0</v>
          </cell>
          <cell r="CI136">
            <v>0</v>
          </cell>
          <cell r="CJ136">
            <v>0.50722222222222224</v>
          </cell>
          <cell r="CK136">
            <v>0.16638888888888889</v>
          </cell>
          <cell r="CL136">
            <v>5.4444444444444441E-2</v>
          </cell>
          <cell r="CM136">
            <v>7.5555555555555556E-2</v>
          </cell>
          <cell r="CN136">
            <v>0</v>
          </cell>
          <cell r="CO136">
            <v>462.85611111107465</v>
          </cell>
          <cell r="CP136">
            <v>76.668888889028324</v>
          </cell>
          <cell r="CQ136">
            <v>0</v>
          </cell>
          <cell r="CR136">
            <v>3.0319444444444446</v>
          </cell>
          <cell r="CS136">
            <v>0</v>
          </cell>
          <cell r="CT136">
            <v>0</v>
          </cell>
          <cell r="CU136">
            <v>24.852222222222224</v>
          </cell>
          <cell r="CV136">
            <v>0</v>
          </cell>
          <cell r="CW136">
            <v>7.950277777777778</v>
          </cell>
          <cell r="CX136">
            <v>25.884444444444444</v>
          </cell>
          <cell r="CY136">
            <v>10.358888888888888</v>
          </cell>
          <cell r="CZ136">
            <v>0.17694444444444443</v>
          </cell>
          <cell r="DA136">
            <v>8.2475000000000005</v>
          </cell>
          <cell r="DB136">
            <v>0</v>
          </cell>
          <cell r="DC136">
            <v>0</v>
          </cell>
          <cell r="DD136">
            <v>0</v>
          </cell>
          <cell r="DE136">
            <v>0</v>
          </cell>
          <cell r="DF136">
            <v>0</v>
          </cell>
          <cell r="DG136">
            <v>0</v>
          </cell>
          <cell r="DH136">
            <v>0</v>
          </cell>
          <cell r="DI136">
            <v>8.0297222222222224</v>
          </cell>
          <cell r="DJ136">
            <v>2.2200000000000002</v>
          </cell>
          <cell r="DK136">
            <v>3.713888888888889</v>
          </cell>
          <cell r="DL136">
            <v>0</v>
          </cell>
          <cell r="DM136">
            <v>0</v>
          </cell>
          <cell r="DN136">
            <v>58.631388888888893</v>
          </cell>
          <cell r="DO136">
            <v>171.13472222236166</v>
          </cell>
          <cell r="DP136">
            <v>640.09027777802328</v>
          </cell>
          <cell r="DQ136">
            <v>27.261605833337761</v>
          </cell>
          <cell r="DR136">
            <v>4.259025137512213E-2</v>
          </cell>
          <cell r="DS136">
            <v>667.35188361136102</v>
          </cell>
          <cell r="DT136">
            <v>34.03</v>
          </cell>
          <cell r="DU136">
            <v>6.0994444445869558</v>
          </cell>
          <cell r="DV136">
            <v>52.870000000000005</v>
          </cell>
          <cell r="DW136">
            <v>7.9223571999070541E-2</v>
          </cell>
          <cell r="DX136">
            <v>2155.56277</v>
          </cell>
          <cell r="DY136">
            <v>0</v>
          </cell>
          <cell r="DZ136">
            <v>0</v>
          </cell>
          <cell r="EA136">
            <v>0.25643850931575951</v>
          </cell>
          <cell r="EB136">
            <v>40.771000000000001</v>
          </cell>
          <cell r="EC136">
            <v>29364.166416718803</v>
          </cell>
          <cell r="ED136">
            <v>221.62436083333333</v>
          </cell>
          <cell r="EE136">
            <v>47</v>
          </cell>
          <cell r="EF136">
            <v>7.7865248228769639</v>
          </cell>
          <cell r="EG136">
            <v>0.31083333336075558</v>
          </cell>
          <cell r="EH136">
            <v>6.4343163533197529</v>
          </cell>
          <cell r="EI136">
            <v>14.284515518074453</v>
          </cell>
          <cell r="EJ136">
            <v>0</v>
          </cell>
          <cell r="EK136">
            <v>9.857612267250822</v>
          </cell>
          <cell r="EL136">
            <v>36.734693877551024</v>
          </cell>
          <cell r="EM136">
            <v>0</v>
          </cell>
          <cell r="EN136">
            <v>0</v>
          </cell>
          <cell r="EO136">
            <v>163.67060880731356</v>
          </cell>
          <cell r="EP136">
            <v>842.76263045784424</v>
          </cell>
          <cell r="EQ136">
            <v>-78.093419762804857</v>
          </cell>
          <cell r="ER136">
            <v>343.9046720619915</v>
          </cell>
          <cell r="ES136">
            <v>-175.85335277192021</v>
          </cell>
          <cell r="ET136">
            <v>-5.0594498180628111E-2</v>
          </cell>
          <cell r="EU136">
            <v>-56.413851991497253</v>
          </cell>
          <cell r="EV136">
            <v>11.276666666564481</v>
          </cell>
          <cell r="EW136">
            <v>1.9716666667217699</v>
          </cell>
        </row>
        <row r="137">
          <cell r="A137">
            <v>42265</v>
          </cell>
          <cell r="B137">
            <v>12</v>
          </cell>
          <cell r="C137" t="str">
            <v>Fri</v>
          </cell>
          <cell r="D137">
            <v>45211</v>
          </cell>
          <cell r="E137">
            <v>140</v>
          </cell>
          <cell r="F137">
            <v>0</v>
          </cell>
          <cell r="G137">
            <v>0</v>
          </cell>
          <cell r="H137">
            <v>8052</v>
          </cell>
          <cell r="I137">
            <v>0</v>
          </cell>
          <cell r="J137">
            <v>0</v>
          </cell>
          <cell r="K137">
            <v>53403</v>
          </cell>
          <cell r="L137">
            <v>0</v>
          </cell>
          <cell r="M137">
            <v>53403</v>
          </cell>
          <cell r="N137">
            <v>648</v>
          </cell>
          <cell r="O137">
            <v>799</v>
          </cell>
          <cell r="P137">
            <v>36362</v>
          </cell>
          <cell r="Q137">
            <v>678</v>
          </cell>
          <cell r="R137">
            <v>3</v>
          </cell>
          <cell r="S137">
            <v>0</v>
          </cell>
          <cell r="T137">
            <v>0</v>
          </cell>
          <cell r="U137">
            <v>651</v>
          </cell>
          <cell r="V137">
            <v>681</v>
          </cell>
          <cell r="W137">
            <v>681</v>
          </cell>
          <cell r="X137">
            <v>1112</v>
          </cell>
          <cell r="Y137">
            <v>0</v>
          </cell>
          <cell r="Z137">
            <v>7</v>
          </cell>
          <cell r="AA137">
            <v>0</v>
          </cell>
          <cell r="AB137">
            <v>1119</v>
          </cell>
          <cell r="AC137">
            <v>17</v>
          </cell>
          <cell r="AD137">
            <v>490</v>
          </cell>
          <cell r="AE137">
            <v>7</v>
          </cell>
          <cell r="AF137">
            <v>0</v>
          </cell>
          <cell r="AG137">
            <v>0</v>
          </cell>
          <cell r="AH137">
            <v>0.88613336386420583</v>
          </cell>
          <cell r="AI137">
            <v>0.934668088014458</v>
          </cell>
          <cell r="AJ137">
            <v>0.987865850233133</v>
          </cell>
          <cell r="AK137">
            <v>187.75332225867086</v>
          </cell>
          <cell r="AL137">
            <v>167.55319148936169</v>
          </cell>
          <cell r="AM137">
            <v>0</v>
          </cell>
          <cell r="AN137">
            <v>16.722769686991271</v>
          </cell>
          <cell r="AO137">
            <v>32.520803183791607</v>
          </cell>
          <cell r="AP137">
            <v>21.111337171198134</v>
          </cell>
          <cell r="AQ137">
            <v>9.923416932464928</v>
          </cell>
          <cell r="AR137">
            <v>78.418502202643168</v>
          </cell>
          <cell r="AS137">
            <v>13.298077780084812</v>
          </cell>
          <cell r="AT137">
            <v>78.79576795735457</v>
          </cell>
          <cell r="AU137">
            <v>180.4263769592734</v>
          </cell>
          <cell r="AV137">
            <v>0.4367197816932315</v>
          </cell>
          <cell r="AW137">
            <v>0.84512938627638601</v>
          </cell>
          <cell r="AX137">
            <v>63.871514214080015</v>
          </cell>
          <cell r="BF137">
            <v>28.3675</v>
          </cell>
          <cell r="BG137">
            <v>157.6438888889551</v>
          </cell>
          <cell r="BH137">
            <v>517.24750000004997</v>
          </cell>
          <cell r="BI137">
            <v>7.8547222222222226</v>
          </cell>
          <cell r="BJ137">
            <v>711.11361111122733</v>
          </cell>
          <cell r="BK137">
            <v>295.98222222272051</v>
          </cell>
          <cell r="BL137">
            <v>262.27972222222223</v>
          </cell>
          <cell r="BM137">
            <v>240.80000000059684</v>
          </cell>
          <cell r="BN137">
            <v>212.5263888888889</v>
          </cell>
          <cell r="BO137">
            <v>0.83555555555555561</v>
          </cell>
          <cell r="BP137">
            <v>0.77305555555555561</v>
          </cell>
          <cell r="BQ137">
            <v>0</v>
          </cell>
          <cell r="BR137">
            <v>0</v>
          </cell>
          <cell r="BS137">
            <v>0</v>
          </cell>
          <cell r="BT137">
            <v>0</v>
          </cell>
          <cell r="BU137">
            <v>54.346666666568105</v>
          </cell>
          <cell r="BV137">
            <v>48.980277777777779</v>
          </cell>
          <cell r="BW137">
            <v>47.779166666485054</v>
          </cell>
          <cell r="BX137">
            <v>24.568888888888889</v>
          </cell>
          <cell r="BY137">
            <v>23.210277777596168</v>
          </cell>
          <cell r="BZ137">
            <v>23.503055555555555</v>
          </cell>
          <cell r="CA137">
            <v>68.625555555574437</v>
          </cell>
          <cell r="CB137">
            <v>0</v>
          </cell>
          <cell r="CC137">
            <v>0</v>
          </cell>
          <cell r="CD137">
            <v>84.147500000023555</v>
          </cell>
          <cell r="CE137">
            <v>76.840833333333336</v>
          </cell>
          <cell r="CF137">
            <v>83.657777777801329</v>
          </cell>
          <cell r="CG137">
            <v>76.413611111111109</v>
          </cell>
          <cell r="CH137">
            <v>0</v>
          </cell>
          <cell r="CI137">
            <v>0</v>
          </cell>
          <cell r="CJ137">
            <v>0.48972222222222217</v>
          </cell>
          <cell r="CK137">
            <v>0.42722222222222223</v>
          </cell>
          <cell r="CL137">
            <v>0</v>
          </cell>
          <cell r="CM137">
            <v>0</v>
          </cell>
          <cell r="CN137">
            <v>0</v>
          </cell>
          <cell r="CO137">
            <v>496.53444444480363</v>
          </cell>
          <cell r="CP137">
            <v>80.423333333333332</v>
          </cell>
          <cell r="CQ137">
            <v>0</v>
          </cell>
          <cell r="CR137">
            <v>7.2063888888888892</v>
          </cell>
          <cell r="CS137">
            <v>0</v>
          </cell>
          <cell r="CT137">
            <v>0</v>
          </cell>
          <cell r="CU137">
            <v>13.091111111111111</v>
          </cell>
          <cell r="CV137">
            <v>0</v>
          </cell>
          <cell r="CW137">
            <v>1.7602777777777778</v>
          </cell>
          <cell r="CX137">
            <v>27.728333333333332</v>
          </cell>
          <cell r="CY137">
            <v>4.3</v>
          </cell>
          <cell r="CZ137">
            <v>0</v>
          </cell>
          <cell r="DA137">
            <v>8.0308333333333337</v>
          </cell>
          <cell r="DB137">
            <v>0</v>
          </cell>
          <cell r="DC137">
            <v>0</v>
          </cell>
          <cell r="DD137">
            <v>3.1124999999999998</v>
          </cell>
          <cell r="DE137">
            <v>8.0274999999999999</v>
          </cell>
          <cell r="DF137">
            <v>0</v>
          </cell>
          <cell r="DG137">
            <v>0</v>
          </cell>
          <cell r="DH137">
            <v>0</v>
          </cell>
          <cell r="DI137">
            <v>9.3202777777777772</v>
          </cell>
          <cell r="DJ137">
            <v>4.9297222222949175</v>
          </cell>
          <cell r="DK137">
            <v>7.0141666666666671</v>
          </cell>
          <cell r="DL137">
            <v>0</v>
          </cell>
          <cell r="DM137">
            <v>0</v>
          </cell>
          <cell r="DN137">
            <v>72.463333333406013</v>
          </cell>
          <cell r="DO137">
            <v>174.9444444445171</v>
          </cell>
          <cell r="DP137">
            <v>677.7394444445606</v>
          </cell>
          <cell r="DQ137">
            <v>28.873592222240788</v>
          </cell>
          <cell r="DR137">
            <v>4.2602791469373687E-2</v>
          </cell>
          <cell r="DS137">
            <v>706.61303666680135</v>
          </cell>
          <cell r="DT137">
            <v>41.868611111111107</v>
          </cell>
          <cell r="DU137">
            <v>6.2605555552398986</v>
          </cell>
          <cell r="DV137">
            <v>68.02</v>
          </cell>
          <cell r="DW137">
            <v>9.6262022451298723E-2</v>
          </cell>
          <cell r="DX137">
            <v>3963.0492599999998</v>
          </cell>
          <cell r="DY137">
            <v>0</v>
          </cell>
          <cell r="DZ137">
            <v>0</v>
          </cell>
          <cell r="EA137">
            <v>0.2475816824294044</v>
          </cell>
          <cell r="EB137">
            <v>58.262999999999998</v>
          </cell>
          <cell r="EC137">
            <v>45132.444615317843</v>
          </cell>
          <cell r="ED137">
            <v>457.63968083333333</v>
          </cell>
          <cell r="EE137">
            <v>47</v>
          </cell>
          <cell r="EF137">
            <v>7.9921985811573171</v>
          </cell>
          <cell r="EG137">
            <v>9.0555555621265535E-2</v>
          </cell>
          <cell r="EH137">
            <v>77.300613440840735</v>
          </cell>
          <cell r="EI137">
            <v>13.29224884449501</v>
          </cell>
          <cell r="EJ137">
            <v>0</v>
          </cell>
          <cell r="EK137">
            <v>14.29381735677822</v>
          </cell>
          <cell r="EL137">
            <v>0</v>
          </cell>
          <cell r="EM137">
            <v>0</v>
          </cell>
          <cell r="EN137">
            <v>0</v>
          </cell>
          <cell r="EO137">
            <v>148.15996074609794</v>
          </cell>
          <cell r="EP137">
            <v>1499.5476237135028</v>
          </cell>
          <cell r="EQ137">
            <v>-79.152022955985913</v>
          </cell>
          <cell r="ER137">
            <v>918.82721614531022</v>
          </cell>
          <cell r="ES137">
            <v>80.389397474837097</v>
          </cell>
          <cell r="ET137">
            <v>0.19602348585535179</v>
          </cell>
          <cell r="EU137">
            <v>163.8953192818733</v>
          </cell>
          <cell r="EV137">
            <v>4.586666666554132</v>
          </cell>
          <cell r="EW137">
            <v>3.783611111111111</v>
          </cell>
        </row>
        <row r="138">
          <cell r="A138">
            <v>42266</v>
          </cell>
          <cell r="B138">
            <v>12</v>
          </cell>
          <cell r="C138" t="str">
            <v>Sat</v>
          </cell>
          <cell r="D138">
            <v>24548</v>
          </cell>
          <cell r="E138">
            <v>0</v>
          </cell>
          <cell r="F138">
            <v>0</v>
          </cell>
          <cell r="G138">
            <v>0</v>
          </cell>
          <cell r="H138">
            <v>11275</v>
          </cell>
          <cell r="I138">
            <v>180</v>
          </cell>
          <cell r="J138">
            <v>0</v>
          </cell>
          <cell r="K138">
            <v>36003</v>
          </cell>
          <cell r="L138">
            <v>0</v>
          </cell>
          <cell r="M138">
            <v>36003</v>
          </cell>
          <cell r="N138">
            <v>197</v>
          </cell>
          <cell r="O138">
            <v>394</v>
          </cell>
          <cell r="P138">
            <v>14120</v>
          </cell>
          <cell r="Q138">
            <v>649</v>
          </cell>
          <cell r="R138">
            <v>0</v>
          </cell>
          <cell r="S138">
            <v>0</v>
          </cell>
          <cell r="T138">
            <v>0</v>
          </cell>
          <cell r="U138">
            <v>600</v>
          </cell>
          <cell r="V138">
            <v>649</v>
          </cell>
          <cell r="W138">
            <v>649</v>
          </cell>
          <cell r="X138">
            <v>801</v>
          </cell>
          <cell r="Y138">
            <v>1</v>
          </cell>
          <cell r="Z138">
            <v>14</v>
          </cell>
          <cell r="AA138">
            <v>1</v>
          </cell>
          <cell r="AB138">
            <v>817</v>
          </cell>
          <cell r="AC138">
            <v>18</v>
          </cell>
          <cell r="AD138">
            <v>74</v>
          </cell>
          <cell r="AE138">
            <v>48</v>
          </cell>
          <cell r="AF138">
            <v>0</v>
          </cell>
          <cell r="AG138">
            <v>0</v>
          </cell>
          <cell r="AH138">
            <v>0.90197488053567243</v>
          </cell>
          <cell r="AI138">
            <v>1.0492523862936214</v>
          </cell>
          <cell r="AJ138">
            <v>0.99452823375829791</v>
          </cell>
          <cell r="AK138">
            <v>185.61035033189194</v>
          </cell>
          <cell r="AL138">
            <v>0</v>
          </cell>
          <cell r="AM138">
            <v>4.9995833680526623E-3</v>
          </cell>
          <cell r="AN138">
            <v>21.813484251764176</v>
          </cell>
          <cell r="AO138">
            <v>25.421632762792363</v>
          </cell>
          <cell r="AP138">
            <v>28.865532558502373</v>
          </cell>
          <cell r="AQ138">
            <v>11.624805954648672</v>
          </cell>
          <cell r="AR138">
            <v>55.474576271186443</v>
          </cell>
          <cell r="AS138">
            <v>14.122527765400177</v>
          </cell>
          <cell r="AT138">
            <v>75.743699070130319</v>
          </cell>
          <cell r="AU138">
            <v>176.80862470471507</v>
          </cell>
          <cell r="AV138">
            <v>0.42839368948561485</v>
          </cell>
          <cell r="AW138">
            <v>1.1512739649212536</v>
          </cell>
          <cell r="AX138">
            <v>83.634973171135854</v>
          </cell>
          <cell r="BF138">
            <v>34.484999999999999</v>
          </cell>
          <cell r="BG138">
            <v>144.44361111136439</v>
          </cell>
          <cell r="BH138">
            <v>307.8794444440955</v>
          </cell>
          <cell r="BI138">
            <v>0</v>
          </cell>
          <cell r="BJ138">
            <v>486.80805555545987</v>
          </cell>
          <cell r="BK138">
            <v>203.62694444418628</v>
          </cell>
          <cell r="BL138">
            <v>183.66638888888892</v>
          </cell>
          <cell r="BM138">
            <v>132.25555555552504</v>
          </cell>
          <cell r="BN138">
            <v>114.70666666666668</v>
          </cell>
          <cell r="BO138">
            <v>0</v>
          </cell>
          <cell r="BP138">
            <v>0</v>
          </cell>
          <cell r="BQ138">
            <v>0</v>
          </cell>
          <cell r="BR138">
            <v>0</v>
          </cell>
          <cell r="BS138">
            <v>0</v>
          </cell>
          <cell r="BT138">
            <v>0</v>
          </cell>
          <cell r="BU138">
            <v>71.37138888866123</v>
          </cell>
          <cell r="BV138">
            <v>68.959722222222226</v>
          </cell>
          <cell r="BW138">
            <v>18.062222222391412</v>
          </cell>
          <cell r="BX138">
            <v>15.498611111111112</v>
          </cell>
          <cell r="BY138">
            <v>2.5636111112803017</v>
          </cell>
          <cell r="BZ138">
            <v>2.9705555555555554</v>
          </cell>
          <cell r="CA138">
            <v>55.828888889149141</v>
          </cell>
          <cell r="CB138">
            <v>0</v>
          </cell>
          <cell r="CC138">
            <v>0</v>
          </cell>
          <cell r="CD138">
            <v>57.850833333224422</v>
          </cell>
          <cell r="CE138">
            <v>60.419444444444444</v>
          </cell>
          <cell r="CF138">
            <v>57.254166666557751</v>
          </cell>
          <cell r="CG138">
            <v>60.156944444444441</v>
          </cell>
          <cell r="CH138">
            <v>0.20916666666666667</v>
          </cell>
          <cell r="CI138">
            <v>5.3888888888888889E-2</v>
          </cell>
          <cell r="CJ138">
            <v>0.30416666666666664</v>
          </cell>
          <cell r="CK138">
            <v>0.1661111111111111</v>
          </cell>
          <cell r="CL138">
            <v>8.3333333333333329E-2</v>
          </cell>
          <cell r="CM138">
            <v>4.2500000000000003E-2</v>
          </cell>
          <cell r="CN138">
            <v>0</v>
          </cell>
          <cell r="CO138">
            <v>335.36888888895129</v>
          </cell>
          <cell r="CP138">
            <v>76.240277777780619</v>
          </cell>
          <cell r="CQ138">
            <v>0</v>
          </cell>
          <cell r="CR138">
            <v>0</v>
          </cell>
          <cell r="CS138">
            <v>0</v>
          </cell>
          <cell r="CT138">
            <v>0</v>
          </cell>
          <cell r="CU138">
            <v>13.442500000000001</v>
          </cell>
          <cell r="CV138">
            <v>0</v>
          </cell>
          <cell r="CW138">
            <v>5.0833333333333335E-2</v>
          </cell>
          <cell r="CX138">
            <v>21.001111111111111</v>
          </cell>
          <cell r="CY138">
            <v>0.33333333333333331</v>
          </cell>
          <cell r="CZ138">
            <v>7.4999999999999997E-2</v>
          </cell>
          <cell r="DA138">
            <v>3.6027777777777779</v>
          </cell>
          <cell r="DB138">
            <v>0</v>
          </cell>
          <cell r="DC138">
            <v>0</v>
          </cell>
          <cell r="DD138">
            <v>0</v>
          </cell>
          <cell r="DE138">
            <v>0</v>
          </cell>
          <cell r="DF138">
            <v>0</v>
          </cell>
          <cell r="DG138">
            <v>0.54138888888888892</v>
          </cell>
          <cell r="DH138">
            <v>0</v>
          </cell>
          <cell r="DI138">
            <v>15.250833333333333</v>
          </cell>
          <cell r="DJ138">
            <v>5.5169444444444444</v>
          </cell>
          <cell r="DK138">
            <v>0</v>
          </cell>
          <cell r="DL138">
            <v>0</v>
          </cell>
          <cell r="DM138">
            <v>0</v>
          </cell>
          <cell r="DN138">
            <v>46.32138888888889</v>
          </cell>
          <cell r="DO138">
            <v>136.05500000000285</v>
          </cell>
          <cell r="DP138">
            <v>475.32666666655911</v>
          </cell>
          <cell r="DQ138">
            <v>20.271227222225026</v>
          </cell>
          <cell r="DR138">
            <v>4.2646938713508491E-2</v>
          </cell>
          <cell r="DS138">
            <v>495.59789388878414</v>
          </cell>
          <cell r="DT138">
            <v>20.677222222222223</v>
          </cell>
          <cell r="DU138">
            <v>3.9027777776049506</v>
          </cell>
          <cell r="DV138">
            <v>19</v>
          </cell>
          <cell r="DW138">
            <v>3.8337531765749881E-2</v>
          </cell>
          <cell r="DX138">
            <v>1530.393</v>
          </cell>
          <cell r="DY138">
            <v>0</v>
          </cell>
          <cell r="DZ138">
            <v>0</v>
          </cell>
          <cell r="EA138">
            <v>0.27452699391522151</v>
          </cell>
          <cell r="EB138">
            <v>80.546999999999997</v>
          </cell>
          <cell r="EC138">
            <v>41449.316559059895</v>
          </cell>
          <cell r="ED138">
            <v>0</v>
          </cell>
          <cell r="EE138">
            <v>37</v>
          </cell>
          <cell r="EF138">
            <v>6.328828828548569</v>
          </cell>
          <cell r="EG138">
            <v>2.6238888892761638</v>
          </cell>
          <cell r="EH138">
            <v>18.293457545468499</v>
          </cell>
          <cell r="EI138">
            <v>13.990248162460206</v>
          </cell>
          <cell r="EJ138">
            <v>4.7808764940239046</v>
          </cell>
          <cell r="EK138">
            <v>46.027397260273979</v>
          </cell>
          <cell r="EL138">
            <v>12</v>
          </cell>
          <cell r="EM138">
            <v>0</v>
          </cell>
          <cell r="EN138">
            <v>0</v>
          </cell>
          <cell r="EO138">
            <v>157.97646894036077</v>
          </cell>
          <cell r="EP138">
            <v>1665.2518875863932</v>
          </cell>
          <cell r="EQ138">
            <v>-510.97262898407911</v>
          </cell>
          <cell r="ER138">
            <v>326.91981737293929</v>
          </cell>
          <cell r="ES138">
            <v>-223.11177890110838</v>
          </cell>
          <cell r="ET138">
            <v>0.50216806450021934</v>
          </cell>
          <cell r="EU138">
            <v>216.17220811689128</v>
          </cell>
          <cell r="EV138">
            <v>9.6233333332290769</v>
          </cell>
          <cell r="EW138">
            <v>4.8611111111111112E-2</v>
          </cell>
        </row>
        <row r="139">
          <cell r="A139">
            <v>42267</v>
          </cell>
          <cell r="B139">
            <v>12</v>
          </cell>
          <cell r="C139" t="str">
            <v>Sun</v>
          </cell>
          <cell r="D139">
            <v>16886</v>
          </cell>
          <cell r="E139">
            <v>239</v>
          </cell>
          <cell r="F139">
            <v>0</v>
          </cell>
          <cell r="G139">
            <v>0</v>
          </cell>
          <cell r="H139">
            <v>4475</v>
          </cell>
          <cell r="I139">
            <v>220</v>
          </cell>
          <cell r="J139">
            <v>0</v>
          </cell>
          <cell r="K139">
            <v>21820</v>
          </cell>
          <cell r="L139">
            <v>0</v>
          </cell>
          <cell r="M139">
            <v>21820</v>
          </cell>
          <cell r="N139">
            <v>128</v>
          </cell>
          <cell r="O139">
            <v>77</v>
          </cell>
          <cell r="P139">
            <v>1171</v>
          </cell>
          <cell r="Q139">
            <v>425</v>
          </cell>
          <cell r="R139">
            <v>3</v>
          </cell>
          <cell r="S139">
            <v>0</v>
          </cell>
          <cell r="T139">
            <v>0</v>
          </cell>
          <cell r="U139">
            <v>405</v>
          </cell>
          <cell r="V139">
            <v>428</v>
          </cell>
          <cell r="W139">
            <v>428</v>
          </cell>
          <cell r="X139">
            <v>608</v>
          </cell>
          <cell r="Y139">
            <v>0</v>
          </cell>
          <cell r="Z139">
            <v>2</v>
          </cell>
          <cell r="AA139">
            <v>2</v>
          </cell>
          <cell r="AB139">
            <v>612</v>
          </cell>
          <cell r="AC139">
            <v>17</v>
          </cell>
          <cell r="AD139">
            <v>12</v>
          </cell>
          <cell r="AE139">
            <v>13</v>
          </cell>
          <cell r="AF139">
            <v>0</v>
          </cell>
          <cell r="AG139">
            <v>0</v>
          </cell>
          <cell r="AH139">
            <v>0.89647399922838777</v>
          </cell>
          <cell r="AI139">
            <v>0.95129583777963744</v>
          </cell>
          <cell r="AJ139">
            <v>0.99413382218148483</v>
          </cell>
          <cell r="AK139">
            <v>195.11049058776592</v>
          </cell>
          <cell r="AL139">
            <v>190.26979212737726</v>
          </cell>
          <cell r="AM139">
            <v>1.0082493125572869E-2</v>
          </cell>
          <cell r="AN139">
            <v>10.248447205105862</v>
          </cell>
          <cell r="AO139">
            <v>10.616215388150588</v>
          </cell>
          <cell r="AP139">
            <v>46.104589131974429</v>
          </cell>
          <cell r="AQ139">
            <v>17.114675434249484</v>
          </cell>
          <cell r="AR139">
            <v>50.981308411214954</v>
          </cell>
          <cell r="AS139">
            <v>14.482350621286534</v>
          </cell>
          <cell r="AT139">
            <v>80.84916739317093</v>
          </cell>
          <cell r="AU139">
            <v>181.0408604922419</v>
          </cell>
          <cell r="AV139">
            <v>0.44657966811108668</v>
          </cell>
          <cell r="AW139">
            <v>0.60100610435813018</v>
          </cell>
          <cell r="AX139">
            <v>46.600999999999999</v>
          </cell>
          <cell r="BF139">
            <v>22.267499999999998</v>
          </cell>
          <cell r="BG139">
            <v>38.309444444802487</v>
          </cell>
          <cell r="BH139">
            <v>212.17111111065424</v>
          </cell>
          <cell r="BI139">
            <v>0</v>
          </cell>
          <cell r="BJ139">
            <v>272.74805555545674</v>
          </cell>
          <cell r="BK139">
            <v>120.5252777780243</v>
          </cell>
          <cell r="BL139">
            <v>108.04777777777778</v>
          </cell>
          <cell r="BM139">
            <v>86.545833333365664</v>
          </cell>
          <cell r="BN139">
            <v>78.320555555555558</v>
          </cell>
          <cell r="BO139">
            <v>1.2561111111111112</v>
          </cell>
          <cell r="BP139">
            <v>0.9044444444444445</v>
          </cell>
          <cell r="BQ139">
            <v>0</v>
          </cell>
          <cell r="BR139">
            <v>0</v>
          </cell>
          <cell r="BS139">
            <v>0</v>
          </cell>
          <cell r="BT139">
            <v>0</v>
          </cell>
          <cell r="BU139">
            <v>32.723333333547536</v>
          </cell>
          <cell r="BV139">
            <v>28.822777777777777</v>
          </cell>
          <cell r="BW139">
            <v>7.513333333232957</v>
          </cell>
          <cell r="BX139">
            <v>7.2530555555555551</v>
          </cell>
          <cell r="BY139">
            <v>0.2602777776774019</v>
          </cell>
          <cell r="BZ139">
            <v>2.7777777777777778E-4</v>
          </cell>
          <cell r="CA139">
            <v>25.007777777865218</v>
          </cell>
          <cell r="CB139">
            <v>0</v>
          </cell>
          <cell r="CC139">
            <v>0</v>
          </cell>
          <cell r="CD139">
            <v>42.258333333020303</v>
          </cell>
          <cell r="CE139">
            <v>40.447499999999998</v>
          </cell>
          <cell r="CF139">
            <v>42.007222221909196</v>
          </cell>
          <cell r="CG139">
            <v>40.338055555555556</v>
          </cell>
          <cell r="CH139">
            <v>0</v>
          </cell>
          <cell r="CI139">
            <v>0</v>
          </cell>
          <cell r="CJ139">
            <v>0.11305555555555556</v>
          </cell>
          <cell r="CK139">
            <v>2.5555555555555557E-2</v>
          </cell>
          <cell r="CL139">
            <v>0.13805555555555554</v>
          </cell>
          <cell r="CM139">
            <v>8.3888888888888888E-2</v>
          </cell>
          <cell r="CN139">
            <v>0</v>
          </cell>
          <cell r="CO139">
            <v>195.3047222221428</v>
          </cell>
          <cell r="CP139">
            <v>47.810555555555553</v>
          </cell>
          <cell r="CQ139">
            <v>0</v>
          </cell>
          <cell r="CR139">
            <v>0</v>
          </cell>
          <cell r="CS139">
            <v>0</v>
          </cell>
          <cell r="CT139">
            <v>0</v>
          </cell>
          <cell r="CU139">
            <v>6.6102777777777781</v>
          </cell>
          <cell r="CV139">
            <v>0</v>
          </cell>
          <cell r="CW139">
            <v>0</v>
          </cell>
          <cell r="CX139">
            <v>10.868611111111111</v>
          </cell>
          <cell r="CY139">
            <v>0</v>
          </cell>
          <cell r="CZ139">
            <v>0</v>
          </cell>
          <cell r="DA139">
            <v>1.6958333333333333</v>
          </cell>
          <cell r="DB139">
            <v>0</v>
          </cell>
          <cell r="DC139">
            <v>0</v>
          </cell>
          <cell r="DD139">
            <v>0</v>
          </cell>
          <cell r="DE139">
            <v>0</v>
          </cell>
          <cell r="DF139">
            <v>0</v>
          </cell>
          <cell r="DG139">
            <v>0</v>
          </cell>
          <cell r="DH139">
            <v>0</v>
          </cell>
          <cell r="DI139">
            <v>5.7097222222222221</v>
          </cell>
          <cell r="DJ139">
            <v>0</v>
          </cell>
          <cell r="DK139">
            <v>0</v>
          </cell>
          <cell r="DL139">
            <v>0</v>
          </cell>
          <cell r="DM139">
            <v>0</v>
          </cell>
          <cell r="DN139">
            <v>18.274166666666666</v>
          </cell>
          <cell r="DO139">
            <v>72.694999999999993</v>
          </cell>
          <cell r="DP139">
            <v>269.88527777767894</v>
          </cell>
          <cell r="DQ139">
            <v>11.523988055552138</v>
          </cell>
          <cell r="DR139">
            <v>4.2699580171413253E-2</v>
          </cell>
          <cell r="DS139">
            <v>281.40926583323107</v>
          </cell>
          <cell r="DT139">
            <v>11.251388888888888</v>
          </cell>
          <cell r="DU139">
            <v>1.8855555555361601</v>
          </cell>
          <cell r="DV139">
            <v>0</v>
          </cell>
          <cell r="DW139">
            <v>0</v>
          </cell>
          <cell r="DX139">
            <v>0</v>
          </cell>
          <cell r="DY139">
            <v>0</v>
          </cell>
          <cell r="DZ139">
            <v>0</v>
          </cell>
          <cell r="EA139">
            <v>0.25832482731069895</v>
          </cell>
          <cell r="EB139">
            <v>46.600999999999999</v>
          </cell>
          <cell r="EC139">
            <v>13113.953197094401</v>
          </cell>
          <cell r="ED139">
            <v>0</v>
          </cell>
          <cell r="EE139">
            <v>15</v>
          </cell>
          <cell r="EF139">
            <v>7.5422222221446393</v>
          </cell>
          <cell r="EG139">
            <v>0.32305555564299637</v>
          </cell>
          <cell r="EH139">
            <v>40.24075665290863</v>
          </cell>
          <cell r="EI139">
            <v>14.473701612264493</v>
          </cell>
          <cell r="EJ139">
            <v>0</v>
          </cell>
          <cell r="EK139">
            <v>17.690417690417689</v>
          </cell>
          <cell r="EL139">
            <v>14.486921529175051</v>
          </cell>
          <cell r="EM139">
            <v>0</v>
          </cell>
          <cell r="EN139">
            <v>0</v>
          </cell>
          <cell r="EO139">
            <v>136.75257206796496</v>
          </cell>
          <cell r="EP139">
            <v>427.9021115202479</v>
          </cell>
          <cell r="EQ139">
            <v>129.98915341045532</v>
          </cell>
          <cell r="ER139">
            <v>-419.04654777370297</v>
          </cell>
          <cell r="ES139">
            <v>-143.29807501458762</v>
          </cell>
          <cell r="ET139">
            <v>-4.8099796062904043E-2</v>
          </cell>
          <cell r="EU139">
            <v>-22.521781723408647</v>
          </cell>
          <cell r="EV139">
            <v>2.15</v>
          </cell>
          <cell r="EW139">
            <v>0</v>
          </cell>
        </row>
        <row r="140">
          <cell r="A140">
            <v>42268</v>
          </cell>
          <cell r="B140">
            <v>13</v>
          </cell>
          <cell r="C140" t="str">
            <v>Mon</v>
          </cell>
          <cell r="D140">
            <v>35443</v>
          </cell>
          <cell r="E140">
            <v>248</v>
          </cell>
          <cell r="F140">
            <v>0</v>
          </cell>
          <cell r="G140">
            <v>0</v>
          </cell>
          <cell r="H140">
            <v>2652</v>
          </cell>
          <cell r="I140">
            <v>360</v>
          </cell>
          <cell r="J140">
            <v>0</v>
          </cell>
          <cell r="K140">
            <v>38703</v>
          </cell>
          <cell r="L140">
            <v>0</v>
          </cell>
          <cell r="M140">
            <v>38703</v>
          </cell>
          <cell r="N140">
            <v>274</v>
          </cell>
          <cell r="O140">
            <v>1092</v>
          </cell>
          <cell r="P140">
            <v>60074</v>
          </cell>
          <cell r="Q140">
            <v>448</v>
          </cell>
          <cell r="R140">
            <v>3</v>
          </cell>
          <cell r="S140">
            <v>1</v>
          </cell>
          <cell r="T140">
            <v>0</v>
          </cell>
          <cell r="U140">
            <v>439</v>
          </cell>
          <cell r="V140">
            <v>452</v>
          </cell>
          <cell r="W140">
            <v>451</v>
          </cell>
          <cell r="X140">
            <v>703</v>
          </cell>
          <cell r="Y140">
            <v>5</v>
          </cell>
          <cell r="Z140">
            <v>28</v>
          </cell>
          <cell r="AA140">
            <v>2</v>
          </cell>
          <cell r="AB140">
            <v>738</v>
          </cell>
          <cell r="AC140">
            <v>21</v>
          </cell>
          <cell r="AD140">
            <v>660</v>
          </cell>
          <cell r="AE140">
            <v>6</v>
          </cell>
          <cell r="AF140">
            <v>0</v>
          </cell>
          <cell r="AG140">
            <v>0</v>
          </cell>
          <cell r="AH140">
            <v>0.89637769495621045</v>
          </cell>
          <cell r="AI140">
            <v>0.92598669885942919</v>
          </cell>
          <cell r="AJ140">
            <v>0.99292044544350566</v>
          </cell>
          <cell r="AK140">
            <v>196.38398635745523</v>
          </cell>
          <cell r="AL140">
            <v>187.56302521008405</v>
          </cell>
          <cell r="AM140">
            <v>9.3016045267808704E-3</v>
          </cell>
          <cell r="AN140">
            <v>19.875625663624142</v>
          </cell>
          <cell r="AO140">
            <v>38.474035506664841</v>
          </cell>
          <cell r="AP140">
            <v>24.850437183724594</v>
          </cell>
          <cell r="AQ140">
            <v>15.711700552626599</v>
          </cell>
          <cell r="AR140">
            <v>85.815964523281593</v>
          </cell>
          <cell r="AS140">
            <v>13.878629898004291</v>
          </cell>
          <cell r="AT140">
            <v>77.597623019119268</v>
          </cell>
          <cell r="AU140">
            <v>187.26528132656119</v>
          </cell>
          <cell r="AV140">
            <v>0.41437271484296773</v>
          </cell>
          <cell r="AW140">
            <v>0.60903305401736074</v>
          </cell>
          <cell r="AX140">
            <v>45.333182187618576</v>
          </cell>
          <cell r="BF140">
            <v>16.125</v>
          </cell>
          <cell r="BG140">
            <v>112.81666666689173</v>
          </cell>
          <cell r="BH140">
            <v>382.60222222165822</v>
          </cell>
          <cell r="BI140">
            <v>11.341111111111111</v>
          </cell>
          <cell r="BJ140">
            <v>522.88499999966109</v>
          </cell>
          <cell r="BK140">
            <v>206.67472222204424</v>
          </cell>
          <cell r="BL140">
            <v>185.25861111111109</v>
          </cell>
          <cell r="BM140">
            <v>180.47805555534032</v>
          </cell>
          <cell r="BN140">
            <v>163.9711111111111</v>
          </cell>
          <cell r="BO140">
            <v>1.3222222222222222</v>
          </cell>
          <cell r="BP140">
            <v>1.003611111111111</v>
          </cell>
          <cell r="BQ140">
            <v>0</v>
          </cell>
          <cell r="BR140">
            <v>0</v>
          </cell>
          <cell r="BS140">
            <v>0</v>
          </cell>
          <cell r="BT140">
            <v>0</v>
          </cell>
          <cell r="BU140">
            <v>24.874444444481696</v>
          </cell>
          <cell r="BV140">
            <v>20.283888888888889</v>
          </cell>
          <cell r="BW140">
            <v>54.941666666551804</v>
          </cell>
          <cell r="BX140">
            <v>28.382777777777779</v>
          </cell>
          <cell r="BY140">
            <v>26.558888888774025</v>
          </cell>
          <cell r="BZ140">
            <v>31.086111111111112</v>
          </cell>
          <cell r="CA140">
            <v>28.704722222102443</v>
          </cell>
          <cell r="CB140">
            <v>0</v>
          </cell>
          <cell r="CC140">
            <v>0</v>
          </cell>
          <cell r="CD140">
            <v>53.175277777680513</v>
          </cell>
          <cell r="CE140">
            <v>42.74666666666667</v>
          </cell>
          <cell r="CF140">
            <v>52.479444444347173</v>
          </cell>
          <cell r="CG140">
            <v>42.310277777777777</v>
          </cell>
          <cell r="CH140">
            <v>0.36138888888888887</v>
          </cell>
          <cell r="CI140">
            <v>0.25083333333333335</v>
          </cell>
          <cell r="CJ140">
            <v>0.17888888888888888</v>
          </cell>
          <cell r="CK140">
            <v>0.1238888888888889</v>
          </cell>
          <cell r="CL140">
            <v>0.15555555555555556</v>
          </cell>
          <cell r="CM140">
            <v>6.1666666666666668E-2</v>
          </cell>
          <cell r="CN140">
            <v>0</v>
          </cell>
          <cell r="CO140">
            <v>343.49638888837893</v>
          </cell>
          <cell r="CP140">
            <v>64.987777777654898</v>
          </cell>
          <cell r="CQ140">
            <v>0</v>
          </cell>
          <cell r="CR140">
            <v>7.8224999999999998</v>
          </cell>
          <cell r="CS140">
            <v>0</v>
          </cell>
          <cell r="CT140">
            <v>0</v>
          </cell>
          <cell r="CU140">
            <v>15.612500000000001</v>
          </cell>
          <cell r="CV140">
            <v>0</v>
          </cell>
          <cell r="CW140">
            <v>7.5811111111111114</v>
          </cell>
          <cell r="CX140">
            <v>18.277222222222221</v>
          </cell>
          <cell r="CY140">
            <v>3.8166666666666669</v>
          </cell>
          <cell r="CZ140">
            <v>0.32500000000000001</v>
          </cell>
          <cell r="DA140">
            <v>8.9730555555555558</v>
          </cell>
          <cell r="DB140">
            <v>0</v>
          </cell>
          <cell r="DC140">
            <v>0</v>
          </cell>
          <cell r="DD140">
            <v>0</v>
          </cell>
          <cell r="DE140">
            <v>3.6188888888888888</v>
          </cell>
          <cell r="DF140">
            <v>0.20027777777777778</v>
          </cell>
          <cell r="DG140">
            <v>0</v>
          </cell>
          <cell r="DH140">
            <v>0</v>
          </cell>
          <cell r="DI140">
            <v>9.5788888888888888</v>
          </cell>
          <cell r="DJ140">
            <v>2.2608333333333333</v>
          </cell>
          <cell r="DK140">
            <v>6.3313888888888892</v>
          </cell>
          <cell r="DL140">
            <v>0</v>
          </cell>
          <cell r="DM140">
            <v>0</v>
          </cell>
          <cell r="DN140">
            <v>53.382222222222218</v>
          </cell>
          <cell r="DO140">
            <v>149.38611111098822</v>
          </cell>
          <cell r="DP140">
            <v>498.76527777743883</v>
          </cell>
          <cell r="DQ140">
            <v>21.193947499972786</v>
          </cell>
          <cell r="DR140">
            <v>4.2492828679686158E-2</v>
          </cell>
          <cell r="DS140">
            <v>519.95922527741163</v>
          </cell>
          <cell r="DT140">
            <v>27.936388888888889</v>
          </cell>
          <cell r="DU140">
            <v>5.8827777780716479</v>
          </cell>
          <cell r="DV140">
            <v>45.75</v>
          </cell>
          <cell r="DW140">
            <v>8.7987668601496968E-2</v>
          </cell>
          <cell r="DX140">
            <v>1906.2652500000002</v>
          </cell>
          <cell r="DY140">
            <v>0</v>
          </cell>
          <cell r="DZ140">
            <v>0</v>
          </cell>
          <cell r="EA140">
            <v>0.28730351121530134</v>
          </cell>
          <cell r="EB140">
            <v>41.667000000000002</v>
          </cell>
          <cell r="EC140">
            <v>23571.406289633913</v>
          </cell>
          <cell r="ED140">
            <v>472.55007666666671</v>
          </cell>
          <cell r="EE140">
            <v>38</v>
          </cell>
          <cell r="EF140">
            <v>9.2885964916920756</v>
          </cell>
          <cell r="EG140">
            <v>0.13111111099133269</v>
          </cell>
          <cell r="EH140">
            <v>45.762711906213958</v>
          </cell>
          <cell r="EI140">
            <v>13.395721076001667</v>
          </cell>
          <cell r="EJ140">
            <v>13.835511145272868</v>
          </cell>
          <cell r="EK140">
            <v>156.52173913043478</v>
          </cell>
          <cell r="EL140">
            <v>12.857142857142858</v>
          </cell>
          <cell r="EM140">
            <v>0</v>
          </cell>
          <cell r="EN140">
            <v>0</v>
          </cell>
          <cell r="EO140">
            <v>106.61544646430632</v>
          </cell>
          <cell r="EP140">
            <v>407.96376639208711</v>
          </cell>
          <cell r="EQ140">
            <v>-546.36450420210815</v>
          </cell>
          <cell r="ER140">
            <v>-323.46484746469633</v>
          </cell>
          <cell r="ES140">
            <v>-67.609404216999238</v>
          </cell>
          <cell r="ET140">
            <v>-2.2134275025340711E-2</v>
          </cell>
          <cell r="EU140">
            <v>-18.897037555411977</v>
          </cell>
          <cell r="EV140">
            <v>0</v>
          </cell>
          <cell r="EW140">
            <v>2.9658333333333333</v>
          </cell>
        </row>
        <row r="141">
          <cell r="A141">
            <v>42269</v>
          </cell>
          <cell r="B141">
            <v>13</v>
          </cell>
          <cell r="C141" t="str">
            <v>Tue</v>
          </cell>
          <cell r="D141">
            <v>31029</v>
          </cell>
          <cell r="E141">
            <v>201</v>
          </cell>
          <cell r="F141">
            <v>0</v>
          </cell>
          <cell r="G141">
            <v>0</v>
          </cell>
          <cell r="H141">
            <v>9177</v>
          </cell>
          <cell r="I141">
            <v>720</v>
          </cell>
          <cell r="J141">
            <v>0</v>
          </cell>
          <cell r="K141">
            <v>41127</v>
          </cell>
          <cell r="L141">
            <v>0</v>
          </cell>
          <cell r="M141">
            <v>41127</v>
          </cell>
          <cell r="N141">
            <v>326</v>
          </cell>
          <cell r="O141">
            <v>1242</v>
          </cell>
          <cell r="P141">
            <v>60037</v>
          </cell>
          <cell r="Q141">
            <v>490</v>
          </cell>
          <cell r="R141">
            <v>3</v>
          </cell>
          <cell r="S141">
            <v>0</v>
          </cell>
          <cell r="T141">
            <v>0</v>
          </cell>
          <cell r="U141">
            <v>491</v>
          </cell>
          <cell r="V141">
            <v>496</v>
          </cell>
          <cell r="W141">
            <v>493</v>
          </cell>
          <cell r="X141">
            <v>867</v>
          </cell>
          <cell r="Y141">
            <v>0</v>
          </cell>
          <cell r="Z141">
            <v>58</v>
          </cell>
          <cell r="AA141">
            <v>4</v>
          </cell>
          <cell r="AB141">
            <v>929</v>
          </cell>
          <cell r="AC141">
            <v>80</v>
          </cell>
          <cell r="AD141">
            <v>736</v>
          </cell>
          <cell r="AE141">
            <v>111</v>
          </cell>
          <cell r="AF141">
            <v>0</v>
          </cell>
          <cell r="AG141">
            <v>0</v>
          </cell>
          <cell r="AH141">
            <v>0.89565443296521918</v>
          </cell>
          <cell r="AI141">
            <v>1.045989993160952</v>
          </cell>
          <cell r="AJ141">
            <v>0.99207333381963192</v>
          </cell>
          <cell r="AK141">
            <v>196.31463233334179</v>
          </cell>
          <cell r="AL141">
            <v>174.2354924151216</v>
          </cell>
          <cell r="AM141">
            <v>1.7506747392224086E-2</v>
          </cell>
          <cell r="AN141">
            <v>18.559088814803324</v>
          </cell>
          <cell r="AO141">
            <v>35.567859103166832</v>
          </cell>
          <cell r="AP141">
            <v>22.998402888644968</v>
          </cell>
          <cell r="AQ141">
            <v>9.6535744008374955</v>
          </cell>
          <cell r="AR141">
            <v>83.421906693711961</v>
          </cell>
          <cell r="AS141">
            <v>16.081088228646543</v>
          </cell>
          <cell r="AT141">
            <v>69.333735438464785</v>
          </cell>
          <cell r="AU141">
            <v>174.04509082659558</v>
          </cell>
          <cell r="AV141">
            <v>0.39836651013353375</v>
          </cell>
          <cell r="AW141">
            <v>0.65116714248957053</v>
          </cell>
          <cell r="AX141">
            <v>43.301960515988334</v>
          </cell>
          <cell r="BF141">
            <v>25.8675</v>
          </cell>
          <cell r="BG141">
            <v>136.15777777704642</v>
          </cell>
          <cell r="BH141">
            <v>453.08777777890521</v>
          </cell>
          <cell r="BI141">
            <v>0</v>
          </cell>
          <cell r="BJ141">
            <v>615.11305555595163</v>
          </cell>
          <cell r="BK141">
            <v>236.30083333390661</v>
          </cell>
          <cell r="BL141">
            <v>211.64388888888888</v>
          </cell>
          <cell r="BM141">
            <v>158.05749999986159</v>
          </cell>
          <cell r="BN141">
            <v>140.10861111111112</v>
          </cell>
          <cell r="BO141">
            <v>1.1536111111111111</v>
          </cell>
          <cell r="BP141">
            <v>0.93833333333333335</v>
          </cell>
          <cell r="BQ141">
            <v>0</v>
          </cell>
          <cell r="BR141">
            <v>0</v>
          </cell>
          <cell r="BS141">
            <v>0</v>
          </cell>
          <cell r="BT141">
            <v>0</v>
          </cell>
          <cell r="BU141">
            <v>77.089722222933915</v>
          </cell>
          <cell r="BV141">
            <v>70.596944444444446</v>
          </cell>
          <cell r="BW141">
            <v>66.921388888949167</v>
          </cell>
          <cell r="BX141">
            <v>34.919166666666669</v>
          </cell>
          <cell r="BY141">
            <v>32.002222222282498</v>
          </cell>
          <cell r="BZ141">
            <v>33.14</v>
          </cell>
          <cell r="CA141">
            <v>51.06916666610347</v>
          </cell>
          <cell r="CB141">
            <v>0</v>
          </cell>
          <cell r="CC141">
            <v>0</v>
          </cell>
          <cell r="CD141">
            <v>57.769722222224814</v>
          </cell>
          <cell r="CE141">
            <v>60.760555555555555</v>
          </cell>
          <cell r="CF141">
            <v>56.988333333335923</v>
          </cell>
          <cell r="CG141">
            <v>60.347777777777779</v>
          </cell>
          <cell r="CH141">
            <v>0</v>
          </cell>
          <cell r="CI141">
            <v>0</v>
          </cell>
          <cell r="CJ141">
            <v>0.46444444444444444</v>
          </cell>
          <cell r="CK141">
            <v>0.27583333333333332</v>
          </cell>
          <cell r="CL141">
            <v>0.31694444444444442</v>
          </cell>
          <cell r="CM141">
            <v>0.13694444444444445</v>
          </cell>
          <cell r="CN141">
            <v>0</v>
          </cell>
          <cell r="CO141">
            <v>412.061111111184</v>
          </cell>
          <cell r="CP141">
            <v>73.373611111171385</v>
          </cell>
          <cell r="CQ141">
            <v>0</v>
          </cell>
          <cell r="CR141">
            <v>7.6627777777777775</v>
          </cell>
          <cell r="CS141">
            <v>0</v>
          </cell>
          <cell r="CT141">
            <v>0</v>
          </cell>
          <cell r="CU141">
            <v>26.494722222222222</v>
          </cell>
          <cell r="CV141">
            <v>0</v>
          </cell>
          <cell r="CW141">
            <v>10.238333333333333</v>
          </cell>
          <cell r="CX141">
            <v>27.664444444444445</v>
          </cell>
          <cell r="CY141">
            <v>4.1694444444444443</v>
          </cell>
          <cell r="CZ141">
            <v>1.6811111111263743</v>
          </cell>
          <cell r="DA141">
            <v>6.1111111111111116</v>
          </cell>
          <cell r="DB141">
            <v>0</v>
          </cell>
          <cell r="DC141">
            <v>0</v>
          </cell>
          <cell r="DD141">
            <v>0</v>
          </cell>
          <cell r="DE141">
            <v>4.201944444444444</v>
          </cell>
          <cell r="DF141">
            <v>0</v>
          </cell>
          <cell r="DG141">
            <v>0</v>
          </cell>
          <cell r="DH141">
            <v>0</v>
          </cell>
          <cell r="DI141">
            <v>8.3800000000000008</v>
          </cell>
          <cell r="DJ141">
            <v>2.3244444443451036</v>
          </cell>
          <cell r="DK141">
            <v>3.6841666666666666</v>
          </cell>
          <cell r="DL141">
            <v>0</v>
          </cell>
          <cell r="DM141">
            <v>0</v>
          </cell>
          <cell r="DN141">
            <v>58.216666666582597</v>
          </cell>
          <cell r="DO141">
            <v>175.98611111108733</v>
          </cell>
          <cell r="DP141">
            <v>593.17444444488524</v>
          </cell>
          <cell r="DQ141">
            <v>25.286030555557669</v>
          </cell>
          <cell r="DR141">
            <v>4.2628320879907901E-2</v>
          </cell>
          <cell r="DS141">
            <v>618.4604750004429</v>
          </cell>
          <cell r="DT141">
            <v>29.486666666666668</v>
          </cell>
          <cell r="DU141">
            <v>5.1272222226138746</v>
          </cell>
          <cell r="DV141">
            <v>20.48</v>
          </cell>
          <cell r="DW141">
            <v>3.3114484801935538E-2</v>
          </cell>
          <cell r="DX141">
            <v>858.39872000000003</v>
          </cell>
          <cell r="DY141">
            <v>0</v>
          </cell>
          <cell r="DZ141">
            <v>0</v>
          </cell>
          <cell r="EA141">
            <v>0.28455514656932812</v>
          </cell>
          <cell r="EB141">
            <v>41.914000000000001</v>
          </cell>
          <cell r="EC141">
            <v>26780.551069168567</v>
          </cell>
          <cell r="ED141">
            <v>0</v>
          </cell>
          <cell r="EE141">
            <v>38</v>
          </cell>
          <cell r="EF141">
            <v>8.0956140357061166</v>
          </cell>
          <cell r="EG141">
            <v>5.8322222215819384</v>
          </cell>
          <cell r="EH141">
            <v>19.032196610967308</v>
          </cell>
          <cell r="EI141">
            <v>15.213640218757535</v>
          </cell>
          <cell r="EJ141">
            <v>0</v>
          </cell>
          <cell r="EK141">
            <v>124.88038277511961</v>
          </cell>
          <cell r="EL141">
            <v>12.6205083260298</v>
          </cell>
          <cell r="EM141">
            <v>0</v>
          </cell>
          <cell r="EN141">
            <v>0</v>
          </cell>
          <cell r="EO141">
            <v>119.04310633603342</v>
          </cell>
          <cell r="EP141">
            <v>1136.4498608873744</v>
          </cell>
          <cell r="EQ141">
            <v>-401.62265825424299</v>
          </cell>
          <cell r="ER141">
            <v>513.95818633329725</v>
          </cell>
          <cell r="ES141">
            <v>-478.2741633397672</v>
          </cell>
          <cell r="ET141">
            <v>1.9999813446869075E-2</v>
          </cell>
          <cell r="EU141">
            <v>18.995267600543901</v>
          </cell>
          <cell r="EV141">
            <v>3.1952777778064934</v>
          </cell>
          <cell r="EW141">
            <v>0.90083333333333337</v>
          </cell>
        </row>
        <row r="142">
          <cell r="A142">
            <v>42270</v>
          </cell>
          <cell r="B142">
            <v>13</v>
          </cell>
          <cell r="C142" t="str">
            <v>Wed</v>
          </cell>
          <cell r="D142">
            <v>31316</v>
          </cell>
          <cell r="E142">
            <v>203</v>
          </cell>
          <cell r="F142">
            <v>0</v>
          </cell>
          <cell r="G142">
            <v>0</v>
          </cell>
          <cell r="H142">
            <v>7990</v>
          </cell>
          <cell r="I142">
            <v>1620</v>
          </cell>
          <cell r="J142">
            <v>0</v>
          </cell>
          <cell r="K142">
            <v>41129</v>
          </cell>
          <cell r="L142">
            <v>0</v>
          </cell>
          <cell r="M142">
            <v>41129</v>
          </cell>
          <cell r="N142">
            <v>293</v>
          </cell>
          <cell r="O142">
            <v>1191</v>
          </cell>
          <cell r="P142">
            <v>78332</v>
          </cell>
          <cell r="Q142">
            <v>643</v>
          </cell>
          <cell r="R142">
            <v>3</v>
          </cell>
          <cell r="S142">
            <v>0</v>
          </cell>
          <cell r="T142">
            <v>0</v>
          </cell>
          <cell r="U142">
            <v>591</v>
          </cell>
          <cell r="V142">
            <v>650</v>
          </cell>
          <cell r="W142">
            <v>646</v>
          </cell>
          <cell r="X142">
            <v>793</v>
          </cell>
          <cell r="Y142">
            <v>0</v>
          </cell>
          <cell r="Z142">
            <v>50</v>
          </cell>
          <cell r="AA142">
            <v>9</v>
          </cell>
          <cell r="AB142">
            <v>852</v>
          </cell>
          <cell r="AC142">
            <v>60</v>
          </cell>
          <cell r="AD142">
            <v>829</v>
          </cell>
          <cell r="AE142">
            <v>82</v>
          </cell>
          <cell r="AF142">
            <v>0</v>
          </cell>
          <cell r="AG142">
            <v>0</v>
          </cell>
          <cell r="AH142">
            <v>0.92205317064591674</v>
          </cell>
          <cell r="AI142">
            <v>1.0286806206171479</v>
          </cell>
          <cell r="AJ142">
            <v>0.99287607284397872</v>
          </cell>
          <cell r="AK142">
            <v>191.19117998715339</v>
          </cell>
          <cell r="AL142">
            <v>230.24574669187143</v>
          </cell>
          <cell r="AM142">
            <v>3.9388266186875444E-2</v>
          </cell>
          <cell r="AN142">
            <v>16.208247017263545</v>
          </cell>
          <cell r="AO142">
            <v>28.592387100216065</v>
          </cell>
          <cell r="AP142">
            <v>26.047339756607066</v>
          </cell>
          <cell r="AQ142">
            <v>11.477586232375231</v>
          </cell>
          <cell r="AR142">
            <v>63.6671826625387</v>
          </cell>
          <cell r="AS142">
            <v>15.647622400190885</v>
          </cell>
          <cell r="AT142">
            <v>68.684398398390172</v>
          </cell>
          <cell r="AU142">
            <v>183.59794658113486</v>
          </cell>
          <cell r="AV142">
            <v>0.37410221452578962</v>
          </cell>
          <cell r="AW142">
            <v>0.64706693813037164</v>
          </cell>
          <cell r="AX142">
            <v>42.632535527233074</v>
          </cell>
          <cell r="BF142">
            <v>25.860277777777778</v>
          </cell>
          <cell r="BG142">
            <v>118.56194444481025</v>
          </cell>
          <cell r="BH142">
            <v>469.73833333390587</v>
          </cell>
          <cell r="BI142">
            <v>7.8633333333333333</v>
          </cell>
          <cell r="BJ142">
            <v>622.02388888982728</v>
          </cell>
          <cell r="BK142">
            <v>224.01666666693595</v>
          </cell>
          <cell r="BL142">
            <v>206.55527777777775</v>
          </cell>
          <cell r="BM142">
            <v>163.79416666660146</v>
          </cell>
          <cell r="BN142">
            <v>146.55222222222221</v>
          </cell>
          <cell r="BO142">
            <v>0.88166666666666671</v>
          </cell>
          <cell r="BP142">
            <v>0.94333333333333336</v>
          </cell>
          <cell r="BQ142">
            <v>0</v>
          </cell>
          <cell r="BR142">
            <v>0</v>
          </cell>
          <cell r="BS142">
            <v>0</v>
          </cell>
          <cell r="BT142">
            <v>0</v>
          </cell>
          <cell r="BU142">
            <v>59.340833333667831</v>
          </cell>
          <cell r="BV142">
            <v>59.05972222222222</v>
          </cell>
          <cell r="BW142">
            <v>73.481111111612222</v>
          </cell>
          <cell r="BX142">
            <v>41.654444444444444</v>
          </cell>
          <cell r="BY142">
            <v>31.826666667167771</v>
          </cell>
          <cell r="BZ142">
            <v>36.680833333333332</v>
          </cell>
          <cell r="CA142">
            <v>56.283611111350666</v>
          </cell>
          <cell r="CB142">
            <v>0</v>
          </cell>
          <cell r="CC142">
            <v>0</v>
          </cell>
          <cell r="CD142">
            <v>54.449166666343281</v>
          </cell>
          <cell r="CE142">
            <v>52.069444444444443</v>
          </cell>
          <cell r="CF142">
            <v>53.326111110638976</v>
          </cell>
          <cell r="CG142">
            <v>51.369722222222222</v>
          </cell>
          <cell r="CH142">
            <v>0</v>
          </cell>
          <cell r="CI142">
            <v>0</v>
          </cell>
          <cell r="CJ142">
            <v>0.68250000014875289</v>
          </cell>
          <cell r="CK142">
            <v>0.34638888888888891</v>
          </cell>
          <cell r="CL142">
            <v>0.44055555555555553</v>
          </cell>
          <cell r="CM142">
            <v>0.35333333333333333</v>
          </cell>
          <cell r="CN142">
            <v>0</v>
          </cell>
          <cell r="CO142">
            <v>408.23055555624211</v>
          </cell>
          <cell r="CP142">
            <v>87.699166666712713</v>
          </cell>
          <cell r="CQ142">
            <v>0</v>
          </cell>
          <cell r="CR142">
            <v>7.1950000000000003</v>
          </cell>
          <cell r="CS142">
            <v>0</v>
          </cell>
          <cell r="CT142">
            <v>0</v>
          </cell>
          <cell r="CU142">
            <v>21.424444444444443</v>
          </cell>
          <cell r="CV142">
            <v>0</v>
          </cell>
          <cell r="CW142">
            <v>2.7488888888888887</v>
          </cell>
          <cell r="CX142">
            <v>22.946944444444448</v>
          </cell>
          <cell r="CY142">
            <v>11.950000000000001</v>
          </cell>
          <cell r="CZ142">
            <v>0</v>
          </cell>
          <cell r="DA142">
            <v>9.6494444444444447</v>
          </cell>
          <cell r="DB142">
            <v>0</v>
          </cell>
          <cell r="DC142">
            <v>0</v>
          </cell>
          <cell r="DD142">
            <v>1.1519444444444444</v>
          </cell>
          <cell r="DE142">
            <v>4.8030555555555559</v>
          </cell>
          <cell r="DF142">
            <v>0.10416666666666667</v>
          </cell>
          <cell r="DG142">
            <v>0</v>
          </cell>
          <cell r="DH142">
            <v>0</v>
          </cell>
          <cell r="DI142">
            <v>9.0266666668149025</v>
          </cell>
          <cell r="DJ142">
            <v>0.87555555555555553</v>
          </cell>
          <cell r="DK142">
            <v>3.7111111111111112</v>
          </cell>
          <cell r="DL142">
            <v>0</v>
          </cell>
          <cell r="DM142">
            <v>0</v>
          </cell>
          <cell r="DN142">
            <v>64.218888889037132</v>
          </cell>
          <cell r="DO142">
            <v>183.28638888908318</v>
          </cell>
          <cell r="DP142">
            <v>598.81138888979456</v>
          </cell>
          <cell r="DQ142">
            <v>25.435228611148979</v>
          </cell>
          <cell r="DR142">
            <v>4.2476193811721387E-2</v>
          </cell>
          <cell r="DS142">
            <v>624.24661750094356</v>
          </cell>
          <cell r="DT142">
            <v>29.266666666666666</v>
          </cell>
          <cell r="DU142">
            <v>7.2944444444692556</v>
          </cell>
          <cell r="DV142">
            <v>18.739999999999998</v>
          </cell>
          <cell r="DW142">
            <v>3.0020186693236944E-2</v>
          </cell>
          <cell r="DX142">
            <v>775.64859999999999</v>
          </cell>
          <cell r="DY142">
            <v>0</v>
          </cell>
          <cell r="DZ142">
            <v>0</v>
          </cell>
          <cell r="EA142">
            <v>0.29361214582601425</v>
          </cell>
          <cell r="EB142">
            <v>41.39</v>
          </cell>
          <cell r="EC142">
            <v>26613.216098364053</v>
          </cell>
          <cell r="ED142">
            <v>325.46336666666667</v>
          </cell>
          <cell r="EE142">
            <v>45</v>
          </cell>
          <cell r="EF142">
            <v>9.7259259259590074</v>
          </cell>
          <cell r="EG142">
            <v>4.3608333333617901</v>
          </cell>
          <cell r="EH142">
            <v>18.803745461371658</v>
          </cell>
          <cell r="EI142">
            <v>14.870763749389374</v>
          </cell>
          <cell r="EJ142">
            <v>0</v>
          </cell>
          <cell r="EK142">
            <v>73.26007324410601</v>
          </cell>
          <cell r="EL142">
            <v>20.428751576292562</v>
          </cell>
          <cell r="EM142">
            <v>0</v>
          </cell>
          <cell r="EN142">
            <v>0</v>
          </cell>
          <cell r="EO142">
            <v>134.64590150045575</v>
          </cell>
          <cell r="EP142">
            <v>594.74029506357533</v>
          </cell>
          <cell r="EQ142">
            <v>17.633944283510623</v>
          </cell>
          <cell r="ER142">
            <v>206.49542278475823</v>
          </cell>
          <cell r="ES142">
            <v>-369.2806542764838</v>
          </cell>
          <cell r="ET142">
            <v>1.5899609087670186E-2</v>
          </cell>
          <cell r="EU142">
            <v>15.338872391229522</v>
          </cell>
          <cell r="EV142">
            <v>6.9572222222747389</v>
          </cell>
          <cell r="EW142">
            <v>1.4869444444726427</v>
          </cell>
        </row>
      </sheetData>
      <sheetData sheetId="10">
        <row r="1">
          <cell r="A1" t="str">
            <v>Date</v>
          </cell>
          <cell r="B1" t="str">
            <v>Week</v>
          </cell>
          <cell r="C1" t="str">
            <v>Day</v>
          </cell>
          <cell r="D1" t="str">
            <v>1937Cartons Picked to Pallet</v>
          </cell>
          <cell r="E1" t="str">
            <v>1937Cartons Picked to Roll Cage</v>
          </cell>
          <cell r="F1" t="str">
            <v>1937Total Cartons Picked</v>
          </cell>
          <cell r="G1" t="str">
            <v>1937Other Cartons Handled</v>
          </cell>
          <cell r="H1" t="str">
            <v>1937Total Cartons Handled</v>
          </cell>
          <cell r="I1" t="str">
            <v>1937Pallets Received</v>
          </cell>
          <cell r="J1" t="str">
            <v>1937Pallets despatched (inc XD)</v>
          </cell>
          <cell r="K1" t="str">
            <v xml:space="preserve">1937Roll Cages despatched </v>
          </cell>
          <cell r="L1" t="str">
            <v>1937ULD's despatched (Inc XD)</v>
          </cell>
          <cell r="M1" t="str">
            <v>1937Pallets Replenished</v>
          </cell>
          <cell r="N1" t="str">
            <v>1937Pallets Cross Docked</v>
          </cell>
          <cell r="O1" t="str">
            <v>1937Other Pallets Despatched</v>
          </cell>
          <cell r="P1" t="str">
            <v>1937Pick Rate to Pallet</v>
          </cell>
          <cell r="Q1" t="str">
            <v>1937Pick Rate to Roll Cage</v>
          </cell>
          <cell r="R1" t="str">
            <v>1937Pallets Received per Hour</v>
          </cell>
          <cell r="S1" t="str">
            <v>1937ULD Despatched per Hour</v>
          </cell>
          <cell r="T1" t="str">
            <v>1937Pallets Replenished per Hour</v>
          </cell>
          <cell r="U1" t="str">
            <v>1937Pickrate</v>
          </cell>
          <cell r="V1" t="str">
            <v>1937Cartons/Total Hours</v>
          </cell>
          <cell r="W1" t="str">
            <v>1937Total Labour Cost per Carton</v>
          </cell>
          <cell r="X1" t="str">
            <v>1937Labour Cost Per Hour</v>
          </cell>
          <cell r="Y1" t="str">
            <v>1937LCPH - Salaries &amp; Wages</v>
          </cell>
          <cell r="Z1" t="str">
            <v>1937Excluding On Costs @ &amp; Contractors</v>
          </cell>
          <cell r="AA1" t="str">
            <v>1937EBA Multiplier - FY16 EBA Increases</v>
          </cell>
          <cell r="AB1" t="str">
            <v>1937LCPH uplifted for EBA</v>
          </cell>
          <cell r="AC1" t="str">
            <v>1937Public Holidays Allowances</v>
          </cell>
          <cell r="AD1" t="str">
            <v>1937Adjusted Labour Cost Per Hour</v>
          </cell>
          <cell r="AE1" t="str">
            <v>1937LCPH - Contract Labour</v>
          </cell>
          <cell r="AF1" t="str">
            <v>1937LCPH - Total Labour</v>
          </cell>
          <cell r="AG1" t="str">
            <v>1937Labour Hours</v>
          </cell>
          <cell r="AH1" t="str">
            <v>1937Salaries and Wages Hours</v>
          </cell>
          <cell r="AI1" t="str">
            <v>1937Contractor Hours</v>
          </cell>
          <cell r="AJ1" t="str">
            <v>1937Total Hours</v>
          </cell>
          <cell r="AK1" t="str">
            <v>1937Labour Hours by Activity</v>
          </cell>
          <cell r="AL1" t="str">
            <v>1937Total Selection Hours</v>
          </cell>
          <cell r="AM1" t="str">
            <v>1937Selection Hours - Manual pick to Pallet</v>
          </cell>
          <cell r="AN1" t="str">
            <v>1937Selection Hours - Picked to Roll Cage</v>
          </cell>
          <cell r="AO1" t="str">
            <v>1937Receiving Hours</v>
          </cell>
          <cell r="AP1" t="str">
            <v>1937Despatch Hours</v>
          </cell>
          <cell r="AQ1" t="str">
            <v>1937Cross Dock Hours</v>
          </cell>
          <cell r="AR1" t="str">
            <v>1937Destuffing Hours</v>
          </cell>
          <cell r="AS1" t="str">
            <v>1937Other Direct Hours - Replenishment</v>
          </cell>
          <cell r="AT1" t="str">
            <v>1937Other Direct Hours - Other</v>
          </cell>
          <cell r="AU1" t="str">
            <v>1937Total Production Hours</v>
          </cell>
          <cell r="AV1" t="str">
            <v>1937Management &amp; Supervision</v>
          </cell>
          <cell r="AW1" t="str">
            <v>1937Training</v>
          </cell>
          <cell r="AX1" t="str">
            <v>1937Inventory Control</v>
          </cell>
          <cell r="AY1" t="str">
            <v>1937Maintenance</v>
          </cell>
          <cell r="AZ1" t="str">
            <v>1937Stocktake</v>
          </cell>
          <cell r="BA1" t="str">
            <v>1937Cleaning</v>
          </cell>
          <cell r="BB1" t="str">
            <v>1937Clerical Support</v>
          </cell>
          <cell r="BC1" t="str">
            <v>1937Rehab</v>
          </cell>
          <cell r="BD1" t="str">
            <v>1937Other Indirect Hours</v>
          </cell>
          <cell r="BE1" t="str">
            <v>1937Total Support Hours</v>
          </cell>
          <cell r="BF1" t="str">
            <v>1937Total Throughput Hours</v>
          </cell>
          <cell r="BG1" t="str">
            <v>1937+/- NON throughput hours</v>
          </cell>
          <cell r="BH1" t="str">
            <v>1937Ratio</v>
          </cell>
          <cell r="BI1" t="str">
            <v>1937Total Hours</v>
          </cell>
          <cell r="BJ1" t="str">
            <v>1937Labour Costs</v>
          </cell>
          <cell r="BK1" t="str">
            <v>1937Salaries &amp; Wages</v>
          </cell>
          <cell r="BL1" t="str">
            <v>1937Annual Leave</v>
          </cell>
          <cell r="BM1" t="str">
            <v>1937Long Service Leave</v>
          </cell>
          <cell r="BN1" t="str">
            <v>1937Superannuation - Co Contribution</v>
          </cell>
          <cell r="BO1" t="str">
            <v>1937Payroll Tax</v>
          </cell>
          <cell r="BP1" t="str">
            <v>1937Other OCE</v>
          </cell>
          <cell r="BQ1" t="str">
            <v>1937Other Leave</v>
          </cell>
          <cell r="BR1" t="str">
            <v>1937Maternity Leave</v>
          </cell>
          <cell r="BS1" t="str">
            <v>1937Bonus</v>
          </cell>
          <cell r="BT1" t="str">
            <v>1937Tea Money</v>
          </cell>
          <cell r="BU1" t="str">
            <v>1937On Costs and Entitlements</v>
          </cell>
          <cell r="BV1" t="str">
            <v>1937Workers Comp Paid</v>
          </cell>
          <cell r="BW1" t="str">
            <v>1937Workers Comp Fixed</v>
          </cell>
          <cell r="BX1" t="str">
            <v>1937Workers Comp Variable</v>
          </cell>
          <cell r="BY1" t="str">
            <v>1937W/Comp Make up pay</v>
          </cell>
          <cell r="BZ1" t="str">
            <v>1937Sick Pay %</v>
          </cell>
          <cell r="CA1" t="str">
            <v>1937Sick Pay</v>
          </cell>
          <cell r="CB1" t="str">
            <v>1937Total Employee Costs</v>
          </cell>
          <cell r="CC1" t="str">
            <v>1937Destuffing Offset</v>
          </cell>
          <cell r="CD1" t="str">
            <v>1937Contract Labour Cost</v>
          </cell>
          <cell r="CE1" t="str">
            <v>1937Total Labour Costs</v>
          </cell>
        </row>
        <row r="2">
          <cell r="A2">
            <v>42131</v>
          </cell>
          <cell r="B2">
            <v>45</v>
          </cell>
          <cell r="C2" t="str">
            <v>Thu</v>
          </cell>
          <cell r="D2">
            <v>47980.743779931952</v>
          </cell>
          <cell r="E2">
            <v>0</v>
          </cell>
          <cell r="F2">
            <v>47980.743779931952</v>
          </cell>
          <cell r="G2">
            <v>0</v>
          </cell>
          <cell r="H2">
            <v>47980.743779931952</v>
          </cell>
          <cell r="I2">
            <v>1233.86835</v>
          </cell>
          <cell r="J2">
            <v>762.94426446227476</v>
          </cell>
          <cell r="K2">
            <v>0</v>
          </cell>
          <cell r="L2">
            <v>762.94426446227476</v>
          </cell>
          <cell r="M2">
            <v>745.29920000000004</v>
          </cell>
          <cell r="N2">
            <v>178.95577500000002</v>
          </cell>
          <cell r="O2">
            <v>52</v>
          </cell>
          <cell r="P2">
            <v>183</v>
          </cell>
          <cell r="Q2">
            <v>0</v>
          </cell>
          <cell r="R2">
            <v>13</v>
          </cell>
          <cell r="S2">
            <v>11</v>
          </cell>
          <cell r="T2">
            <v>12.6</v>
          </cell>
          <cell r="U2">
            <v>183</v>
          </cell>
          <cell r="V2">
            <v>71.674857487426721</v>
          </cell>
          <cell r="W2">
            <v>0.70184903460581538</v>
          </cell>
          <cell r="X2">
            <v>0</v>
          </cell>
          <cell r="Y2">
            <v>35.170127999999998</v>
          </cell>
          <cell r="Z2">
            <v>0</v>
          </cell>
          <cell r="AA2">
            <v>1.038</v>
          </cell>
          <cell r="AB2">
            <v>36.506592863999998</v>
          </cell>
          <cell r="AC2">
            <v>0</v>
          </cell>
          <cell r="AD2">
            <v>36.506592863999998</v>
          </cell>
          <cell r="AE2">
            <v>44.304497280000007</v>
          </cell>
          <cell r="AF2">
            <v>50.304929533059841</v>
          </cell>
          <cell r="AG2">
            <v>0</v>
          </cell>
          <cell r="AH2">
            <v>615.86846245604158</v>
          </cell>
          <cell r="AI2">
            <v>53.553779344003622</v>
          </cell>
          <cell r="AJ2">
            <v>669.42224180004519</v>
          </cell>
          <cell r="AK2">
            <v>0</v>
          </cell>
          <cell r="AL2">
            <v>262.18985672093964</v>
          </cell>
          <cell r="AM2">
            <v>262.18985672093964</v>
          </cell>
          <cell r="AN2">
            <v>0</v>
          </cell>
          <cell r="AO2">
            <v>94.912949999999995</v>
          </cell>
          <cell r="AP2">
            <v>69.358569496570425</v>
          </cell>
          <cell r="AQ2">
            <v>0</v>
          </cell>
          <cell r="AR2">
            <v>0</v>
          </cell>
          <cell r="AS2">
            <v>59.150730158730155</v>
          </cell>
          <cell r="AT2">
            <v>0</v>
          </cell>
          <cell r="AU2">
            <v>470.51544174402636</v>
          </cell>
          <cell r="AV2">
            <v>85.64993589743591</v>
          </cell>
          <cell r="AW2">
            <v>0</v>
          </cell>
          <cell r="AX2">
            <v>5.6081666666666656</v>
          </cell>
          <cell r="AY2">
            <v>0</v>
          </cell>
          <cell r="AZ2">
            <v>0</v>
          </cell>
          <cell r="BA2">
            <v>16.583000000000002</v>
          </cell>
          <cell r="BB2">
            <v>0</v>
          </cell>
          <cell r="BC2">
            <v>5.9033333333333342</v>
          </cell>
          <cell r="BD2">
            <v>57.563940000000002</v>
          </cell>
          <cell r="BE2">
            <v>171.30837589743592</v>
          </cell>
          <cell r="BF2">
            <v>641.82381764146226</v>
          </cell>
          <cell r="BG2">
            <v>27.598424158582876</v>
          </cell>
          <cell r="BH2">
            <v>4.2999999999999997E-2</v>
          </cell>
          <cell r="BI2">
            <v>669.42224180004519</v>
          </cell>
          <cell r="BJ2">
            <v>0</v>
          </cell>
          <cell r="BK2">
            <v>22483.259216660379</v>
          </cell>
          <cell r="BL2">
            <v>2104.4330626794117</v>
          </cell>
          <cell r="BM2">
            <v>269.79911059992457</v>
          </cell>
          <cell r="BN2">
            <v>2385.7379811834617</v>
          </cell>
          <cell r="BO2">
            <v>1471.9508768407341</v>
          </cell>
          <cell r="BP2">
            <v>0</v>
          </cell>
          <cell r="BQ2">
            <v>179.86607373328306</v>
          </cell>
          <cell r="BR2">
            <v>11.241629608330191</v>
          </cell>
          <cell r="BS2">
            <v>0</v>
          </cell>
          <cell r="BT2">
            <v>0</v>
          </cell>
          <cell r="BU2">
            <v>6423.0287346451451</v>
          </cell>
          <cell r="BV2">
            <v>1124.162960833019</v>
          </cell>
          <cell r="BW2">
            <v>0</v>
          </cell>
          <cell r="BX2">
            <v>379.9670807615604</v>
          </cell>
          <cell r="BY2">
            <v>52</v>
          </cell>
          <cell r="BZ2">
            <v>3.9E-2</v>
          </cell>
          <cell r="CA2">
            <v>876.84710944975484</v>
          </cell>
          <cell r="CB2">
            <v>32229.313663527926</v>
          </cell>
          <cell r="CC2">
            <v>-926.74823319383472</v>
          </cell>
          <cell r="CD2">
            <v>2372.673271280129</v>
          </cell>
          <cell r="CE2">
            <v>33675.238701614224</v>
          </cell>
        </row>
        <row r="3">
          <cell r="A3">
            <v>42132</v>
          </cell>
          <cell r="B3">
            <v>45</v>
          </cell>
          <cell r="C3" t="str">
            <v>Fri</v>
          </cell>
          <cell r="D3">
            <v>61689.52771705536</v>
          </cell>
          <cell r="E3">
            <v>0</v>
          </cell>
          <cell r="F3">
            <v>61689.52771705536</v>
          </cell>
          <cell r="G3">
            <v>0</v>
          </cell>
          <cell r="H3">
            <v>61689.52771705536</v>
          </cell>
          <cell r="I3">
            <v>1530.5361499999999</v>
          </cell>
          <cell r="J3">
            <v>762.94426446227476</v>
          </cell>
          <cell r="K3">
            <v>0</v>
          </cell>
          <cell r="L3">
            <v>762.94426446227476</v>
          </cell>
          <cell r="M3">
            <v>885.04279999999994</v>
          </cell>
          <cell r="N3">
            <v>178.95577500000002</v>
          </cell>
          <cell r="O3">
            <v>51</v>
          </cell>
          <cell r="P3">
            <v>183</v>
          </cell>
          <cell r="Q3">
            <v>0</v>
          </cell>
          <cell r="R3">
            <v>13</v>
          </cell>
          <cell r="S3">
            <v>11</v>
          </cell>
          <cell r="T3">
            <v>12.6</v>
          </cell>
          <cell r="U3">
            <v>183</v>
          </cell>
          <cell r="V3">
            <v>71.674857487426721</v>
          </cell>
          <cell r="W3">
            <v>0.70184903460581538</v>
          </cell>
          <cell r="X3">
            <v>0</v>
          </cell>
          <cell r="Y3">
            <v>35.170127999999998</v>
          </cell>
          <cell r="Z3">
            <v>0</v>
          </cell>
          <cell r="AA3">
            <v>1.038</v>
          </cell>
          <cell r="AB3">
            <v>36.506592863999998</v>
          </cell>
          <cell r="AC3">
            <v>0</v>
          </cell>
          <cell r="AD3">
            <v>36.506592863999998</v>
          </cell>
          <cell r="AE3">
            <v>44.304497280000007</v>
          </cell>
          <cell r="AF3">
            <v>50.304929533059841</v>
          </cell>
          <cell r="AG3">
            <v>0</v>
          </cell>
          <cell r="AH3">
            <v>791.83088030062481</v>
          </cell>
          <cell r="AI3">
            <v>68.854859156576083</v>
          </cell>
          <cell r="AJ3">
            <v>860.68573945720095</v>
          </cell>
          <cell r="AK3">
            <v>0</v>
          </cell>
          <cell r="AL3">
            <v>337.10124435549375</v>
          </cell>
          <cell r="AM3">
            <v>337.10124435549375</v>
          </cell>
          <cell r="AN3">
            <v>0</v>
          </cell>
          <cell r="AO3">
            <v>117.73354999999998</v>
          </cell>
          <cell r="AP3">
            <v>69.358569496570425</v>
          </cell>
          <cell r="AQ3">
            <v>0</v>
          </cell>
          <cell r="AR3">
            <v>0</v>
          </cell>
          <cell r="AS3">
            <v>70.241492063492061</v>
          </cell>
          <cell r="AT3">
            <v>0</v>
          </cell>
          <cell r="AU3">
            <v>604.94842509946238</v>
          </cell>
          <cell r="AV3">
            <v>110.12134615384616</v>
          </cell>
          <cell r="AW3">
            <v>0</v>
          </cell>
          <cell r="AX3">
            <v>7.2104999999999988</v>
          </cell>
          <cell r="AY3">
            <v>0</v>
          </cell>
          <cell r="AZ3">
            <v>0</v>
          </cell>
          <cell r="BA3">
            <v>21.320999999999998</v>
          </cell>
          <cell r="BB3">
            <v>0</v>
          </cell>
          <cell r="BC3">
            <v>7.59</v>
          </cell>
          <cell r="BD3">
            <v>74.010779999999997</v>
          </cell>
          <cell r="BE3">
            <v>220.25362615384617</v>
          </cell>
          <cell r="BF3">
            <v>825.20205125330858</v>
          </cell>
          <cell r="BG3">
            <v>35.483688203892271</v>
          </cell>
          <cell r="BH3">
            <v>4.2999999999999997E-2</v>
          </cell>
          <cell r="BI3">
            <v>860.68573945720095</v>
          </cell>
          <cell r="BJ3">
            <v>0</v>
          </cell>
          <cell r="BK3">
            <v>28907.047564277629</v>
          </cell>
          <cell r="BL3">
            <v>2705.6996520163862</v>
          </cell>
          <cell r="BM3">
            <v>346.88457077133154</v>
          </cell>
          <cell r="BN3">
            <v>3067.3774043787362</v>
          </cell>
          <cell r="BO3">
            <v>1892.5082702238008</v>
          </cell>
          <cell r="BP3">
            <v>0</v>
          </cell>
          <cell r="BQ3">
            <v>231.25638051422104</v>
          </cell>
          <cell r="BR3">
            <v>14.453523782138815</v>
          </cell>
          <cell r="BS3">
            <v>0</v>
          </cell>
          <cell r="BT3">
            <v>0</v>
          </cell>
          <cell r="BU3">
            <v>8258.1798016866142</v>
          </cell>
          <cell r="BV3">
            <v>1445.3523782138816</v>
          </cell>
          <cell r="BW3">
            <v>0</v>
          </cell>
          <cell r="BX3">
            <v>488.52910383629188</v>
          </cell>
          <cell r="BY3">
            <v>51</v>
          </cell>
          <cell r="BZ3">
            <v>3.9E-2</v>
          </cell>
          <cell r="CA3">
            <v>1127.3748550068276</v>
          </cell>
          <cell r="CB3">
            <v>41437.688995964476</v>
          </cell>
          <cell r="CC3">
            <v>-1191.5334426777874</v>
          </cell>
          <cell r="CD3">
            <v>3050.5799202173084</v>
          </cell>
          <cell r="CE3">
            <v>43296.735473503999</v>
          </cell>
        </row>
        <row r="4">
          <cell r="A4">
            <v>42133</v>
          </cell>
          <cell r="B4">
            <v>45</v>
          </cell>
          <cell r="C4" t="str">
            <v>Sat</v>
          </cell>
          <cell r="D4">
            <v>38146.181390256461</v>
          </cell>
          <cell r="E4">
            <v>0</v>
          </cell>
          <cell r="F4">
            <v>38146.181390256461</v>
          </cell>
          <cell r="G4">
            <v>0</v>
          </cell>
          <cell r="H4">
            <v>38146.181390256461</v>
          </cell>
          <cell r="I4">
            <v>451.74414999999999</v>
          </cell>
          <cell r="J4">
            <v>678.17267952202189</v>
          </cell>
          <cell r="K4">
            <v>0</v>
          </cell>
          <cell r="L4">
            <v>678.17267952202189</v>
          </cell>
          <cell r="M4">
            <v>638.16243999999995</v>
          </cell>
          <cell r="N4">
            <v>159.0718</v>
          </cell>
          <cell r="O4">
            <v>50</v>
          </cell>
          <cell r="P4">
            <v>183</v>
          </cell>
          <cell r="Q4">
            <v>0</v>
          </cell>
          <cell r="R4">
            <v>13</v>
          </cell>
          <cell r="S4">
            <v>11</v>
          </cell>
          <cell r="T4">
            <v>12.6</v>
          </cell>
          <cell r="U4">
            <v>183</v>
          </cell>
          <cell r="V4">
            <v>71.674857487426721</v>
          </cell>
          <cell r="W4">
            <v>0.70184903460581538</v>
          </cell>
          <cell r="X4">
            <v>0</v>
          </cell>
          <cell r="Y4">
            <v>35.170127999999998</v>
          </cell>
          <cell r="Z4">
            <v>0</v>
          </cell>
          <cell r="AA4">
            <v>1.038</v>
          </cell>
          <cell r="AB4">
            <v>36.506592863999998</v>
          </cell>
          <cell r="AC4">
            <v>0</v>
          </cell>
          <cell r="AD4">
            <v>36.506592863999998</v>
          </cell>
          <cell r="AE4">
            <v>44.304497280000007</v>
          </cell>
          <cell r="AF4">
            <v>50.304929533059841</v>
          </cell>
          <cell r="AG4">
            <v>0</v>
          </cell>
          <cell r="AH4">
            <v>489.63455400231879</v>
          </cell>
          <cell r="AI4">
            <v>42.576917739332075</v>
          </cell>
          <cell r="AJ4">
            <v>532.21147174165083</v>
          </cell>
          <cell r="AK4">
            <v>0</v>
          </cell>
          <cell r="AL4">
            <v>208.44907863528118</v>
          </cell>
          <cell r="AM4">
            <v>208.44907863528118</v>
          </cell>
          <cell r="AN4">
            <v>0</v>
          </cell>
          <cell r="AO4">
            <v>34.749549999999999</v>
          </cell>
          <cell r="AP4">
            <v>61.652061774729262</v>
          </cell>
          <cell r="AQ4">
            <v>0</v>
          </cell>
          <cell r="AR4">
            <v>0</v>
          </cell>
          <cell r="AS4">
            <v>50.647812698412693</v>
          </cell>
          <cell r="AT4">
            <v>0</v>
          </cell>
          <cell r="AU4">
            <v>374.07438846730048</v>
          </cell>
          <cell r="AV4">
            <v>68.094358974358983</v>
          </cell>
          <cell r="AW4">
            <v>0</v>
          </cell>
          <cell r="AX4">
            <v>4.4586666666666659</v>
          </cell>
          <cell r="AY4">
            <v>0</v>
          </cell>
          <cell r="AZ4">
            <v>0</v>
          </cell>
          <cell r="BA4">
            <v>13.184000000000001</v>
          </cell>
          <cell r="BB4">
            <v>0</v>
          </cell>
          <cell r="BC4">
            <v>4.6933333333333342</v>
          </cell>
          <cell r="BD4">
            <v>45.765120000000003</v>
          </cell>
          <cell r="BE4">
            <v>136.19547897435899</v>
          </cell>
          <cell r="BF4">
            <v>510.26986744165947</v>
          </cell>
          <cell r="BG4">
            <v>21.941604299991354</v>
          </cell>
          <cell r="BH4">
            <v>4.2999999999999997E-2</v>
          </cell>
          <cell r="BI4">
            <v>532.21147174165083</v>
          </cell>
          <cell r="BJ4">
            <v>0</v>
          </cell>
          <cell r="BK4">
            <v>17874.889315108874</v>
          </cell>
          <cell r="BL4">
            <v>1673.0896398941904</v>
          </cell>
          <cell r="BM4">
            <v>214.49867178130648</v>
          </cell>
          <cell r="BN4">
            <v>1896.7357862825036</v>
          </cell>
          <cell r="BO4">
            <v>1170.2466598485339</v>
          </cell>
          <cell r="BP4">
            <v>0</v>
          </cell>
          <cell r="BQ4">
            <v>142.99911452087099</v>
          </cell>
          <cell r="BR4">
            <v>8.9374446575544368</v>
          </cell>
          <cell r="BS4">
            <v>0</v>
          </cell>
          <cell r="BT4">
            <v>0</v>
          </cell>
          <cell r="BU4">
            <v>5106.5073169849602</v>
          </cell>
          <cell r="BV4">
            <v>893.74446575544368</v>
          </cell>
          <cell r="BW4">
            <v>0</v>
          </cell>
          <cell r="BX4">
            <v>302.0856294253399</v>
          </cell>
          <cell r="BY4">
            <v>50</v>
          </cell>
          <cell r="BZ4">
            <v>3.9E-2</v>
          </cell>
          <cell r="CA4">
            <v>697.12068328924602</v>
          </cell>
          <cell r="CB4">
            <v>25623.305272866924</v>
          </cell>
          <cell r="CC4">
            <v>-736.79362639012948</v>
          </cell>
          <cell r="CD4">
            <v>1886.3489361730219</v>
          </cell>
          <cell r="CE4">
            <v>26772.860582649817</v>
          </cell>
        </row>
        <row r="5">
          <cell r="A5">
            <v>42134</v>
          </cell>
          <cell r="B5">
            <v>45</v>
          </cell>
          <cell r="C5" t="str">
            <v>Sun</v>
          </cell>
          <cell r="D5">
            <v>14006.800979234793</v>
          </cell>
          <cell r="E5">
            <v>0</v>
          </cell>
          <cell r="F5">
            <v>14006.800979234793</v>
          </cell>
          <cell r="G5">
            <v>0</v>
          </cell>
          <cell r="H5">
            <v>14006.800979234793</v>
          </cell>
          <cell r="I5">
            <v>6.7424499999999998</v>
          </cell>
          <cell r="J5">
            <v>508.62950964151645</v>
          </cell>
          <cell r="K5">
            <v>0</v>
          </cell>
          <cell r="L5">
            <v>508.62950964151645</v>
          </cell>
          <cell r="M5">
            <v>204.95728000000003</v>
          </cell>
          <cell r="N5">
            <v>119.30385000000001</v>
          </cell>
          <cell r="O5">
            <v>49</v>
          </cell>
          <cell r="P5">
            <v>183</v>
          </cell>
          <cell r="Q5">
            <v>0</v>
          </cell>
          <cell r="R5">
            <v>13</v>
          </cell>
          <cell r="S5">
            <v>11</v>
          </cell>
          <cell r="T5">
            <v>12.6</v>
          </cell>
          <cell r="U5">
            <v>183</v>
          </cell>
          <cell r="V5">
            <v>71.674857487426721</v>
          </cell>
          <cell r="W5">
            <v>0.70184903460581538</v>
          </cell>
          <cell r="X5">
            <v>0</v>
          </cell>
          <cell r="Y5">
            <v>35.170127999999998</v>
          </cell>
          <cell r="Z5">
            <v>0</v>
          </cell>
          <cell r="AA5">
            <v>1.038</v>
          </cell>
          <cell r="AB5">
            <v>36.506592863999998</v>
          </cell>
          <cell r="AC5">
            <v>0</v>
          </cell>
          <cell r="AD5">
            <v>36.506592863999998</v>
          </cell>
          <cell r="AE5">
            <v>44.304497280000007</v>
          </cell>
          <cell r="AF5">
            <v>50.304929533059841</v>
          </cell>
          <cell r="AG5">
            <v>0</v>
          </cell>
          <cell r="AH5">
            <v>179.78768779772642</v>
          </cell>
          <cell r="AI5">
            <v>15.633711982410995</v>
          </cell>
          <cell r="AJ5">
            <v>195.42139978013742</v>
          </cell>
          <cell r="AK5">
            <v>0</v>
          </cell>
          <cell r="AL5">
            <v>76.539896061392312</v>
          </cell>
          <cell r="AM5">
            <v>76.539896061392312</v>
          </cell>
          <cell r="AN5">
            <v>0</v>
          </cell>
          <cell r="AO5">
            <v>0.51864999999999994</v>
          </cell>
          <cell r="AP5">
            <v>46.23904633104695</v>
          </cell>
          <cell r="AQ5">
            <v>0</v>
          </cell>
          <cell r="AR5">
            <v>0</v>
          </cell>
          <cell r="AS5">
            <v>16.266450793650794</v>
          </cell>
          <cell r="AT5">
            <v>0</v>
          </cell>
          <cell r="AU5">
            <v>137.35543951533688</v>
          </cell>
          <cell r="AV5">
            <v>25.00339743589744</v>
          </cell>
          <cell r="AW5">
            <v>0</v>
          </cell>
          <cell r="AX5">
            <v>1.6371666666666664</v>
          </cell>
          <cell r="AY5">
            <v>0</v>
          </cell>
          <cell r="AZ5">
            <v>0</v>
          </cell>
          <cell r="BA5">
            <v>4.8410000000000002</v>
          </cell>
          <cell r="BB5">
            <v>0</v>
          </cell>
          <cell r="BC5">
            <v>1.7233333333333336</v>
          </cell>
          <cell r="BD5">
            <v>16.804380000000002</v>
          </cell>
          <cell r="BE5">
            <v>50.009277435897445</v>
          </cell>
          <cell r="BF5">
            <v>187.36471695123433</v>
          </cell>
          <cell r="BG5">
            <v>8.0566828289030763</v>
          </cell>
          <cell r="BH5">
            <v>4.2999999999999997E-2</v>
          </cell>
          <cell r="BI5">
            <v>195.42139978013742</v>
          </cell>
          <cell r="BJ5">
            <v>0</v>
          </cell>
          <cell r="BK5">
            <v>6563.4359203915392</v>
          </cell>
          <cell r="BL5">
            <v>614.3376021486481</v>
          </cell>
          <cell r="BM5">
            <v>78.761231044698476</v>
          </cell>
          <cell r="BN5">
            <v>696.45767152560677</v>
          </cell>
          <cell r="BO5">
            <v>429.69994541313349</v>
          </cell>
          <cell r="BP5">
            <v>0</v>
          </cell>
          <cell r="BQ5">
            <v>52.50748736313232</v>
          </cell>
          <cell r="BR5">
            <v>3.28171796019577</v>
          </cell>
          <cell r="BS5">
            <v>0</v>
          </cell>
          <cell r="BT5">
            <v>0</v>
          </cell>
          <cell r="BU5">
            <v>1875.045655455415</v>
          </cell>
          <cell r="BV5">
            <v>328.17179601957696</v>
          </cell>
          <cell r="BW5">
            <v>0</v>
          </cell>
          <cell r="BX5">
            <v>110.922067054617</v>
          </cell>
          <cell r="BY5">
            <v>49</v>
          </cell>
          <cell r="BZ5">
            <v>3.9E-2</v>
          </cell>
          <cell r="CA5">
            <v>255.97400089527002</v>
          </cell>
          <cell r="CB5">
            <v>9408.557404880823</v>
          </cell>
          <cell r="CC5">
            <v>-270.54140969012565</v>
          </cell>
          <cell r="CD5">
            <v>692.64375000103144</v>
          </cell>
          <cell r="CE5">
            <v>9830.6597451917296</v>
          </cell>
        </row>
        <row r="6">
          <cell r="A6">
            <v>42135</v>
          </cell>
          <cell r="B6">
            <v>46</v>
          </cell>
          <cell r="C6" t="str">
            <v>Mon</v>
          </cell>
          <cell r="D6">
            <v>41353.70966575708</v>
          </cell>
          <cell r="E6">
            <v>0</v>
          </cell>
          <cell r="F6">
            <v>41353.70966575708</v>
          </cell>
          <cell r="G6">
            <v>0</v>
          </cell>
          <cell r="H6">
            <v>41353.70966575708</v>
          </cell>
          <cell r="I6">
            <v>1093.9158749999999</v>
          </cell>
          <cell r="J6">
            <v>427.97243833091301</v>
          </cell>
          <cell r="K6">
            <v>0</v>
          </cell>
          <cell r="L6">
            <v>427.97243833091301</v>
          </cell>
          <cell r="M6">
            <v>642.98215999999991</v>
          </cell>
          <cell r="N6">
            <v>104.24967499999998</v>
          </cell>
          <cell r="O6">
            <v>48</v>
          </cell>
          <cell r="P6">
            <v>183</v>
          </cell>
          <cell r="Q6">
            <v>0</v>
          </cell>
          <cell r="R6">
            <v>13</v>
          </cell>
          <cell r="S6">
            <v>11</v>
          </cell>
          <cell r="T6">
            <v>12.6</v>
          </cell>
          <cell r="U6">
            <v>183</v>
          </cell>
          <cell r="V6">
            <v>71.238405704748558</v>
          </cell>
          <cell r="W6">
            <v>0.70661937189785784</v>
          </cell>
          <cell r="X6">
            <v>0</v>
          </cell>
          <cell r="Y6">
            <v>35.265440000000005</v>
          </cell>
          <cell r="Z6">
            <v>0</v>
          </cell>
          <cell r="AA6">
            <v>1.038</v>
          </cell>
          <cell r="AB6">
            <v>36.605526720000007</v>
          </cell>
          <cell r="AC6">
            <v>0</v>
          </cell>
          <cell r="AD6">
            <v>36.605526720000007</v>
          </cell>
          <cell r="AE6">
            <v>44.304497280000007</v>
          </cell>
          <cell r="AF6">
            <v>50.338437494094201</v>
          </cell>
          <cell r="AG6">
            <v>0</v>
          </cell>
          <cell r="AH6">
            <v>534.05761283004847</v>
          </cell>
          <cell r="AI6">
            <v>46.439792420004181</v>
          </cell>
          <cell r="AJ6">
            <v>580.49740525005268</v>
          </cell>
          <cell r="AK6">
            <v>0</v>
          </cell>
          <cell r="AL6">
            <v>225.97655555058515</v>
          </cell>
          <cell r="AM6">
            <v>225.97655555058515</v>
          </cell>
          <cell r="AN6">
            <v>0</v>
          </cell>
          <cell r="AO6">
            <v>84.147374999999997</v>
          </cell>
          <cell r="AP6">
            <v>38.906585302810271</v>
          </cell>
          <cell r="AQ6">
            <v>0</v>
          </cell>
          <cell r="AR6">
            <v>0</v>
          </cell>
          <cell r="AS6">
            <v>51.030330158730159</v>
          </cell>
          <cell r="AT6">
            <v>0</v>
          </cell>
          <cell r="AU6">
            <v>398.02505596115873</v>
          </cell>
          <cell r="AV6">
            <v>79.266089743589745</v>
          </cell>
          <cell r="AW6">
            <v>0</v>
          </cell>
          <cell r="AX6">
            <v>5.1901666666666655</v>
          </cell>
          <cell r="AY6">
            <v>0</v>
          </cell>
          <cell r="AZ6">
            <v>0</v>
          </cell>
          <cell r="BA6">
            <v>15.347</v>
          </cell>
          <cell r="BB6">
            <v>0</v>
          </cell>
          <cell r="BC6">
            <v>5.4633333333333338</v>
          </cell>
          <cell r="BD6">
            <v>53.27346</v>
          </cell>
          <cell r="BE6">
            <v>158.54004974358975</v>
          </cell>
          <cell r="BF6">
            <v>556.56510570474848</v>
          </cell>
          <cell r="BG6">
            <v>23.932299545304179</v>
          </cell>
          <cell r="BH6">
            <v>4.2999999999999997E-2</v>
          </cell>
          <cell r="BI6">
            <v>580.49740525005268</v>
          </cell>
          <cell r="BJ6">
            <v>0</v>
          </cell>
          <cell r="BK6">
            <v>19549.460216469757</v>
          </cell>
          <cell r="BL6">
            <v>1829.8294762615694</v>
          </cell>
          <cell r="BM6">
            <v>234.59352259763708</v>
          </cell>
          <cell r="BN6">
            <v>2074.4274351249846</v>
          </cell>
          <cell r="BO6">
            <v>1279.8787235470043</v>
          </cell>
          <cell r="BP6">
            <v>0</v>
          </cell>
          <cell r="BQ6">
            <v>156.39568173175806</v>
          </cell>
          <cell r="BR6">
            <v>9.7747301082348788</v>
          </cell>
          <cell r="BS6">
            <v>0</v>
          </cell>
          <cell r="BT6">
            <v>0</v>
          </cell>
          <cell r="BU6">
            <v>5584.8995693711877</v>
          </cell>
          <cell r="BV6">
            <v>977.47301082348793</v>
          </cell>
          <cell r="BW6">
            <v>0</v>
          </cell>
          <cell r="BX6">
            <v>330.38587765833887</v>
          </cell>
          <cell r="BY6">
            <v>48</v>
          </cell>
          <cell r="BZ6">
            <v>3.9E-2</v>
          </cell>
          <cell r="CA6">
            <v>762.42894844232057</v>
          </cell>
          <cell r="CB6">
            <v>28023.770005835177</v>
          </cell>
          <cell r="CC6">
            <v>-859.92931312736914</v>
          </cell>
          <cell r="CD6">
            <v>2057.4916569558404</v>
          </cell>
          <cell r="CE6">
            <v>29221.332349663644</v>
          </cell>
        </row>
        <row r="7">
          <cell r="A7">
            <v>42136</v>
          </cell>
          <cell r="B7">
            <v>46</v>
          </cell>
          <cell r="C7" t="str">
            <v>Tue</v>
          </cell>
          <cell r="D7">
            <v>37190.584531620465</v>
          </cell>
          <cell r="E7">
            <v>0</v>
          </cell>
          <cell r="F7">
            <v>37190.584531620465</v>
          </cell>
          <cell r="G7">
            <v>0</v>
          </cell>
          <cell r="H7">
            <v>37190.584531620465</v>
          </cell>
          <cell r="I7">
            <v>869.522875</v>
          </cell>
          <cell r="J7">
            <v>572.04236806607196</v>
          </cell>
          <cell r="K7">
            <v>0</v>
          </cell>
          <cell r="L7">
            <v>572.04236806607196</v>
          </cell>
          <cell r="M7">
            <v>574.85159999999996</v>
          </cell>
          <cell r="N7">
            <v>139.343625</v>
          </cell>
          <cell r="O7">
            <v>47</v>
          </cell>
          <cell r="P7">
            <v>183</v>
          </cell>
          <cell r="Q7">
            <v>0</v>
          </cell>
          <cell r="R7">
            <v>13</v>
          </cell>
          <cell r="S7">
            <v>11</v>
          </cell>
          <cell r="T7">
            <v>12.6</v>
          </cell>
          <cell r="U7">
            <v>183</v>
          </cell>
          <cell r="V7">
            <v>71.238405704748558</v>
          </cell>
          <cell r="W7">
            <v>0.70661937189785784</v>
          </cell>
          <cell r="X7">
            <v>0</v>
          </cell>
          <cell r="Y7">
            <v>35.265440000000005</v>
          </cell>
          <cell r="Z7">
            <v>0</v>
          </cell>
          <cell r="AA7">
            <v>1.038</v>
          </cell>
          <cell r="AB7">
            <v>36.605526720000007</v>
          </cell>
          <cell r="AC7">
            <v>0</v>
          </cell>
          <cell r="AD7">
            <v>36.605526720000007</v>
          </cell>
          <cell r="AE7">
            <v>44.304497280000007</v>
          </cell>
          <cell r="AF7">
            <v>50.338437494094201</v>
          </cell>
          <cell r="AG7">
            <v>0</v>
          </cell>
          <cell r="AH7">
            <v>480.29342361896983</v>
          </cell>
          <cell r="AI7">
            <v>41.764645532084302</v>
          </cell>
          <cell r="AJ7">
            <v>522.05806915105416</v>
          </cell>
          <cell r="AK7">
            <v>0</v>
          </cell>
          <cell r="AL7">
            <v>203.22723787770747</v>
          </cell>
          <cell r="AM7">
            <v>203.22723787770747</v>
          </cell>
          <cell r="AN7">
            <v>0</v>
          </cell>
          <cell r="AO7">
            <v>66.886375000000001</v>
          </cell>
          <cell r="AP7">
            <v>52.003851642370172</v>
          </cell>
          <cell r="AQ7">
            <v>0</v>
          </cell>
          <cell r="AR7">
            <v>0</v>
          </cell>
          <cell r="AS7">
            <v>45.623142857142859</v>
          </cell>
          <cell r="AT7">
            <v>0</v>
          </cell>
          <cell r="AU7">
            <v>357.95541945500185</v>
          </cell>
          <cell r="AV7">
            <v>71.286282051282072</v>
          </cell>
          <cell r="AW7">
            <v>0</v>
          </cell>
          <cell r="AX7">
            <v>4.6676666666666664</v>
          </cell>
          <cell r="AY7">
            <v>0</v>
          </cell>
          <cell r="AZ7">
            <v>0</v>
          </cell>
          <cell r="BA7">
            <v>13.802000000000001</v>
          </cell>
          <cell r="BB7">
            <v>0</v>
          </cell>
          <cell r="BC7">
            <v>4.913333333333334</v>
          </cell>
          <cell r="BD7">
            <v>47.910360000000004</v>
          </cell>
          <cell r="BE7">
            <v>142.57964205128209</v>
          </cell>
          <cell r="BF7">
            <v>500.53506150628391</v>
          </cell>
          <cell r="BG7">
            <v>21.523007644770207</v>
          </cell>
          <cell r="BH7">
            <v>4.2999999999999997E-2</v>
          </cell>
          <cell r="BI7">
            <v>522.05806915105416</v>
          </cell>
          <cell r="BJ7">
            <v>0</v>
          </cell>
          <cell r="BK7">
            <v>17581.393751724481</v>
          </cell>
          <cell r="BL7">
            <v>1645.6184551614117</v>
          </cell>
          <cell r="BM7">
            <v>210.97672502069378</v>
          </cell>
          <cell r="BN7">
            <v>1865.5924584345501</v>
          </cell>
          <cell r="BO7">
            <v>1151.031872183212</v>
          </cell>
          <cell r="BP7">
            <v>0</v>
          </cell>
          <cell r="BQ7">
            <v>140.65115001379584</v>
          </cell>
          <cell r="BR7">
            <v>8.7906968758622401</v>
          </cell>
          <cell r="BS7">
            <v>0</v>
          </cell>
          <cell r="BT7">
            <v>0</v>
          </cell>
          <cell r="BU7">
            <v>5022.6613576895252</v>
          </cell>
          <cell r="BV7">
            <v>879.06968758622418</v>
          </cell>
          <cell r="BW7">
            <v>0</v>
          </cell>
          <cell r="BX7">
            <v>297.12555440414371</v>
          </cell>
          <cell r="BY7">
            <v>47</v>
          </cell>
          <cell r="BZ7">
            <v>3.9E-2</v>
          </cell>
          <cell r="CA7">
            <v>685.67435631725482</v>
          </cell>
          <cell r="CB7">
            <v>25202.585105918886</v>
          </cell>
          <cell r="CC7">
            <v>-773.35924804743263</v>
          </cell>
          <cell r="CD7">
            <v>1850.3616243763934</v>
          </cell>
          <cell r="CE7">
            <v>26279.587482247844</v>
          </cell>
        </row>
        <row r="8">
          <cell r="A8">
            <v>42137</v>
          </cell>
          <cell r="B8">
            <v>46</v>
          </cell>
          <cell r="C8" t="str">
            <v>Wed</v>
          </cell>
          <cell r="D8">
            <v>48292.251555984782</v>
          </cell>
          <cell r="E8">
            <v>0</v>
          </cell>
          <cell r="F8">
            <v>48292.251555984782</v>
          </cell>
          <cell r="G8">
            <v>0</v>
          </cell>
          <cell r="H8">
            <v>48292.251555984782</v>
          </cell>
          <cell r="I8">
            <v>970.49972500000001</v>
          </cell>
          <cell r="J8">
            <v>661.02673643190531</v>
          </cell>
          <cell r="K8">
            <v>0</v>
          </cell>
          <cell r="L8">
            <v>661.02673643190531</v>
          </cell>
          <cell r="M8">
            <v>774.98511999999994</v>
          </cell>
          <cell r="N8">
            <v>161.01929999999999</v>
          </cell>
          <cell r="O8">
            <v>46</v>
          </cell>
          <cell r="P8">
            <v>183</v>
          </cell>
          <cell r="Q8">
            <v>0</v>
          </cell>
          <cell r="R8">
            <v>13</v>
          </cell>
          <cell r="S8">
            <v>11</v>
          </cell>
          <cell r="T8">
            <v>12.6</v>
          </cell>
          <cell r="U8">
            <v>183</v>
          </cell>
          <cell r="V8">
            <v>71.238405704748558</v>
          </cell>
          <cell r="W8">
            <v>0.70661937189785784</v>
          </cell>
          <cell r="X8">
            <v>0</v>
          </cell>
          <cell r="Y8">
            <v>35.265440000000005</v>
          </cell>
          <cell r="Z8">
            <v>0</v>
          </cell>
          <cell r="AA8">
            <v>1.038</v>
          </cell>
          <cell r="AB8">
            <v>36.605526720000007</v>
          </cell>
          <cell r="AC8">
            <v>0</v>
          </cell>
          <cell r="AD8">
            <v>36.605526720000007</v>
          </cell>
          <cell r="AE8">
            <v>44.304497280000007</v>
          </cell>
          <cell r="AF8">
            <v>50.338437494094201</v>
          </cell>
          <cell r="AG8">
            <v>0</v>
          </cell>
          <cell r="AH8">
            <v>623.66459484851293</v>
          </cell>
          <cell r="AI8">
            <v>54.231703899870652</v>
          </cell>
          <cell r="AJ8">
            <v>677.89629874838363</v>
          </cell>
          <cell r="AK8">
            <v>0</v>
          </cell>
          <cell r="AL8">
            <v>263.89208500538132</v>
          </cell>
          <cell r="AM8">
            <v>263.89208500538132</v>
          </cell>
          <cell r="AN8">
            <v>0</v>
          </cell>
          <cell r="AO8">
            <v>74.653824999999998</v>
          </cell>
          <cell r="AP8">
            <v>60.093339675627746</v>
          </cell>
          <cell r="AQ8">
            <v>0</v>
          </cell>
          <cell r="AR8">
            <v>0</v>
          </cell>
          <cell r="AS8">
            <v>61.506755555555557</v>
          </cell>
          <cell r="AT8">
            <v>0</v>
          </cell>
          <cell r="AU8">
            <v>464.80778347142024</v>
          </cell>
          <cell r="AV8">
            <v>92.565769230769234</v>
          </cell>
          <cell r="AW8">
            <v>0</v>
          </cell>
          <cell r="AX8">
            <v>6.0609999999999991</v>
          </cell>
          <cell r="AY8">
            <v>0</v>
          </cell>
          <cell r="AZ8">
            <v>0</v>
          </cell>
          <cell r="BA8">
            <v>17.921999999999997</v>
          </cell>
          <cell r="BB8">
            <v>0</v>
          </cell>
          <cell r="BC8">
            <v>6.38</v>
          </cell>
          <cell r="BD8">
            <v>62.211959999999998</v>
          </cell>
          <cell r="BE8">
            <v>185.14072923076924</v>
          </cell>
          <cell r="BF8">
            <v>649.94851270218942</v>
          </cell>
          <cell r="BG8">
            <v>27.947786046194143</v>
          </cell>
          <cell r="BH8">
            <v>4.2999999999999997E-2</v>
          </cell>
          <cell r="BI8">
            <v>677.89629874838363</v>
          </cell>
          <cell r="BJ8">
            <v>0</v>
          </cell>
          <cell r="BK8">
            <v>22829.570991045221</v>
          </cell>
          <cell r="BL8">
            <v>2136.8478447618327</v>
          </cell>
          <cell r="BM8">
            <v>273.95485189254259</v>
          </cell>
          <cell r="BN8">
            <v>2422.4857296090422</v>
          </cell>
          <cell r="BO8">
            <v>1494.6234758199917</v>
          </cell>
          <cell r="BP8">
            <v>0</v>
          </cell>
          <cell r="BQ8">
            <v>182.63656792836176</v>
          </cell>
          <cell r="BR8">
            <v>11.41478549552261</v>
          </cell>
          <cell r="BS8">
            <v>0</v>
          </cell>
          <cell r="BT8">
            <v>0</v>
          </cell>
          <cell r="BU8">
            <v>6521.9632555072931</v>
          </cell>
          <cell r="BV8">
            <v>1141.478549552261</v>
          </cell>
          <cell r="BW8">
            <v>0</v>
          </cell>
          <cell r="BX8">
            <v>385.81974974866415</v>
          </cell>
          <cell r="BY8">
            <v>46</v>
          </cell>
          <cell r="BZ8">
            <v>3.9E-2</v>
          </cell>
          <cell r="CA8">
            <v>890.35326865076365</v>
          </cell>
          <cell r="CB8">
            <v>32725.744839028997</v>
          </cell>
          <cell r="CC8">
            <v>-1004.2127549272632</v>
          </cell>
          <cell r="CD8">
            <v>2402.708377921585</v>
          </cell>
          <cell r="CE8">
            <v>34124.240462023314</v>
          </cell>
        </row>
        <row r="9">
          <cell r="A9">
            <v>42138</v>
          </cell>
          <cell r="B9">
            <v>46</v>
          </cell>
          <cell r="C9" t="str">
            <v>Thu</v>
          </cell>
          <cell r="D9">
            <v>44684.209773066381</v>
          </cell>
          <cell r="E9">
            <v>0</v>
          </cell>
          <cell r="F9">
            <v>44684.209773066381</v>
          </cell>
          <cell r="G9">
            <v>0</v>
          </cell>
          <cell r="H9">
            <v>44684.209773066381</v>
          </cell>
          <cell r="I9">
            <v>1026.5979749999999</v>
          </cell>
          <cell r="J9">
            <v>724.58699955035775</v>
          </cell>
          <cell r="K9">
            <v>0</v>
          </cell>
          <cell r="L9">
            <v>724.58699955035775</v>
          </cell>
          <cell r="M9">
            <v>681.30560000000003</v>
          </cell>
          <cell r="N9">
            <v>176.501925</v>
          </cell>
          <cell r="O9">
            <v>45</v>
          </cell>
          <cell r="P9">
            <v>183</v>
          </cell>
          <cell r="Q9">
            <v>0</v>
          </cell>
          <cell r="R9">
            <v>13</v>
          </cell>
          <cell r="S9">
            <v>11</v>
          </cell>
          <cell r="T9">
            <v>12.6</v>
          </cell>
          <cell r="U9">
            <v>183</v>
          </cell>
          <cell r="V9">
            <v>71.238405704748558</v>
          </cell>
          <cell r="W9">
            <v>0.70661937189785784</v>
          </cell>
          <cell r="X9">
            <v>0</v>
          </cell>
          <cell r="Y9">
            <v>35.265440000000005</v>
          </cell>
          <cell r="Z9">
            <v>0</v>
          </cell>
          <cell r="AA9">
            <v>1.038</v>
          </cell>
          <cell r="AB9">
            <v>36.605526720000007</v>
          </cell>
          <cell r="AC9">
            <v>0</v>
          </cell>
          <cell r="AD9">
            <v>36.605526720000007</v>
          </cell>
          <cell r="AE9">
            <v>44.304497280000007</v>
          </cell>
          <cell r="AF9">
            <v>50.338437494094201</v>
          </cell>
          <cell r="AG9">
            <v>0</v>
          </cell>
          <cell r="AH9">
            <v>577.06896419891143</v>
          </cell>
          <cell r="AI9">
            <v>50.179909930340095</v>
          </cell>
          <cell r="AJ9">
            <v>627.24887412925159</v>
          </cell>
          <cell r="AK9">
            <v>0</v>
          </cell>
          <cell r="AL9">
            <v>244.17600968888732</v>
          </cell>
          <cell r="AM9">
            <v>244.17600968888732</v>
          </cell>
          <cell r="AN9">
            <v>0</v>
          </cell>
          <cell r="AO9">
            <v>78.969074999999989</v>
          </cell>
          <cell r="AP9">
            <v>65.871545413668883</v>
          </cell>
          <cell r="AQ9">
            <v>0</v>
          </cell>
          <cell r="AR9">
            <v>0</v>
          </cell>
          <cell r="AS9">
            <v>54.071873015873017</v>
          </cell>
          <cell r="AT9">
            <v>0</v>
          </cell>
          <cell r="AU9">
            <v>430.08076516608429</v>
          </cell>
          <cell r="AV9">
            <v>85.64993589743591</v>
          </cell>
          <cell r="AW9">
            <v>0</v>
          </cell>
          <cell r="AX9">
            <v>5.6081666666666656</v>
          </cell>
          <cell r="AY9">
            <v>0</v>
          </cell>
          <cell r="AZ9">
            <v>0</v>
          </cell>
          <cell r="BA9">
            <v>16.583000000000002</v>
          </cell>
          <cell r="BB9">
            <v>0</v>
          </cell>
          <cell r="BC9">
            <v>5.9033333333333342</v>
          </cell>
          <cell r="BD9">
            <v>57.563940000000002</v>
          </cell>
          <cell r="BE9">
            <v>171.30837589743592</v>
          </cell>
          <cell r="BF9">
            <v>601.38914106352024</v>
          </cell>
          <cell r="BG9">
            <v>25.859733065731366</v>
          </cell>
          <cell r="BH9">
            <v>4.2999999999999997E-2</v>
          </cell>
          <cell r="BI9">
            <v>627.24887412925159</v>
          </cell>
          <cell r="BJ9">
            <v>0</v>
          </cell>
          <cell r="BK9">
            <v>21123.913388265981</v>
          </cell>
          <cell r="BL9">
            <v>1977.198293141696</v>
          </cell>
          <cell r="BM9">
            <v>253.48696065919177</v>
          </cell>
          <cell r="BN9">
            <v>2241.4954164773326</v>
          </cell>
          <cell r="BO9">
            <v>1382.9562046380383</v>
          </cell>
          <cell r="BP9">
            <v>0</v>
          </cell>
          <cell r="BQ9">
            <v>168.99130710612783</v>
          </cell>
          <cell r="BR9">
            <v>10.56195669413299</v>
          </cell>
          <cell r="BS9">
            <v>0</v>
          </cell>
          <cell r="BT9">
            <v>0</v>
          </cell>
          <cell r="BU9">
            <v>6034.690138716519</v>
          </cell>
          <cell r="BV9">
            <v>1056.1956694132991</v>
          </cell>
          <cell r="BW9">
            <v>0</v>
          </cell>
          <cell r="BX9">
            <v>356.99413626169502</v>
          </cell>
          <cell r="BY9">
            <v>45</v>
          </cell>
          <cell r="BZ9">
            <v>3.9E-2</v>
          </cell>
          <cell r="CA9">
            <v>823.83262214237334</v>
          </cell>
          <cell r="CB9">
            <v>30280.717925768211</v>
          </cell>
          <cell r="CC9">
            <v>-929.1853651913184</v>
          </cell>
          <cell r="CD9">
            <v>2223.1956830193981</v>
          </cell>
          <cell r="CE9">
            <v>31574.728243596288</v>
          </cell>
        </row>
        <row r="10">
          <cell r="A10">
            <v>42139</v>
          </cell>
          <cell r="B10">
            <v>46</v>
          </cell>
          <cell r="C10" t="str">
            <v>Fri</v>
          </cell>
          <cell r="D10">
            <v>57451.126851085341</v>
          </cell>
          <cell r="E10">
            <v>0</v>
          </cell>
          <cell r="F10">
            <v>57451.126851085341</v>
          </cell>
          <cell r="G10">
            <v>0</v>
          </cell>
          <cell r="H10">
            <v>57451.126851085341</v>
          </cell>
          <cell r="I10">
            <v>1273.4302749999999</v>
          </cell>
          <cell r="J10">
            <v>724.58699955035775</v>
          </cell>
          <cell r="K10">
            <v>0</v>
          </cell>
          <cell r="L10">
            <v>724.58699955035775</v>
          </cell>
          <cell r="M10">
            <v>809.05039999999997</v>
          </cell>
          <cell r="N10">
            <v>176.501925</v>
          </cell>
          <cell r="O10">
            <v>44</v>
          </cell>
          <cell r="P10">
            <v>183</v>
          </cell>
          <cell r="Q10">
            <v>0</v>
          </cell>
          <cell r="R10">
            <v>13</v>
          </cell>
          <cell r="S10">
            <v>11</v>
          </cell>
          <cell r="T10">
            <v>12.6</v>
          </cell>
          <cell r="U10">
            <v>183</v>
          </cell>
          <cell r="V10">
            <v>71.238405704748558</v>
          </cell>
          <cell r="W10">
            <v>0.70661937189785784</v>
          </cell>
          <cell r="X10">
            <v>0</v>
          </cell>
          <cell r="Y10">
            <v>35.265440000000005</v>
          </cell>
          <cell r="Z10">
            <v>0</v>
          </cell>
          <cell r="AA10">
            <v>1.038</v>
          </cell>
          <cell r="AB10">
            <v>36.605526720000007</v>
          </cell>
          <cell r="AC10">
            <v>0</v>
          </cell>
          <cell r="AD10">
            <v>36.605526720000007</v>
          </cell>
          <cell r="AE10">
            <v>44.304497280000007</v>
          </cell>
          <cell r="AF10">
            <v>50.338437494094201</v>
          </cell>
          <cell r="AG10">
            <v>0</v>
          </cell>
          <cell r="AH10">
            <v>741.94581111288608</v>
          </cell>
          <cell r="AI10">
            <v>64.517027053294399</v>
          </cell>
          <cell r="AJ10">
            <v>806.46283816618052</v>
          </cell>
          <cell r="AK10">
            <v>0</v>
          </cell>
          <cell r="AL10">
            <v>313.94058388571221</v>
          </cell>
          <cell r="AM10">
            <v>313.94058388571221</v>
          </cell>
          <cell r="AN10">
            <v>0</v>
          </cell>
          <cell r="AO10">
            <v>97.956174999999988</v>
          </cell>
          <cell r="AP10">
            <v>65.871545413668883</v>
          </cell>
          <cell r="AQ10">
            <v>0</v>
          </cell>
          <cell r="AR10">
            <v>0</v>
          </cell>
          <cell r="AS10">
            <v>64.210349206349207</v>
          </cell>
          <cell r="AT10">
            <v>0</v>
          </cell>
          <cell r="AU10">
            <v>552.96098378496549</v>
          </cell>
          <cell r="AV10">
            <v>110.12134615384616</v>
          </cell>
          <cell r="AW10">
            <v>0</v>
          </cell>
          <cell r="AX10">
            <v>7.2104999999999988</v>
          </cell>
          <cell r="AY10">
            <v>0</v>
          </cell>
          <cell r="AZ10">
            <v>0</v>
          </cell>
          <cell r="BA10">
            <v>21.320999999999998</v>
          </cell>
          <cell r="BB10">
            <v>0</v>
          </cell>
          <cell r="BC10">
            <v>7.59</v>
          </cell>
          <cell r="BD10">
            <v>74.010779999999997</v>
          </cell>
          <cell r="BE10">
            <v>220.25362615384617</v>
          </cell>
          <cell r="BF10">
            <v>773.21460993881158</v>
          </cell>
          <cell r="BG10">
            <v>33.248228227368898</v>
          </cell>
          <cell r="BH10">
            <v>4.2999999999999997E-2</v>
          </cell>
          <cell r="BI10">
            <v>806.46283816618052</v>
          </cell>
          <cell r="BJ10">
            <v>0</v>
          </cell>
          <cell r="BK10">
            <v>27159.317213484828</v>
          </cell>
          <cell r="BL10">
            <v>2542.1120911821804</v>
          </cell>
          <cell r="BM10">
            <v>325.91180656181797</v>
          </cell>
          <cell r="BN10">
            <v>2881.9226783279987</v>
          </cell>
          <cell r="BO10">
            <v>1778.0865488203349</v>
          </cell>
          <cell r="BP10">
            <v>0</v>
          </cell>
          <cell r="BQ10">
            <v>217.27453770787864</v>
          </cell>
          <cell r="BR10">
            <v>13.579658606742415</v>
          </cell>
          <cell r="BS10">
            <v>0</v>
          </cell>
          <cell r="BT10">
            <v>0</v>
          </cell>
          <cell r="BU10">
            <v>7758.887321206952</v>
          </cell>
          <cell r="BV10">
            <v>1357.9658606742416</v>
          </cell>
          <cell r="BW10">
            <v>0</v>
          </cell>
          <cell r="BX10">
            <v>458.99246090789359</v>
          </cell>
          <cell r="BY10">
            <v>44</v>
          </cell>
          <cell r="BZ10">
            <v>3.9E-2</v>
          </cell>
          <cell r="CA10">
            <v>1059.2133713259084</v>
          </cell>
          <cell r="CB10">
            <v>38932.351618844841</v>
          </cell>
          <cell r="CC10">
            <v>-1194.6668981031235</v>
          </cell>
          <cell r="CD10">
            <v>2858.3944495963688</v>
          </cell>
          <cell r="CE10">
            <v>40596.079170338082</v>
          </cell>
        </row>
        <row r="11">
          <cell r="A11">
            <v>42140</v>
          </cell>
          <cell r="B11">
            <v>46</v>
          </cell>
          <cell r="C11" t="str">
            <v>Sat</v>
          </cell>
          <cell r="D11">
            <v>35525.334477965815</v>
          </cell>
          <cell r="E11">
            <v>0</v>
          </cell>
          <cell r="F11">
            <v>35525.334477965815</v>
          </cell>
          <cell r="G11">
            <v>0</v>
          </cell>
          <cell r="H11">
            <v>35525.334477965815</v>
          </cell>
          <cell r="I11">
            <v>375.85827499999999</v>
          </cell>
          <cell r="J11">
            <v>644.07733293365129</v>
          </cell>
          <cell r="K11">
            <v>0</v>
          </cell>
          <cell r="L11">
            <v>644.07733293365129</v>
          </cell>
          <cell r="M11">
            <v>583.36791999999991</v>
          </cell>
          <cell r="N11">
            <v>156.89059999999998</v>
          </cell>
          <cell r="O11">
            <v>43</v>
          </cell>
          <cell r="P11">
            <v>183</v>
          </cell>
          <cell r="Q11">
            <v>0</v>
          </cell>
          <cell r="R11">
            <v>13</v>
          </cell>
          <cell r="S11">
            <v>11</v>
          </cell>
          <cell r="T11">
            <v>12.6</v>
          </cell>
          <cell r="U11">
            <v>183</v>
          </cell>
          <cell r="V11">
            <v>71.238405704748558</v>
          </cell>
          <cell r="W11">
            <v>0.70661937189785784</v>
          </cell>
          <cell r="X11">
            <v>0</v>
          </cell>
          <cell r="Y11">
            <v>35.265440000000005</v>
          </cell>
          <cell r="Z11">
            <v>0</v>
          </cell>
          <cell r="AA11">
            <v>1.038</v>
          </cell>
          <cell r="AB11">
            <v>36.605526720000007</v>
          </cell>
          <cell r="AC11">
            <v>0</v>
          </cell>
          <cell r="AD11">
            <v>36.605526720000007</v>
          </cell>
          <cell r="AE11">
            <v>44.304497280000007</v>
          </cell>
          <cell r="AF11">
            <v>50.338437494094201</v>
          </cell>
          <cell r="AG11">
            <v>0</v>
          </cell>
          <cell r="AH11">
            <v>458.78774793453829</v>
          </cell>
          <cell r="AI11">
            <v>39.894586776916348</v>
          </cell>
          <cell r="AJ11">
            <v>498.68233471145464</v>
          </cell>
          <cell r="AK11">
            <v>0</v>
          </cell>
          <cell r="AL11">
            <v>194.12751080855637</v>
          </cell>
          <cell r="AM11">
            <v>194.12751080855637</v>
          </cell>
          <cell r="AN11">
            <v>0</v>
          </cell>
          <cell r="AO11">
            <v>28.912175000000001</v>
          </cell>
          <cell r="AP11">
            <v>58.552484812150112</v>
          </cell>
          <cell r="AQ11">
            <v>0</v>
          </cell>
          <cell r="AR11">
            <v>0</v>
          </cell>
          <cell r="AS11">
            <v>46.299041269841261</v>
          </cell>
          <cell r="AT11">
            <v>0</v>
          </cell>
          <cell r="AU11">
            <v>341.92756485253904</v>
          </cell>
          <cell r="AV11">
            <v>68.094358974358983</v>
          </cell>
          <cell r="AW11">
            <v>0</v>
          </cell>
          <cell r="AX11">
            <v>4.4586666666666659</v>
          </cell>
          <cell r="AY11">
            <v>0</v>
          </cell>
          <cell r="AZ11">
            <v>0</v>
          </cell>
          <cell r="BA11">
            <v>13.184000000000001</v>
          </cell>
          <cell r="BB11">
            <v>0</v>
          </cell>
          <cell r="BC11">
            <v>4.6933333333333342</v>
          </cell>
          <cell r="BD11">
            <v>45.765120000000003</v>
          </cell>
          <cell r="BE11">
            <v>136.19547897435899</v>
          </cell>
          <cell r="BF11">
            <v>478.12304382689803</v>
          </cell>
          <cell r="BG11">
            <v>20.559290884556614</v>
          </cell>
          <cell r="BH11">
            <v>4.2999999999999997E-2</v>
          </cell>
          <cell r="BI11">
            <v>498.68233471145464</v>
          </cell>
          <cell r="BJ11">
            <v>0</v>
          </cell>
          <cell r="BK11">
            <v>16794.167165826369</v>
          </cell>
          <cell r="BL11">
            <v>1571.9340467213483</v>
          </cell>
          <cell r="BM11">
            <v>201.53000598991642</v>
          </cell>
          <cell r="BN11">
            <v>1782.0584677583761</v>
          </cell>
          <cell r="BO11">
            <v>1099.4931316376951</v>
          </cell>
          <cell r="BP11">
            <v>0</v>
          </cell>
          <cell r="BQ11">
            <v>134.35333732661095</v>
          </cell>
          <cell r="BR11">
            <v>8.3970835829131847</v>
          </cell>
          <cell r="BS11">
            <v>0</v>
          </cell>
          <cell r="BT11">
            <v>0</v>
          </cell>
          <cell r="BU11">
            <v>4797.76607301686</v>
          </cell>
          <cell r="BV11">
            <v>839.70835829131852</v>
          </cell>
          <cell r="BW11">
            <v>0</v>
          </cell>
          <cell r="BX11">
            <v>283.82142510246564</v>
          </cell>
          <cell r="BY11">
            <v>43</v>
          </cell>
          <cell r="BZ11">
            <v>3.9E-2</v>
          </cell>
          <cell r="CA11">
            <v>654.97251946722849</v>
          </cell>
          <cell r="CB11">
            <v>24074.111145952367</v>
          </cell>
          <cell r="CC11">
            <v>-738.731222015458</v>
          </cell>
          <cell r="CD11">
            <v>1767.5096113446145</v>
          </cell>
          <cell r="CE11">
            <v>25102.88953528152</v>
          </cell>
        </row>
        <row r="12">
          <cell r="A12">
            <v>42141</v>
          </cell>
          <cell r="B12">
            <v>46</v>
          </cell>
          <cell r="C12" t="str">
            <v>Sun</v>
          </cell>
          <cell r="D12">
            <v>13044.458753628074</v>
          </cell>
          <cell r="E12">
            <v>0</v>
          </cell>
          <cell r="F12">
            <v>13044.458753628074</v>
          </cell>
          <cell r="G12">
            <v>0</v>
          </cell>
          <cell r="H12">
            <v>13044.458753628074</v>
          </cell>
          <cell r="I12">
            <v>5.6098249999999998</v>
          </cell>
          <cell r="J12">
            <v>483.0579997002385</v>
          </cell>
          <cell r="K12">
            <v>0</v>
          </cell>
          <cell r="L12">
            <v>483.0579997002385</v>
          </cell>
          <cell r="M12">
            <v>187.35904000000002</v>
          </cell>
          <cell r="N12">
            <v>117.66795</v>
          </cell>
          <cell r="O12">
            <v>42</v>
          </cell>
          <cell r="P12">
            <v>183</v>
          </cell>
          <cell r="Q12">
            <v>0</v>
          </cell>
          <cell r="R12">
            <v>13</v>
          </cell>
          <cell r="S12">
            <v>11</v>
          </cell>
          <cell r="T12">
            <v>12.6</v>
          </cell>
          <cell r="U12">
            <v>183</v>
          </cell>
          <cell r="V12">
            <v>71.238405704748558</v>
          </cell>
          <cell r="W12">
            <v>0.70661937189785784</v>
          </cell>
          <cell r="X12">
            <v>0</v>
          </cell>
          <cell r="Y12">
            <v>35.265440000000005</v>
          </cell>
          <cell r="Z12">
            <v>0</v>
          </cell>
          <cell r="AA12">
            <v>1.038</v>
          </cell>
          <cell r="AB12">
            <v>36.605526720000007</v>
          </cell>
          <cell r="AC12">
            <v>0</v>
          </cell>
          <cell r="AD12">
            <v>36.605526720000007</v>
          </cell>
          <cell r="AE12">
            <v>44.304497280000007</v>
          </cell>
          <cell r="AF12">
            <v>50.338437494094201</v>
          </cell>
          <cell r="AG12">
            <v>0</v>
          </cell>
          <cell r="AH12">
            <v>168.46112619471327</v>
          </cell>
          <cell r="AI12">
            <v>14.64879358214897</v>
          </cell>
          <cell r="AJ12">
            <v>183.10991977686226</v>
          </cell>
          <cell r="AK12">
            <v>0</v>
          </cell>
          <cell r="AL12">
            <v>71.281195375016793</v>
          </cell>
          <cell r="AM12">
            <v>71.281195375016793</v>
          </cell>
          <cell r="AN12">
            <v>0</v>
          </cell>
          <cell r="AO12">
            <v>0.43152499999999999</v>
          </cell>
          <cell r="AP12">
            <v>43.914363609112584</v>
          </cell>
          <cell r="AQ12">
            <v>0</v>
          </cell>
          <cell r="AR12">
            <v>0</v>
          </cell>
          <cell r="AS12">
            <v>14.869765079365081</v>
          </cell>
          <cell r="AT12">
            <v>0</v>
          </cell>
          <cell r="AU12">
            <v>125.55152771929168</v>
          </cell>
          <cell r="AV12">
            <v>25.00339743589744</v>
          </cell>
          <cell r="AW12">
            <v>0</v>
          </cell>
          <cell r="AX12">
            <v>1.6371666666666664</v>
          </cell>
          <cell r="AY12">
            <v>0</v>
          </cell>
          <cell r="AZ12">
            <v>0</v>
          </cell>
          <cell r="BA12">
            <v>4.8410000000000002</v>
          </cell>
          <cell r="BB12">
            <v>0</v>
          </cell>
          <cell r="BC12">
            <v>1.7233333333333336</v>
          </cell>
          <cell r="BD12">
            <v>16.804380000000002</v>
          </cell>
          <cell r="BE12">
            <v>50.009277435897445</v>
          </cell>
          <cell r="BF12">
            <v>175.56080515518912</v>
          </cell>
          <cell r="BG12">
            <v>7.5491146216731311</v>
          </cell>
          <cell r="BH12">
            <v>4.2999999999999997E-2</v>
          </cell>
          <cell r="BI12">
            <v>183.10991977686226</v>
          </cell>
          <cell r="BJ12">
            <v>0</v>
          </cell>
          <cell r="BK12">
            <v>6166.6082562018701</v>
          </cell>
          <cell r="BL12">
            <v>577.19453278049514</v>
          </cell>
          <cell r="BM12">
            <v>73.999299074422439</v>
          </cell>
          <cell r="BN12">
            <v>654.34959363002872</v>
          </cell>
          <cell r="BO12">
            <v>403.72013427321616</v>
          </cell>
          <cell r="BP12">
            <v>0</v>
          </cell>
          <cell r="BQ12">
            <v>49.332866049614964</v>
          </cell>
          <cell r="BR12">
            <v>3.0833041281009352</v>
          </cell>
          <cell r="BS12">
            <v>0</v>
          </cell>
          <cell r="BT12">
            <v>0</v>
          </cell>
          <cell r="BU12">
            <v>1761.6797299358782</v>
          </cell>
          <cell r="BV12">
            <v>308.33041281009355</v>
          </cell>
          <cell r="BW12">
            <v>0</v>
          </cell>
          <cell r="BX12">
            <v>104.2156795298116</v>
          </cell>
          <cell r="BY12">
            <v>42</v>
          </cell>
          <cell r="BZ12">
            <v>3.9E-2</v>
          </cell>
          <cell r="CA12">
            <v>240.49772199187294</v>
          </cell>
          <cell r="CB12">
            <v>8839.7126864043839</v>
          </cell>
          <cell r="CC12">
            <v>-271.25287058380098</v>
          </cell>
          <cell r="CD12">
            <v>649.00743541560064</v>
          </cell>
          <cell r="CE12">
            <v>9217.4672512361831</v>
          </cell>
        </row>
        <row r="13">
          <cell r="A13">
            <v>42142</v>
          </cell>
          <cell r="B13">
            <v>47</v>
          </cell>
          <cell r="C13" t="str">
            <v>Mon</v>
          </cell>
          <cell r="D13">
            <v>43377.834605253447</v>
          </cell>
          <cell r="E13">
            <v>0</v>
          </cell>
          <cell r="F13">
            <v>43377.834605253447</v>
          </cell>
          <cell r="G13">
            <v>0</v>
          </cell>
          <cell r="H13">
            <v>43377.834605253447</v>
          </cell>
          <cell r="I13">
            <v>1085.521125</v>
          </cell>
          <cell r="J13">
            <v>430.23798438711401</v>
          </cell>
          <cell r="K13">
            <v>0</v>
          </cell>
          <cell r="L13">
            <v>430.23798438711401</v>
          </cell>
          <cell r="M13">
            <v>656.40303999999992</v>
          </cell>
          <cell r="N13">
            <v>101.66154999999999</v>
          </cell>
          <cell r="O13">
            <v>41</v>
          </cell>
          <cell r="P13">
            <v>183</v>
          </cell>
          <cell r="Q13">
            <v>0</v>
          </cell>
          <cell r="R13">
            <v>13</v>
          </cell>
          <cell r="S13">
            <v>11</v>
          </cell>
          <cell r="T13">
            <v>12.6</v>
          </cell>
          <cell r="U13">
            <v>183</v>
          </cell>
          <cell r="V13">
            <v>73.158155508296645</v>
          </cell>
          <cell r="W13">
            <v>0.68910550346622301</v>
          </cell>
          <cell r="X13">
            <v>0</v>
          </cell>
          <cell r="Y13">
            <v>35.205870000000004</v>
          </cell>
          <cell r="Z13">
            <v>0</v>
          </cell>
          <cell r="AA13">
            <v>1.038</v>
          </cell>
          <cell r="AB13">
            <v>36.543693060000003</v>
          </cell>
          <cell r="AC13">
            <v>0</v>
          </cell>
          <cell r="AD13">
            <v>36.543693060000003</v>
          </cell>
          <cell r="AE13">
            <v>44.304497280000007</v>
          </cell>
          <cell r="AF13">
            <v>50.413687584205</v>
          </cell>
          <cell r="AG13">
            <v>0</v>
          </cell>
          <cell r="AH13">
            <v>545.49773103980692</v>
          </cell>
          <cell r="AI13">
            <v>47.434585307809279</v>
          </cell>
          <cell r="AJ13">
            <v>592.93231634761617</v>
          </cell>
          <cell r="AK13">
            <v>0</v>
          </cell>
          <cell r="AL13">
            <v>237.03734756969098</v>
          </cell>
          <cell r="AM13">
            <v>237.03734756969098</v>
          </cell>
          <cell r="AN13">
            <v>0</v>
          </cell>
          <cell r="AO13">
            <v>83.50162499999999</v>
          </cell>
          <cell r="AP13">
            <v>39.112544035192187</v>
          </cell>
          <cell r="AQ13">
            <v>0</v>
          </cell>
          <cell r="AR13">
            <v>0</v>
          </cell>
          <cell r="AS13">
            <v>52.095479365079363</v>
          </cell>
          <cell r="AT13">
            <v>0</v>
          </cell>
          <cell r="AU13">
            <v>409.94731012948426</v>
          </cell>
          <cell r="AV13">
            <v>79.266089743589745</v>
          </cell>
          <cell r="AW13">
            <v>0</v>
          </cell>
          <cell r="AX13">
            <v>5.1901666666666655</v>
          </cell>
          <cell r="AY13">
            <v>0</v>
          </cell>
          <cell r="AZ13">
            <v>0</v>
          </cell>
          <cell r="BA13">
            <v>15.347</v>
          </cell>
          <cell r="BB13">
            <v>0</v>
          </cell>
          <cell r="BC13">
            <v>5.4633333333333338</v>
          </cell>
          <cell r="BD13">
            <v>53.27346</v>
          </cell>
          <cell r="BE13">
            <v>158.54004974358975</v>
          </cell>
          <cell r="BF13">
            <v>568.48735987307407</v>
          </cell>
          <cell r="BG13">
            <v>24.444956474542181</v>
          </cell>
          <cell r="BH13">
            <v>4.2999999999999997E-2</v>
          </cell>
          <cell r="BI13">
            <v>592.93231634761617</v>
          </cell>
          <cell r="BJ13">
            <v>0</v>
          </cell>
          <cell r="BK13">
            <v>19934.501648045141</v>
          </cell>
          <cell r="BL13">
            <v>1865.8693542570252</v>
          </cell>
          <cell r="BM13">
            <v>239.2140197765417</v>
          </cell>
          <cell r="BN13">
            <v>2115.284855251954</v>
          </cell>
          <cell r="BO13">
            <v>1305.086904770455</v>
          </cell>
          <cell r="BP13">
            <v>0</v>
          </cell>
          <cell r="BQ13">
            <v>159.47601318436114</v>
          </cell>
          <cell r="BR13">
            <v>9.967250824022571</v>
          </cell>
          <cell r="BS13">
            <v>0</v>
          </cell>
          <cell r="BT13">
            <v>0</v>
          </cell>
          <cell r="BU13">
            <v>5694.8983980643598</v>
          </cell>
          <cell r="BV13">
            <v>996.72508240225716</v>
          </cell>
          <cell r="BW13">
            <v>0</v>
          </cell>
          <cell r="BX13">
            <v>336.89307785196286</v>
          </cell>
          <cell r="BY13">
            <v>41</v>
          </cell>
          <cell r="BZ13">
            <v>3.9E-2</v>
          </cell>
          <cell r="CA13">
            <v>777.44556427376051</v>
          </cell>
          <cell r="CB13">
            <v>28575.719389690574</v>
          </cell>
          <cell r="CC13">
            <v>-785.38029051060846</v>
          </cell>
          <cell r="CD13">
            <v>2101.5654557477646</v>
          </cell>
          <cell r="CE13">
            <v>29891.904554927729</v>
          </cell>
        </row>
        <row r="14">
          <cell r="A14">
            <v>42143</v>
          </cell>
          <cell r="B14">
            <v>47</v>
          </cell>
          <cell r="C14" t="str">
            <v>Tue</v>
          </cell>
          <cell r="D14">
            <v>39010.93850405344</v>
          </cell>
          <cell r="E14">
            <v>0</v>
          </cell>
          <cell r="F14">
            <v>39010.93850405344</v>
          </cell>
          <cell r="G14">
            <v>0</v>
          </cell>
          <cell r="H14">
            <v>39010.93850405344</v>
          </cell>
          <cell r="I14">
            <v>862.85012499999993</v>
          </cell>
          <cell r="J14">
            <v>575.07057319069702</v>
          </cell>
          <cell r="K14">
            <v>0</v>
          </cell>
          <cell r="L14">
            <v>575.07057319069702</v>
          </cell>
          <cell r="M14">
            <v>586.85040000000004</v>
          </cell>
          <cell r="N14">
            <v>135.88425000000001</v>
          </cell>
          <cell r="O14">
            <v>40</v>
          </cell>
          <cell r="P14">
            <v>183</v>
          </cell>
          <cell r="Q14">
            <v>0</v>
          </cell>
          <cell r="R14">
            <v>13</v>
          </cell>
          <cell r="S14">
            <v>11</v>
          </cell>
          <cell r="T14">
            <v>12.6</v>
          </cell>
          <cell r="U14">
            <v>183</v>
          </cell>
          <cell r="V14">
            <v>73.158155508296645</v>
          </cell>
          <cell r="W14">
            <v>0.68910550346622301</v>
          </cell>
          <cell r="X14">
            <v>0</v>
          </cell>
          <cell r="Y14">
            <v>35.205870000000004</v>
          </cell>
          <cell r="Z14">
            <v>0</v>
          </cell>
          <cell r="AA14">
            <v>1.038</v>
          </cell>
          <cell r="AB14">
            <v>36.543693060000003</v>
          </cell>
          <cell r="AC14">
            <v>0</v>
          </cell>
          <cell r="AD14">
            <v>36.543693060000003</v>
          </cell>
          <cell r="AE14">
            <v>44.304497280000007</v>
          </cell>
          <cell r="AF14">
            <v>50.413687584205</v>
          </cell>
          <cell r="AG14">
            <v>0</v>
          </cell>
          <cell r="AH14">
            <v>490.581852076068</v>
          </cell>
          <cell r="AI14">
            <v>42.65929148487546</v>
          </cell>
          <cell r="AJ14">
            <v>533.24114356094344</v>
          </cell>
          <cell r="AK14">
            <v>0</v>
          </cell>
          <cell r="AL14">
            <v>213.17452734455432</v>
          </cell>
          <cell r="AM14">
            <v>213.17452734455432</v>
          </cell>
          <cell r="AN14">
            <v>0</v>
          </cell>
          <cell r="AO14">
            <v>66.373086538461536</v>
          </cell>
          <cell r="AP14">
            <v>52.279143017336096</v>
          </cell>
          <cell r="AQ14">
            <v>0</v>
          </cell>
          <cell r="AR14">
            <v>0</v>
          </cell>
          <cell r="AS14">
            <v>46.575428571428574</v>
          </cell>
          <cell r="AT14">
            <v>0</v>
          </cell>
          <cell r="AU14">
            <v>368.6774466936302</v>
          </cell>
          <cell r="AV14">
            <v>71.286282051282072</v>
          </cell>
          <cell r="AW14">
            <v>0</v>
          </cell>
          <cell r="AX14">
            <v>4.6676666666666664</v>
          </cell>
          <cell r="AY14">
            <v>0</v>
          </cell>
          <cell r="AZ14">
            <v>0</v>
          </cell>
          <cell r="BA14">
            <v>13.802000000000001</v>
          </cell>
          <cell r="BB14">
            <v>0</v>
          </cell>
          <cell r="BC14">
            <v>4.913333333333334</v>
          </cell>
          <cell r="BD14">
            <v>47.910360000000004</v>
          </cell>
          <cell r="BE14">
            <v>142.57964205128209</v>
          </cell>
          <cell r="BF14">
            <v>511.25708874491227</v>
          </cell>
          <cell r="BG14">
            <v>21.984054816031225</v>
          </cell>
          <cell r="BH14">
            <v>4.2999999999999997E-2</v>
          </cell>
          <cell r="BI14">
            <v>533.24114356094344</v>
          </cell>
          <cell r="BJ14">
            <v>0</v>
          </cell>
          <cell r="BK14">
            <v>17927.672623074155</v>
          </cell>
          <cell r="BL14">
            <v>1678.0301575197409</v>
          </cell>
          <cell r="BM14">
            <v>215.13207147688988</v>
          </cell>
          <cell r="BN14">
            <v>1902.3367154614889</v>
          </cell>
          <cell r="BO14">
            <v>1173.7023170418859</v>
          </cell>
          <cell r="BP14">
            <v>0</v>
          </cell>
          <cell r="BQ14">
            <v>143.42138098459327</v>
          </cell>
          <cell r="BR14">
            <v>8.9638363115370794</v>
          </cell>
          <cell r="BS14">
            <v>0</v>
          </cell>
          <cell r="BT14">
            <v>0</v>
          </cell>
          <cell r="BU14">
            <v>5121.5864787961364</v>
          </cell>
          <cell r="BV14">
            <v>896.38363115370782</v>
          </cell>
          <cell r="BW14">
            <v>0</v>
          </cell>
          <cell r="BX14">
            <v>302.97766732995319</v>
          </cell>
          <cell r="BY14">
            <v>40</v>
          </cell>
          <cell r="BZ14">
            <v>3.9E-2</v>
          </cell>
          <cell r="CA14">
            <v>699.17923229989208</v>
          </cell>
          <cell r="CB14">
            <v>25698.969115560652</v>
          </cell>
          <cell r="CC14">
            <v>-706.31516059343312</v>
          </cell>
          <cell r="CD14">
            <v>1889.9984635583924</v>
          </cell>
          <cell r="CE14">
            <v>26882.652418525613</v>
          </cell>
        </row>
        <row r="15">
          <cell r="A15">
            <v>42144</v>
          </cell>
          <cell r="B15">
            <v>47</v>
          </cell>
          <cell r="C15" t="str">
            <v>Wed</v>
          </cell>
          <cell r="D15">
            <v>50655.994773920138</v>
          </cell>
          <cell r="E15">
            <v>0</v>
          </cell>
          <cell r="F15">
            <v>50655.994773920138</v>
          </cell>
          <cell r="G15">
            <v>0</v>
          </cell>
          <cell r="H15">
            <v>50655.994773920138</v>
          </cell>
          <cell r="I15">
            <v>963.05207500000006</v>
          </cell>
          <cell r="J15">
            <v>664.5259956870276</v>
          </cell>
          <cell r="K15">
            <v>0</v>
          </cell>
          <cell r="L15">
            <v>664.5259956870276</v>
          </cell>
          <cell r="M15">
            <v>791.16127999999992</v>
          </cell>
          <cell r="N15">
            <v>157.02179999999998</v>
          </cell>
          <cell r="O15">
            <v>39</v>
          </cell>
          <cell r="P15">
            <v>183</v>
          </cell>
          <cell r="Q15">
            <v>0</v>
          </cell>
          <cell r="R15">
            <v>13</v>
          </cell>
          <cell r="S15">
            <v>11</v>
          </cell>
          <cell r="T15">
            <v>12.6</v>
          </cell>
          <cell r="U15">
            <v>183</v>
          </cell>
          <cell r="V15">
            <v>73.158155508296645</v>
          </cell>
          <cell r="W15">
            <v>0.68910550346622301</v>
          </cell>
          <cell r="X15">
            <v>0</v>
          </cell>
          <cell r="Y15">
            <v>35.205870000000004</v>
          </cell>
          <cell r="Z15">
            <v>0</v>
          </cell>
          <cell r="AA15">
            <v>1.038</v>
          </cell>
          <cell r="AB15">
            <v>36.543693060000003</v>
          </cell>
          <cell r="AC15">
            <v>0</v>
          </cell>
          <cell r="AD15">
            <v>36.543693060000003</v>
          </cell>
          <cell r="AE15">
            <v>44.304497280000007</v>
          </cell>
          <cell r="AF15">
            <v>50.413687584205</v>
          </cell>
          <cell r="AG15">
            <v>0</v>
          </cell>
          <cell r="AH15">
            <v>637.02419597937183</v>
          </cell>
          <cell r="AI15">
            <v>55.393408346032309</v>
          </cell>
          <cell r="AJ15">
            <v>692.41760432540411</v>
          </cell>
          <cell r="AK15">
            <v>0</v>
          </cell>
          <cell r="AL15">
            <v>276.80871461158546</v>
          </cell>
          <cell r="AM15">
            <v>276.80871461158546</v>
          </cell>
          <cell r="AN15">
            <v>0</v>
          </cell>
          <cell r="AO15">
            <v>74.080928846153853</v>
          </cell>
          <cell r="AP15">
            <v>60.411454153366151</v>
          </cell>
          <cell r="AQ15">
            <v>0</v>
          </cell>
          <cell r="AR15">
            <v>0</v>
          </cell>
          <cell r="AS15">
            <v>62.790577777777777</v>
          </cell>
          <cell r="AT15">
            <v>0</v>
          </cell>
          <cell r="AU15">
            <v>478.73041585590778</v>
          </cell>
          <cell r="AV15">
            <v>92.565769230769234</v>
          </cell>
          <cell r="AW15">
            <v>0</v>
          </cell>
          <cell r="AX15">
            <v>6.0609999999999991</v>
          </cell>
          <cell r="AY15">
            <v>0</v>
          </cell>
          <cell r="AZ15">
            <v>0</v>
          </cell>
          <cell r="BA15">
            <v>17.921999999999997</v>
          </cell>
          <cell r="BB15">
            <v>0</v>
          </cell>
          <cell r="BC15">
            <v>6.38</v>
          </cell>
          <cell r="BD15">
            <v>62.211959999999998</v>
          </cell>
          <cell r="BE15">
            <v>185.14072923076924</v>
          </cell>
          <cell r="BF15">
            <v>663.87114508667707</v>
          </cell>
          <cell r="BG15">
            <v>28.54645923872711</v>
          </cell>
          <cell r="BH15">
            <v>4.2999999999999997E-2</v>
          </cell>
          <cell r="BI15">
            <v>692.41760432540411</v>
          </cell>
          <cell r="BJ15">
            <v>0</v>
          </cell>
          <cell r="BK15">
            <v>23279.216689663455</v>
          </cell>
          <cell r="BL15">
            <v>2178.9346821524991</v>
          </cell>
          <cell r="BM15">
            <v>279.35060027596143</v>
          </cell>
          <cell r="BN15">
            <v>2470.1984215693956</v>
          </cell>
          <cell r="BO15">
            <v>1524.0612176514039</v>
          </cell>
          <cell r="BP15">
            <v>0</v>
          </cell>
          <cell r="BQ15">
            <v>186.23373351730766</v>
          </cell>
          <cell r="BR15">
            <v>11.639608344831728</v>
          </cell>
          <cell r="BS15">
            <v>0</v>
          </cell>
          <cell r="BT15">
            <v>0</v>
          </cell>
          <cell r="BU15">
            <v>6650.4182635114003</v>
          </cell>
          <cell r="BV15">
            <v>1163.9608344831727</v>
          </cell>
          <cell r="BW15">
            <v>0</v>
          </cell>
          <cell r="BX15">
            <v>393.4187620553123</v>
          </cell>
          <cell r="BY15">
            <v>39</v>
          </cell>
          <cell r="BZ15">
            <v>3.9E-2</v>
          </cell>
          <cell r="CA15">
            <v>907.88945089687468</v>
          </cell>
          <cell r="CB15">
            <v>33370.30317990711</v>
          </cell>
          <cell r="CC15">
            <v>-917.15550703923395</v>
          </cell>
          <cell r="CD15">
            <v>2454.1771093967182</v>
          </cell>
          <cell r="CE15">
            <v>34907.324782264594</v>
          </cell>
        </row>
        <row r="16">
          <cell r="A16">
            <v>42145</v>
          </cell>
          <cell r="B16">
            <v>47</v>
          </cell>
          <cell r="C16" t="str">
            <v>Thu</v>
          </cell>
          <cell r="D16">
            <v>46871.351486213462</v>
          </cell>
          <cell r="E16">
            <v>0</v>
          </cell>
          <cell r="F16">
            <v>46871.351486213462</v>
          </cell>
          <cell r="G16">
            <v>0</v>
          </cell>
          <cell r="H16">
            <v>46871.351486213462</v>
          </cell>
          <cell r="I16">
            <v>1018.7198249999999</v>
          </cell>
          <cell r="J16">
            <v>728.42272604154959</v>
          </cell>
          <cell r="K16">
            <v>0</v>
          </cell>
          <cell r="L16">
            <v>728.42272604154959</v>
          </cell>
          <cell r="M16">
            <v>695.52639999999997</v>
          </cell>
          <cell r="N16">
            <v>172.12004999999999</v>
          </cell>
          <cell r="O16">
            <v>38</v>
          </cell>
          <cell r="P16">
            <v>183</v>
          </cell>
          <cell r="Q16">
            <v>0</v>
          </cell>
          <cell r="R16">
            <v>13</v>
          </cell>
          <cell r="S16">
            <v>11</v>
          </cell>
          <cell r="T16">
            <v>12.6</v>
          </cell>
          <cell r="U16">
            <v>183</v>
          </cell>
          <cell r="V16">
            <v>73.158155508296645</v>
          </cell>
          <cell r="W16">
            <v>0.68910550346622301</v>
          </cell>
          <cell r="X16">
            <v>0</v>
          </cell>
          <cell r="Y16">
            <v>35.205870000000004</v>
          </cell>
          <cell r="Z16">
            <v>0</v>
          </cell>
          <cell r="AA16">
            <v>1.038</v>
          </cell>
          <cell r="AB16">
            <v>36.543693060000003</v>
          </cell>
          <cell r="AC16">
            <v>0</v>
          </cell>
          <cell r="AD16">
            <v>36.543693060000003</v>
          </cell>
          <cell r="AE16">
            <v>44.304497280000007</v>
          </cell>
          <cell r="AF16">
            <v>50.413687584205</v>
          </cell>
          <cell r="AG16">
            <v>0</v>
          </cell>
          <cell r="AH16">
            <v>589.43043421079813</v>
          </cell>
          <cell r="AI16">
            <v>51.254820366156338</v>
          </cell>
          <cell r="AJ16">
            <v>640.68525457695443</v>
          </cell>
          <cell r="AK16">
            <v>0</v>
          </cell>
          <cell r="AL16">
            <v>256.12760374980036</v>
          </cell>
          <cell r="AM16">
            <v>256.12760374980036</v>
          </cell>
          <cell r="AN16">
            <v>0</v>
          </cell>
          <cell r="AO16">
            <v>78.363063461538459</v>
          </cell>
          <cell r="AP16">
            <v>66.220247821959049</v>
          </cell>
          <cell r="AQ16">
            <v>0</v>
          </cell>
          <cell r="AR16">
            <v>0</v>
          </cell>
          <cell r="AS16">
            <v>55.20050793650794</v>
          </cell>
          <cell r="AT16">
            <v>0</v>
          </cell>
          <cell r="AU16">
            <v>442.96320087816758</v>
          </cell>
          <cell r="AV16">
            <v>85.64993589743591</v>
          </cell>
          <cell r="AW16">
            <v>0</v>
          </cell>
          <cell r="AX16">
            <v>5.6081666666666656</v>
          </cell>
          <cell r="AY16">
            <v>0</v>
          </cell>
          <cell r="AZ16">
            <v>0</v>
          </cell>
          <cell r="BA16">
            <v>16.583000000000002</v>
          </cell>
          <cell r="BB16">
            <v>0</v>
          </cell>
          <cell r="BC16">
            <v>5.9033333333333342</v>
          </cell>
          <cell r="BD16">
            <v>57.563940000000002</v>
          </cell>
          <cell r="BE16">
            <v>171.30837589743592</v>
          </cell>
          <cell r="BF16">
            <v>614.27157677560353</v>
          </cell>
          <cell r="BG16">
            <v>26.41367780135095</v>
          </cell>
          <cell r="BH16">
            <v>4.2999999999999997E-2</v>
          </cell>
          <cell r="BI16">
            <v>640.68525457695443</v>
          </cell>
          <cell r="BJ16">
            <v>0</v>
          </cell>
          <cell r="BK16">
            <v>21539.964868021932</v>
          </cell>
          <cell r="BL16">
            <v>2016.1407116468529</v>
          </cell>
          <cell r="BM16">
            <v>258.47957841626322</v>
          </cell>
          <cell r="BN16">
            <v>2285.6433670843262</v>
          </cell>
          <cell r="BO16">
            <v>1410.1945749533106</v>
          </cell>
          <cell r="BP16">
            <v>0</v>
          </cell>
          <cell r="BQ16">
            <v>172.31971894417549</v>
          </cell>
          <cell r="BR16">
            <v>10.769982434010968</v>
          </cell>
          <cell r="BS16">
            <v>0</v>
          </cell>
          <cell r="BT16">
            <v>0</v>
          </cell>
          <cell r="BU16">
            <v>6153.5479334789397</v>
          </cell>
          <cell r="BV16">
            <v>1076.9982434010967</v>
          </cell>
          <cell r="BW16">
            <v>0</v>
          </cell>
          <cell r="BX16">
            <v>364.02540626957062</v>
          </cell>
          <cell r="BY16">
            <v>38</v>
          </cell>
          <cell r="BZ16">
            <v>3.9E-2</v>
          </cell>
          <cell r="CA16">
            <v>840.05862985285546</v>
          </cell>
          <cell r="CB16">
            <v>30877.119608994515</v>
          </cell>
          <cell r="CC16">
            <v>-848.63239444434873</v>
          </cell>
          <cell r="CD16">
            <v>2270.8190494992623</v>
          </cell>
          <cell r="CE16">
            <v>32299.306264049428</v>
          </cell>
        </row>
        <row r="17">
          <cell r="A17">
            <v>42146</v>
          </cell>
          <cell r="B17">
            <v>47</v>
          </cell>
          <cell r="C17" t="str">
            <v>Fri</v>
          </cell>
          <cell r="D17">
            <v>60263.16619656016</v>
          </cell>
          <cell r="E17">
            <v>0</v>
          </cell>
          <cell r="F17">
            <v>60263.16619656016</v>
          </cell>
          <cell r="G17">
            <v>0</v>
          </cell>
          <cell r="H17">
            <v>60263.16619656016</v>
          </cell>
          <cell r="I17">
            <v>1263.6579249999998</v>
          </cell>
          <cell r="J17">
            <v>728.42272604154959</v>
          </cell>
          <cell r="K17">
            <v>0</v>
          </cell>
          <cell r="L17">
            <v>728.42272604154959</v>
          </cell>
          <cell r="M17">
            <v>825.93759999999997</v>
          </cell>
          <cell r="N17">
            <v>172.12004999999999</v>
          </cell>
          <cell r="O17">
            <v>37</v>
          </cell>
          <cell r="P17">
            <v>183</v>
          </cell>
          <cell r="Q17">
            <v>0</v>
          </cell>
          <cell r="R17">
            <v>13</v>
          </cell>
          <cell r="S17">
            <v>11</v>
          </cell>
          <cell r="T17">
            <v>12.6</v>
          </cell>
          <cell r="U17">
            <v>183</v>
          </cell>
          <cell r="V17">
            <v>73.158155508296645</v>
          </cell>
          <cell r="W17">
            <v>0.68910550346622301</v>
          </cell>
          <cell r="X17">
            <v>0</v>
          </cell>
          <cell r="Y17">
            <v>35.205870000000004</v>
          </cell>
          <cell r="Z17">
            <v>0</v>
          </cell>
          <cell r="AA17">
            <v>1.038</v>
          </cell>
          <cell r="AB17">
            <v>36.543693060000003</v>
          </cell>
          <cell r="AC17">
            <v>0</v>
          </cell>
          <cell r="AD17">
            <v>36.543693060000003</v>
          </cell>
          <cell r="AE17">
            <v>44.304497280000007</v>
          </cell>
          <cell r="AF17">
            <v>50.413687584205</v>
          </cell>
          <cell r="AG17">
            <v>0</v>
          </cell>
          <cell r="AH17">
            <v>757.83912969959749</v>
          </cell>
          <cell r="AI17">
            <v>65.89905475648672</v>
          </cell>
          <cell r="AJ17">
            <v>823.73818445608424</v>
          </cell>
          <cell r="AK17">
            <v>0</v>
          </cell>
          <cell r="AL17">
            <v>329.30691910688614</v>
          </cell>
          <cell r="AM17">
            <v>329.30691910688614</v>
          </cell>
          <cell r="AN17">
            <v>0</v>
          </cell>
          <cell r="AO17">
            <v>97.204455769230748</v>
          </cell>
          <cell r="AP17">
            <v>66.220247821959049</v>
          </cell>
          <cell r="AQ17">
            <v>0</v>
          </cell>
          <cell r="AR17">
            <v>0</v>
          </cell>
          <cell r="AS17">
            <v>65.550603174603182</v>
          </cell>
          <cell r="AT17">
            <v>0</v>
          </cell>
          <cell r="AU17">
            <v>569.52411541478682</v>
          </cell>
          <cell r="AV17">
            <v>110.12134615384616</v>
          </cell>
          <cell r="AW17">
            <v>0</v>
          </cell>
          <cell r="AX17">
            <v>7.2104999999999988</v>
          </cell>
          <cell r="AY17">
            <v>0</v>
          </cell>
          <cell r="AZ17">
            <v>0</v>
          </cell>
          <cell r="BA17">
            <v>21.320999999999998</v>
          </cell>
          <cell r="BB17">
            <v>0</v>
          </cell>
          <cell r="BC17">
            <v>7.59</v>
          </cell>
          <cell r="BD17">
            <v>74.010779999999997</v>
          </cell>
          <cell r="BE17">
            <v>220.25362615384617</v>
          </cell>
          <cell r="BF17">
            <v>789.77774156863302</v>
          </cell>
          <cell r="BG17">
            <v>33.960442887451222</v>
          </cell>
          <cell r="BH17">
            <v>4.2999999999999997E-2</v>
          </cell>
          <cell r="BI17">
            <v>823.73818445608424</v>
          </cell>
          <cell r="BJ17">
            <v>0</v>
          </cell>
          <cell r="BK17">
            <v>27694.240544599626</v>
          </cell>
          <cell r="BL17">
            <v>2592.180914974525</v>
          </cell>
          <cell r="BM17">
            <v>332.33088653519553</v>
          </cell>
          <cell r="BN17">
            <v>2938.6843291084192</v>
          </cell>
          <cell r="BO17">
            <v>1813.1073106542565</v>
          </cell>
          <cell r="BP17">
            <v>0</v>
          </cell>
          <cell r="BQ17">
            <v>221.55392435679704</v>
          </cell>
          <cell r="BR17">
            <v>13.847120272299815</v>
          </cell>
          <cell r="BS17">
            <v>0</v>
          </cell>
          <cell r="BT17">
            <v>0</v>
          </cell>
          <cell r="BU17">
            <v>7911.7044859014932</v>
          </cell>
          <cell r="BV17">
            <v>1384.7120272299815</v>
          </cell>
          <cell r="BW17">
            <v>0</v>
          </cell>
          <cell r="BX17">
            <v>468.03266520373364</v>
          </cell>
          <cell r="BY17">
            <v>37</v>
          </cell>
          <cell r="BZ17">
            <v>3.9E-2</v>
          </cell>
          <cell r="CA17">
            <v>1080.0753812393855</v>
          </cell>
          <cell r="CB17">
            <v>39699.153782992944</v>
          </cell>
          <cell r="CC17">
            <v>-1091.0987928570198</v>
          </cell>
          <cell r="CD17">
            <v>2919.6244922133374</v>
          </cell>
          <cell r="CE17">
            <v>41527.67948234926</v>
          </cell>
        </row>
        <row r="18">
          <cell r="A18">
            <v>42147</v>
          </cell>
          <cell r="B18">
            <v>47</v>
          </cell>
          <cell r="C18" t="str">
            <v>Sat</v>
          </cell>
          <cell r="D18">
            <v>37264.180063573433</v>
          </cell>
          <cell r="E18">
            <v>0</v>
          </cell>
          <cell r="F18">
            <v>37264.180063573433</v>
          </cell>
          <cell r="G18">
            <v>0</v>
          </cell>
          <cell r="H18">
            <v>37264.180063573433</v>
          </cell>
          <cell r="I18">
            <v>372.97392500000001</v>
          </cell>
          <cell r="J18">
            <v>647.48686759248847</v>
          </cell>
          <cell r="K18">
            <v>0</v>
          </cell>
          <cell r="L18">
            <v>647.48686759248847</v>
          </cell>
          <cell r="M18">
            <v>595.54447999999991</v>
          </cell>
          <cell r="N18">
            <v>152.9956</v>
          </cell>
          <cell r="O18">
            <v>36</v>
          </cell>
          <cell r="P18">
            <v>183</v>
          </cell>
          <cell r="Q18">
            <v>0</v>
          </cell>
          <cell r="R18">
            <v>13</v>
          </cell>
          <cell r="S18">
            <v>11</v>
          </cell>
          <cell r="T18">
            <v>12.6</v>
          </cell>
          <cell r="U18">
            <v>183</v>
          </cell>
          <cell r="V18">
            <v>73.158155508296645</v>
          </cell>
          <cell r="W18">
            <v>0.68910550346622301</v>
          </cell>
          <cell r="X18">
            <v>0</v>
          </cell>
          <cell r="Y18">
            <v>35.205870000000004</v>
          </cell>
          <cell r="Z18">
            <v>0</v>
          </cell>
          <cell r="AA18">
            <v>1.038</v>
          </cell>
          <cell r="AB18">
            <v>36.543693060000003</v>
          </cell>
          <cell r="AC18">
            <v>0</v>
          </cell>
          <cell r="AD18">
            <v>36.543693060000003</v>
          </cell>
          <cell r="AE18">
            <v>44.304497280000007</v>
          </cell>
          <cell r="AF18">
            <v>50.413687584205</v>
          </cell>
          <cell r="AG18">
            <v>0</v>
          </cell>
          <cell r="AH18">
            <v>468.6155004905724</v>
          </cell>
          <cell r="AI18">
            <v>40.749173955701934</v>
          </cell>
          <cell r="AJ18">
            <v>509.36467444627436</v>
          </cell>
          <cell r="AK18">
            <v>0</v>
          </cell>
          <cell r="AL18">
            <v>203.62939925449965</v>
          </cell>
          <cell r="AM18">
            <v>203.62939925449965</v>
          </cell>
          <cell r="AN18">
            <v>0</v>
          </cell>
          <cell r="AO18">
            <v>28.690301923076923</v>
          </cell>
          <cell r="AP18">
            <v>58.862442508408044</v>
          </cell>
          <cell r="AQ18">
            <v>0</v>
          </cell>
          <cell r="AR18">
            <v>0</v>
          </cell>
          <cell r="AS18">
            <v>47.265434920634917</v>
          </cell>
          <cell r="AT18">
            <v>0</v>
          </cell>
          <cell r="AU18">
            <v>352.16950131928854</v>
          </cell>
          <cell r="AV18">
            <v>68.094358974358983</v>
          </cell>
          <cell r="AW18">
            <v>0</v>
          </cell>
          <cell r="AX18">
            <v>4.4586666666666659</v>
          </cell>
          <cell r="AY18">
            <v>0</v>
          </cell>
          <cell r="AZ18">
            <v>0</v>
          </cell>
          <cell r="BA18">
            <v>13.184000000000001</v>
          </cell>
          <cell r="BB18">
            <v>0</v>
          </cell>
          <cell r="BC18">
            <v>4.6933333333333342</v>
          </cell>
          <cell r="BD18">
            <v>45.765120000000003</v>
          </cell>
          <cell r="BE18">
            <v>136.19547897435899</v>
          </cell>
          <cell r="BF18">
            <v>488.36498029364753</v>
          </cell>
          <cell r="BG18">
            <v>20.999694152626841</v>
          </cell>
          <cell r="BH18">
            <v>4.2999999999999997E-2</v>
          </cell>
          <cell r="BI18">
            <v>509.36467444627436</v>
          </cell>
          <cell r="BJ18">
            <v>0</v>
          </cell>
          <cell r="BK18">
            <v>17124.941013085761</v>
          </cell>
          <cell r="BL18">
            <v>1602.894478824827</v>
          </cell>
          <cell r="BM18">
            <v>205.49929215702912</v>
          </cell>
          <cell r="BN18">
            <v>1817.1574595453028</v>
          </cell>
          <cell r="BO18">
            <v>1121.1484819504581</v>
          </cell>
          <cell r="BP18">
            <v>0</v>
          </cell>
          <cell r="BQ18">
            <v>136.99952810468611</v>
          </cell>
          <cell r="BR18">
            <v>8.5624705065428817</v>
          </cell>
          <cell r="BS18">
            <v>0</v>
          </cell>
          <cell r="BT18">
            <v>0</v>
          </cell>
          <cell r="BU18">
            <v>4892.2617110888468</v>
          </cell>
          <cell r="BV18">
            <v>856.24705065428805</v>
          </cell>
          <cell r="BW18">
            <v>0</v>
          </cell>
          <cell r="BX18">
            <v>289.41150312114934</v>
          </cell>
          <cell r="BY18">
            <v>36</v>
          </cell>
          <cell r="BZ18">
            <v>3.9E-2</v>
          </cell>
          <cell r="CA18">
            <v>667.87269951034466</v>
          </cell>
          <cell r="CB18">
            <v>24548.269005908682</v>
          </cell>
          <cell r="CC18">
            <v>-674.68910862656298</v>
          </cell>
          <cell r="CD18">
            <v>1805.3716666826433</v>
          </cell>
          <cell r="CE18">
            <v>25678.951563964762</v>
          </cell>
        </row>
        <row r="19">
          <cell r="A19">
            <v>42148</v>
          </cell>
          <cell r="B19">
            <v>47</v>
          </cell>
          <cell r="C19" t="str">
            <v>Sun</v>
          </cell>
          <cell r="D19">
            <v>13682.941117093371</v>
          </cell>
          <cell r="E19">
            <v>0</v>
          </cell>
          <cell r="F19">
            <v>13682.941117093371</v>
          </cell>
          <cell r="G19">
            <v>0</v>
          </cell>
          <cell r="H19">
            <v>13682.941117093371</v>
          </cell>
          <cell r="I19">
            <v>5.5667749999999998</v>
          </cell>
          <cell r="J19">
            <v>485.61515069436638</v>
          </cell>
          <cell r="K19">
            <v>0</v>
          </cell>
          <cell r="L19">
            <v>485.61515069436638</v>
          </cell>
          <cell r="M19">
            <v>191.26976000000002</v>
          </cell>
          <cell r="N19">
            <v>114.7467</v>
          </cell>
          <cell r="O19">
            <v>35</v>
          </cell>
          <cell r="P19">
            <v>183</v>
          </cell>
          <cell r="Q19">
            <v>0</v>
          </cell>
          <cell r="R19">
            <v>13</v>
          </cell>
          <cell r="S19">
            <v>11</v>
          </cell>
          <cell r="T19">
            <v>12.6</v>
          </cell>
          <cell r="U19">
            <v>183</v>
          </cell>
          <cell r="V19">
            <v>73.158155508296645</v>
          </cell>
          <cell r="W19">
            <v>0.68910550346622301</v>
          </cell>
          <cell r="X19">
            <v>0</v>
          </cell>
          <cell r="Y19">
            <v>35.205870000000004</v>
          </cell>
          <cell r="Z19">
            <v>0</v>
          </cell>
          <cell r="AA19">
            <v>1.038</v>
          </cell>
          <cell r="AB19">
            <v>36.543693060000003</v>
          </cell>
          <cell r="AC19">
            <v>0</v>
          </cell>
          <cell r="AD19">
            <v>36.543693060000003</v>
          </cell>
          <cell r="AE19">
            <v>44.304497280000007</v>
          </cell>
          <cell r="AF19">
            <v>50.413687584205</v>
          </cell>
          <cell r="AG19">
            <v>0</v>
          </cell>
          <cell r="AH19">
            <v>172.06975408638206</v>
          </cell>
          <cell r="AI19">
            <v>14.962587311859304</v>
          </cell>
          <cell r="AJ19">
            <v>187.03234139824136</v>
          </cell>
          <cell r="AK19">
            <v>0</v>
          </cell>
          <cell r="AL19">
            <v>74.770170038761592</v>
          </cell>
          <cell r="AM19">
            <v>74.770170038761592</v>
          </cell>
          <cell r="AN19">
            <v>0</v>
          </cell>
          <cell r="AO19">
            <v>0.42821346153846152</v>
          </cell>
          <cell r="AP19">
            <v>44.146831881306035</v>
          </cell>
          <cell r="AQ19">
            <v>0</v>
          </cell>
          <cell r="AR19">
            <v>0</v>
          </cell>
          <cell r="AS19">
            <v>15.180139682539684</v>
          </cell>
          <cell r="AT19">
            <v>0</v>
          </cell>
          <cell r="AU19">
            <v>129.31223876567626</v>
          </cell>
          <cell r="AV19">
            <v>25.00339743589744</v>
          </cell>
          <cell r="AW19">
            <v>0</v>
          </cell>
          <cell r="AX19">
            <v>1.6371666666666664</v>
          </cell>
          <cell r="AY19">
            <v>0</v>
          </cell>
          <cell r="AZ19">
            <v>0</v>
          </cell>
          <cell r="BA19">
            <v>4.8410000000000002</v>
          </cell>
          <cell r="BB19">
            <v>0</v>
          </cell>
          <cell r="BC19">
            <v>1.7233333333333336</v>
          </cell>
          <cell r="BD19">
            <v>16.804380000000002</v>
          </cell>
          <cell r="BE19">
            <v>50.009277435897445</v>
          </cell>
          <cell r="BF19">
            <v>179.3215162015737</v>
          </cell>
          <cell r="BG19">
            <v>7.7108251966676686</v>
          </cell>
          <cell r="BH19">
            <v>4.2999999999999997E-2</v>
          </cell>
          <cell r="BI19">
            <v>187.03234139824136</v>
          </cell>
          <cell r="BJ19">
            <v>0</v>
          </cell>
          <cell r="BK19">
            <v>6288.0642782424275</v>
          </cell>
          <cell r="BL19">
            <v>588.56281644349122</v>
          </cell>
          <cell r="BM19">
            <v>75.456771338909135</v>
          </cell>
          <cell r="BN19">
            <v>667.23750467679088</v>
          </cell>
          <cell r="BO19">
            <v>411.67170821618384</v>
          </cell>
          <cell r="BP19">
            <v>0</v>
          </cell>
          <cell r="BQ19">
            <v>50.304514225939421</v>
          </cell>
          <cell r="BR19">
            <v>3.1440321391212138</v>
          </cell>
          <cell r="BS19">
            <v>0</v>
          </cell>
          <cell r="BT19">
            <v>0</v>
          </cell>
          <cell r="BU19">
            <v>1796.3773470404358</v>
          </cell>
          <cell r="BV19">
            <v>314.40321391212137</v>
          </cell>
          <cell r="BW19">
            <v>0</v>
          </cell>
          <cell r="BX19">
            <v>106.26828630229701</v>
          </cell>
          <cell r="BY19">
            <v>35</v>
          </cell>
          <cell r="BZ19">
            <v>3.9E-2</v>
          </cell>
          <cell r="CA19">
            <v>245.23450685145468</v>
          </cell>
          <cell r="CB19">
            <v>9013.8175256070954</v>
          </cell>
          <cell r="CC19">
            <v>-247.73740707381609</v>
          </cell>
          <cell r="CD19">
            <v>662.90990886003306</v>
          </cell>
          <cell r="CE19">
            <v>9428.9900273933108</v>
          </cell>
        </row>
        <row r="20">
          <cell r="A20">
            <v>42149</v>
          </cell>
          <cell r="B20">
            <v>48</v>
          </cell>
          <cell r="C20" t="str">
            <v>Mon</v>
          </cell>
          <cell r="D20">
            <v>43644.316454394058</v>
          </cell>
          <cell r="E20">
            <v>0</v>
          </cell>
          <cell r="F20">
            <v>43644.316454394058</v>
          </cell>
          <cell r="G20">
            <v>0</v>
          </cell>
          <cell r="H20">
            <v>43644.316454394058</v>
          </cell>
          <cell r="I20">
            <v>1133.6734193975155</v>
          </cell>
          <cell r="J20">
            <v>326.57531494166841</v>
          </cell>
          <cell r="K20">
            <v>0</v>
          </cell>
          <cell r="L20">
            <v>326.57531494166841</v>
          </cell>
          <cell r="M20">
            <v>730.66741666949758</v>
          </cell>
          <cell r="N20">
            <v>116.465625</v>
          </cell>
          <cell r="O20">
            <v>34</v>
          </cell>
          <cell r="P20">
            <v>183</v>
          </cell>
          <cell r="Q20">
            <v>0</v>
          </cell>
          <cell r="R20">
            <v>13</v>
          </cell>
          <cell r="S20">
            <v>11</v>
          </cell>
          <cell r="T20">
            <v>12.6</v>
          </cell>
          <cell r="U20">
            <v>183</v>
          </cell>
          <cell r="V20">
            <v>71.281656335752587</v>
          </cell>
          <cell r="W20">
            <v>0.70851212409542119</v>
          </cell>
          <cell r="X20">
            <v>0</v>
          </cell>
          <cell r="Y20">
            <v>35.289268</v>
          </cell>
          <cell r="Z20">
            <v>0</v>
          </cell>
          <cell r="AA20">
            <v>1.038</v>
          </cell>
          <cell r="AB20">
            <v>36.630260184000001</v>
          </cell>
          <cell r="AC20">
            <v>0</v>
          </cell>
          <cell r="AD20">
            <v>36.630260184000001</v>
          </cell>
          <cell r="AE20">
            <v>44.304497280000007</v>
          </cell>
          <cell r="AF20">
            <v>50.503917739483896</v>
          </cell>
          <cell r="AG20">
            <v>0</v>
          </cell>
          <cell r="AH20">
            <v>563.29739237418926</v>
          </cell>
          <cell r="AI20">
            <v>48.982381945581636</v>
          </cell>
          <cell r="AJ20">
            <v>612.27977431977081</v>
          </cell>
          <cell r="AK20">
            <v>0</v>
          </cell>
          <cell r="AL20">
            <v>238.49353253767245</v>
          </cell>
          <cell r="AM20">
            <v>238.49353253767245</v>
          </cell>
          <cell r="AN20">
            <v>0</v>
          </cell>
          <cell r="AO20">
            <v>87.205647645962728</v>
          </cell>
          <cell r="AP20">
            <v>29.688664994697127</v>
          </cell>
          <cell r="AQ20">
            <v>0</v>
          </cell>
          <cell r="AR20">
            <v>0</v>
          </cell>
          <cell r="AS20">
            <v>57.989477513452186</v>
          </cell>
          <cell r="AT20">
            <v>0</v>
          </cell>
          <cell r="AU20">
            <v>406.14712601841484</v>
          </cell>
          <cell r="AV20">
            <v>79.266089743589745</v>
          </cell>
          <cell r="AW20">
            <v>0</v>
          </cell>
          <cell r="AX20">
            <v>5.1901666666666655</v>
          </cell>
          <cell r="AY20">
            <v>0</v>
          </cell>
          <cell r="AZ20">
            <v>22.35</v>
          </cell>
          <cell r="BA20">
            <v>15.347</v>
          </cell>
          <cell r="BB20">
            <v>0</v>
          </cell>
          <cell r="BC20">
            <v>5.4633333333333338</v>
          </cell>
          <cell r="BD20">
            <v>53.27346</v>
          </cell>
          <cell r="BE20">
            <v>180.89004974358977</v>
          </cell>
          <cell r="BF20">
            <v>587.03717576200461</v>
          </cell>
          <cell r="BG20">
            <v>25.242598557766197</v>
          </cell>
          <cell r="BH20">
            <v>4.2999999999999997E-2</v>
          </cell>
          <cell r="BI20">
            <v>612.27977431977081</v>
          </cell>
          <cell r="BJ20">
            <v>0</v>
          </cell>
          <cell r="BK20">
            <v>20633.730043635289</v>
          </cell>
          <cell r="BL20">
            <v>1931.317132084263</v>
          </cell>
          <cell r="BM20">
            <v>247.60476052362344</v>
          </cell>
          <cell r="BN20">
            <v>2189.4812039577164</v>
          </cell>
          <cell r="BO20">
            <v>1350.8645137942476</v>
          </cell>
          <cell r="BP20">
            <v>0</v>
          </cell>
          <cell r="BQ20">
            <v>165.06984034908228</v>
          </cell>
          <cell r="BR20">
            <v>10.316865021817643</v>
          </cell>
          <cell r="BS20">
            <v>0</v>
          </cell>
          <cell r="BT20">
            <v>0</v>
          </cell>
          <cell r="BU20">
            <v>5894.6543157307506</v>
          </cell>
          <cell r="BV20">
            <v>1031.6865021817644</v>
          </cell>
          <cell r="BW20">
            <v>0</v>
          </cell>
          <cell r="BX20">
            <v>348.71003773743632</v>
          </cell>
          <cell r="BY20">
            <v>34</v>
          </cell>
          <cell r="BZ20">
            <v>3.9E-2</v>
          </cell>
          <cell r="CA20">
            <v>804.71547170177621</v>
          </cell>
          <cell r="CB20">
            <v>29578.04965981533</v>
          </cell>
          <cell r="CC20">
            <v>-825.66211169580072</v>
          </cell>
          <cell r="CD20">
            <v>2170.1398076759428</v>
          </cell>
          <cell r="CE20">
            <v>30922.527355795472</v>
          </cell>
        </row>
        <row r="21">
          <cell r="A21">
            <v>42150</v>
          </cell>
          <cell r="B21">
            <v>48</v>
          </cell>
          <cell r="C21" t="str">
            <v>Tue</v>
          </cell>
          <cell r="D21">
            <v>39250.593321401371</v>
          </cell>
          <cell r="E21">
            <v>0</v>
          </cell>
          <cell r="F21">
            <v>39250.593321401371</v>
          </cell>
          <cell r="G21">
            <v>0</v>
          </cell>
          <cell r="H21">
            <v>39250.593321401371</v>
          </cell>
          <cell r="I21">
            <v>901.12502567494812</v>
          </cell>
          <cell r="J21">
            <v>436.51155957549747</v>
          </cell>
          <cell r="K21">
            <v>0</v>
          </cell>
          <cell r="L21">
            <v>436.51155957549747</v>
          </cell>
          <cell r="M21">
            <v>653.24570364491512</v>
          </cell>
          <cell r="N21">
            <v>155.671875</v>
          </cell>
          <cell r="O21">
            <v>33</v>
          </cell>
          <cell r="P21">
            <v>183</v>
          </cell>
          <cell r="Q21">
            <v>0</v>
          </cell>
          <cell r="R21">
            <v>13</v>
          </cell>
          <cell r="S21">
            <v>11</v>
          </cell>
          <cell r="T21">
            <v>12.6</v>
          </cell>
          <cell r="U21">
            <v>183</v>
          </cell>
          <cell r="V21">
            <v>71.281656335752587</v>
          </cell>
          <cell r="W21">
            <v>0.70851212409542119</v>
          </cell>
          <cell r="X21">
            <v>0</v>
          </cell>
          <cell r="Y21">
            <v>35.289268</v>
          </cell>
          <cell r="Z21">
            <v>0</v>
          </cell>
          <cell r="AA21">
            <v>1.038</v>
          </cell>
          <cell r="AB21">
            <v>36.630260184000001</v>
          </cell>
          <cell r="AC21">
            <v>0</v>
          </cell>
          <cell r="AD21">
            <v>36.630260184000001</v>
          </cell>
          <cell r="AE21">
            <v>44.304497280000007</v>
          </cell>
          <cell r="AF21">
            <v>50.503917739483896</v>
          </cell>
          <cell r="AG21">
            <v>0</v>
          </cell>
          <cell r="AH21">
            <v>506.58960119557963</v>
          </cell>
          <cell r="AI21">
            <v>44.051269669180805</v>
          </cell>
          <cell r="AJ21">
            <v>550.64087086476047</v>
          </cell>
          <cell r="AK21">
            <v>0</v>
          </cell>
          <cell r="AL21">
            <v>214.48411651039001</v>
          </cell>
          <cell r="AM21">
            <v>214.48411651039001</v>
          </cell>
          <cell r="AN21">
            <v>0</v>
          </cell>
          <cell r="AO21">
            <v>69.317309667303704</v>
          </cell>
          <cell r="AP21">
            <v>39.682869052317947</v>
          </cell>
          <cell r="AQ21">
            <v>0</v>
          </cell>
          <cell r="AR21">
            <v>0</v>
          </cell>
          <cell r="AS21">
            <v>51.844897114675803</v>
          </cell>
          <cell r="AT21">
            <v>0</v>
          </cell>
          <cell r="AU21">
            <v>365.25983145280264</v>
          </cell>
          <cell r="AV21">
            <v>71.286282051282072</v>
          </cell>
          <cell r="AW21">
            <v>0</v>
          </cell>
          <cell r="AX21">
            <v>4.6676666666666664</v>
          </cell>
          <cell r="AY21">
            <v>0</v>
          </cell>
          <cell r="AZ21">
            <v>20.100000000000001</v>
          </cell>
          <cell r="BA21">
            <v>13.802000000000001</v>
          </cell>
          <cell r="BB21">
            <v>0</v>
          </cell>
          <cell r="BC21">
            <v>4.913333333333334</v>
          </cell>
          <cell r="BD21">
            <v>47.910360000000004</v>
          </cell>
          <cell r="BE21">
            <v>162.67964205128209</v>
          </cell>
          <cell r="BF21">
            <v>527.93947350408473</v>
          </cell>
          <cell r="BG21">
            <v>22.701397360675642</v>
          </cell>
          <cell r="BH21">
            <v>4.2999999999999997E-2</v>
          </cell>
          <cell r="BI21">
            <v>550.64087086476047</v>
          </cell>
          <cell r="BJ21">
            <v>0</v>
          </cell>
          <cell r="BK21">
            <v>18556.508898302876</v>
          </cell>
          <cell r="BL21">
            <v>1736.8892328811494</v>
          </cell>
          <cell r="BM21">
            <v>222.67810677963453</v>
          </cell>
          <cell r="BN21">
            <v>1969.0636330894902</v>
          </cell>
          <cell r="BO21">
            <v>1214.8714419357664</v>
          </cell>
          <cell r="BP21">
            <v>0</v>
          </cell>
          <cell r="BQ21">
            <v>148.45207118642301</v>
          </cell>
          <cell r="BR21">
            <v>9.2782544491514383</v>
          </cell>
          <cell r="BS21">
            <v>0</v>
          </cell>
          <cell r="BT21">
            <v>0</v>
          </cell>
          <cell r="BU21">
            <v>5301.232740321615</v>
          </cell>
          <cell r="BV21">
            <v>927.82544491514398</v>
          </cell>
          <cell r="BW21">
            <v>0</v>
          </cell>
          <cell r="BX21">
            <v>313.60500038131863</v>
          </cell>
          <cell r="BY21">
            <v>33</v>
          </cell>
          <cell r="BZ21">
            <v>3.9E-2</v>
          </cell>
          <cell r="CA21">
            <v>723.70384703381228</v>
          </cell>
          <cell r="CB21">
            <v>26600.393653793653</v>
          </cell>
          <cell r="CC21">
            <v>-742.54176488078735</v>
          </cell>
          <cell r="CD21">
            <v>1951.6693572387678</v>
          </cell>
          <cell r="CE21">
            <v>27809.521246151635</v>
          </cell>
        </row>
        <row r="22">
          <cell r="A22">
            <v>42151</v>
          </cell>
          <cell r="B22">
            <v>48</v>
          </cell>
          <cell r="C22" t="str">
            <v>Wed</v>
          </cell>
          <cell r="D22">
            <v>50967.188342715206</v>
          </cell>
          <cell r="E22">
            <v>0</v>
          </cell>
          <cell r="F22">
            <v>50967.188342715206</v>
          </cell>
          <cell r="G22">
            <v>0</v>
          </cell>
          <cell r="H22">
            <v>50967.188342715206</v>
          </cell>
          <cell r="I22">
            <v>1005.7718028501035</v>
          </cell>
          <cell r="J22">
            <v>504.41335773168589</v>
          </cell>
          <cell r="K22">
            <v>0</v>
          </cell>
          <cell r="L22">
            <v>504.41335773168589</v>
          </cell>
          <cell r="M22">
            <v>880.67198565462616</v>
          </cell>
          <cell r="N22">
            <v>179.88749999999999</v>
          </cell>
          <cell r="O22">
            <v>32</v>
          </cell>
          <cell r="P22">
            <v>183</v>
          </cell>
          <cell r="Q22">
            <v>0</v>
          </cell>
          <cell r="R22">
            <v>13</v>
          </cell>
          <cell r="S22">
            <v>11</v>
          </cell>
          <cell r="T22">
            <v>12.6</v>
          </cell>
          <cell r="U22">
            <v>183</v>
          </cell>
          <cell r="V22">
            <v>71.281656335752587</v>
          </cell>
          <cell r="W22">
            <v>0.70851212409542119</v>
          </cell>
          <cell r="X22">
            <v>0</v>
          </cell>
          <cell r="Y22">
            <v>35.289268</v>
          </cell>
          <cell r="Z22">
            <v>0</v>
          </cell>
          <cell r="AA22">
            <v>1.038</v>
          </cell>
          <cell r="AB22">
            <v>36.630260184000001</v>
          </cell>
          <cell r="AC22">
            <v>0</v>
          </cell>
          <cell r="AD22">
            <v>36.630260184000001</v>
          </cell>
          <cell r="AE22">
            <v>44.304497280000007</v>
          </cell>
          <cell r="AF22">
            <v>50.503917739483896</v>
          </cell>
          <cell r="AG22">
            <v>0</v>
          </cell>
          <cell r="AH22">
            <v>657.81037767187195</v>
          </cell>
          <cell r="AI22">
            <v>57.200902406249696</v>
          </cell>
          <cell r="AJ22">
            <v>715.01128007812167</v>
          </cell>
          <cell r="AK22">
            <v>0</v>
          </cell>
          <cell r="AL22">
            <v>278.50922591647657</v>
          </cell>
          <cell r="AM22">
            <v>278.50922591647657</v>
          </cell>
          <cell r="AN22">
            <v>0</v>
          </cell>
          <cell r="AO22">
            <v>77.36706175770027</v>
          </cell>
          <cell r="AP22">
            <v>45.855759793789623</v>
          </cell>
          <cell r="AQ22">
            <v>0</v>
          </cell>
          <cell r="AR22">
            <v>0</v>
          </cell>
          <cell r="AS22">
            <v>69.894602036081452</v>
          </cell>
          <cell r="AT22">
            <v>0</v>
          </cell>
          <cell r="AU22">
            <v>474.29261696110188</v>
          </cell>
          <cell r="AV22">
            <v>92.565769230769234</v>
          </cell>
          <cell r="AW22">
            <v>0</v>
          </cell>
          <cell r="AX22">
            <v>6.0609999999999991</v>
          </cell>
          <cell r="AY22">
            <v>0</v>
          </cell>
          <cell r="AZ22">
            <v>26.1</v>
          </cell>
          <cell r="BA22">
            <v>17.921999999999997</v>
          </cell>
          <cell r="BB22">
            <v>0</v>
          </cell>
          <cell r="BC22">
            <v>6.38</v>
          </cell>
          <cell r="BD22">
            <v>62.211959999999998</v>
          </cell>
          <cell r="BE22">
            <v>211.24072923076923</v>
          </cell>
          <cell r="BF22">
            <v>685.53334619187115</v>
          </cell>
          <cell r="BG22">
            <v>29.477933886250455</v>
          </cell>
          <cell r="BH22">
            <v>4.2999999999999997E-2</v>
          </cell>
          <cell r="BI22">
            <v>715.01128007812167</v>
          </cell>
          <cell r="BJ22">
            <v>0</v>
          </cell>
          <cell r="BK22">
            <v>24095.76528585597</v>
          </cell>
          <cell r="BL22">
            <v>2255.3636307561192</v>
          </cell>
          <cell r="BM22">
            <v>289.14918343027165</v>
          </cell>
          <cell r="BN22">
            <v>2556.843822071427</v>
          </cell>
          <cell r="BO22">
            <v>1577.519633558383</v>
          </cell>
          <cell r="BP22">
            <v>0</v>
          </cell>
          <cell r="BQ22">
            <v>192.76612228684778</v>
          </cell>
          <cell r="BR22">
            <v>12.047882642927986</v>
          </cell>
          <cell r="BS22">
            <v>0</v>
          </cell>
          <cell r="BT22">
            <v>0</v>
          </cell>
          <cell r="BU22">
            <v>6883.6902747459762</v>
          </cell>
          <cell r="BV22">
            <v>1204.7882642927987</v>
          </cell>
          <cell r="BW22">
            <v>0</v>
          </cell>
          <cell r="BX22">
            <v>407.21843333096592</v>
          </cell>
          <cell r="BY22">
            <v>32</v>
          </cell>
          <cell r="BZ22">
            <v>3.9E-2</v>
          </cell>
          <cell r="CA22">
            <v>939.73484614838299</v>
          </cell>
          <cell r="CB22">
            <v>34540.809669851456</v>
          </cell>
          <cell r="CC22">
            <v>-964.19602305415663</v>
          </cell>
          <cell r="CD22">
            <v>2534.2572250712356</v>
          </cell>
          <cell r="CE22">
            <v>36110.870871868538</v>
          </cell>
        </row>
        <row r="23">
          <cell r="A23">
            <v>42152</v>
          </cell>
          <cell r="B23">
            <v>48</v>
          </cell>
          <cell r="C23" t="str">
            <v>Thu</v>
          </cell>
          <cell r="D23">
            <v>47159.294960788211</v>
          </cell>
          <cell r="E23">
            <v>0</v>
          </cell>
          <cell r="F23">
            <v>47159.294960788211</v>
          </cell>
          <cell r="G23">
            <v>0</v>
          </cell>
          <cell r="H23">
            <v>47159.294960788211</v>
          </cell>
          <cell r="I23">
            <v>1063.9089012807453</v>
          </cell>
          <cell r="J23">
            <v>552.91464212896346</v>
          </cell>
          <cell r="K23">
            <v>0</v>
          </cell>
          <cell r="L23">
            <v>552.91464212896346</v>
          </cell>
          <cell r="M23">
            <v>774.21713024582527</v>
          </cell>
          <cell r="N23">
            <v>197.18437499999999</v>
          </cell>
          <cell r="O23">
            <v>31</v>
          </cell>
          <cell r="P23">
            <v>183</v>
          </cell>
          <cell r="Q23">
            <v>0</v>
          </cell>
          <cell r="R23">
            <v>13</v>
          </cell>
          <cell r="S23">
            <v>11</v>
          </cell>
          <cell r="T23">
            <v>12.6</v>
          </cell>
          <cell r="U23">
            <v>183</v>
          </cell>
          <cell r="V23">
            <v>71.281656335752587</v>
          </cell>
          <cell r="W23">
            <v>0.70851212409542119</v>
          </cell>
          <cell r="X23">
            <v>0</v>
          </cell>
          <cell r="Y23">
            <v>35.289268</v>
          </cell>
          <cell r="Z23">
            <v>0</v>
          </cell>
          <cell r="AA23">
            <v>1.038</v>
          </cell>
          <cell r="AB23">
            <v>36.630260184000001</v>
          </cell>
          <cell r="AC23">
            <v>0</v>
          </cell>
          <cell r="AD23">
            <v>36.630260184000001</v>
          </cell>
          <cell r="AE23">
            <v>44.304497280000007</v>
          </cell>
          <cell r="AF23">
            <v>50.503917739483896</v>
          </cell>
          <cell r="AG23">
            <v>0</v>
          </cell>
          <cell r="AH23">
            <v>608.66362531707694</v>
          </cell>
          <cell r="AI23">
            <v>52.927271766702304</v>
          </cell>
          <cell r="AJ23">
            <v>661.59089708377928</v>
          </cell>
          <cell r="AK23">
            <v>0</v>
          </cell>
          <cell r="AL23">
            <v>257.70106535949844</v>
          </cell>
          <cell r="AM23">
            <v>257.70106535949844</v>
          </cell>
          <cell r="AN23">
            <v>0</v>
          </cell>
          <cell r="AO23">
            <v>81.839146252365026</v>
          </cell>
          <cell r="AP23">
            <v>50.264967466269404</v>
          </cell>
          <cell r="AQ23">
            <v>0</v>
          </cell>
          <cell r="AR23">
            <v>0</v>
          </cell>
          <cell r="AS23">
            <v>61.44580398776391</v>
          </cell>
          <cell r="AT23">
            <v>0</v>
          </cell>
          <cell r="AU23">
            <v>438.8569616709047</v>
          </cell>
          <cell r="AV23">
            <v>85.64993589743591</v>
          </cell>
          <cell r="AW23">
            <v>0</v>
          </cell>
          <cell r="AX23">
            <v>5.6081666666666656</v>
          </cell>
          <cell r="AY23">
            <v>0</v>
          </cell>
          <cell r="AZ23">
            <v>24.15</v>
          </cell>
          <cell r="BA23">
            <v>16.583000000000002</v>
          </cell>
          <cell r="BB23">
            <v>0</v>
          </cell>
          <cell r="BC23">
            <v>5.9033333333333342</v>
          </cell>
          <cell r="BD23">
            <v>57.563940000000002</v>
          </cell>
          <cell r="BE23">
            <v>195.45837589743593</v>
          </cell>
          <cell r="BF23">
            <v>634.31533756834062</v>
          </cell>
          <cell r="BG23">
            <v>27.275559515438644</v>
          </cell>
          <cell r="BH23">
            <v>4.2999999999999997E-2</v>
          </cell>
          <cell r="BI23">
            <v>661.59089708377928</v>
          </cell>
          <cell r="BJ23">
            <v>0</v>
          </cell>
          <cell r="BK23">
            <v>22295.506959901217</v>
          </cell>
          <cell r="BL23">
            <v>2086.8594514467541</v>
          </cell>
          <cell r="BM23">
            <v>267.54608351881461</v>
          </cell>
          <cell r="BN23">
            <v>2365.8152606522976</v>
          </cell>
          <cell r="BO23">
            <v>1459.6589712810326</v>
          </cell>
          <cell r="BP23">
            <v>0</v>
          </cell>
          <cell r="BQ23">
            <v>178.36405567920974</v>
          </cell>
          <cell r="BR23">
            <v>11.147753479950609</v>
          </cell>
          <cell r="BS23">
            <v>0</v>
          </cell>
          <cell r="BT23">
            <v>0</v>
          </cell>
          <cell r="BU23">
            <v>6369.3915760580594</v>
          </cell>
          <cell r="BV23">
            <v>1114.7753479950609</v>
          </cell>
          <cell r="BW23">
            <v>0</v>
          </cell>
          <cell r="BX23">
            <v>376.79406762233054</v>
          </cell>
          <cell r="BY23">
            <v>31</v>
          </cell>
          <cell r="BZ23">
            <v>3.9E-2</v>
          </cell>
          <cell r="CA23">
            <v>869.52477143614749</v>
          </cell>
          <cell r="CB23">
            <v>31960.174464632673</v>
          </cell>
          <cell r="CC23">
            <v>-892.15838914781159</v>
          </cell>
          <cell r="CD23">
            <v>2344.9161680256834</v>
          </cell>
          <cell r="CE23">
            <v>33412.932243510542</v>
          </cell>
        </row>
        <row r="24">
          <cell r="A24">
            <v>42153</v>
          </cell>
          <cell r="B24">
            <v>48</v>
          </cell>
          <cell r="C24" t="str">
            <v>Fri</v>
          </cell>
          <cell r="D24">
            <v>60633.379235299122</v>
          </cell>
          <cell r="E24">
            <v>0</v>
          </cell>
          <cell r="F24">
            <v>60633.379235299122</v>
          </cell>
          <cell r="G24">
            <v>0</v>
          </cell>
          <cell r="H24">
            <v>60633.379235299122</v>
          </cell>
          <cell r="I24">
            <v>1319.7121343755691</v>
          </cell>
          <cell r="J24">
            <v>552.91464212896346</v>
          </cell>
          <cell r="K24">
            <v>0</v>
          </cell>
          <cell r="L24">
            <v>552.91464212896346</v>
          </cell>
          <cell r="M24">
            <v>919.3828421669175</v>
          </cell>
          <cell r="N24">
            <v>197.18437499999999</v>
          </cell>
          <cell r="O24">
            <v>30</v>
          </cell>
          <cell r="P24">
            <v>183</v>
          </cell>
          <cell r="Q24">
            <v>0</v>
          </cell>
          <cell r="R24">
            <v>13</v>
          </cell>
          <cell r="S24">
            <v>11</v>
          </cell>
          <cell r="T24">
            <v>12.6</v>
          </cell>
          <cell r="U24">
            <v>183</v>
          </cell>
          <cell r="V24">
            <v>71.281656335752587</v>
          </cell>
          <cell r="W24">
            <v>0.70851212409542119</v>
          </cell>
          <cell r="X24">
            <v>0</v>
          </cell>
          <cell r="Y24">
            <v>35.289268</v>
          </cell>
          <cell r="Z24">
            <v>0</v>
          </cell>
          <cell r="AA24">
            <v>1.038</v>
          </cell>
          <cell r="AB24">
            <v>36.630260184000001</v>
          </cell>
          <cell r="AC24">
            <v>0</v>
          </cell>
          <cell r="AD24">
            <v>36.630260184000001</v>
          </cell>
          <cell r="AE24">
            <v>44.304497280000007</v>
          </cell>
          <cell r="AF24">
            <v>50.503917739483896</v>
          </cell>
          <cell r="AG24">
            <v>0</v>
          </cell>
          <cell r="AH24">
            <v>782.5675182648132</v>
          </cell>
          <cell r="AI24">
            <v>68.04934941433153</v>
          </cell>
          <cell r="AJ24">
            <v>850.61686767914478</v>
          </cell>
          <cell r="AK24">
            <v>0</v>
          </cell>
          <cell r="AL24">
            <v>331.32994117649798</v>
          </cell>
          <cell r="AM24">
            <v>331.32994117649798</v>
          </cell>
          <cell r="AN24">
            <v>0</v>
          </cell>
          <cell r="AO24">
            <v>101.51631802888994</v>
          </cell>
          <cell r="AP24">
            <v>50.264967466269404</v>
          </cell>
          <cell r="AQ24">
            <v>0</v>
          </cell>
          <cell r="AR24">
            <v>0</v>
          </cell>
          <cell r="AS24">
            <v>72.966892235469643</v>
          </cell>
          <cell r="AT24">
            <v>0</v>
          </cell>
          <cell r="AU24">
            <v>564.24466500544884</v>
          </cell>
          <cell r="AV24">
            <v>110.12134615384616</v>
          </cell>
          <cell r="AW24">
            <v>0</v>
          </cell>
          <cell r="AX24">
            <v>7.2104999999999988</v>
          </cell>
          <cell r="AY24">
            <v>0</v>
          </cell>
          <cell r="AZ24">
            <v>31.05</v>
          </cell>
          <cell r="BA24">
            <v>21.320999999999998</v>
          </cell>
          <cell r="BB24">
            <v>0</v>
          </cell>
          <cell r="BC24">
            <v>7.59</v>
          </cell>
          <cell r="BD24">
            <v>74.010779999999997</v>
          </cell>
          <cell r="BE24">
            <v>251.30362615384618</v>
          </cell>
          <cell r="BF24">
            <v>815.54829115929499</v>
          </cell>
          <cell r="BG24">
            <v>35.068576519849678</v>
          </cell>
          <cell r="BH24">
            <v>4.2999999999999997E-2</v>
          </cell>
          <cell r="BI24">
            <v>850.61686767914478</v>
          </cell>
          <cell r="BJ24">
            <v>0</v>
          </cell>
          <cell r="BK24">
            <v>28665.651805587277</v>
          </cell>
          <cell r="BL24">
            <v>2683.1050090029694</v>
          </cell>
          <cell r="BM24">
            <v>343.98782166704734</v>
          </cell>
          <cell r="BN24">
            <v>3041.7624779815255</v>
          </cell>
          <cell r="BO24">
            <v>1876.7043916470418</v>
          </cell>
          <cell r="BP24">
            <v>0</v>
          </cell>
          <cell r="BQ24">
            <v>229.32521444469822</v>
          </cell>
          <cell r="BR24">
            <v>14.332825902793639</v>
          </cell>
          <cell r="BS24">
            <v>0</v>
          </cell>
          <cell r="BT24">
            <v>0</v>
          </cell>
          <cell r="BU24">
            <v>8189.217740646076</v>
          </cell>
          <cell r="BV24">
            <v>1433.2825902793641</v>
          </cell>
          <cell r="BW24">
            <v>0</v>
          </cell>
          <cell r="BX24">
            <v>484.44951551442495</v>
          </cell>
          <cell r="BY24">
            <v>30</v>
          </cell>
          <cell r="BZ24">
            <v>3.9E-2</v>
          </cell>
          <cell r="CA24">
            <v>1117.9604204179038</v>
          </cell>
          <cell r="CB24">
            <v>41091.652883099145</v>
          </cell>
          <cell r="CC24">
            <v>-1147.0607860471864</v>
          </cell>
          <cell r="CD24">
            <v>3014.8922160330217</v>
          </cell>
          <cell r="CE24">
            <v>42959.484313084984</v>
          </cell>
        </row>
        <row r="25">
          <cell r="A25">
            <v>42154</v>
          </cell>
          <cell r="B25">
            <v>48</v>
          </cell>
          <cell r="C25" t="str">
            <v>Sat</v>
          </cell>
          <cell r="D25">
            <v>37493.104068204295</v>
          </cell>
          <cell r="E25">
            <v>0</v>
          </cell>
          <cell r="F25">
            <v>37493.104068204295</v>
          </cell>
          <cell r="G25">
            <v>0</v>
          </cell>
          <cell r="H25">
            <v>37493.104068204295</v>
          </cell>
          <cell r="I25">
            <v>389.51855948530022</v>
          </cell>
          <cell r="J25">
            <v>491.47968189241192</v>
          </cell>
          <cell r="K25">
            <v>0</v>
          </cell>
          <cell r="L25">
            <v>491.47968189241192</v>
          </cell>
          <cell r="M25">
            <v>662.92341777298782</v>
          </cell>
          <cell r="N25">
            <v>175.27500000000001</v>
          </cell>
          <cell r="O25">
            <v>29</v>
          </cell>
          <cell r="P25">
            <v>183</v>
          </cell>
          <cell r="Q25">
            <v>0</v>
          </cell>
          <cell r="R25">
            <v>13</v>
          </cell>
          <cell r="S25">
            <v>11</v>
          </cell>
          <cell r="T25">
            <v>12.6</v>
          </cell>
          <cell r="U25">
            <v>183</v>
          </cell>
          <cell r="V25">
            <v>71.281656335752587</v>
          </cell>
          <cell r="W25">
            <v>0.70851212409542119</v>
          </cell>
          <cell r="X25">
            <v>0</v>
          </cell>
          <cell r="Y25">
            <v>35.289268</v>
          </cell>
          <cell r="Z25">
            <v>0</v>
          </cell>
          <cell r="AA25">
            <v>1.038</v>
          </cell>
          <cell r="AB25">
            <v>36.630260184000001</v>
          </cell>
          <cell r="AC25">
            <v>0</v>
          </cell>
          <cell r="AD25">
            <v>36.630260184000001</v>
          </cell>
          <cell r="AE25">
            <v>44.304497280000007</v>
          </cell>
          <cell r="AF25">
            <v>50.503917739483896</v>
          </cell>
          <cell r="AG25">
            <v>0</v>
          </cell>
          <cell r="AH25">
            <v>483.90648472413574</v>
          </cell>
          <cell r="AI25">
            <v>42.07882475862047</v>
          </cell>
          <cell r="AJ25">
            <v>525.98530948275618</v>
          </cell>
          <cell r="AK25">
            <v>0</v>
          </cell>
          <cell r="AL25">
            <v>204.88035009947703</v>
          </cell>
          <cell r="AM25">
            <v>204.88035009947703</v>
          </cell>
          <cell r="AN25">
            <v>0</v>
          </cell>
          <cell r="AO25">
            <v>29.962966114253863</v>
          </cell>
          <cell r="AP25">
            <v>44.67997108112835</v>
          </cell>
          <cell r="AQ25">
            <v>0</v>
          </cell>
          <cell r="AR25">
            <v>0</v>
          </cell>
          <cell r="AS25">
            <v>52.612969664522844</v>
          </cell>
          <cell r="AT25">
            <v>0</v>
          </cell>
          <cell r="AU25">
            <v>348.90491362655774</v>
          </cell>
          <cell r="AV25">
            <v>68.094358974358983</v>
          </cell>
          <cell r="AW25">
            <v>0</v>
          </cell>
          <cell r="AX25">
            <v>4.4586666666666659</v>
          </cell>
          <cell r="AY25">
            <v>0</v>
          </cell>
          <cell r="AZ25">
            <v>19.2</v>
          </cell>
          <cell r="BA25">
            <v>13.184000000000001</v>
          </cell>
          <cell r="BB25">
            <v>0</v>
          </cell>
          <cell r="BC25">
            <v>4.6933333333333342</v>
          </cell>
          <cell r="BD25">
            <v>45.765120000000003</v>
          </cell>
          <cell r="BE25">
            <v>155.39547897435901</v>
          </cell>
          <cell r="BF25">
            <v>504.30039260091672</v>
          </cell>
          <cell r="BG25">
            <v>21.684916881839417</v>
          </cell>
          <cell r="BH25">
            <v>4.2999999999999997E-2</v>
          </cell>
          <cell r="BI25">
            <v>525.98530948275618</v>
          </cell>
          <cell r="BJ25">
            <v>0</v>
          </cell>
          <cell r="BK25">
            <v>17725.620440169911</v>
          </cell>
          <cell r="BL25">
            <v>1659.1180731999038</v>
          </cell>
          <cell r="BM25">
            <v>212.70744528203895</v>
          </cell>
          <cell r="BN25">
            <v>1880.8966047421995</v>
          </cell>
          <cell r="BO25">
            <v>1160.4742131923738</v>
          </cell>
          <cell r="BP25">
            <v>0</v>
          </cell>
          <cell r="BQ25">
            <v>141.8049635213593</v>
          </cell>
          <cell r="BR25">
            <v>8.8628102200849561</v>
          </cell>
          <cell r="BS25">
            <v>0</v>
          </cell>
          <cell r="BT25">
            <v>0</v>
          </cell>
          <cell r="BU25">
            <v>5063.8641101579606</v>
          </cell>
          <cell r="BV25">
            <v>886.28102200849571</v>
          </cell>
          <cell r="BW25">
            <v>0</v>
          </cell>
          <cell r="BX25">
            <v>299.56298543887152</v>
          </cell>
          <cell r="BY25">
            <v>29</v>
          </cell>
          <cell r="BZ25">
            <v>3.9E-2</v>
          </cell>
          <cell r="CA25">
            <v>691.29919716662664</v>
          </cell>
          <cell r="CB25">
            <v>25409.331251384981</v>
          </cell>
          <cell r="CC25">
            <v>-709.29362615478192</v>
          </cell>
          <cell r="CD25">
            <v>1864.2811770638975</v>
          </cell>
          <cell r="CE25">
            <v>26564.318802294099</v>
          </cell>
        </row>
        <row r="26">
          <cell r="A26">
            <v>42155</v>
          </cell>
          <cell r="B26">
            <v>48</v>
          </cell>
          <cell r="C26" t="str">
            <v>Sun</v>
          </cell>
          <cell r="D26">
            <v>13766.999150043763</v>
          </cell>
          <cell r="E26">
            <v>0</v>
          </cell>
          <cell r="F26">
            <v>13766.999150043763</v>
          </cell>
          <cell r="G26">
            <v>0</v>
          </cell>
          <cell r="H26">
            <v>13766.999150043763</v>
          </cell>
          <cell r="I26">
            <v>5.8137098430641823</v>
          </cell>
          <cell r="J26">
            <v>368.60976141930894</v>
          </cell>
          <cell r="K26">
            <v>0</v>
          </cell>
          <cell r="L26">
            <v>368.60976141930894</v>
          </cell>
          <cell r="M26">
            <v>212.90971081760196</v>
          </cell>
          <cell r="N26">
            <v>131.45625000000001</v>
          </cell>
          <cell r="O26">
            <v>28</v>
          </cell>
          <cell r="P26">
            <v>183</v>
          </cell>
          <cell r="Q26">
            <v>0</v>
          </cell>
          <cell r="R26">
            <v>13</v>
          </cell>
          <cell r="S26">
            <v>11</v>
          </cell>
          <cell r="T26">
            <v>12.6</v>
          </cell>
          <cell r="U26">
            <v>183</v>
          </cell>
          <cell r="V26">
            <v>71.281656335752587</v>
          </cell>
          <cell r="W26">
            <v>0.70851212409542119</v>
          </cell>
          <cell r="X26">
            <v>0</v>
          </cell>
          <cell r="Y26">
            <v>35.289268</v>
          </cell>
          <cell r="Z26">
            <v>0</v>
          </cell>
          <cell r="AA26">
            <v>1.038</v>
          </cell>
          <cell r="AB26">
            <v>36.630260184000001</v>
          </cell>
          <cell r="AC26">
            <v>0</v>
          </cell>
          <cell r="AD26">
            <v>36.630260184000001</v>
          </cell>
          <cell r="AE26">
            <v>44.304497280000007</v>
          </cell>
          <cell r="AF26">
            <v>50.503917739483896</v>
          </cell>
          <cell r="AG26">
            <v>0</v>
          </cell>
          <cell r="AH26">
            <v>177.68441235964357</v>
          </cell>
          <cell r="AI26">
            <v>15.450818466055953</v>
          </cell>
          <cell r="AJ26">
            <v>193.13523082569955</v>
          </cell>
          <cell r="AK26">
            <v>0</v>
          </cell>
          <cell r="AL26">
            <v>75.229503552151712</v>
          </cell>
          <cell r="AM26">
            <v>75.229503552151712</v>
          </cell>
          <cell r="AN26">
            <v>0</v>
          </cell>
          <cell r="AO26">
            <v>0.44720844946647553</v>
          </cell>
          <cell r="AP26">
            <v>33.509978310846265</v>
          </cell>
          <cell r="AQ26">
            <v>0</v>
          </cell>
          <cell r="AR26">
            <v>0</v>
          </cell>
          <cell r="AS26">
            <v>16.897596096635077</v>
          </cell>
          <cell r="AT26">
            <v>0</v>
          </cell>
          <cell r="AU26">
            <v>128.11352297225167</v>
          </cell>
          <cell r="AV26">
            <v>25.00339743589744</v>
          </cell>
          <cell r="AW26">
            <v>0</v>
          </cell>
          <cell r="AX26">
            <v>1.6371666666666664</v>
          </cell>
          <cell r="AY26">
            <v>0</v>
          </cell>
          <cell r="AZ26">
            <v>7.05</v>
          </cell>
          <cell r="BA26">
            <v>4.8410000000000002</v>
          </cell>
          <cell r="BB26">
            <v>0</v>
          </cell>
          <cell r="BC26">
            <v>1.7233333333333336</v>
          </cell>
          <cell r="BD26">
            <v>16.804380000000002</v>
          </cell>
          <cell r="BE26">
            <v>57.059277435897442</v>
          </cell>
          <cell r="BF26">
            <v>185.1728004081491</v>
          </cell>
          <cell r="BG26">
            <v>7.9624304175504115</v>
          </cell>
          <cell r="BH26">
            <v>4.2999999999999997E-2</v>
          </cell>
          <cell r="BI26">
            <v>193.13523082569955</v>
          </cell>
          <cell r="BJ26">
            <v>0</v>
          </cell>
          <cell r="BK26">
            <v>6508.6262553748893</v>
          </cell>
          <cell r="BL26">
            <v>609.20741750308969</v>
          </cell>
          <cell r="BM26">
            <v>78.10351506449868</v>
          </cell>
          <cell r="BN26">
            <v>690.64172205377633</v>
          </cell>
          <cell r="BO26">
            <v>426.11162515657475</v>
          </cell>
          <cell r="BP26">
            <v>0</v>
          </cell>
          <cell r="BQ26">
            <v>52.069010042999111</v>
          </cell>
          <cell r="BR26">
            <v>3.2543131276874444</v>
          </cell>
          <cell r="BS26">
            <v>0</v>
          </cell>
          <cell r="BT26">
            <v>0</v>
          </cell>
          <cell r="BU26">
            <v>1859.387602948626</v>
          </cell>
          <cell r="BV26">
            <v>325.43131276874448</v>
          </cell>
          <cell r="BW26">
            <v>0</v>
          </cell>
          <cell r="BX26">
            <v>109.99578371583563</v>
          </cell>
          <cell r="BY26">
            <v>28</v>
          </cell>
          <cell r="BZ26">
            <v>3.9E-2</v>
          </cell>
          <cell r="CA26">
            <v>253.8364239596207</v>
          </cell>
          <cell r="CB26">
            <v>9329.9888188679233</v>
          </cell>
          <cell r="CC26">
            <v>-260.44375335370898</v>
          </cell>
          <cell r="CD26">
            <v>684.54074470314981</v>
          </cell>
          <cell r="CE26">
            <v>9754.0858102173643</v>
          </cell>
        </row>
        <row r="27">
          <cell r="A27">
            <v>42156</v>
          </cell>
          <cell r="B27">
            <v>49</v>
          </cell>
          <cell r="C27" t="str">
            <v>Mon</v>
          </cell>
          <cell r="D27">
            <v>44149.356572672004</v>
          </cell>
          <cell r="E27">
            <v>0</v>
          </cell>
          <cell r="F27">
            <v>44149.356572672004</v>
          </cell>
          <cell r="G27">
            <v>0</v>
          </cell>
          <cell r="H27">
            <v>44149.356572672004</v>
          </cell>
          <cell r="I27">
            <v>1150.2270594815302</v>
          </cell>
          <cell r="J27">
            <v>330.3543553548032</v>
          </cell>
          <cell r="K27">
            <v>0</v>
          </cell>
          <cell r="L27">
            <v>330.3543553548032</v>
          </cell>
          <cell r="M27">
            <v>731.2870508900553</v>
          </cell>
          <cell r="N27">
            <v>115.430375</v>
          </cell>
          <cell r="O27">
            <v>27</v>
          </cell>
          <cell r="P27">
            <v>183</v>
          </cell>
          <cell r="Q27">
            <v>0</v>
          </cell>
          <cell r="R27">
            <v>13</v>
          </cell>
          <cell r="S27">
            <v>11</v>
          </cell>
          <cell r="T27">
            <v>12.6</v>
          </cell>
          <cell r="U27">
            <v>183</v>
          </cell>
          <cell r="V27">
            <v>74.395500979106075</v>
          </cell>
          <cell r="W27">
            <v>0.67843355962051466</v>
          </cell>
          <cell r="X27">
            <v>0</v>
          </cell>
          <cell r="Y27">
            <v>35.336924000000003</v>
          </cell>
          <cell r="Z27">
            <v>0</v>
          </cell>
          <cell r="AA27">
            <v>1.038</v>
          </cell>
          <cell r="AB27">
            <v>36.679727112000002</v>
          </cell>
          <cell r="AC27">
            <v>0</v>
          </cell>
          <cell r="AD27">
            <v>36.679727112000002</v>
          </cell>
          <cell r="AE27">
            <v>44.304497280000007</v>
          </cell>
          <cell r="AF27">
            <v>50.47240454900642</v>
          </cell>
          <cell r="AG27">
            <v>0</v>
          </cell>
          <cell r="AH27">
            <v>545.96591880288054</v>
          </cell>
          <cell r="AI27">
            <v>47.475297287207006</v>
          </cell>
          <cell r="AJ27">
            <v>593.44121609008755</v>
          </cell>
          <cell r="AK27">
            <v>0</v>
          </cell>
          <cell r="AL27">
            <v>241.25331460476505</v>
          </cell>
          <cell r="AM27">
            <v>241.25331460476505</v>
          </cell>
          <cell r="AN27">
            <v>0</v>
          </cell>
          <cell r="AO27">
            <v>88.479004575502316</v>
          </cell>
          <cell r="AP27">
            <v>30.032214123163925</v>
          </cell>
          <cell r="AQ27">
            <v>0</v>
          </cell>
          <cell r="AR27">
            <v>0</v>
          </cell>
          <cell r="AS27">
            <v>58.038654832544069</v>
          </cell>
          <cell r="AT27">
            <v>0</v>
          </cell>
          <cell r="AU27">
            <v>410.43522934565999</v>
          </cell>
          <cell r="AV27">
            <v>79.266089743589745</v>
          </cell>
          <cell r="AW27">
            <v>0</v>
          </cell>
          <cell r="AX27">
            <v>5.1901666666666655</v>
          </cell>
          <cell r="AY27">
            <v>0</v>
          </cell>
          <cell r="AZ27">
            <v>0</v>
          </cell>
          <cell r="BA27">
            <v>15.347</v>
          </cell>
          <cell r="BB27">
            <v>0</v>
          </cell>
          <cell r="BC27">
            <v>5.4633333333333338</v>
          </cell>
          <cell r="BD27">
            <v>53.27346</v>
          </cell>
          <cell r="BE27">
            <v>158.54004974358975</v>
          </cell>
          <cell r="BF27">
            <v>568.97527908924974</v>
          </cell>
          <cell r="BG27">
            <v>24.465937000837737</v>
          </cell>
          <cell r="BH27">
            <v>4.2999999999999997E-2</v>
          </cell>
          <cell r="BI27">
            <v>593.44121609008755</v>
          </cell>
          <cell r="BJ27">
            <v>0</v>
          </cell>
          <cell r="BK27">
            <v>20025.880914142006</v>
          </cell>
          <cell r="BL27">
            <v>1874.4224535636918</v>
          </cell>
          <cell r="BM27">
            <v>240.31057096970406</v>
          </cell>
          <cell r="BN27">
            <v>2124.9812690912077</v>
          </cell>
          <cell r="BO27">
            <v>1311.0693910977343</v>
          </cell>
          <cell r="BP27">
            <v>0</v>
          </cell>
          <cell r="BQ27">
            <v>160.20704731313606</v>
          </cell>
          <cell r="BR27">
            <v>10.012940457071004</v>
          </cell>
          <cell r="BS27">
            <v>0</v>
          </cell>
          <cell r="BT27">
            <v>0</v>
          </cell>
          <cell r="BU27">
            <v>5721.003672492544</v>
          </cell>
          <cell r="BV27">
            <v>1001.2940457071004</v>
          </cell>
          <cell r="BW27">
            <v>0</v>
          </cell>
          <cell r="BX27">
            <v>338.43738744899986</v>
          </cell>
          <cell r="BY27">
            <v>27</v>
          </cell>
          <cell r="BZ27">
            <v>3.9E-2</v>
          </cell>
          <cell r="CA27">
            <v>781.00935565153827</v>
          </cell>
          <cell r="CB27">
            <v>28706.709785744737</v>
          </cell>
          <cell r="CC27">
            <v>-857.67383071975996</v>
          </cell>
          <cell r="CD27">
            <v>2103.3691795282543</v>
          </cell>
          <cell r="CE27">
            <v>29952.405134553232</v>
          </cell>
        </row>
        <row r="28">
          <cell r="A28">
            <v>42157</v>
          </cell>
          <cell r="B28">
            <v>49</v>
          </cell>
          <cell r="C28" t="str">
            <v>Tue</v>
          </cell>
          <cell r="D28">
            <v>39704.790474752008</v>
          </cell>
          <cell r="E28">
            <v>0</v>
          </cell>
          <cell r="F28">
            <v>39704.790474752008</v>
          </cell>
          <cell r="G28">
            <v>0</v>
          </cell>
          <cell r="H28">
            <v>39704.790474752008</v>
          </cell>
          <cell r="I28">
            <v>914.28304728019054</v>
          </cell>
          <cell r="J28">
            <v>441.56275220691521</v>
          </cell>
          <cell r="K28">
            <v>0</v>
          </cell>
          <cell r="L28">
            <v>441.56275220691521</v>
          </cell>
          <cell r="M28">
            <v>653.79968125932101</v>
          </cell>
          <cell r="N28">
            <v>154.28812500000001</v>
          </cell>
          <cell r="O28">
            <v>26</v>
          </cell>
          <cell r="P28">
            <v>183</v>
          </cell>
          <cell r="Q28">
            <v>0</v>
          </cell>
          <cell r="R28">
            <v>13</v>
          </cell>
          <cell r="S28">
            <v>11</v>
          </cell>
          <cell r="T28">
            <v>12.6</v>
          </cell>
          <cell r="U28">
            <v>183</v>
          </cell>
          <cell r="V28">
            <v>74.395500979106075</v>
          </cell>
          <cell r="W28">
            <v>0.67843355962051466</v>
          </cell>
          <cell r="X28">
            <v>0</v>
          </cell>
          <cell r="Y28">
            <v>35.336924000000003</v>
          </cell>
          <cell r="Z28">
            <v>0</v>
          </cell>
          <cell r="AA28">
            <v>1.038</v>
          </cell>
          <cell r="AB28">
            <v>36.679727112000002</v>
          </cell>
          <cell r="AC28">
            <v>0</v>
          </cell>
          <cell r="AD28">
            <v>36.679727112000002</v>
          </cell>
          <cell r="AE28">
            <v>44.304497280000007</v>
          </cell>
          <cell r="AF28">
            <v>50.47240454900642</v>
          </cell>
          <cell r="AG28">
            <v>0</v>
          </cell>
          <cell r="AH28">
            <v>491.00290684285903</v>
          </cell>
          <cell r="AI28">
            <v>42.695904942857311</v>
          </cell>
          <cell r="AJ28">
            <v>533.69881178571632</v>
          </cell>
          <cell r="AK28">
            <v>0</v>
          </cell>
          <cell r="AL28">
            <v>216.96606816804376</v>
          </cell>
          <cell r="AM28">
            <v>216.96606816804376</v>
          </cell>
          <cell r="AN28">
            <v>0</v>
          </cell>
          <cell r="AO28">
            <v>70.329465175399264</v>
          </cell>
          <cell r="AP28">
            <v>40.142068382446837</v>
          </cell>
          <cell r="AQ28">
            <v>0</v>
          </cell>
          <cell r="AR28">
            <v>0</v>
          </cell>
          <cell r="AS28">
            <v>51.888863592009606</v>
          </cell>
          <cell r="AT28">
            <v>0</v>
          </cell>
          <cell r="AU28">
            <v>369.11624652562716</v>
          </cell>
          <cell r="AV28">
            <v>71.286282051282072</v>
          </cell>
          <cell r="AW28">
            <v>0</v>
          </cell>
          <cell r="AX28">
            <v>4.6676666666666664</v>
          </cell>
          <cell r="AY28">
            <v>0</v>
          </cell>
          <cell r="AZ28">
            <v>0</v>
          </cell>
          <cell r="BA28">
            <v>13.802000000000001</v>
          </cell>
          <cell r="BB28">
            <v>0</v>
          </cell>
          <cell r="BC28">
            <v>4.913333333333334</v>
          </cell>
          <cell r="BD28">
            <v>47.910360000000004</v>
          </cell>
          <cell r="BE28">
            <v>142.57964205128209</v>
          </cell>
          <cell r="BF28">
            <v>511.69588857690923</v>
          </cell>
          <cell r="BG28">
            <v>22.002923208807097</v>
          </cell>
          <cell r="BH28">
            <v>4.2999999999999997E-2</v>
          </cell>
          <cell r="BI28">
            <v>533.69881178571632</v>
          </cell>
          <cell r="BJ28">
            <v>0</v>
          </cell>
          <cell r="BK28">
            <v>18009.852634194827</v>
          </cell>
          <cell r="BL28">
            <v>1685.7222065606356</v>
          </cell>
          <cell r="BM28">
            <v>216.11823161033792</v>
          </cell>
          <cell r="BN28">
            <v>1911.0569802565226</v>
          </cell>
          <cell r="BO28">
            <v>1179.0825396449425</v>
          </cell>
          <cell r="BP28">
            <v>0</v>
          </cell>
          <cell r="BQ28">
            <v>144.0788210735586</v>
          </cell>
          <cell r="BR28">
            <v>9.0049263170974125</v>
          </cell>
          <cell r="BS28">
            <v>0</v>
          </cell>
          <cell r="BT28">
            <v>0</v>
          </cell>
          <cell r="BU28">
            <v>5145.0637054630943</v>
          </cell>
          <cell r="BV28">
            <v>900.49263170974143</v>
          </cell>
          <cell r="BW28">
            <v>0</v>
          </cell>
          <cell r="BX28">
            <v>304.3665095178925</v>
          </cell>
          <cell r="BY28">
            <v>26</v>
          </cell>
          <cell r="BZ28">
            <v>3.9E-2</v>
          </cell>
          <cell r="CA28">
            <v>702.38425273359826</v>
          </cell>
          <cell r="CB28">
            <v>25816.772558991914</v>
          </cell>
          <cell r="CC28">
            <v>-771.33082762716685</v>
          </cell>
          <cell r="CD28">
            <v>1891.6206044079606</v>
          </cell>
          <cell r="CE28">
            <v>26937.062335772709</v>
          </cell>
        </row>
        <row r="29">
          <cell r="A29">
            <v>42158</v>
          </cell>
          <cell r="B29">
            <v>49</v>
          </cell>
          <cell r="C29" t="str">
            <v>Wed</v>
          </cell>
          <cell r="D29">
            <v>51556.966735872003</v>
          </cell>
          <cell r="E29">
            <v>0</v>
          </cell>
          <cell r="F29">
            <v>51556.966735872003</v>
          </cell>
          <cell r="G29">
            <v>0</v>
          </cell>
          <cell r="H29">
            <v>51556.966735872003</v>
          </cell>
          <cell r="I29">
            <v>1020.4578527707935</v>
          </cell>
          <cell r="J29">
            <v>510.250291439102</v>
          </cell>
          <cell r="K29">
            <v>0</v>
          </cell>
          <cell r="L29">
            <v>510.250291439102</v>
          </cell>
          <cell r="M29">
            <v>881.41882954960306</v>
          </cell>
          <cell r="N29">
            <v>178.2885</v>
          </cell>
          <cell r="O29">
            <v>25</v>
          </cell>
          <cell r="P29">
            <v>183</v>
          </cell>
          <cell r="Q29">
            <v>0</v>
          </cell>
          <cell r="R29">
            <v>13</v>
          </cell>
          <cell r="S29">
            <v>11</v>
          </cell>
          <cell r="T29">
            <v>12.6</v>
          </cell>
          <cell r="U29">
            <v>183</v>
          </cell>
          <cell r="V29">
            <v>74.395500979106075</v>
          </cell>
          <cell r="W29">
            <v>0.67843355962051466</v>
          </cell>
          <cell r="X29">
            <v>0</v>
          </cell>
          <cell r="Y29">
            <v>35.336924000000003</v>
          </cell>
          <cell r="Z29">
            <v>0</v>
          </cell>
          <cell r="AA29">
            <v>1.038</v>
          </cell>
          <cell r="AB29">
            <v>36.679727112000002</v>
          </cell>
          <cell r="AC29">
            <v>0</v>
          </cell>
          <cell r="AD29">
            <v>36.679727112000002</v>
          </cell>
          <cell r="AE29">
            <v>44.304497280000007</v>
          </cell>
          <cell r="AF29">
            <v>50.47240454900642</v>
          </cell>
          <cell r="AG29">
            <v>0</v>
          </cell>
          <cell r="AH29">
            <v>637.57093873624967</v>
          </cell>
          <cell r="AI29">
            <v>55.440951194456503</v>
          </cell>
          <cell r="AJ29">
            <v>693.01188993070616</v>
          </cell>
          <cell r="AK29">
            <v>0</v>
          </cell>
          <cell r="AL29">
            <v>281.7320586659672</v>
          </cell>
          <cell r="AM29">
            <v>281.7320586659672</v>
          </cell>
          <cell r="AN29">
            <v>0</v>
          </cell>
          <cell r="AO29">
            <v>78.496757905445648</v>
          </cell>
          <cell r="AP29">
            <v>46.386390130827451</v>
          </cell>
          <cell r="AQ29">
            <v>0</v>
          </cell>
          <cell r="AR29">
            <v>0</v>
          </cell>
          <cell r="AS29">
            <v>69.953875361079611</v>
          </cell>
          <cell r="AT29">
            <v>0</v>
          </cell>
          <cell r="AU29">
            <v>479.30020071238147</v>
          </cell>
          <cell r="AV29">
            <v>92.565769230769234</v>
          </cell>
          <cell r="AW29">
            <v>0</v>
          </cell>
          <cell r="AX29">
            <v>6.0609999999999991</v>
          </cell>
          <cell r="AY29">
            <v>0</v>
          </cell>
          <cell r="AZ29">
            <v>0</v>
          </cell>
          <cell r="BA29">
            <v>17.921999999999997</v>
          </cell>
          <cell r="BB29">
            <v>0</v>
          </cell>
          <cell r="BC29">
            <v>6.38</v>
          </cell>
          <cell r="BD29">
            <v>62.211959999999998</v>
          </cell>
          <cell r="BE29">
            <v>185.14072923076924</v>
          </cell>
          <cell r="BF29">
            <v>664.44092994315065</v>
          </cell>
          <cell r="BG29">
            <v>28.570959987555479</v>
          </cell>
          <cell r="BH29">
            <v>4.2999999999999997E-2</v>
          </cell>
          <cell r="BI29">
            <v>693.01188993070616</v>
          </cell>
          <cell r="BJ29">
            <v>0</v>
          </cell>
          <cell r="BK29">
            <v>23385.928047387308</v>
          </cell>
          <cell r="BL29">
            <v>2188.9228652354518</v>
          </cell>
          <cell r="BM29">
            <v>280.63113656864772</v>
          </cell>
          <cell r="BN29">
            <v>2481.5217504823499</v>
          </cell>
          <cell r="BO29">
            <v>1531.0474768523877</v>
          </cell>
          <cell r="BP29">
            <v>0</v>
          </cell>
          <cell r="BQ29">
            <v>187.08742437909848</v>
          </cell>
          <cell r="BR29">
            <v>11.692964023693655</v>
          </cell>
          <cell r="BS29">
            <v>0</v>
          </cell>
          <cell r="BT29">
            <v>0</v>
          </cell>
          <cell r="BU29">
            <v>6680.9036175416286</v>
          </cell>
          <cell r="BV29">
            <v>1169.2964023693655</v>
          </cell>
          <cell r="BW29">
            <v>0</v>
          </cell>
          <cell r="BX29">
            <v>395.22218400084546</v>
          </cell>
          <cell r="BY29">
            <v>25</v>
          </cell>
          <cell r="BZ29">
            <v>3.9E-2</v>
          </cell>
          <cell r="CA29">
            <v>912.05119384810507</v>
          </cell>
          <cell r="CB29">
            <v>33523.271830332778</v>
          </cell>
          <cell r="CC29">
            <v>-1001.5788358740822</v>
          </cell>
          <cell r="CD29">
            <v>2456.2834713954112</v>
          </cell>
          <cell r="CE29">
            <v>34977.97646585411</v>
          </cell>
        </row>
        <row r="30">
          <cell r="A30">
            <v>42159</v>
          </cell>
          <cell r="B30">
            <v>49</v>
          </cell>
          <cell r="C30" t="str">
            <v>Thu</v>
          </cell>
          <cell r="D30">
            <v>47705.009451008002</v>
          </cell>
          <cell r="E30">
            <v>0</v>
          </cell>
          <cell r="F30">
            <v>47705.009451008002</v>
          </cell>
          <cell r="G30">
            <v>0</v>
          </cell>
          <cell r="H30">
            <v>47705.009451008002</v>
          </cell>
          <cell r="I30">
            <v>1079.4438558211282</v>
          </cell>
          <cell r="J30">
            <v>559.31281946209265</v>
          </cell>
          <cell r="K30">
            <v>0</v>
          </cell>
          <cell r="L30">
            <v>559.31281946209265</v>
          </cell>
          <cell r="M30">
            <v>774.87369630734338</v>
          </cell>
          <cell r="N30">
            <v>195.43162500000003</v>
          </cell>
          <cell r="O30">
            <v>24</v>
          </cell>
          <cell r="P30">
            <v>183</v>
          </cell>
          <cell r="Q30">
            <v>0</v>
          </cell>
          <cell r="R30">
            <v>13</v>
          </cell>
          <cell r="S30">
            <v>11</v>
          </cell>
          <cell r="T30">
            <v>12.6</v>
          </cell>
          <cell r="U30">
            <v>183</v>
          </cell>
          <cell r="V30">
            <v>74.395500979106075</v>
          </cell>
          <cell r="W30">
            <v>0.67843355962051466</v>
          </cell>
          <cell r="X30">
            <v>0</v>
          </cell>
          <cell r="Y30">
            <v>35.336924000000003</v>
          </cell>
          <cell r="Z30">
            <v>0</v>
          </cell>
          <cell r="AA30">
            <v>1.038</v>
          </cell>
          <cell r="AB30">
            <v>36.679727112000002</v>
          </cell>
          <cell r="AC30">
            <v>0</v>
          </cell>
          <cell r="AD30">
            <v>36.679727112000002</v>
          </cell>
          <cell r="AE30">
            <v>44.304497280000007</v>
          </cell>
          <cell r="AF30">
            <v>50.47240454900642</v>
          </cell>
          <cell r="AG30">
            <v>0</v>
          </cell>
          <cell r="AH30">
            <v>589.93632837089774</v>
          </cell>
          <cell r="AI30">
            <v>51.298811162686768</v>
          </cell>
          <cell r="AJ30">
            <v>641.23513953358452</v>
          </cell>
          <cell r="AK30">
            <v>0</v>
          </cell>
          <cell r="AL30">
            <v>260.68311175414209</v>
          </cell>
          <cell r="AM30">
            <v>260.68311175414209</v>
          </cell>
          <cell r="AN30">
            <v>0</v>
          </cell>
          <cell r="AO30">
            <v>83.034142755471393</v>
          </cell>
          <cell r="AP30">
            <v>50.846619951099328</v>
          </cell>
          <cell r="AQ30">
            <v>0</v>
          </cell>
          <cell r="AR30">
            <v>0</v>
          </cell>
          <cell r="AS30">
            <v>61.497912405344714</v>
          </cell>
          <cell r="AT30">
            <v>0</v>
          </cell>
          <cell r="AU30">
            <v>443.49041560168632</v>
          </cell>
          <cell r="AV30">
            <v>85.64993589743591</v>
          </cell>
          <cell r="AW30">
            <v>0</v>
          </cell>
          <cell r="AX30">
            <v>5.6081666666666656</v>
          </cell>
          <cell r="AY30">
            <v>0</v>
          </cell>
          <cell r="AZ30">
            <v>0</v>
          </cell>
          <cell r="BA30">
            <v>16.583000000000002</v>
          </cell>
          <cell r="BB30">
            <v>0</v>
          </cell>
          <cell r="BC30">
            <v>5.9033333333333342</v>
          </cell>
          <cell r="BD30">
            <v>57.563940000000002</v>
          </cell>
          <cell r="BE30">
            <v>171.30837589743592</v>
          </cell>
          <cell r="BF30">
            <v>614.79879149912222</v>
          </cell>
          <cell r="BG30">
            <v>26.436348034462256</v>
          </cell>
          <cell r="BH30">
            <v>4.2999999999999997E-2</v>
          </cell>
          <cell r="BI30">
            <v>641.23513953358452</v>
          </cell>
          <cell r="BJ30">
            <v>0</v>
          </cell>
          <cell r="BK30">
            <v>21638.703538099751</v>
          </cell>
          <cell r="BL30">
            <v>2025.3826511661368</v>
          </cell>
          <cell r="BM30">
            <v>259.66444245719703</v>
          </cell>
          <cell r="BN30">
            <v>2296.120700158956</v>
          </cell>
          <cell r="BO30">
            <v>1416.6588722599681</v>
          </cell>
          <cell r="BP30">
            <v>0</v>
          </cell>
          <cell r="BQ30">
            <v>173.10962830479804</v>
          </cell>
          <cell r="BR30">
            <v>10.819351769049877</v>
          </cell>
          <cell r="BS30">
            <v>0</v>
          </cell>
          <cell r="BT30">
            <v>0</v>
          </cell>
          <cell r="BU30">
            <v>6181.7556461161048</v>
          </cell>
          <cell r="BV30">
            <v>1081.9351769049877</v>
          </cell>
          <cell r="BW30">
            <v>0</v>
          </cell>
          <cell r="BX30">
            <v>365.69408979388578</v>
          </cell>
          <cell r="BY30">
            <v>24</v>
          </cell>
          <cell r="BZ30">
            <v>3.9E-2</v>
          </cell>
          <cell r="CA30">
            <v>843.90943798589035</v>
          </cell>
          <cell r="CB30">
            <v>31018.659567147002</v>
          </cell>
          <cell r="CC30">
            <v>-926.74823319383472</v>
          </cell>
          <cell r="CD30">
            <v>2272.76803962449</v>
          </cell>
          <cell r="CE30">
            <v>32364.679373577655</v>
          </cell>
        </row>
        <row r="31">
          <cell r="A31">
            <v>42160</v>
          </cell>
          <cell r="B31">
            <v>49</v>
          </cell>
          <cell r="C31" t="str">
            <v>Fri</v>
          </cell>
          <cell r="D31">
            <v>61335.012151296003</v>
          </cell>
          <cell r="E31">
            <v>0</v>
          </cell>
          <cell r="F31">
            <v>61335.012151296003</v>
          </cell>
          <cell r="G31">
            <v>0</v>
          </cell>
          <cell r="H31">
            <v>61335.012151296003</v>
          </cell>
          <cell r="I31">
            <v>1338.9822692426017</v>
          </cell>
          <cell r="J31">
            <v>559.31281946209265</v>
          </cell>
          <cell r="K31">
            <v>0</v>
          </cell>
          <cell r="L31">
            <v>559.31281946209265</v>
          </cell>
          <cell r="M31">
            <v>920.16251436497021</v>
          </cell>
          <cell r="N31">
            <v>195.43162500000003</v>
          </cell>
          <cell r="O31">
            <v>23</v>
          </cell>
          <cell r="P31">
            <v>183</v>
          </cell>
          <cell r="Q31">
            <v>0</v>
          </cell>
          <cell r="R31">
            <v>13</v>
          </cell>
          <cell r="S31">
            <v>11</v>
          </cell>
          <cell r="T31">
            <v>12.6</v>
          </cell>
          <cell r="U31">
            <v>183</v>
          </cell>
          <cell r="V31">
            <v>74.395500979106075</v>
          </cell>
          <cell r="W31">
            <v>0.67843355962051466</v>
          </cell>
          <cell r="X31">
            <v>0</v>
          </cell>
          <cell r="Y31">
            <v>35.336924000000003</v>
          </cell>
          <cell r="Z31">
            <v>0</v>
          </cell>
          <cell r="AA31">
            <v>1.038</v>
          </cell>
          <cell r="AB31">
            <v>36.679727112000002</v>
          </cell>
          <cell r="AC31">
            <v>0</v>
          </cell>
          <cell r="AD31">
            <v>36.679727112000002</v>
          </cell>
          <cell r="AE31">
            <v>44.304497280000007</v>
          </cell>
          <cell r="AF31">
            <v>50.47240454900642</v>
          </cell>
          <cell r="AG31">
            <v>0</v>
          </cell>
          <cell r="AH31">
            <v>758.4895650482971</v>
          </cell>
          <cell r="AI31">
            <v>65.955614352025833</v>
          </cell>
          <cell r="AJ31">
            <v>824.4451794003229</v>
          </cell>
          <cell r="AK31">
            <v>0</v>
          </cell>
          <cell r="AL31">
            <v>335.16400082675409</v>
          </cell>
          <cell r="AM31">
            <v>335.16400082675409</v>
          </cell>
          <cell r="AN31">
            <v>0</v>
          </cell>
          <cell r="AO31">
            <v>102.99863609558473</v>
          </cell>
          <cell r="AP31">
            <v>50.846619951099328</v>
          </cell>
          <cell r="AQ31">
            <v>0</v>
          </cell>
          <cell r="AR31">
            <v>0</v>
          </cell>
          <cell r="AS31">
            <v>73.028770981346852</v>
          </cell>
          <cell r="AT31">
            <v>0</v>
          </cell>
          <cell r="AU31">
            <v>570.20196291645379</v>
          </cell>
          <cell r="AV31">
            <v>110.12134615384616</v>
          </cell>
          <cell r="AW31">
            <v>0</v>
          </cell>
          <cell r="AX31">
            <v>7.2104999999999988</v>
          </cell>
          <cell r="AY31">
            <v>0</v>
          </cell>
          <cell r="AZ31">
            <v>0</v>
          </cell>
          <cell r="BA31">
            <v>21.320999999999998</v>
          </cell>
          <cell r="BB31">
            <v>0</v>
          </cell>
          <cell r="BC31">
            <v>7.59</v>
          </cell>
          <cell r="BD31">
            <v>74.010779999999997</v>
          </cell>
          <cell r="BE31">
            <v>220.25362615384617</v>
          </cell>
          <cell r="BF31">
            <v>790.45558907029999</v>
          </cell>
          <cell r="BG31">
            <v>33.989590330022899</v>
          </cell>
          <cell r="BH31">
            <v>4.2999999999999997E-2</v>
          </cell>
          <cell r="BI31">
            <v>824.4451794003229</v>
          </cell>
          <cell r="BJ31">
            <v>0</v>
          </cell>
          <cell r="BK31">
            <v>27821.19026327111</v>
          </cell>
          <cell r="BL31">
            <v>2604.0634086421755</v>
          </cell>
          <cell r="BM31">
            <v>333.85428315925327</v>
          </cell>
          <cell r="BN31">
            <v>2952.1551859186575</v>
          </cell>
          <cell r="BO31">
            <v>1821.4185500485303</v>
          </cell>
          <cell r="BP31">
            <v>0</v>
          </cell>
          <cell r="BQ31">
            <v>222.56952210616888</v>
          </cell>
          <cell r="BR31">
            <v>13.910595131635555</v>
          </cell>
          <cell r="BS31">
            <v>0</v>
          </cell>
          <cell r="BT31">
            <v>0</v>
          </cell>
          <cell r="BU31">
            <v>7947.9715450064205</v>
          </cell>
          <cell r="BV31">
            <v>1391.0595131635555</v>
          </cell>
          <cell r="BW31">
            <v>0</v>
          </cell>
          <cell r="BX31">
            <v>470.17811544928168</v>
          </cell>
          <cell r="BY31">
            <v>23</v>
          </cell>
          <cell r="BZ31">
            <v>3.9E-2</v>
          </cell>
          <cell r="CA31">
            <v>1085.0264202675733</v>
          </cell>
          <cell r="CB31">
            <v>39881.133729189001</v>
          </cell>
          <cell r="CC31">
            <v>-1191.5334426777874</v>
          </cell>
          <cell r="CD31">
            <v>2922.1303366600582</v>
          </cell>
          <cell r="CE31">
            <v>41611.730623171272</v>
          </cell>
        </row>
        <row r="32">
          <cell r="A32">
            <v>42161</v>
          </cell>
          <cell r="B32">
            <v>49</v>
          </cell>
          <cell r="C32" t="str">
            <v>Sat</v>
          </cell>
          <cell r="D32">
            <v>37926.964035584002</v>
          </cell>
          <cell r="E32">
            <v>0</v>
          </cell>
          <cell r="F32">
            <v>37926.964035584002</v>
          </cell>
          <cell r="G32">
            <v>0</v>
          </cell>
          <cell r="H32">
            <v>37926.964035584002</v>
          </cell>
          <cell r="I32">
            <v>395.2062204372437</v>
          </cell>
          <cell r="J32">
            <v>497.16695063297112</v>
          </cell>
          <cell r="K32">
            <v>0</v>
          </cell>
          <cell r="L32">
            <v>497.16695063297112</v>
          </cell>
          <cell r="M32">
            <v>663.48560246316265</v>
          </cell>
          <cell r="N32">
            <v>173.71699999999998</v>
          </cell>
          <cell r="O32">
            <v>22</v>
          </cell>
          <cell r="P32">
            <v>183</v>
          </cell>
          <cell r="Q32">
            <v>0</v>
          </cell>
          <cell r="R32">
            <v>13</v>
          </cell>
          <cell r="S32">
            <v>11</v>
          </cell>
          <cell r="T32">
            <v>12.6</v>
          </cell>
          <cell r="U32">
            <v>183</v>
          </cell>
          <cell r="V32">
            <v>74.395500979106075</v>
          </cell>
          <cell r="W32">
            <v>0.67843355962051466</v>
          </cell>
          <cell r="X32">
            <v>0</v>
          </cell>
          <cell r="Y32">
            <v>35.336924000000003</v>
          </cell>
          <cell r="Z32">
            <v>0</v>
          </cell>
          <cell r="AA32">
            <v>1.038</v>
          </cell>
          <cell r="AB32">
            <v>36.679727112000002</v>
          </cell>
          <cell r="AC32">
            <v>0</v>
          </cell>
          <cell r="AD32">
            <v>36.679727112000002</v>
          </cell>
          <cell r="AE32">
            <v>44.304497280000007</v>
          </cell>
          <cell r="AF32">
            <v>50.47240454900642</v>
          </cell>
          <cell r="AG32">
            <v>0</v>
          </cell>
          <cell r="AH32">
            <v>469.01770205885038</v>
          </cell>
          <cell r="AI32">
            <v>40.78414800511743</v>
          </cell>
          <cell r="AJ32">
            <v>509.80185006396783</v>
          </cell>
          <cell r="AK32">
            <v>0</v>
          </cell>
          <cell r="AL32">
            <v>207.25116959335523</v>
          </cell>
          <cell r="AM32">
            <v>207.25116959335523</v>
          </cell>
          <cell r="AN32">
            <v>0</v>
          </cell>
          <cell r="AO32">
            <v>30.400478495172589</v>
          </cell>
          <cell r="AP32">
            <v>45.196995512088286</v>
          </cell>
          <cell r="AQ32">
            <v>0</v>
          </cell>
          <cell r="AR32">
            <v>0</v>
          </cell>
          <cell r="AS32">
            <v>52.657587497076406</v>
          </cell>
          <cell r="AT32">
            <v>0</v>
          </cell>
          <cell r="AU32">
            <v>352.588653397614</v>
          </cell>
          <cell r="AV32">
            <v>68.094358974358983</v>
          </cell>
          <cell r="AW32">
            <v>0</v>
          </cell>
          <cell r="AX32">
            <v>4.4586666666666659</v>
          </cell>
          <cell r="AY32">
            <v>0</v>
          </cell>
          <cell r="AZ32">
            <v>0</v>
          </cell>
          <cell r="BA32">
            <v>13.184000000000001</v>
          </cell>
          <cell r="BB32">
            <v>0</v>
          </cell>
          <cell r="BC32">
            <v>4.6933333333333342</v>
          </cell>
          <cell r="BD32">
            <v>45.765120000000003</v>
          </cell>
          <cell r="BE32">
            <v>136.19547897435899</v>
          </cell>
          <cell r="BF32">
            <v>488.78413237197299</v>
          </cell>
          <cell r="BG32">
            <v>21.017717691994836</v>
          </cell>
          <cell r="BH32">
            <v>4.2999999999999997E-2</v>
          </cell>
          <cell r="BI32">
            <v>509.80185006396783</v>
          </cell>
          <cell r="BJ32">
            <v>0</v>
          </cell>
          <cell r="BK32">
            <v>17203.441322215953</v>
          </cell>
          <cell r="BL32">
            <v>1610.2421077594131</v>
          </cell>
          <cell r="BM32">
            <v>206.44129586659142</v>
          </cell>
          <cell r="BN32">
            <v>1825.4872647226484</v>
          </cell>
          <cell r="BO32">
            <v>1126.2877990638256</v>
          </cell>
          <cell r="BP32">
            <v>0</v>
          </cell>
          <cell r="BQ32">
            <v>137.62753057772761</v>
          </cell>
          <cell r="BR32">
            <v>8.6017206611079757</v>
          </cell>
          <cell r="BS32">
            <v>0</v>
          </cell>
          <cell r="BT32">
            <v>0</v>
          </cell>
          <cell r="BU32">
            <v>4914.6877186513138</v>
          </cell>
          <cell r="BV32">
            <v>860.17206611079769</v>
          </cell>
          <cell r="BW32">
            <v>0</v>
          </cell>
          <cell r="BX32">
            <v>290.73815834544956</v>
          </cell>
          <cell r="BY32">
            <v>22</v>
          </cell>
          <cell r="BZ32">
            <v>3.9E-2</v>
          </cell>
          <cell r="CA32">
            <v>670.93421156642216</v>
          </cell>
          <cell r="CB32">
            <v>24660.797668290783</v>
          </cell>
          <cell r="CC32">
            <v>-736.79362639012948</v>
          </cell>
          <cell r="CD32">
            <v>1806.921174359843</v>
          </cell>
          <cell r="CE32">
            <v>25730.925216260497</v>
          </cell>
        </row>
        <row r="33">
          <cell r="A33">
            <v>42162</v>
          </cell>
          <cell r="B33">
            <v>49</v>
          </cell>
          <cell r="C33" t="str">
            <v>Sun</v>
          </cell>
          <cell r="D33">
            <v>13926.307106816001</v>
          </cell>
          <cell r="E33">
            <v>0</v>
          </cell>
          <cell r="F33">
            <v>13926.307106816001</v>
          </cell>
          <cell r="G33">
            <v>0</v>
          </cell>
          <cell r="H33">
            <v>13926.307106816001</v>
          </cell>
          <cell r="I33">
            <v>5.8986003050334874</v>
          </cell>
          <cell r="J33">
            <v>372.87521297472841</v>
          </cell>
          <cell r="K33">
            <v>0</v>
          </cell>
          <cell r="L33">
            <v>372.87521297472841</v>
          </cell>
          <cell r="M33">
            <v>213.09026648451945</v>
          </cell>
          <cell r="N33">
            <v>130.28775000000002</v>
          </cell>
          <cell r="O33">
            <v>21</v>
          </cell>
          <cell r="P33">
            <v>183</v>
          </cell>
          <cell r="Q33">
            <v>0</v>
          </cell>
          <cell r="R33">
            <v>13</v>
          </cell>
          <cell r="S33">
            <v>11</v>
          </cell>
          <cell r="T33">
            <v>12.6</v>
          </cell>
          <cell r="U33">
            <v>183</v>
          </cell>
          <cell r="V33">
            <v>74.395500979106075</v>
          </cell>
          <cell r="W33">
            <v>0.67843355962051466</v>
          </cell>
          <cell r="X33">
            <v>0</v>
          </cell>
          <cell r="Y33">
            <v>35.336924000000003</v>
          </cell>
          <cell r="Z33">
            <v>0</v>
          </cell>
          <cell r="AA33">
            <v>1.038</v>
          </cell>
          <cell r="AB33">
            <v>36.679727112000002</v>
          </cell>
          <cell r="AC33">
            <v>0</v>
          </cell>
          <cell r="AD33">
            <v>36.679727112000002</v>
          </cell>
          <cell r="AE33">
            <v>44.304497280000007</v>
          </cell>
          <cell r="AF33">
            <v>50.47240454900642</v>
          </cell>
          <cell r="AG33">
            <v>0</v>
          </cell>
          <cell r="AH33">
            <v>172.21743747473411</v>
          </cell>
          <cell r="AI33">
            <v>14.975429345629056</v>
          </cell>
          <cell r="AJ33">
            <v>187.19286682036318</v>
          </cell>
          <cell r="AK33">
            <v>0</v>
          </cell>
          <cell r="AL33">
            <v>76.100038835060118</v>
          </cell>
          <cell r="AM33">
            <v>76.100038835060118</v>
          </cell>
          <cell r="AN33">
            <v>0</v>
          </cell>
          <cell r="AO33">
            <v>0.45373848500257596</v>
          </cell>
          <cell r="AP33">
            <v>33.897746634066216</v>
          </cell>
          <cell r="AQ33">
            <v>0</v>
          </cell>
          <cell r="AR33">
            <v>0</v>
          </cell>
          <cell r="AS33">
            <v>16.911925911469798</v>
          </cell>
          <cell r="AT33">
            <v>0</v>
          </cell>
          <cell r="AU33">
            <v>129.46614616943637</v>
          </cell>
          <cell r="AV33">
            <v>25.00339743589744</v>
          </cell>
          <cell r="AW33">
            <v>0</v>
          </cell>
          <cell r="AX33">
            <v>1.6371666666666664</v>
          </cell>
          <cell r="AY33">
            <v>0</v>
          </cell>
          <cell r="AZ33">
            <v>0</v>
          </cell>
          <cell r="BA33">
            <v>4.8410000000000002</v>
          </cell>
          <cell r="BB33">
            <v>0</v>
          </cell>
          <cell r="BC33">
            <v>1.7233333333333336</v>
          </cell>
          <cell r="BD33">
            <v>16.804380000000002</v>
          </cell>
          <cell r="BE33">
            <v>50.009277435897445</v>
          </cell>
          <cell r="BF33">
            <v>179.47542360533382</v>
          </cell>
          <cell r="BG33">
            <v>7.7174432150293537</v>
          </cell>
          <cell r="BH33">
            <v>4.2999999999999997E-2</v>
          </cell>
          <cell r="BI33">
            <v>187.19286682036318</v>
          </cell>
          <cell r="BJ33">
            <v>0</v>
          </cell>
          <cell r="BK33">
            <v>6316.8886105011698</v>
          </cell>
          <cell r="BL33">
            <v>591.26077394290951</v>
          </cell>
          <cell r="BM33">
            <v>75.802663326014041</v>
          </cell>
          <cell r="BN33">
            <v>670.29610501534739</v>
          </cell>
          <cell r="BO33">
            <v>413.55880121874844</v>
          </cell>
          <cell r="BP33">
            <v>0</v>
          </cell>
          <cell r="BQ33">
            <v>50.535108884009361</v>
          </cell>
          <cell r="BR33">
            <v>3.1584443052505851</v>
          </cell>
          <cell r="BS33">
            <v>0</v>
          </cell>
          <cell r="BT33">
            <v>0</v>
          </cell>
          <cell r="BU33">
            <v>1804.6118966922791</v>
          </cell>
          <cell r="BV33">
            <v>315.84443052505856</v>
          </cell>
          <cell r="BW33">
            <v>0</v>
          </cell>
          <cell r="BX33">
            <v>106.75541751746975</v>
          </cell>
          <cell r="BY33">
            <v>21</v>
          </cell>
          <cell r="BZ33">
            <v>3.9E-2</v>
          </cell>
          <cell r="CA33">
            <v>246.35865580954564</v>
          </cell>
          <cell r="CB33">
            <v>9055.1366438255227</v>
          </cell>
          <cell r="CC33">
            <v>-270.54140969012565</v>
          </cell>
          <cell r="CD33">
            <v>663.4788687102548</v>
          </cell>
          <cell r="CE33">
            <v>9448.0741028456505</v>
          </cell>
        </row>
        <row r="34">
          <cell r="A34">
            <v>42163</v>
          </cell>
          <cell r="B34">
            <v>50</v>
          </cell>
          <cell r="C34" t="str">
            <v>Mon</v>
          </cell>
          <cell r="D34">
            <v>43631.981300335996</v>
          </cell>
          <cell r="E34">
            <v>0</v>
          </cell>
          <cell r="F34">
            <v>43631.981300335996</v>
          </cell>
          <cell r="G34">
            <v>0</v>
          </cell>
          <cell r="H34">
            <v>43631.981300335996</v>
          </cell>
          <cell r="I34">
            <v>1150.2270594815302</v>
          </cell>
          <cell r="J34">
            <v>326.48301525298905</v>
          </cell>
          <cell r="K34">
            <v>0</v>
          </cell>
          <cell r="L34">
            <v>326.48301525298905</v>
          </cell>
          <cell r="M34">
            <v>691.57623726122995</v>
          </cell>
          <cell r="N34">
            <v>193.07412499999998</v>
          </cell>
          <cell r="O34">
            <v>20</v>
          </cell>
          <cell r="P34">
            <v>183</v>
          </cell>
          <cell r="Q34">
            <v>0</v>
          </cell>
          <cell r="R34">
            <v>13</v>
          </cell>
          <cell r="S34">
            <v>11</v>
          </cell>
          <cell r="T34">
            <v>12.6</v>
          </cell>
          <cell r="U34">
            <v>183</v>
          </cell>
          <cell r="V34">
            <v>75.387485155125148</v>
          </cell>
          <cell r="W34">
            <v>0.76660491624744287</v>
          </cell>
          <cell r="X34">
            <v>0</v>
          </cell>
          <cell r="Y34">
            <v>35.896881999999998</v>
          </cell>
          <cell r="Z34">
            <v>0</v>
          </cell>
          <cell r="AA34">
            <v>1.038</v>
          </cell>
          <cell r="AB34">
            <v>37.260963515999997</v>
          </cell>
          <cell r="AC34">
            <v>5</v>
          </cell>
          <cell r="AD34">
            <v>42.260963515999997</v>
          </cell>
          <cell r="AE34">
            <v>44.304497280000007</v>
          </cell>
          <cell r="AF34">
            <v>57.792416743450055</v>
          </cell>
          <cell r="AG34">
            <v>0</v>
          </cell>
          <cell r="AH34">
            <v>532.46799138756182</v>
          </cell>
          <cell r="AI34">
            <v>46.30156446848364</v>
          </cell>
          <cell r="AJ34">
            <v>578.76955585604549</v>
          </cell>
          <cell r="AK34">
            <v>0</v>
          </cell>
          <cell r="AL34">
            <v>238.42612732424044</v>
          </cell>
          <cell r="AM34">
            <v>238.42612732424044</v>
          </cell>
          <cell r="AN34">
            <v>0</v>
          </cell>
          <cell r="AO34">
            <v>88.479004575502316</v>
          </cell>
          <cell r="AP34">
            <v>29.680274113908094</v>
          </cell>
          <cell r="AQ34">
            <v>0</v>
          </cell>
          <cell r="AR34">
            <v>0</v>
          </cell>
          <cell r="AS34">
            <v>54.887002957240469</v>
          </cell>
          <cell r="AT34">
            <v>0</v>
          </cell>
          <cell r="AU34">
            <v>403.97893529576356</v>
          </cell>
          <cell r="AV34">
            <v>79.266089743589745</v>
          </cell>
          <cell r="AW34">
            <v>0</v>
          </cell>
          <cell r="AX34">
            <v>5.1901666666666655</v>
          </cell>
          <cell r="AY34">
            <v>0</v>
          </cell>
          <cell r="AZ34">
            <v>0</v>
          </cell>
          <cell r="BA34">
            <v>15.347</v>
          </cell>
          <cell r="BB34">
            <v>0</v>
          </cell>
          <cell r="BC34">
            <v>5.4633333333333338</v>
          </cell>
          <cell r="BD34">
            <v>45.662965714285718</v>
          </cell>
          <cell r="BE34">
            <v>150.92955545787547</v>
          </cell>
          <cell r="BF34">
            <v>554.90849075363906</v>
          </cell>
          <cell r="BG34">
            <v>23.861065102406474</v>
          </cell>
          <cell r="BH34">
            <v>4.2999999999999997E-2</v>
          </cell>
          <cell r="BI34">
            <v>578.76955585604549</v>
          </cell>
          <cell r="BJ34">
            <v>0</v>
          </cell>
          <cell r="BK34">
            <v>22502.610357467551</v>
          </cell>
          <cell r="BL34">
            <v>2106.244329458963</v>
          </cell>
          <cell r="BM34">
            <v>270.03132428961061</v>
          </cell>
          <cell r="BN34">
            <v>2387.7913645990075</v>
          </cell>
          <cell r="BO34">
            <v>1473.2177718404537</v>
          </cell>
          <cell r="BP34">
            <v>0</v>
          </cell>
          <cell r="BQ34">
            <v>180.02088285974042</v>
          </cell>
          <cell r="BR34">
            <v>11.251305178733777</v>
          </cell>
          <cell r="BS34">
            <v>0</v>
          </cell>
          <cell r="BT34">
            <v>0</v>
          </cell>
          <cell r="BU34">
            <v>6428.5569782265084</v>
          </cell>
          <cell r="BV34">
            <v>1125.1305178733776</v>
          </cell>
          <cell r="BW34">
            <v>0</v>
          </cell>
          <cell r="BX34">
            <v>380.29411504120156</v>
          </cell>
          <cell r="BY34">
            <v>20</v>
          </cell>
          <cell r="BZ34">
            <v>3.9E-2</v>
          </cell>
          <cell r="CA34">
            <v>877.60180394123449</v>
          </cell>
          <cell r="CB34">
            <v>32257.053146527764</v>
          </cell>
          <cell r="CC34">
            <v>-859.92931312736914</v>
          </cell>
          <cell r="CD34">
            <v>2051.3675370536785</v>
          </cell>
          <cell r="CE34">
            <v>33448.491370454074</v>
          </cell>
        </row>
        <row r="35">
          <cell r="A35">
            <v>42164</v>
          </cell>
          <cell r="B35">
            <v>50</v>
          </cell>
          <cell r="C35" t="str">
            <v>Tue</v>
          </cell>
          <cell r="D35">
            <v>39239.499961376001</v>
          </cell>
          <cell r="E35">
            <v>0</v>
          </cell>
          <cell r="F35">
            <v>39239.499961376001</v>
          </cell>
          <cell r="G35">
            <v>0</v>
          </cell>
          <cell r="H35">
            <v>39239.499961376001</v>
          </cell>
          <cell r="I35">
            <v>914.28304728019054</v>
          </cell>
          <cell r="J35">
            <v>436.38818870449035</v>
          </cell>
          <cell r="K35">
            <v>0</v>
          </cell>
          <cell r="L35">
            <v>436.38818870449035</v>
          </cell>
          <cell r="M35">
            <v>618.29663596202681</v>
          </cell>
          <cell r="N35">
            <v>258.06937499999998</v>
          </cell>
          <cell r="O35">
            <v>19</v>
          </cell>
          <cell r="P35">
            <v>183</v>
          </cell>
          <cell r="Q35">
            <v>0</v>
          </cell>
          <cell r="R35">
            <v>13</v>
          </cell>
          <cell r="S35">
            <v>11</v>
          </cell>
          <cell r="T35">
            <v>12.6</v>
          </cell>
          <cell r="U35">
            <v>183</v>
          </cell>
          <cell r="V35">
            <v>75.387485155125148</v>
          </cell>
          <cell r="W35">
            <v>0.76660491624744287</v>
          </cell>
          <cell r="X35">
            <v>0</v>
          </cell>
          <cell r="Y35">
            <v>35.896881999999998</v>
          </cell>
          <cell r="Z35">
            <v>0</v>
          </cell>
          <cell r="AA35">
            <v>1.038</v>
          </cell>
          <cell r="AB35">
            <v>37.260963515999997</v>
          </cell>
          <cell r="AC35">
            <v>5</v>
          </cell>
          <cell r="AD35">
            <v>42.260963515999997</v>
          </cell>
          <cell r="AE35">
            <v>44.304497280000007</v>
          </cell>
          <cell r="AF35">
            <v>57.792416743450055</v>
          </cell>
          <cell r="AG35">
            <v>0</v>
          </cell>
          <cell r="AH35">
            <v>478.86383118076031</v>
          </cell>
          <cell r="AI35">
            <v>41.640333146153075</v>
          </cell>
          <cell r="AJ35">
            <v>520.50416432691338</v>
          </cell>
          <cell r="AK35">
            <v>0</v>
          </cell>
          <cell r="AL35">
            <v>214.42349705669946</v>
          </cell>
          <cell r="AM35">
            <v>214.42349705669946</v>
          </cell>
          <cell r="AN35">
            <v>0</v>
          </cell>
          <cell r="AO35">
            <v>70.329465175399264</v>
          </cell>
          <cell r="AP35">
            <v>39.671653518590034</v>
          </cell>
          <cell r="AQ35">
            <v>0</v>
          </cell>
          <cell r="AR35">
            <v>0</v>
          </cell>
          <cell r="AS35">
            <v>49.071161584287843</v>
          </cell>
          <cell r="AT35">
            <v>0</v>
          </cell>
          <cell r="AU35">
            <v>363.3099149639753</v>
          </cell>
          <cell r="AV35">
            <v>71.286282051282072</v>
          </cell>
          <cell r="AW35">
            <v>0</v>
          </cell>
          <cell r="AX35">
            <v>4.6676666666666664</v>
          </cell>
          <cell r="AY35">
            <v>0</v>
          </cell>
          <cell r="AZ35">
            <v>0</v>
          </cell>
          <cell r="BA35">
            <v>13.802000000000001</v>
          </cell>
          <cell r="BB35">
            <v>0</v>
          </cell>
          <cell r="BC35">
            <v>4.913333333333334</v>
          </cell>
          <cell r="BD35">
            <v>41.066022857142862</v>
          </cell>
          <cell r="BE35">
            <v>135.73530490842492</v>
          </cell>
          <cell r="BF35">
            <v>499.04521987240025</v>
          </cell>
          <cell r="BG35">
            <v>21.458944454513208</v>
          </cell>
          <cell r="BH35">
            <v>4.2999999999999997E-2</v>
          </cell>
          <cell r="BI35">
            <v>520.50416432691338</v>
          </cell>
          <cell r="BJ35">
            <v>0</v>
          </cell>
          <cell r="BK35">
            <v>20237.246898662095</v>
          </cell>
          <cell r="BL35">
            <v>1894.206309714772</v>
          </cell>
          <cell r="BM35">
            <v>242.84696278394514</v>
          </cell>
          <cell r="BN35">
            <v>2147.4096835991077</v>
          </cell>
          <cell r="BO35">
            <v>1324.9072578967839</v>
          </cell>
          <cell r="BP35">
            <v>0</v>
          </cell>
          <cell r="BQ35">
            <v>161.89797518929677</v>
          </cell>
          <cell r="BR35">
            <v>10.118623449331048</v>
          </cell>
          <cell r="BS35">
            <v>0</v>
          </cell>
          <cell r="BT35">
            <v>0</v>
          </cell>
          <cell r="BU35">
            <v>5781.3868126332363</v>
          </cell>
          <cell r="BV35">
            <v>1011.8623449331049</v>
          </cell>
          <cell r="BW35">
            <v>0</v>
          </cell>
          <cell r="BX35">
            <v>342.00947258738938</v>
          </cell>
          <cell r="BY35">
            <v>19</v>
          </cell>
          <cell r="BZ35">
            <v>3.9E-2</v>
          </cell>
          <cell r="CA35">
            <v>789.25262904782164</v>
          </cell>
          <cell r="CB35">
            <v>29009.698802917588</v>
          </cell>
          <cell r="CC35">
            <v>-773.35924804743263</v>
          </cell>
          <cell r="CD35">
            <v>1844.8540266120333</v>
          </cell>
          <cell r="CE35">
            <v>30081.193581482188</v>
          </cell>
        </row>
        <row r="36">
          <cell r="A36">
            <v>42165</v>
          </cell>
          <cell r="B36">
            <v>50</v>
          </cell>
          <cell r="C36" t="str">
            <v>Wed</v>
          </cell>
          <cell r="D36">
            <v>50952.783531935995</v>
          </cell>
          <cell r="E36">
            <v>0</v>
          </cell>
          <cell r="F36">
            <v>50952.783531935995</v>
          </cell>
          <cell r="G36">
            <v>0</v>
          </cell>
          <cell r="H36">
            <v>50952.783531935995</v>
          </cell>
          <cell r="I36">
            <v>1020.4578527707935</v>
          </cell>
          <cell r="J36">
            <v>504.27079583629995</v>
          </cell>
          <cell r="K36">
            <v>0</v>
          </cell>
          <cell r="L36">
            <v>504.27079583629995</v>
          </cell>
          <cell r="M36">
            <v>833.55546477843609</v>
          </cell>
          <cell r="N36">
            <v>298.21350000000001</v>
          </cell>
          <cell r="O36">
            <v>18</v>
          </cell>
          <cell r="P36">
            <v>183</v>
          </cell>
          <cell r="Q36">
            <v>0</v>
          </cell>
          <cell r="R36">
            <v>13</v>
          </cell>
          <cell r="S36">
            <v>11</v>
          </cell>
          <cell r="T36">
            <v>12.6</v>
          </cell>
          <cell r="U36">
            <v>183</v>
          </cell>
          <cell r="V36">
            <v>75.387485155125148</v>
          </cell>
          <cell r="W36">
            <v>0.76660491624744287</v>
          </cell>
          <cell r="X36">
            <v>0</v>
          </cell>
          <cell r="Y36">
            <v>35.896881999999998</v>
          </cell>
          <cell r="Z36">
            <v>0</v>
          </cell>
          <cell r="AA36">
            <v>1.038</v>
          </cell>
          <cell r="AB36">
            <v>37.260963515999997</v>
          </cell>
          <cell r="AC36">
            <v>5</v>
          </cell>
          <cell r="AD36">
            <v>42.260963515999997</v>
          </cell>
          <cell r="AE36">
            <v>44.304497280000007</v>
          </cell>
          <cell r="AF36">
            <v>57.792416743450055</v>
          </cell>
          <cell r="AG36">
            <v>0</v>
          </cell>
          <cell r="AH36">
            <v>621.80825839889769</v>
          </cell>
          <cell r="AI36">
            <v>54.070283339034589</v>
          </cell>
          <cell r="AJ36">
            <v>675.87854173793221</v>
          </cell>
          <cell r="AK36">
            <v>0</v>
          </cell>
          <cell r="AL36">
            <v>278.4305111034754</v>
          </cell>
          <cell r="AM36">
            <v>278.4305111034754</v>
          </cell>
          <cell r="AN36">
            <v>0</v>
          </cell>
          <cell r="AO36">
            <v>78.496757905445648</v>
          </cell>
          <cell r="AP36">
            <v>45.842799621481809</v>
          </cell>
          <cell r="AQ36">
            <v>0</v>
          </cell>
          <cell r="AR36">
            <v>0</v>
          </cell>
          <cell r="AS36">
            <v>66.15519561733619</v>
          </cell>
          <cell r="AT36">
            <v>0</v>
          </cell>
          <cell r="AU36">
            <v>471.76063584874402</v>
          </cell>
          <cell r="AV36">
            <v>92.565769230769234</v>
          </cell>
          <cell r="AW36">
            <v>0</v>
          </cell>
          <cell r="AX36">
            <v>6.0609999999999991</v>
          </cell>
          <cell r="AY36">
            <v>0</v>
          </cell>
          <cell r="AZ36">
            <v>0</v>
          </cell>
          <cell r="BA36">
            <v>17.921999999999997</v>
          </cell>
          <cell r="BB36">
            <v>0</v>
          </cell>
          <cell r="BC36">
            <v>6.38</v>
          </cell>
          <cell r="BD36">
            <v>53.324537142857139</v>
          </cell>
          <cell r="BE36">
            <v>176.25330637362637</v>
          </cell>
          <cell r="BF36">
            <v>648.01394222237036</v>
          </cell>
          <cell r="BG36">
            <v>27.86459951556192</v>
          </cell>
          <cell r="BH36">
            <v>4.2999999999999997E-2</v>
          </cell>
          <cell r="BI36">
            <v>675.87854173793221</v>
          </cell>
          <cell r="BJ36">
            <v>0</v>
          </cell>
          <cell r="BK36">
            <v>26278.216122143316</v>
          </cell>
          <cell r="BL36">
            <v>2459.6410290326144</v>
          </cell>
          <cell r="BM36">
            <v>315.33859346571978</v>
          </cell>
          <cell r="BN36">
            <v>2788.4274995988408</v>
          </cell>
          <cell r="BO36">
            <v>1720.4019617465701</v>
          </cell>
          <cell r="BP36">
            <v>0</v>
          </cell>
          <cell r="BQ36">
            <v>210.22572897714653</v>
          </cell>
          <cell r="BR36">
            <v>13.139108061071658</v>
          </cell>
          <cell r="BS36">
            <v>0</v>
          </cell>
          <cell r="BT36">
            <v>0</v>
          </cell>
          <cell r="BU36">
            <v>7507.1739208819627</v>
          </cell>
          <cell r="BV36">
            <v>1313.9108061071659</v>
          </cell>
          <cell r="BW36">
            <v>0</v>
          </cell>
          <cell r="BX36">
            <v>444.10185246422196</v>
          </cell>
          <cell r="BY36">
            <v>18</v>
          </cell>
          <cell r="BZ36">
            <v>3.9E-2</v>
          </cell>
          <cell r="CA36">
            <v>1024.8504287635892</v>
          </cell>
          <cell r="CB36">
            <v>37669.31038587806</v>
          </cell>
          <cell r="CC36">
            <v>-1004.2127549272632</v>
          </cell>
          <cell r="CD36">
            <v>2395.5567211230878</v>
          </cell>
          <cell r="CE36">
            <v>39060.654352073885</v>
          </cell>
        </row>
        <row r="37">
          <cell r="A37">
            <v>42166</v>
          </cell>
          <cell r="B37">
            <v>50</v>
          </cell>
          <cell r="C37" t="str">
            <v>Thu</v>
          </cell>
          <cell r="D37">
            <v>47145.966371504001</v>
          </cell>
          <cell r="E37">
            <v>0</v>
          </cell>
          <cell r="F37">
            <v>47145.966371504001</v>
          </cell>
          <cell r="G37">
            <v>0</v>
          </cell>
          <cell r="H37">
            <v>47145.966371504001</v>
          </cell>
          <cell r="I37">
            <v>1079.4438558211282</v>
          </cell>
          <cell r="J37">
            <v>552.75837235902111</v>
          </cell>
          <cell r="K37">
            <v>0</v>
          </cell>
          <cell r="L37">
            <v>552.75837235902111</v>
          </cell>
          <cell r="M37">
            <v>732.79601299203182</v>
          </cell>
          <cell r="N37">
            <v>326.88787500000001</v>
          </cell>
          <cell r="O37">
            <v>17</v>
          </cell>
          <cell r="P37">
            <v>183</v>
          </cell>
          <cell r="Q37">
            <v>0</v>
          </cell>
          <cell r="R37">
            <v>13</v>
          </cell>
          <cell r="S37">
            <v>11</v>
          </cell>
          <cell r="T37">
            <v>12.6</v>
          </cell>
          <cell r="U37">
            <v>183</v>
          </cell>
          <cell r="V37">
            <v>75.387485155125148</v>
          </cell>
          <cell r="W37">
            <v>0.76660491624744287</v>
          </cell>
          <cell r="X37">
            <v>0</v>
          </cell>
          <cell r="Y37">
            <v>35.896881999999998</v>
          </cell>
          <cell r="Z37">
            <v>0</v>
          </cell>
          <cell r="AA37">
            <v>1.038</v>
          </cell>
          <cell r="AB37">
            <v>37.260963515999997</v>
          </cell>
          <cell r="AC37">
            <v>5</v>
          </cell>
          <cell r="AD37">
            <v>42.260963515999997</v>
          </cell>
          <cell r="AE37">
            <v>44.304497280000007</v>
          </cell>
          <cell r="AF37">
            <v>57.792416743450055</v>
          </cell>
          <cell r="AG37">
            <v>0</v>
          </cell>
          <cell r="AH37">
            <v>575.35131955300312</v>
          </cell>
          <cell r="AI37">
            <v>50.030549526348103</v>
          </cell>
          <cell r="AJ37">
            <v>625.38186907935119</v>
          </cell>
          <cell r="AK37">
            <v>0</v>
          </cell>
          <cell r="AL37">
            <v>257.62823153827321</v>
          </cell>
          <cell r="AM37">
            <v>257.62823153827321</v>
          </cell>
          <cell r="AN37">
            <v>0</v>
          </cell>
          <cell r="AO37">
            <v>83.034142755471393</v>
          </cell>
          <cell r="AP37">
            <v>50.250761123547377</v>
          </cell>
          <cell r="AQ37">
            <v>0</v>
          </cell>
          <cell r="AR37">
            <v>0</v>
          </cell>
          <cell r="AS37">
            <v>58.15841372952633</v>
          </cell>
          <cell r="AT37">
            <v>0</v>
          </cell>
          <cell r="AU37">
            <v>436.51415156119418</v>
          </cell>
          <cell r="AV37">
            <v>85.64993589743591</v>
          </cell>
          <cell r="AW37">
            <v>0</v>
          </cell>
          <cell r="AX37">
            <v>5.6081666666666656</v>
          </cell>
          <cell r="AY37">
            <v>0</v>
          </cell>
          <cell r="AZ37">
            <v>0</v>
          </cell>
          <cell r="BA37">
            <v>16.583000000000002</v>
          </cell>
          <cell r="BB37">
            <v>0</v>
          </cell>
          <cell r="BC37">
            <v>5.9033333333333342</v>
          </cell>
          <cell r="BD37">
            <v>49.340520000000005</v>
          </cell>
          <cell r="BE37">
            <v>163.08495589743592</v>
          </cell>
          <cell r="BF37">
            <v>599.5991074586301</v>
          </cell>
          <cell r="BG37">
            <v>25.782761620721093</v>
          </cell>
          <cell r="BH37">
            <v>4.2999999999999997E-2</v>
          </cell>
          <cell r="BI37">
            <v>625.38186907935119</v>
          </cell>
          <cell r="BJ37">
            <v>0</v>
          </cell>
          <cell r="BK37">
            <v>24314.901124511922</v>
          </cell>
          <cell r="BL37">
            <v>2275.8747452543157</v>
          </cell>
          <cell r="BM37">
            <v>291.77881349414304</v>
          </cell>
          <cell r="BN37">
            <v>2580.0967093989275</v>
          </cell>
          <cell r="BO37">
            <v>1591.8661829953896</v>
          </cell>
          <cell r="BP37">
            <v>0</v>
          </cell>
          <cell r="BQ37">
            <v>194.51920899609536</v>
          </cell>
          <cell r="BR37">
            <v>12.15745056225596</v>
          </cell>
          <cell r="BS37">
            <v>0</v>
          </cell>
          <cell r="BT37">
            <v>0</v>
          </cell>
          <cell r="BU37">
            <v>6946.2931107011273</v>
          </cell>
          <cell r="BV37">
            <v>1215.745056225596</v>
          </cell>
          <cell r="BW37">
            <v>0</v>
          </cell>
          <cell r="BX37">
            <v>410.92182900425138</v>
          </cell>
          <cell r="BY37">
            <v>17</v>
          </cell>
          <cell r="BZ37">
            <v>3.9E-2</v>
          </cell>
          <cell r="CA37">
            <v>948.28114385596484</v>
          </cell>
          <cell r="CB37">
            <v>34854.936621415909</v>
          </cell>
          <cell r="CC37">
            <v>-929.1853651913184</v>
          </cell>
          <cell r="CD37">
            <v>2216.5783454069951</v>
          </cell>
          <cell r="CE37">
            <v>36142.329601631587</v>
          </cell>
        </row>
        <row r="38">
          <cell r="A38">
            <v>42167</v>
          </cell>
          <cell r="B38">
            <v>50</v>
          </cell>
          <cell r="C38" t="str">
            <v>Fri</v>
          </cell>
          <cell r="D38">
            <v>60616.242477647997</v>
          </cell>
          <cell r="E38">
            <v>0</v>
          </cell>
          <cell r="F38">
            <v>60616.242477647997</v>
          </cell>
          <cell r="G38">
            <v>0</v>
          </cell>
          <cell r="H38">
            <v>60616.242477647997</v>
          </cell>
          <cell r="I38">
            <v>1338.9822692426017</v>
          </cell>
          <cell r="J38">
            <v>552.75837235902111</v>
          </cell>
          <cell r="K38">
            <v>0</v>
          </cell>
          <cell r="L38">
            <v>552.75837235902111</v>
          </cell>
          <cell r="M38">
            <v>870.19526542803771</v>
          </cell>
          <cell r="N38">
            <v>326.88787500000001</v>
          </cell>
          <cell r="O38">
            <v>16</v>
          </cell>
          <cell r="P38">
            <v>183</v>
          </cell>
          <cell r="Q38">
            <v>0</v>
          </cell>
          <cell r="R38">
            <v>13</v>
          </cell>
          <cell r="S38">
            <v>11</v>
          </cell>
          <cell r="T38">
            <v>12.6</v>
          </cell>
          <cell r="U38">
            <v>183</v>
          </cell>
          <cell r="V38">
            <v>75.387485155125148</v>
          </cell>
          <cell r="W38">
            <v>0.76660491624744287</v>
          </cell>
          <cell r="X38">
            <v>0</v>
          </cell>
          <cell r="Y38">
            <v>35.896881999999998</v>
          </cell>
          <cell r="Z38">
            <v>0</v>
          </cell>
          <cell r="AA38">
            <v>1.038</v>
          </cell>
          <cell r="AB38">
            <v>37.260963515999997</v>
          </cell>
          <cell r="AC38">
            <v>5</v>
          </cell>
          <cell r="AD38">
            <v>42.260963515999997</v>
          </cell>
          <cell r="AE38">
            <v>44.304497280000007</v>
          </cell>
          <cell r="AF38">
            <v>57.792416743450055</v>
          </cell>
          <cell r="AG38">
            <v>0</v>
          </cell>
          <cell r="AH38">
            <v>739.73741085386109</v>
          </cell>
          <cell r="AI38">
            <v>64.324992248161834</v>
          </cell>
          <cell r="AJ38">
            <v>804.06240310202293</v>
          </cell>
          <cell r="AK38">
            <v>0</v>
          </cell>
          <cell r="AL38">
            <v>331.23629769206559</v>
          </cell>
          <cell r="AM38">
            <v>331.23629769206559</v>
          </cell>
          <cell r="AN38">
            <v>0</v>
          </cell>
          <cell r="AO38">
            <v>102.99863609558473</v>
          </cell>
          <cell r="AP38">
            <v>50.250761123547377</v>
          </cell>
          <cell r="AQ38">
            <v>0</v>
          </cell>
          <cell r="AR38">
            <v>0</v>
          </cell>
          <cell r="AS38">
            <v>69.063116303812521</v>
          </cell>
          <cell r="AT38">
            <v>0</v>
          </cell>
          <cell r="AU38">
            <v>561.23248057867818</v>
          </cell>
          <cell r="AV38">
            <v>110.12134615384616</v>
          </cell>
          <cell r="AW38">
            <v>0</v>
          </cell>
          <cell r="AX38">
            <v>7.2104999999999988</v>
          </cell>
          <cell r="AY38">
            <v>0</v>
          </cell>
          <cell r="AZ38">
            <v>0</v>
          </cell>
          <cell r="BA38">
            <v>21.320999999999998</v>
          </cell>
          <cell r="BB38">
            <v>0</v>
          </cell>
          <cell r="BC38">
            <v>7.59</v>
          </cell>
          <cell r="BD38">
            <v>63.437811428571429</v>
          </cell>
          <cell r="BE38">
            <v>209.68065758241758</v>
          </cell>
          <cell r="BF38">
            <v>770.91313816109584</v>
          </cell>
          <cell r="BG38">
            <v>33.149264940927118</v>
          </cell>
          <cell r="BH38">
            <v>4.2999999999999997E-2</v>
          </cell>
          <cell r="BI38">
            <v>804.06240310202293</v>
          </cell>
          <cell r="BJ38">
            <v>0</v>
          </cell>
          <cell r="BK38">
            <v>31262.015731515323</v>
          </cell>
          <cell r="BL38">
            <v>2926.1246724698344</v>
          </cell>
          <cell r="BM38">
            <v>375.14418877818389</v>
          </cell>
          <cell r="BN38">
            <v>3317.2671977986211</v>
          </cell>
          <cell r="BO38">
            <v>2046.6850924226437</v>
          </cell>
          <cell r="BP38">
            <v>0</v>
          </cell>
          <cell r="BQ38">
            <v>250.09612585212258</v>
          </cell>
          <cell r="BR38">
            <v>15.631007865757661</v>
          </cell>
          <cell r="BS38">
            <v>0</v>
          </cell>
          <cell r="BT38">
            <v>0</v>
          </cell>
          <cell r="BU38">
            <v>8930.9482851871635</v>
          </cell>
          <cell r="BV38">
            <v>1563.1007865757663</v>
          </cell>
          <cell r="BW38">
            <v>0</v>
          </cell>
          <cell r="BX38">
            <v>528.32806586260892</v>
          </cell>
          <cell r="BY38">
            <v>16</v>
          </cell>
          <cell r="BZ38">
            <v>3.9E-2</v>
          </cell>
          <cell r="CA38">
            <v>1219.2186135290976</v>
          </cell>
          <cell r="CB38">
            <v>44813.489941820451</v>
          </cell>
          <cell r="CC38">
            <v>-1194.6668981031235</v>
          </cell>
          <cell r="CD38">
            <v>2849.8864440947077</v>
          </cell>
          <cell r="CE38">
            <v>46468.709487812033</v>
          </cell>
        </row>
        <row r="39">
          <cell r="A39">
            <v>42168</v>
          </cell>
          <cell r="B39">
            <v>50</v>
          </cell>
          <cell r="C39" t="str">
            <v>Sat</v>
          </cell>
          <cell r="D39">
            <v>37482.507425791999</v>
          </cell>
          <cell r="E39">
            <v>0</v>
          </cell>
          <cell r="F39">
            <v>37482.507425791999</v>
          </cell>
          <cell r="G39">
            <v>0</v>
          </cell>
          <cell r="H39">
            <v>37482.507425791999</v>
          </cell>
          <cell r="I39">
            <v>395.2062204372437</v>
          </cell>
          <cell r="J39">
            <v>491.34077543024097</v>
          </cell>
          <cell r="K39">
            <v>0</v>
          </cell>
          <cell r="L39">
            <v>491.34077543024097</v>
          </cell>
          <cell r="M39">
            <v>627.45658612442708</v>
          </cell>
          <cell r="N39">
            <v>290.56700000000001</v>
          </cell>
          <cell r="O39">
            <v>15</v>
          </cell>
          <cell r="P39">
            <v>183</v>
          </cell>
          <cell r="Q39">
            <v>0</v>
          </cell>
          <cell r="R39">
            <v>13</v>
          </cell>
          <cell r="S39">
            <v>11</v>
          </cell>
          <cell r="T39">
            <v>12.6</v>
          </cell>
          <cell r="U39">
            <v>183</v>
          </cell>
          <cell r="V39">
            <v>75.387485155125148</v>
          </cell>
          <cell r="W39">
            <v>0.76660491624744287</v>
          </cell>
          <cell r="X39">
            <v>0</v>
          </cell>
          <cell r="Y39">
            <v>35.896881999999998</v>
          </cell>
          <cell r="Z39">
            <v>0</v>
          </cell>
          <cell r="AA39">
            <v>1.038</v>
          </cell>
          <cell r="AB39">
            <v>37.260963515999997</v>
          </cell>
          <cell r="AC39">
            <v>5</v>
          </cell>
          <cell r="AD39">
            <v>42.260963515999997</v>
          </cell>
          <cell r="AE39">
            <v>44.304497280000007</v>
          </cell>
          <cell r="AF39">
            <v>57.792416743450055</v>
          </cell>
          <cell r="AG39">
            <v>0</v>
          </cell>
          <cell r="AH39">
            <v>457.42216709803972</v>
          </cell>
          <cell r="AI39">
            <v>39.775840617220851</v>
          </cell>
          <cell r="AJ39">
            <v>497.19800771526059</v>
          </cell>
          <cell r="AK39">
            <v>0</v>
          </cell>
          <cell r="AL39">
            <v>204.82244494968307</v>
          </cell>
          <cell r="AM39">
            <v>204.82244494968307</v>
          </cell>
          <cell r="AN39">
            <v>0</v>
          </cell>
          <cell r="AO39">
            <v>30.400478495172589</v>
          </cell>
          <cell r="AP39">
            <v>44.667343220930995</v>
          </cell>
          <cell r="AQ39">
            <v>0</v>
          </cell>
          <cell r="AR39">
            <v>0</v>
          </cell>
          <cell r="AS39">
            <v>49.798141755906911</v>
          </cell>
          <cell r="AT39">
            <v>0</v>
          </cell>
          <cell r="AU39">
            <v>347.04230683125996</v>
          </cell>
          <cell r="AV39">
            <v>68.094358974358983</v>
          </cell>
          <cell r="AW39">
            <v>0</v>
          </cell>
          <cell r="AX39">
            <v>4.4586666666666659</v>
          </cell>
          <cell r="AY39">
            <v>0</v>
          </cell>
          <cell r="AZ39">
            <v>0</v>
          </cell>
          <cell r="BA39">
            <v>13.184000000000001</v>
          </cell>
          <cell r="BB39">
            <v>0</v>
          </cell>
          <cell r="BC39">
            <v>4.6933333333333342</v>
          </cell>
          <cell r="BD39">
            <v>39.227245714285715</v>
          </cell>
          <cell r="BE39">
            <v>129.65760468864471</v>
          </cell>
          <cell r="BF39">
            <v>476.69991151990467</v>
          </cell>
          <cell r="BG39">
            <v>20.498096195355899</v>
          </cell>
          <cell r="BH39">
            <v>4.2999999999999997E-2</v>
          </cell>
          <cell r="BI39">
            <v>497.19800771526059</v>
          </cell>
          <cell r="BJ39">
            <v>0</v>
          </cell>
          <cell r="BK39">
            <v>19331.101515139911</v>
          </cell>
          <cell r="BL39">
            <v>1809.3911018170957</v>
          </cell>
          <cell r="BM39">
            <v>231.97321818167893</v>
          </cell>
          <cell r="BN39">
            <v>2051.2570111991477</v>
          </cell>
          <cell r="BO39">
            <v>1265.583052319316</v>
          </cell>
          <cell r="BP39">
            <v>0</v>
          </cell>
          <cell r="BQ39">
            <v>154.64881212111931</v>
          </cell>
          <cell r="BR39">
            <v>9.6655507575699566</v>
          </cell>
          <cell r="BS39">
            <v>0</v>
          </cell>
          <cell r="BT39">
            <v>0</v>
          </cell>
          <cell r="BU39">
            <v>5522.5187463959273</v>
          </cell>
          <cell r="BV39">
            <v>966.55507575699562</v>
          </cell>
          <cell r="BW39">
            <v>0</v>
          </cell>
          <cell r="BX39">
            <v>326.69561560586448</v>
          </cell>
          <cell r="BY39">
            <v>15</v>
          </cell>
          <cell r="BZ39">
            <v>3.9E-2</v>
          </cell>
          <cell r="CA39">
            <v>753.91295909045652</v>
          </cell>
          <cell r="CB39">
            <v>27710.757065473517</v>
          </cell>
          <cell r="CC39">
            <v>-738.731222015458</v>
          </cell>
          <cell r="CD39">
            <v>1762.248622435375</v>
          </cell>
          <cell r="CE39">
            <v>28734.274465893432</v>
          </cell>
        </row>
        <row r="40">
          <cell r="A40">
            <v>42169</v>
          </cell>
          <cell r="B40">
            <v>50</v>
          </cell>
          <cell r="C40" t="str">
            <v>Sun</v>
          </cell>
          <cell r="D40">
            <v>13763.108195408</v>
          </cell>
          <cell r="E40">
            <v>0</v>
          </cell>
          <cell r="F40">
            <v>13763.108195408</v>
          </cell>
          <cell r="G40">
            <v>0</v>
          </cell>
          <cell r="H40">
            <v>13763.108195408</v>
          </cell>
          <cell r="I40">
            <v>5.8986003050334874</v>
          </cell>
          <cell r="J40">
            <v>368.50558157268074</v>
          </cell>
          <cell r="K40">
            <v>0</v>
          </cell>
          <cell r="L40">
            <v>368.50558157268074</v>
          </cell>
          <cell r="M40">
            <v>201.51890357280874</v>
          </cell>
          <cell r="N40">
            <v>217.92525000000001</v>
          </cell>
          <cell r="O40">
            <v>14</v>
          </cell>
          <cell r="P40">
            <v>183</v>
          </cell>
          <cell r="Q40">
            <v>0</v>
          </cell>
          <cell r="R40">
            <v>13</v>
          </cell>
          <cell r="S40">
            <v>11</v>
          </cell>
          <cell r="T40">
            <v>12.6</v>
          </cell>
          <cell r="U40">
            <v>183</v>
          </cell>
          <cell r="V40">
            <v>75.387485155125148</v>
          </cell>
          <cell r="W40">
            <v>0.76660491624744287</v>
          </cell>
          <cell r="X40">
            <v>0</v>
          </cell>
          <cell r="Y40">
            <v>35.896881999999998</v>
          </cell>
          <cell r="Z40">
            <v>0</v>
          </cell>
          <cell r="AA40">
            <v>1.038</v>
          </cell>
          <cell r="AB40">
            <v>37.260963515999997</v>
          </cell>
          <cell r="AC40">
            <v>5</v>
          </cell>
          <cell r="AD40">
            <v>42.260963515999997</v>
          </cell>
          <cell r="AE40">
            <v>44.304497280000007</v>
          </cell>
          <cell r="AF40">
            <v>57.792416743450055</v>
          </cell>
          <cell r="AG40">
            <v>0</v>
          </cell>
          <cell r="AH40">
            <v>167.95970198131144</v>
          </cell>
          <cell r="AI40">
            <v>14.605191476635781</v>
          </cell>
          <cell r="AJ40">
            <v>182.56489345794722</v>
          </cell>
          <cell r="AK40">
            <v>0</v>
          </cell>
          <cell r="AL40">
            <v>75.208241504961748</v>
          </cell>
          <cell r="AM40">
            <v>75.208241504961748</v>
          </cell>
          <cell r="AN40">
            <v>0</v>
          </cell>
          <cell r="AO40">
            <v>0.45373848500257596</v>
          </cell>
          <cell r="AP40">
            <v>33.500507415698252</v>
          </cell>
          <cell r="AQ40">
            <v>0</v>
          </cell>
          <cell r="AR40">
            <v>0</v>
          </cell>
          <cell r="AS40">
            <v>15.993563775619743</v>
          </cell>
          <cell r="AT40">
            <v>0</v>
          </cell>
          <cell r="AU40">
            <v>127.42959703960328</v>
          </cell>
          <cell r="AV40">
            <v>25.00339743589744</v>
          </cell>
          <cell r="AW40">
            <v>0</v>
          </cell>
          <cell r="AX40">
            <v>1.6371666666666664</v>
          </cell>
          <cell r="AY40">
            <v>0</v>
          </cell>
          <cell r="AZ40">
            <v>0</v>
          </cell>
          <cell r="BA40">
            <v>4.8410000000000002</v>
          </cell>
          <cell r="BB40">
            <v>0</v>
          </cell>
          <cell r="BC40">
            <v>1.7233333333333336</v>
          </cell>
          <cell r="BD40">
            <v>14.403754285714287</v>
          </cell>
          <cell r="BE40">
            <v>47.608651721611729</v>
          </cell>
          <cell r="BF40">
            <v>175.03824876121499</v>
          </cell>
          <cell r="BG40">
            <v>7.5266446967322436</v>
          </cell>
          <cell r="BH40">
            <v>4.2999999999999997E-2</v>
          </cell>
          <cell r="BI40">
            <v>182.56489345794722</v>
          </cell>
          <cell r="BJ40">
            <v>0</v>
          </cell>
          <cell r="BK40">
            <v>7098.1388375904362</v>
          </cell>
          <cell r="BL40">
            <v>664.38579519846485</v>
          </cell>
          <cell r="BM40">
            <v>85.177666051085239</v>
          </cell>
          <cell r="BN40">
            <v>753.19593379968694</v>
          </cell>
          <cell r="BO40">
            <v>464.70627702349884</v>
          </cell>
          <cell r="BP40">
            <v>0</v>
          </cell>
          <cell r="BQ40">
            <v>56.785110700723493</v>
          </cell>
          <cell r="BR40">
            <v>3.5490694187952183</v>
          </cell>
          <cell r="BS40">
            <v>0</v>
          </cell>
          <cell r="BT40">
            <v>0</v>
          </cell>
          <cell r="BU40">
            <v>2027.7998521922543</v>
          </cell>
          <cell r="BV40">
            <v>354.90694187952181</v>
          </cell>
          <cell r="BW40">
            <v>0</v>
          </cell>
          <cell r="BX40">
            <v>119.95854635527834</v>
          </cell>
          <cell r="BY40">
            <v>14</v>
          </cell>
          <cell r="BZ40">
            <v>3.9E-2</v>
          </cell>
          <cell r="CA40">
            <v>276.82741466602698</v>
          </cell>
          <cell r="CB40">
            <v>10175.043609978557</v>
          </cell>
          <cell r="CC40">
            <v>-271.25287058380098</v>
          </cell>
          <cell r="CD40">
            <v>647.07566605048919</v>
          </cell>
          <cell r="CE40">
            <v>10550.866405445246</v>
          </cell>
        </row>
        <row r="41">
          <cell r="A41">
            <v>42170</v>
          </cell>
          <cell r="B41">
            <v>51</v>
          </cell>
          <cell r="C41" t="str">
            <v>Mon</v>
          </cell>
          <cell r="D41">
            <v>42769.689179775996</v>
          </cell>
          <cell r="E41">
            <v>0</v>
          </cell>
          <cell r="F41">
            <v>42769.689179775996</v>
          </cell>
          <cell r="G41">
            <v>0</v>
          </cell>
          <cell r="H41">
            <v>42769.689179775996</v>
          </cell>
          <cell r="I41">
            <v>1150.2270594815302</v>
          </cell>
          <cell r="J41">
            <v>320.03078174996551</v>
          </cell>
          <cell r="K41">
            <v>0</v>
          </cell>
          <cell r="L41">
            <v>320.03078174996551</v>
          </cell>
          <cell r="M41">
            <v>776.09046030088791</v>
          </cell>
          <cell r="N41">
            <v>115.74095</v>
          </cell>
          <cell r="O41">
            <v>13</v>
          </cell>
          <cell r="P41">
            <v>183</v>
          </cell>
          <cell r="Q41">
            <v>0</v>
          </cell>
          <cell r="R41">
            <v>13</v>
          </cell>
          <cell r="S41">
            <v>11</v>
          </cell>
          <cell r="T41">
            <v>12.6</v>
          </cell>
          <cell r="U41">
            <v>183</v>
          </cell>
          <cell r="V41">
            <v>72.763131998517537</v>
          </cell>
          <cell r="W41">
            <v>0.68932530519872315</v>
          </cell>
          <cell r="X41">
            <v>0</v>
          </cell>
          <cell r="Y41">
            <v>35.027160000000002</v>
          </cell>
          <cell r="Z41">
            <v>0</v>
          </cell>
          <cell r="AA41">
            <v>1.038</v>
          </cell>
          <cell r="AB41">
            <v>36.358192080000002</v>
          </cell>
          <cell r="AC41">
            <v>0</v>
          </cell>
          <cell r="AD41">
            <v>36.358192080000002</v>
          </cell>
          <cell r="AE41">
            <v>44.304497280000007</v>
          </cell>
          <cell r="AF41">
            <v>50.157468172093076</v>
          </cell>
          <cell r="AG41">
            <v>0</v>
          </cell>
          <cell r="AH41">
            <v>540.76993340797355</v>
          </cell>
          <cell r="AI41">
            <v>47.023472470258518</v>
          </cell>
          <cell r="AJ41">
            <v>587.79340587823208</v>
          </cell>
          <cell r="AK41">
            <v>0</v>
          </cell>
          <cell r="AL41">
            <v>233.71414852336608</v>
          </cell>
          <cell r="AM41">
            <v>233.71414852336608</v>
          </cell>
          <cell r="AN41">
            <v>0</v>
          </cell>
          <cell r="AO41">
            <v>88.479004575502316</v>
          </cell>
          <cell r="AP41">
            <v>29.093707431815051</v>
          </cell>
          <cell r="AQ41">
            <v>0</v>
          </cell>
          <cell r="AR41">
            <v>0</v>
          </cell>
          <cell r="AS41">
            <v>61.594480976260954</v>
          </cell>
          <cell r="AT41">
            <v>0</v>
          </cell>
          <cell r="AU41">
            <v>405.02026269958577</v>
          </cell>
          <cell r="AV41">
            <v>79.266089743589745</v>
          </cell>
          <cell r="AW41">
            <v>0</v>
          </cell>
          <cell r="AX41">
            <v>5.1901666666666655</v>
          </cell>
          <cell r="AY41">
            <v>0</v>
          </cell>
          <cell r="AZ41">
            <v>0</v>
          </cell>
          <cell r="BA41">
            <v>15.347</v>
          </cell>
          <cell r="BB41">
            <v>0</v>
          </cell>
          <cell r="BC41">
            <v>5.4633333333333338</v>
          </cell>
          <cell r="BD41">
            <v>53.27346</v>
          </cell>
          <cell r="BE41">
            <v>158.54004974358975</v>
          </cell>
          <cell r="BF41">
            <v>563.56031244317558</v>
          </cell>
          <cell r="BG41">
            <v>24.233093435056549</v>
          </cell>
          <cell r="BH41">
            <v>4.2999999999999997E-2</v>
          </cell>
          <cell r="BI41">
            <v>587.79340587823208</v>
          </cell>
          <cell r="BJ41">
            <v>0</v>
          </cell>
          <cell r="BK41">
            <v>19661.417109935916</v>
          </cell>
          <cell r="BL41">
            <v>1840.3086414900019</v>
          </cell>
          <cell r="BM41">
            <v>235.93700531923099</v>
          </cell>
          <cell r="BN41">
            <v>2086.3073770152428</v>
          </cell>
          <cell r="BO41">
            <v>1287.2084014161171</v>
          </cell>
          <cell r="BP41">
            <v>0</v>
          </cell>
          <cell r="BQ41">
            <v>157.29133687948732</v>
          </cell>
          <cell r="BR41">
            <v>9.8307085549679574</v>
          </cell>
          <cell r="BS41">
            <v>0</v>
          </cell>
          <cell r="BT41">
            <v>0</v>
          </cell>
          <cell r="BU41">
            <v>5616.8834706750476</v>
          </cell>
          <cell r="BV41">
            <v>983.07085549679573</v>
          </cell>
          <cell r="BW41">
            <v>0</v>
          </cell>
          <cell r="BX41">
            <v>332.27794915791691</v>
          </cell>
          <cell r="BY41">
            <v>13</v>
          </cell>
          <cell r="BZ41">
            <v>3.9E-2</v>
          </cell>
          <cell r="CA41">
            <v>766.79526728750068</v>
          </cell>
          <cell r="CB41">
            <v>28184.258029459495</v>
          </cell>
          <cell r="CC41">
            <v>-785.38029051060846</v>
          </cell>
          <cell r="CD41">
            <v>2083.3513081547235</v>
          </cell>
          <cell r="CE41">
            <v>29482.229047103614</v>
          </cell>
        </row>
        <row r="42">
          <cell r="A42">
            <v>42171</v>
          </cell>
          <cell r="B42">
            <v>51</v>
          </cell>
          <cell r="C42" t="str">
            <v>Tue</v>
          </cell>
          <cell r="D42">
            <v>38464.015772416002</v>
          </cell>
          <cell r="E42">
            <v>0</v>
          </cell>
          <cell r="F42">
            <v>38464.015772416002</v>
          </cell>
          <cell r="G42">
            <v>0</v>
          </cell>
          <cell r="H42">
            <v>38464.015772416002</v>
          </cell>
          <cell r="I42">
            <v>914.28304728019054</v>
          </cell>
          <cell r="J42">
            <v>427.76391620044905</v>
          </cell>
          <cell r="K42">
            <v>0</v>
          </cell>
          <cell r="L42">
            <v>427.76391620044905</v>
          </cell>
          <cell r="M42">
            <v>693.85570954052901</v>
          </cell>
          <cell r="N42">
            <v>154.70325000000003</v>
          </cell>
          <cell r="O42">
            <v>12</v>
          </cell>
          <cell r="P42">
            <v>183</v>
          </cell>
          <cell r="Q42">
            <v>0</v>
          </cell>
          <cell r="R42">
            <v>13</v>
          </cell>
          <cell r="S42">
            <v>11</v>
          </cell>
          <cell r="T42">
            <v>12.6</v>
          </cell>
          <cell r="U42">
            <v>183</v>
          </cell>
          <cell r="V42">
            <v>72.763131998517537</v>
          </cell>
          <cell r="W42">
            <v>0.68932530519872315</v>
          </cell>
          <cell r="X42">
            <v>0</v>
          </cell>
          <cell r="Y42">
            <v>35.027160000000002</v>
          </cell>
          <cell r="Z42">
            <v>0</v>
          </cell>
          <cell r="AA42">
            <v>1.038</v>
          </cell>
          <cell r="AB42">
            <v>36.358192080000002</v>
          </cell>
          <cell r="AC42">
            <v>0</v>
          </cell>
          <cell r="AD42">
            <v>36.358192080000002</v>
          </cell>
          <cell r="AE42">
            <v>44.304497280000007</v>
          </cell>
          <cell r="AF42">
            <v>50.157468172093076</v>
          </cell>
          <cell r="AG42">
            <v>0</v>
          </cell>
          <cell r="AH42">
            <v>486.3300072259629</v>
          </cell>
          <cell r="AI42">
            <v>42.289565845735851</v>
          </cell>
          <cell r="AJ42">
            <v>528.61957307169871</v>
          </cell>
          <cell r="AK42">
            <v>0</v>
          </cell>
          <cell r="AL42">
            <v>210.18587853779235</v>
          </cell>
          <cell r="AM42">
            <v>210.18587853779235</v>
          </cell>
          <cell r="AN42">
            <v>0</v>
          </cell>
          <cell r="AO42">
            <v>70.329465175399264</v>
          </cell>
          <cell r="AP42">
            <v>38.88762874549537</v>
          </cell>
          <cell r="AQ42">
            <v>0</v>
          </cell>
          <cell r="AR42">
            <v>0</v>
          </cell>
          <cell r="AS42">
            <v>55.067913455597548</v>
          </cell>
          <cell r="AT42">
            <v>0</v>
          </cell>
          <cell r="AU42">
            <v>364.2464107499631</v>
          </cell>
          <cell r="AV42">
            <v>71.286282051282072</v>
          </cell>
          <cell r="AW42">
            <v>0</v>
          </cell>
          <cell r="AX42">
            <v>4.6676666666666664</v>
          </cell>
          <cell r="AY42">
            <v>0</v>
          </cell>
          <cell r="AZ42">
            <v>0</v>
          </cell>
          <cell r="BA42">
            <v>13.802000000000001</v>
          </cell>
          <cell r="BB42">
            <v>0</v>
          </cell>
          <cell r="BC42">
            <v>4.913333333333334</v>
          </cell>
          <cell r="BD42">
            <v>47.910360000000004</v>
          </cell>
          <cell r="BE42">
            <v>142.57964205128209</v>
          </cell>
          <cell r="BF42">
            <v>506.82605280124517</v>
          </cell>
          <cell r="BG42">
            <v>21.793520270453541</v>
          </cell>
          <cell r="BH42">
            <v>4.2999999999999997E-2</v>
          </cell>
          <cell r="BI42">
            <v>528.61957307169871</v>
          </cell>
          <cell r="BJ42">
            <v>0</v>
          </cell>
          <cell r="BK42">
            <v>17682.07981698935</v>
          </cell>
          <cell r="BL42">
            <v>1655.0426708702032</v>
          </cell>
          <cell r="BM42">
            <v>212.18495780387218</v>
          </cell>
          <cell r="BN42">
            <v>1876.2764330204197</v>
          </cell>
          <cell r="BO42">
            <v>1157.6236630185215</v>
          </cell>
          <cell r="BP42">
            <v>0</v>
          </cell>
          <cell r="BQ42">
            <v>141.45663853591478</v>
          </cell>
          <cell r="BR42">
            <v>8.8410399084946736</v>
          </cell>
          <cell r="BS42">
            <v>0</v>
          </cell>
          <cell r="BT42">
            <v>0</v>
          </cell>
          <cell r="BU42">
            <v>5051.4254031574264</v>
          </cell>
          <cell r="BV42">
            <v>884.10399084946744</v>
          </cell>
          <cell r="BW42">
            <v>0</v>
          </cell>
          <cell r="BX42">
            <v>298.82714890711992</v>
          </cell>
          <cell r="BY42">
            <v>12</v>
          </cell>
          <cell r="BZ42">
            <v>3.9E-2</v>
          </cell>
          <cell r="CA42">
            <v>689.60111286258461</v>
          </cell>
          <cell r="CB42">
            <v>25346.916617097806</v>
          </cell>
          <cell r="CC42">
            <v>-706.31516059343312</v>
          </cell>
          <cell r="CD42">
            <v>1873.617954984785</v>
          </cell>
          <cell r="CE42">
            <v>26514.219411489157</v>
          </cell>
        </row>
        <row r="43">
          <cell r="A43">
            <v>42172</v>
          </cell>
          <cell r="B43">
            <v>51</v>
          </cell>
          <cell r="C43" t="str">
            <v>Wed</v>
          </cell>
          <cell r="D43">
            <v>49945.81152537599</v>
          </cell>
          <cell r="E43">
            <v>0</v>
          </cell>
          <cell r="F43">
            <v>49945.81152537599</v>
          </cell>
          <cell r="G43">
            <v>0</v>
          </cell>
          <cell r="H43">
            <v>49945.81152537599</v>
          </cell>
          <cell r="I43">
            <v>1020.4578527707935</v>
          </cell>
          <cell r="J43">
            <v>494.30496983162993</v>
          </cell>
          <cell r="K43">
            <v>0</v>
          </cell>
          <cell r="L43">
            <v>494.30496983162993</v>
          </cell>
          <cell r="M43">
            <v>935.42028989908351</v>
          </cell>
          <cell r="N43">
            <v>178.76820000000001</v>
          </cell>
          <cell r="O43">
            <v>11</v>
          </cell>
          <cell r="P43">
            <v>183</v>
          </cell>
          <cell r="Q43">
            <v>0</v>
          </cell>
          <cell r="R43">
            <v>13</v>
          </cell>
          <cell r="S43">
            <v>11</v>
          </cell>
          <cell r="T43">
            <v>12.6</v>
          </cell>
          <cell r="U43">
            <v>183</v>
          </cell>
          <cell r="V43">
            <v>72.763131998517537</v>
          </cell>
          <cell r="W43">
            <v>0.68932530519872315</v>
          </cell>
          <cell r="X43">
            <v>0</v>
          </cell>
          <cell r="Y43">
            <v>35.027160000000002</v>
          </cell>
          <cell r="Z43">
            <v>0</v>
          </cell>
          <cell r="AA43">
            <v>1.038</v>
          </cell>
          <cell r="AB43">
            <v>36.358192080000002</v>
          </cell>
          <cell r="AC43">
            <v>0</v>
          </cell>
          <cell r="AD43">
            <v>36.358192080000002</v>
          </cell>
          <cell r="AE43">
            <v>44.304497280000007</v>
          </cell>
          <cell r="AF43">
            <v>50.157468172093076</v>
          </cell>
          <cell r="AG43">
            <v>0</v>
          </cell>
          <cell r="AH43">
            <v>631.50314371132481</v>
          </cell>
          <cell r="AI43">
            <v>54.913316844462962</v>
          </cell>
          <cell r="AJ43">
            <v>686.41646055578781</v>
          </cell>
          <cell r="AK43">
            <v>0</v>
          </cell>
          <cell r="AL43">
            <v>272.9279318326557</v>
          </cell>
          <cell r="AM43">
            <v>272.9279318326557</v>
          </cell>
          <cell r="AN43">
            <v>0</v>
          </cell>
          <cell r="AO43">
            <v>78.496757905445648</v>
          </cell>
          <cell r="AP43">
            <v>44.936815439239091</v>
          </cell>
          <cell r="AQ43">
            <v>0</v>
          </cell>
          <cell r="AR43">
            <v>0</v>
          </cell>
          <cell r="AS43">
            <v>74.239705547546308</v>
          </cell>
          <cell r="AT43">
            <v>0</v>
          </cell>
          <cell r="AU43">
            <v>472.97668261562364</v>
          </cell>
          <cell r="AV43">
            <v>92.565769230769234</v>
          </cell>
          <cell r="AW43">
            <v>0</v>
          </cell>
          <cell r="AX43">
            <v>6.0609999999999991</v>
          </cell>
          <cell r="AY43">
            <v>0</v>
          </cell>
          <cell r="AZ43">
            <v>0</v>
          </cell>
          <cell r="BA43">
            <v>17.921999999999997</v>
          </cell>
          <cell r="BB43">
            <v>0</v>
          </cell>
          <cell r="BC43">
            <v>6.38</v>
          </cell>
          <cell r="BD43">
            <v>62.211959999999998</v>
          </cell>
          <cell r="BE43">
            <v>185.14072923076924</v>
          </cell>
          <cell r="BF43">
            <v>658.11741184639288</v>
          </cell>
          <cell r="BG43">
            <v>28.299048709394896</v>
          </cell>
          <cell r="BH43">
            <v>4.2999999999999997E-2</v>
          </cell>
          <cell r="BI43">
            <v>686.41646055578781</v>
          </cell>
          <cell r="BJ43">
            <v>0</v>
          </cell>
          <cell r="BK43">
            <v>22960.312598180197</v>
          </cell>
          <cell r="BL43">
            <v>2149.0852591896664</v>
          </cell>
          <cell r="BM43">
            <v>275.52375117816234</v>
          </cell>
          <cell r="BN43">
            <v>2436.358950339948</v>
          </cell>
          <cell r="BO43">
            <v>1503.18296541211</v>
          </cell>
          <cell r="BP43">
            <v>0</v>
          </cell>
          <cell r="BQ43">
            <v>183.68250078544156</v>
          </cell>
          <cell r="BR43">
            <v>11.480156299090098</v>
          </cell>
          <cell r="BS43">
            <v>0</v>
          </cell>
          <cell r="BT43">
            <v>0</v>
          </cell>
          <cell r="BU43">
            <v>6559.3135832044181</v>
          </cell>
          <cell r="BV43">
            <v>1148.0156299090097</v>
          </cell>
          <cell r="BW43">
            <v>0</v>
          </cell>
          <cell r="BX43">
            <v>388.02928290924524</v>
          </cell>
          <cell r="BY43">
            <v>11</v>
          </cell>
          <cell r="BZ43">
            <v>3.9E-2</v>
          </cell>
          <cell r="CA43">
            <v>895.45219132902764</v>
          </cell>
          <cell r="CB43">
            <v>32913.160383395654</v>
          </cell>
          <cell r="CC43">
            <v>-917.15550703923395</v>
          </cell>
          <cell r="CD43">
            <v>2432.9068967712878</v>
          </cell>
          <cell r="CE43">
            <v>34428.911773127707</v>
          </cell>
        </row>
        <row r="44">
          <cell r="A44">
            <v>42173</v>
          </cell>
          <cell r="B44">
            <v>51</v>
          </cell>
          <cell r="C44" t="str">
            <v>Thu</v>
          </cell>
          <cell r="D44">
            <v>46214.227905663996</v>
          </cell>
          <cell r="E44">
            <v>0</v>
          </cell>
          <cell r="F44">
            <v>46214.227905663996</v>
          </cell>
          <cell r="G44">
            <v>0</v>
          </cell>
          <cell r="H44">
            <v>46214.227905663996</v>
          </cell>
          <cell r="I44">
            <v>1079.4438558211282</v>
          </cell>
          <cell r="J44">
            <v>541.83429385390207</v>
          </cell>
          <cell r="K44">
            <v>0</v>
          </cell>
          <cell r="L44">
            <v>541.83429385390207</v>
          </cell>
          <cell r="M44">
            <v>822.34750760358997</v>
          </cell>
          <cell r="N44">
            <v>195.95745000000002</v>
          </cell>
          <cell r="O44">
            <v>10</v>
          </cell>
          <cell r="P44">
            <v>183</v>
          </cell>
          <cell r="Q44">
            <v>0</v>
          </cell>
          <cell r="R44">
            <v>13</v>
          </cell>
          <cell r="S44">
            <v>11</v>
          </cell>
          <cell r="T44">
            <v>12.6</v>
          </cell>
          <cell r="U44">
            <v>183</v>
          </cell>
          <cell r="V44">
            <v>72.763131998517537</v>
          </cell>
          <cell r="W44">
            <v>0.68932530519872315</v>
          </cell>
          <cell r="X44">
            <v>0</v>
          </cell>
          <cell r="Y44">
            <v>35.027160000000002</v>
          </cell>
          <cell r="Z44">
            <v>0</v>
          </cell>
          <cell r="AA44">
            <v>1.038</v>
          </cell>
          <cell r="AB44">
            <v>36.358192080000002</v>
          </cell>
          <cell r="AC44">
            <v>0</v>
          </cell>
          <cell r="AD44">
            <v>36.358192080000002</v>
          </cell>
          <cell r="AE44">
            <v>44.304497280000007</v>
          </cell>
          <cell r="AF44">
            <v>50.157468172093076</v>
          </cell>
          <cell r="AG44">
            <v>0</v>
          </cell>
          <cell r="AH44">
            <v>584.3218743535823</v>
          </cell>
          <cell r="AI44">
            <v>50.810597769876651</v>
          </cell>
          <cell r="AJ44">
            <v>635.13247212345891</v>
          </cell>
          <cell r="AK44">
            <v>0</v>
          </cell>
          <cell r="AL44">
            <v>252.53676451182511</v>
          </cell>
          <cell r="AM44">
            <v>252.53676451182511</v>
          </cell>
          <cell r="AN44">
            <v>0</v>
          </cell>
          <cell r="AO44">
            <v>83.034142755471393</v>
          </cell>
          <cell r="AP44">
            <v>49.25766307762747</v>
          </cell>
          <cell r="AQ44">
            <v>0</v>
          </cell>
          <cell r="AR44">
            <v>0</v>
          </cell>
          <cell r="AS44">
            <v>65.265675206634128</v>
          </cell>
          <cell r="AT44">
            <v>0</v>
          </cell>
          <cell r="AU44">
            <v>437.63934425928397</v>
          </cell>
          <cell r="AV44">
            <v>85.64993589743591</v>
          </cell>
          <cell r="AW44">
            <v>0</v>
          </cell>
          <cell r="AX44">
            <v>5.6081666666666656</v>
          </cell>
          <cell r="AY44">
            <v>0</v>
          </cell>
          <cell r="AZ44">
            <v>0</v>
          </cell>
          <cell r="BA44">
            <v>16.583000000000002</v>
          </cell>
          <cell r="BB44">
            <v>0</v>
          </cell>
          <cell r="BC44">
            <v>5.9033333333333342</v>
          </cell>
          <cell r="BD44">
            <v>57.563940000000002</v>
          </cell>
          <cell r="BE44">
            <v>171.30837589743592</v>
          </cell>
          <cell r="BF44">
            <v>608.94772015671992</v>
          </cell>
          <cell r="BG44">
            <v>26.184751966738958</v>
          </cell>
          <cell r="BH44">
            <v>4.2999999999999997E-2</v>
          </cell>
          <cell r="BI44">
            <v>635.13247212345891</v>
          </cell>
          <cell r="BJ44">
            <v>0</v>
          </cell>
          <cell r="BK44">
            <v>21244.886944293172</v>
          </cell>
          <cell r="BL44">
            <v>1988.521417985841</v>
          </cell>
          <cell r="BM44">
            <v>254.93864333151805</v>
          </cell>
          <cell r="BN44">
            <v>2254.3321322111015</v>
          </cell>
          <cell r="BO44">
            <v>1390.8761921341938</v>
          </cell>
          <cell r="BP44">
            <v>0</v>
          </cell>
          <cell r="BQ44">
            <v>169.95909555434537</v>
          </cell>
          <cell r="BR44">
            <v>10.622443472146585</v>
          </cell>
          <cell r="BS44">
            <v>0</v>
          </cell>
          <cell r="BT44">
            <v>0</v>
          </cell>
          <cell r="BU44">
            <v>6069.2499246891457</v>
          </cell>
          <cell r="BV44">
            <v>1062.2443472146585</v>
          </cell>
          <cell r="BW44">
            <v>0</v>
          </cell>
          <cell r="BX44">
            <v>359.03858935855453</v>
          </cell>
          <cell r="BY44">
            <v>10</v>
          </cell>
          <cell r="BZ44">
            <v>3.9E-2</v>
          </cell>
          <cell r="CA44">
            <v>828.55059082743367</v>
          </cell>
          <cell r="CB44">
            <v>30454.131159348854</v>
          </cell>
          <cell r="CC44">
            <v>-848.63239444434873</v>
          </cell>
          <cell r="CD44">
            <v>2251.1379906906745</v>
          </cell>
          <cell r="CE44">
            <v>31856.63675559518</v>
          </cell>
        </row>
        <row r="45">
          <cell r="A45">
            <v>42174</v>
          </cell>
          <cell r="B45">
            <v>51</v>
          </cell>
          <cell r="C45" t="str">
            <v>Fri</v>
          </cell>
          <cell r="D45">
            <v>59418.293021567988</v>
          </cell>
          <cell r="E45">
            <v>0</v>
          </cell>
          <cell r="F45">
            <v>59418.293021567988</v>
          </cell>
          <cell r="G45">
            <v>0</v>
          </cell>
          <cell r="H45">
            <v>59418.293021567988</v>
          </cell>
          <cell r="I45">
            <v>1338.9822692426017</v>
          </cell>
          <cell r="J45">
            <v>541.83429385390207</v>
          </cell>
          <cell r="K45">
            <v>0</v>
          </cell>
          <cell r="L45">
            <v>541.83429385390207</v>
          </cell>
          <cell r="M45">
            <v>976.53766527926302</v>
          </cell>
          <cell r="N45">
            <v>195.95745000000002</v>
          </cell>
          <cell r="O45">
            <v>9</v>
          </cell>
          <cell r="P45">
            <v>183</v>
          </cell>
          <cell r="Q45">
            <v>0</v>
          </cell>
          <cell r="R45">
            <v>13</v>
          </cell>
          <cell r="S45">
            <v>11</v>
          </cell>
          <cell r="T45">
            <v>12.6</v>
          </cell>
          <cell r="U45">
            <v>183</v>
          </cell>
          <cell r="V45">
            <v>72.763131998517537</v>
          </cell>
          <cell r="W45">
            <v>0.68932530519872315</v>
          </cell>
          <cell r="X45">
            <v>0</v>
          </cell>
          <cell r="Y45">
            <v>35.027160000000002</v>
          </cell>
          <cell r="Z45">
            <v>0</v>
          </cell>
          <cell r="AA45">
            <v>1.038</v>
          </cell>
          <cell r="AB45">
            <v>36.358192080000002</v>
          </cell>
          <cell r="AC45">
            <v>0</v>
          </cell>
          <cell r="AD45">
            <v>36.358192080000002</v>
          </cell>
          <cell r="AE45">
            <v>44.304497280000007</v>
          </cell>
          <cell r="AF45">
            <v>50.157468172093076</v>
          </cell>
          <cell r="AG45">
            <v>0</v>
          </cell>
          <cell r="AH45">
            <v>751.27098131174853</v>
          </cell>
          <cell r="AI45">
            <v>65.327911418412839</v>
          </cell>
          <cell r="AJ45">
            <v>816.59889273016142</v>
          </cell>
          <cell r="AK45">
            <v>0</v>
          </cell>
          <cell r="AL45">
            <v>324.690125800918</v>
          </cell>
          <cell r="AM45">
            <v>324.690125800918</v>
          </cell>
          <cell r="AN45">
            <v>0</v>
          </cell>
          <cell r="AO45">
            <v>102.99863609558473</v>
          </cell>
          <cell r="AP45">
            <v>49.25766307762747</v>
          </cell>
          <cell r="AQ45">
            <v>0</v>
          </cell>
          <cell r="AR45">
            <v>0</v>
          </cell>
          <cell r="AS45">
            <v>77.502989307878025</v>
          </cell>
          <cell r="AT45">
            <v>0</v>
          </cell>
          <cell r="AU45">
            <v>562.67915690479367</v>
          </cell>
          <cell r="AV45">
            <v>110.12134615384616</v>
          </cell>
          <cell r="AW45">
            <v>0</v>
          </cell>
          <cell r="AX45">
            <v>7.2104999999999988</v>
          </cell>
          <cell r="AY45">
            <v>0</v>
          </cell>
          <cell r="AZ45">
            <v>0</v>
          </cell>
          <cell r="BA45">
            <v>21.320999999999998</v>
          </cell>
          <cell r="BB45">
            <v>0</v>
          </cell>
          <cell r="BC45">
            <v>7.59</v>
          </cell>
          <cell r="BD45">
            <v>74.010779999999997</v>
          </cell>
          <cell r="BE45">
            <v>220.25362615384617</v>
          </cell>
          <cell r="BF45">
            <v>782.93278305863987</v>
          </cell>
          <cell r="BG45">
            <v>33.666109671521511</v>
          </cell>
          <cell r="BH45">
            <v>4.2999999999999997E-2</v>
          </cell>
          <cell r="BI45">
            <v>816.59889273016142</v>
          </cell>
          <cell r="BJ45">
            <v>0</v>
          </cell>
          <cell r="BK45">
            <v>27314.854642662649</v>
          </cell>
          <cell r="BL45">
            <v>2556.670394553224</v>
          </cell>
          <cell r="BM45">
            <v>327.77825571195177</v>
          </cell>
          <cell r="BN45">
            <v>2898.4270271285586</v>
          </cell>
          <cell r="BO45">
            <v>1788.2693898868204</v>
          </cell>
          <cell r="BP45">
            <v>0</v>
          </cell>
          <cell r="BQ45">
            <v>218.51883714130116</v>
          </cell>
          <cell r="BR45">
            <v>13.657427321331323</v>
          </cell>
          <cell r="BS45">
            <v>0</v>
          </cell>
          <cell r="BT45">
            <v>0</v>
          </cell>
          <cell r="BU45">
            <v>7803.3213317431873</v>
          </cell>
          <cell r="BV45">
            <v>1365.7427321331324</v>
          </cell>
          <cell r="BW45">
            <v>0</v>
          </cell>
          <cell r="BX45">
            <v>461.62104346099864</v>
          </cell>
          <cell r="BY45">
            <v>9</v>
          </cell>
          <cell r="BZ45">
            <v>3.9E-2</v>
          </cell>
          <cell r="CA45">
            <v>1065.2793310638433</v>
          </cell>
          <cell r="CB45">
            <v>39155.311490591383</v>
          </cell>
          <cell r="CC45">
            <v>-1091.0987928570198</v>
          </cell>
          <cell r="CD45">
            <v>2894.3202737451529</v>
          </cell>
          <cell r="CE45">
            <v>40958.532971479515</v>
          </cell>
        </row>
        <row r="46">
          <cell r="A46">
            <v>42175</v>
          </cell>
          <cell r="B46">
            <v>51</v>
          </cell>
          <cell r="C46" t="str">
            <v>Sat</v>
          </cell>
          <cell r="D46">
            <v>36741.746409471998</v>
          </cell>
          <cell r="E46">
            <v>0</v>
          </cell>
          <cell r="F46">
            <v>36741.746409471998</v>
          </cell>
          <cell r="G46">
            <v>0</v>
          </cell>
          <cell r="H46">
            <v>36741.746409471998</v>
          </cell>
          <cell r="I46">
            <v>395.2062204372437</v>
          </cell>
          <cell r="J46">
            <v>481.63048342569073</v>
          </cell>
          <cell r="K46">
            <v>0</v>
          </cell>
          <cell r="L46">
            <v>481.63048342569073</v>
          </cell>
          <cell r="M46">
            <v>704.13505338557377</v>
          </cell>
          <cell r="N46">
            <v>174.18440000000001</v>
          </cell>
          <cell r="O46">
            <v>8</v>
          </cell>
          <cell r="P46">
            <v>183</v>
          </cell>
          <cell r="Q46">
            <v>0</v>
          </cell>
          <cell r="R46">
            <v>13</v>
          </cell>
          <cell r="S46">
            <v>11</v>
          </cell>
          <cell r="T46">
            <v>12.6</v>
          </cell>
          <cell r="U46">
            <v>183</v>
          </cell>
          <cell r="V46">
            <v>72.763131998517537</v>
          </cell>
          <cell r="W46">
            <v>0.68932530519872315</v>
          </cell>
          <cell r="X46">
            <v>0</v>
          </cell>
          <cell r="Y46">
            <v>35.027160000000002</v>
          </cell>
          <cell r="Z46">
            <v>0</v>
          </cell>
          <cell r="AA46">
            <v>1.038</v>
          </cell>
          <cell r="AB46">
            <v>36.358192080000002</v>
          </cell>
          <cell r="AC46">
            <v>0</v>
          </cell>
          <cell r="AD46">
            <v>36.358192080000002</v>
          </cell>
          <cell r="AE46">
            <v>44.304497280000007</v>
          </cell>
          <cell r="AF46">
            <v>50.157468172093076</v>
          </cell>
          <cell r="AG46">
            <v>0</v>
          </cell>
          <cell r="AH46">
            <v>464.55403675315858</v>
          </cell>
          <cell r="AI46">
            <v>40.396003195926781</v>
          </cell>
          <cell r="AJ46">
            <v>504.95003994908535</v>
          </cell>
          <cell r="AK46">
            <v>0</v>
          </cell>
          <cell r="AL46">
            <v>200.77457054356282</v>
          </cell>
          <cell r="AM46">
            <v>200.77457054356282</v>
          </cell>
          <cell r="AN46">
            <v>0</v>
          </cell>
          <cell r="AO46">
            <v>30.400478495172589</v>
          </cell>
          <cell r="AP46">
            <v>43.78458940233552</v>
          </cell>
          <cell r="AQ46">
            <v>0</v>
          </cell>
          <cell r="AR46">
            <v>0</v>
          </cell>
          <cell r="AS46">
            <v>55.883734395680463</v>
          </cell>
          <cell r="AT46">
            <v>0</v>
          </cell>
          <cell r="AU46">
            <v>347.936869970114</v>
          </cell>
          <cell r="AV46">
            <v>68.094358974358983</v>
          </cell>
          <cell r="AW46">
            <v>0</v>
          </cell>
          <cell r="AX46">
            <v>4.4586666666666659</v>
          </cell>
          <cell r="AY46">
            <v>0</v>
          </cell>
          <cell r="AZ46">
            <v>0</v>
          </cell>
          <cell r="BA46">
            <v>13.184000000000001</v>
          </cell>
          <cell r="BB46">
            <v>0</v>
          </cell>
          <cell r="BC46">
            <v>4.6933333333333342</v>
          </cell>
          <cell r="BD46">
            <v>45.765120000000003</v>
          </cell>
          <cell r="BE46">
            <v>136.19547897435899</v>
          </cell>
          <cell r="BF46">
            <v>484.13234894447299</v>
          </cell>
          <cell r="BG46">
            <v>20.817691004612339</v>
          </cell>
          <cell r="BH46">
            <v>4.2999999999999997E-2</v>
          </cell>
          <cell r="BI46">
            <v>504.95003994908535</v>
          </cell>
          <cell r="BJ46">
            <v>0</v>
          </cell>
          <cell r="BK46">
            <v>16890.34489981072</v>
          </cell>
          <cell r="BL46">
            <v>1580.9362826222837</v>
          </cell>
          <cell r="BM46">
            <v>202.68413879772865</v>
          </cell>
          <cell r="BN46">
            <v>1792.2640554224904</v>
          </cell>
          <cell r="BO46">
            <v>1105.7897676594832</v>
          </cell>
          <cell r="BP46">
            <v>0</v>
          </cell>
          <cell r="BQ46">
            <v>135.12275919848577</v>
          </cell>
          <cell r="BR46">
            <v>8.4451724499053604</v>
          </cell>
          <cell r="BS46">
            <v>0</v>
          </cell>
          <cell r="BT46">
            <v>0</v>
          </cell>
          <cell r="BU46">
            <v>4825.2421761503774</v>
          </cell>
          <cell r="BV46">
            <v>844.51724499053603</v>
          </cell>
          <cell r="BW46">
            <v>0</v>
          </cell>
          <cell r="BX46">
            <v>285.44682880680114</v>
          </cell>
          <cell r="BY46">
            <v>8</v>
          </cell>
          <cell r="BZ46">
            <v>3.9E-2</v>
          </cell>
          <cell r="CA46">
            <v>658.72345109261812</v>
          </cell>
          <cell r="CB46">
            <v>24211.980052153125</v>
          </cell>
          <cell r="CC46">
            <v>-674.68910862656298</v>
          </cell>
          <cell r="CD46">
            <v>1789.7246137168095</v>
          </cell>
          <cell r="CE46">
            <v>25327.015557243372</v>
          </cell>
        </row>
        <row r="47">
          <cell r="A47">
            <v>42176</v>
          </cell>
          <cell r="B47">
            <v>51</v>
          </cell>
          <cell r="C47" t="str">
            <v>Sun</v>
          </cell>
          <cell r="D47">
            <v>13491.110009727998</v>
          </cell>
          <cell r="E47">
            <v>0</v>
          </cell>
          <cell r="F47">
            <v>13491.110009727998</v>
          </cell>
          <cell r="G47">
            <v>0</v>
          </cell>
          <cell r="H47">
            <v>13491.110009727998</v>
          </cell>
          <cell r="I47">
            <v>5.8986003050334874</v>
          </cell>
          <cell r="J47">
            <v>361.22286256926805</v>
          </cell>
          <cell r="K47">
            <v>0</v>
          </cell>
          <cell r="L47">
            <v>361.22286256926805</v>
          </cell>
          <cell r="M47">
            <v>226.14556459098725</v>
          </cell>
          <cell r="N47">
            <v>130.63830000000002</v>
          </cell>
          <cell r="O47">
            <v>7</v>
          </cell>
          <cell r="P47">
            <v>183</v>
          </cell>
          <cell r="Q47">
            <v>0</v>
          </cell>
          <cell r="R47">
            <v>13</v>
          </cell>
          <cell r="S47">
            <v>11</v>
          </cell>
          <cell r="T47">
            <v>12.6</v>
          </cell>
          <cell r="U47">
            <v>183</v>
          </cell>
          <cell r="V47">
            <v>72.763131998517537</v>
          </cell>
          <cell r="W47">
            <v>0.68932530519872315</v>
          </cell>
          <cell r="X47">
            <v>0</v>
          </cell>
          <cell r="Y47">
            <v>35.027160000000002</v>
          </cell>
          <cell r="Z47">
            <v>0</v>
          </cell>
          <cell r="AA47">
            <v>1.038</v>
          </cell>
          <cell r="AB47">
            <v>36.358192080000002</v>
          </cell>
          <cell r="AC47">
            <v>0</v>
          </cell>
          <cell r="AD47">
            <v>36.358192080000002</v>
          </cell>
          <cell r="AE47">
            <v>44.304497280000007</v>
          </cell>
          <cell r="AF47">
            <v>50.157468172093076</v>
          </cell>
          <cell r="AG47">
            <v>0</v>
          </cell>
          <cell r="AH47">
            <v>170.57843537030041</v>
          </cell>
          <cell r="AI47">
            <v>14.832907423504365</v>
          </cell>
          <cell r="AJ47">
            <v>185.41134279380478</v>
          </cell>
          <cell r="AK47">
            <v>0</v>
          </cell>
          <cell r="AL47">
            <v>73.721912621464469</v>
          </cell>
          <cell r="AM47">
            <v>73.721912621464469</v>
          </cell>
          <cell r="AN47">
            <v>0</v>
          </cell>
          <cell r="AO47">
            <v>0.45373848500257596</v>
          </cell>
          <cell r="AP47">
            <v>32.838442051751642</v>
          </cell>
          <cell r="AQ47">
            <v>0</v>
          </cell>
          <cell r="AR47">
            <v>0</v>
          </cell>
          <cell r="AS47">
            <v>17.948060681824387</v>
          </cell>
          <cell r="AT47">
            <v>0</v>
          </cell>
          <cell r="AU47">
            <v>127.75806944215122</v>
          </cell>
          <cell r="AV47">
            <v>25.00339743589744</v>
          </cell>
          <cell r="AW47">
            <v>0</v>
          </cell>
          <cell r="AX47">
            <v>1.6371666666666664</v>
          </cell>
          <cell r="AY47">
            <v>0</v>
          </cell>
          <cell r="AZ47">
            <v>0</v>
          </cell>
          <cell r="BA47">
            <v>4.8410000000000002</v>
          </cell>
          <cell r="BB47">
            <v>0</v>
          </cell>
          <cell r="BC47">
            <v>1.7233333333333336</v>
          </cell>
          <cell r="BD47">
            <v>16.804380000000002</v>
          </cell>
          <cell r="BE47">
            <v>50.009277435897445</v>
          </cell>
          <cell r="BF47">
            <v>177.76734687804867</v>
          </cell>
          <cell r="BG47">
            <v>7.6439959157560926</v>
          </cell>
          <cell r="BH47">
            <v>4.2999999999999997E-2</v>
          </cell>
          <cell r="BI47">
            <v>185.41134279380478</v>
          </cell>
          <cell r="BJ47">
            <v>0</v>
          </cell>
          <cell r="BK47">
            <v>6201.9235178992485</v>
          </cell>
          <cell r="BL47">
            <v>580.50004127536977</v>
          </cell>
          <cell r="BM47">
            <v>74.423082214790981</v>
          </cell>
          <cell r="BN47">
            <v>658.09695785044573</v>
          </cell>
          <cell r="BO47">
            <v>406.03218031246649</v>
          </cell>
          <cell r="BP47">
            <v>0</v>
          </cell>
          <cell r="BQ47">
            <v>49.615388143193989</v>
          </cell>
          <cell r="BR47">
            <v>3.1009617589496243</v>
          </cell>
          <cell r="BS47">
            <v>0</v>
          </cell>
          <cell r="BT47">
            <v>0</v>
          </cell>
          <cell r="BU47">
            <v>1771.7686115552165</v>
          </cell>
          <cell r="BV47">
            <v>310.09617589496247</v>
          </cell>
          <cell r="BW47">
            <v>0</v>
          </cell>
          <cell r="BX47">
            <v>104.81250745249729</v>
          </cell>
          <cell r="BY47">
            <v>7</v>
          </cell>
          <cell r="BZ47">
            <v>3.9E-2</v>
          </cell>
          <cell r="CA47">
            <v>241.87501719807068</v>
          </cell>
          <cell r="CB47">
            <v>8890.3364253999753</v>
          </cell>
          <cell r="CC47">
            <v>-247.73740707381609</v>
          </cell>
          <cell r="CD47">
            <v>657.16450659914096</v>
          </cell>
          <cell r="CE47">
            <v>9299.7635249253017</v>
          </cell>
        </row>
        <row r="48">
          <cell r="A48">
            <v>42177</v>
          </cell>
          <cell r="B48">
            <v>52</v>
          </cell>
          <cell r="C48" t="str">
            <v>Mon</v>
          </cell>
          <cell r="D48">
            <v>41907.397059215997</v>
          </cell>
          <cell r="E48">
            <v>0</v>
          </cell>
          <cell r="F48">
            <v>41907.397059215997</v>
          </cell>
          <cell r="G48">
            <v>0</v>
          </cell>
          <cell r="H48">
            <v>41907.397059215997</v>
          </cell>
          <cell r="I48">
            <v>1150.2270594815302</v>
          </cell>
          <cell r="J48">
            <v>313.57854824694203</v>
          </cell>
          <cell r="K48">
            <v>0</v>
          </cell>
          <cell r="L48">
            <v>313.57854824694203</v>
          </cell>
          <cell r="M48">
            <v>723.04275442038136</v>
          </cell>
          <cell r="N48">
            <v>115.94799999999999</v>
          </cell>
          <cell r="O48">
            <v>6</v>
          </cell>
          <cell r="P48">
            <v>183</v>
          </cell>
          <cell r="Q48">
            <v>0</v>
          </cell>
          <cell r="R48">
            <v>13</v>
          </cell>
          <cell r="S48">
            <v>11</v>
          </cell>
          <cell r="T48">
            <v>12.6</v>
          </cell>
          <cell r="U48">
            <v>183</v>
          </cell>
          <cell r="V48">
            <v>72.548923942025397</v>
          </cell>
          <cell r="W48">
            <v>0.68850215031234474</v>
          </cell>
          <cell r="X48">
            <v>0</v>
          </cell>
          <cell r="Y48">
            <v>34.943762</v>
          </cell>
          <cell r="Z48">
            <v>0</v>
          </cell>
          <cell r="AA48">
            <v>1.038</v>
          </cell>
          <cell r="AB48">
            <v>36.271624956000004</v>
          </cell>
          <cell r="AC48">
            <v>0</v>
          </cell>
          <cell r="AD48">
            <v>36.271624956000004</v>
          </cell>
          <cell r="AE48">
            <v>44.304497280000007</v>
          </cell>
          <cell r="AF48">
            <v>49.950090136931244</v>
          </cell>
          <cell r="AG48">
            <v>0</v>
          </cell>
          <cell r="AH48">
            <v>531.43180077058435</v>
          </cell>
          <cell r="AI48">
            <v>46.211460936572529</v>
          </cell>
          <cell r="AJ48">
            <v>577.64326170715685</v>
          </cell>
          <cell r="AK48">
            <v>0</v>
          </cell>
          <cell r="AL48">
            <v>229.00216972249177</v>
          </cell>
          <cell r="AM48">
            <v>229.00216972249177</v>
          </cell>
          <cell r="AN48">
            <v>0</v>
          </cell>
          <cell r="AO48">
            <v>88.479004575502316</v>
          </cell>
          <cell r="AP48">
            <v>28.507140749722005</v>
          </cell>
          <cell r="AQ48">
            <v>0</v>
          </cell>
          <cell r="AR48">
            <v>0</v>
          </cell>
          <cell r="AS48">
            <v>57.384345588919153</v>
          </cell>
          <cell r="AT48">
            <v>0</v>
          </cell>
          <cell r="AU48">
            <v>395.28858084812344</v>
          </cell>
          <cell r="AV48">
            <v>79.266089743589745</v>
          </cell>
          <cell r="AW48">
            <v>0</v>
          </cell>
          <cell r="AX48">
            <v>5.1901666666666655</v>
          </cell>
          <cell r="AY48">
            <v>0</v>
          </cell>
          <cell r="AZ48">
            <v>0</v>
          </cell>
          <cell r="BA48">
            <v>15.347</v>
          </cell>
          <cell r="BB48">
            <v>0</v>
          </cell>
          <cell r="BC48">
            <v>5.4633333333333338</v>
          </cell>
          <cell r="BD48">
            <v>53.27346</v>
          </cell>
          <cell r="BE48">
            <v>158.54004974358975</v>
          </cell>
          <cell r="BF48">
            <v>553.82863059171325</v>
          </cell>
          <cell r="BG48">
            <v>23.814631115443664</v>
          </cell>
          <cell r="BH48">
            <v>4.2999999999999997E-2</v>
          </cell>
          <cell r="BI48">
            <v>577.64326170715685</v>
          </cell>
          <cell r="BJ48">
            <v>0</v>
          </cell>
          <cell r="BK48">
            <v>19275.894967242348</v>
          </cell>
          <cell r="BL48">
            <v>1804.2237689338838</v>
          </cell>
          <cell r="BM48">
            <v>231.31073960690819</v>
          </cell>
          <cell r="BN48">
            <v>2045.3989477902785</v>
          </cell>
          <cell r="BO48">
            <v>1261.9687486366477</v>
          </cell>
          <cell r="BP48">
            <v>0</v>
          </cell>
          <cell r="BQ48">
            <v>154.20715973793878</v>
          </cell>
          <cell r="BR48">
            <v>9.6379474836211738</v>
          </cell>
          <cell r="BS48">
            <v>0</v>
          </cell>
          <cell r="BT48">
            <v>0</v>
          </cell>
          <cell r="BU48">
            <v>5506.7473121892772</v>
          </cell>
          <cell r="BV48">
            <v>963.79474836211739</v>
          </cell>
          <cell r="BW48">
            <v>0</v>
          </cell>
          <cell r="BX48">
            <v>325.76262494639565</v>
          </cell>
          <cell r="BY48">
            <v>6</v>
          </cell>
          <cell r="BZ48">
            <v>3.9E-2</v>
          </cell>
          <cell r="CA48">
            <v>751.75990372245155</v>
          </cell>
          <cell r="CB48">
            <v>27631.619555590045</v>
          </cell>
          <cell r="CC48">
            <v>-825.66211169580072</v>
          </cell>
          <cell r="CD48">
            <v>2047.3755453692042</v>
          </cell>
          <cell r="CE48">
            <v>28853.332989263447</v>
          </cell>
        </row>
        <row r="49">
          <cell r="A49">
            <v>42178</v>
          </cell>
          <cell r="B49">
            <v>52</v>
          </cell>
          <cell r="C49" t="str">
            <v>Tue</v>
          </cell>
          <cell r="D49">
            <v>37688.531583456002</v>
          </cell>
          <cell r="E49">
            <v>0</v>
          </cell>
          <cell r="F49">
            <v>37688.531583456002</v>
          </cell>
          <cell r="G49">
            <v>0</v>
          </cell>
          <cell r="H49">
            <v>37688.531583456002</v>
          </cell>
          <cell r="I49">
            <v>914.28304728019054</v>
          </cell>
          <cell r="J49">
            <v>419.13964369640775</v>
          </cell>
          <cell r="K49">
            <v>0</v>
          </cell>
          <cell r="L49">
            <v>419.13964369640775</v>
          </cell>
          <cell r="M49">
            <v>646.42895262749323</v>
          </cell>
          <cell r="N49">
            <v>154.97999999999999</v>
          </cell>
          <cell r="O49">
            <v>5</v>
          </cell>
          <cell r="P49">
            <v>183</v>
          </cell>
          <cell r="Q49">
            <v>0</v>
          </cell>
          <cell r="R49">
            <v>13</v>
          </cell>
          <cell r="S49">
            <v>11</v>
          </cell>
          <cell r="T49">
            <v>12.6</v>
          </cell>
          <cell r="U49">
            <v>183</v>
          </cell>
          <cell r="V49">
            <v>72.548923942025397</v>
          </cell>
          <cell r="W49">
            <v>0.68850215031234474</v>
          </cell>
          <cell r="X49">
            <v>0</v>
          </cell>
          <cell r="Y49">
            <v>34.943762</v>
          </cell>
          <cell r="Z49">
            <v>0</v>
          </cell>
          <cell r="AA49">
            <v>1.038</v>
          </cell>
          <cell r="AB49">
            <v>36.271624956000004</v>
          </cell>
          <cell r="AC49">
            <v>0</v>
          </cell>
          <cell r="AD49">
            <v>36.271624956000004</v>
          </cell>
          <cell r="AE49">
            <v>44.304497280000007</v>
          </cell>
          <cell r="AF49">
            <v>49.950090136931244</v>
          </cell>
          <cell r="AG49">
            <v>0</v>
          </cell>
          <cell r="AH49">
            <v>477.93195505542485</v>
          </cell>
          <cell r="AI49">
            <v>41.559300439602147</v>
          </cell>
          <cell r="AJ49">
            <v>519.49125549502696</v>
          </cell>
          <cell r="AK49">
            <v>0</v>
          </cell>
          <cell r="AL49">
            <v>205.94826001888524</v>
          </cell>
          <cell r="AM49">
            <v>205.94826001888524</v>
          </cell>
          <cell r="AN49">
            <v>0</v>
          </cell>
          <cell r="AO49">
            <v>70.329465175399264</v>
          </cell>
          <cell r="AP49">
            <v>38.103603972400705</v>
          </cell>
          <cell r="AQ49">
            <v>0</v>
          </cell>
          <cell r="AR49">
            <v>0</v>
          </cell>
          <cell r="AS49">
            <v>51.30388512916614</v>
          </cell>
          <cell r="AT49">
            <v>0</v>
          </cell>
          <cell r="AU49">
            <v>355.49442841374866</v>
          </cell>
          <cell r="AV49">
            <v>71.286282051282072</v>
          </cell>
          <cell r="AW49">
            <v>0</v>
          </cell>
          <cell r="AX49">
            <v>4.6676666666666664</v>
          </cell>
          <cell r="AY49">
            <v>0</v>
          </cell>
          <cell r="AZ49">
            <v>0</v>
          </cell>
          <cell r="BA49">
            <v>13.802000000000001</v>
          </cell>
          <cell r="BB49">
            <v>0</v>
          </cell>
          <cell r="BC49">
            <v>4.913333333333334</v>
          </cell>
          <cell r="BD49">
            <v>47.910360000000004</v>
          </cell>
          <cell r="BE49">
            <v>142.57964205128209</v>
          </cell>
          <cell r="BF49">
            <v>498.07407046503073</v>
          </cell>
          <cell r="BG49">
            <v>21.417185029996318</v>
          </cell>
          <cell r="BH49">
            <v>4.2999999999999997E-2</v>
          </cell>
          <cell r="BI49">
            <v>519.49125549502696</v>
          </cell>
          <cell r="BJ49">
            <v>0</v>
          </cell>
          <cell r="BK49">
            <v>17335.36862825822</v>
          </cell>
          <cell r="BL49">
            <v>1622.5905036049694</v>
          </cell>
          <cell r="BM49">
            <v>208.02442353909868</v>
          </cell>
          <cell r="BN49">
            <v>1839.4863020395794</v>
          </cell>
          <cell r="BO49">
            <v>1134.9249148812805</v>
          </cell>
          <cell r="BP49">
            <v>0</v>
          </cell>
          <cell r="BQ49">
            <v>138.68294902606578</v>
          </cell>
          <cell r="BR49">
            <v>8.6676843141291116</v>
          </cell>
          <cell r="BS49">
            <v>0</v>
          </cell>
          <cell r="BT49">
            <v>0</v>
          </cell>
          <cell r="BU49">
            <v>4952.3767774051221</v>
          </cell>
          <cell r="BV49">
            <v>866.76843141291101</v>
          </cell>
          <cell r="BW49">
            <v>0</v>
          </cell>
          <cell r="BX49">
            <v>292.96772981756391</v>
          </cell>
          <cell r="BY49">
            <v>5</v>
          </cell>
          <cell r="BZ49">
            <v>3.9E-2</v>
          </cell>
          <cell r="CA49">
            <v>676.07937650207055</v>
          </cell>
          <cell r="CB49">
            <v>24849.912888919909</v>
          </cell>
          <cell r="CC49">
            <v>-742.54176488078735</v>
          </cell>
          <cell r="CD49">
            <v>1841.2639132850563</v>
          </cell>
          <cell r="CE49">
            <v>25948.635037324177</v>
          </cell>
        </row>
        <row r="50">
          <cell r="A50">
            <v>42179</v>
          </cell>
          <cell r="B50">
            <v>52</v>
          </cell>
          <cell r="C50" t="str">
            <v>Wed</v>
          </cell>
          <cell r="D50">
            <v>48938.839518815992</v>
          </cell>
          <cell r="E50">
            <v>0</v>
          </cell>
          <cell r="F50">
            <v>48938.839518815992</v>
          </cell>
          <cell r="G50">
            <v>0</v>
          </cell>
          <cell r="H50">
            <v>48938.839518815992</v>
          </cell>
          <cell r="I50">
            <v>1020.4578527707935</v>
          </cell>
          <cell r="J50">
            <v>484.33914382696003</v>
          </cell>
          <cell r="K50">
            <v>0</v>
          </cell>
          <cell r="L50">
            <v>484.33914382696003</v>
          </cell>
          <cell r="M50">
            <v>871.481995394102</v>
          </cell>
          <cell r="N50">
            <v>179.08799999999999</v>
          </cell>
          <cell r="O50">
            <v>4</v>
          </cell>
          <cell r="P50">
            <v>183</v>
          </cell>
          <cell r="Q50">
            <v>0</v>
          </cell>
          <cell r="R50">
            <v>13</v>
          </cell>
          <cell r="S50">
            <v>11</v>
          </cell>
          <cell r="T50">
            <v>12.6</v>
          </cell>
          <cell r="U50">
            <v>183</v>
          </cell>
          <cell r="V50">
            <v>72.548923942025397</v>
          </cell>
          <cell r="W50">
            <v>0.68850215031234474</v>
          </cell>
          <cell r="X50">
            <v>0</v>
          </cell>
          <cell r="Y50">
            <v>34.943762</v>
          </cell>
          <cell r="Z50">
            <v>0</v>
          </cell>
          <cell r="AA50">
            <v>1.038</v>
          </cell>
          <cell r="AB50">
            <v>36.271624956000004</v>
          </cell>
          <cell r="AC50">
            <v>0</v>
          </cell>
          <cell r="AD50">
            <v>36.271624956000004</v>
          </cell>
          <cell r="AE50">
            <v>44.304497280000007</v>
          </cell>
          <cell r="AF50">
            <v>49.950090136931244</v>
          </cell>
          <cell r="AG50">
            <v>0</v>
          </cell>
          <cell r="AH50">
            <v>620.59821029585009</v>
          </cell>
          <cell r="AI50">
            <v>53.965061764856507</v>
          </cell>
          <cell r="AJ50">
            <v>674.56327206070659</v>
          </cell>
          <cell r="AK50">
            <v>0</v>
          </cell>
          <cell r="AL50">
            <v>267.42535256183601</v>
          </cell>
          <cell r="AM50">
            <v>267.42535256183601</v>
          </cell>
          <cell r="AN50">
            <v>0</v>
          </cell>
          <cell r="AO50">
            <v>78.496757905445648</v>
          </cell>
          <cell r="AP50">
            <v>44.030831256996365</v>
          </cell>
          <cell r="AQ50">
            <v>0</v>
          </cell>
          <cell r="AR50">
            <v>0</v>
          </cell>
          <cell r="AS50">
            <v>69.165237729690645</v>
          </cell>
          <cell r="AT50">
            <v>0</v>
          </cell>
          <cell r="AU50">
            <v>461.61216823874815</v>
          </cell>
          <cell r="AV50">
            <v>92.565769230769234</v>
          </cell>
          <cell r="AW50">
            <v>0</v>
          </cell>
          <cell r="AX50">
            <v>6.0609999999999991</v>
          </cell>
          <cell r="AY50">
            <v>0</v>
          </cell>
          <cell r="AZ50">
            <v>0</v>
          </cell>
          <cell r="BA50">
            <v>17.921999999999997</v>
          </cell>
          <cell r="BB50">
            <v>0</v>
          </cell>
          <cell r="BC50">
            <v>6.38</v>
          </cell>
          <cell r="BD50">
            <v>62.211959999999998</v>
          </cell>
          <cell r="BE50">
            <v>185.14072923076924</v>
          </cell>
          <cell r="BF50">
            <v>646.75289746951739</v>
          </cell>
          <cell r="BG50">
            <v>27.810374591189245</v>
          </cell>
          <cell r="BH50">
            <v>4.2999999999999997E-2</v>
          </cell>
          <cell r="BI50">
            <v>674.56327206070659</v>
          </cell>
          <cell r="BJ50">
            <v>0</v>
          </cell>
          <cell r="BK50">
            <v>22510.105532215894</v>
          </cell>
          <cell r="BL50">
            <v>2106.9458778154076</v>
          </cell>
          <cell r="BM50">
            <v>270.12126638659078</v>
          </cell>
          <cell r="BN50">
            <v>2388.5866907081104</v>
          </cell>
          <cell r="BO50">
            <v>1473.7084715622595</v>
          </cell>
          <cell r="BP50">
            <v>0</v>
          </cell>
          <cell r="BQ50">
            <v>180.08084425772716</v>
          </cell>
          <cell r="BR50">
            <v>11.255052766107948</v>
          </cell>
          <cell r="BS50">
            <v>0</v>
          </cell>
          <cell r="BT50">
            <v>0</v>
          </cell>
          <cell r="BU50">
            <v>6430.698203496203</v>
          </cell>
          <cell r="BV50">
            <v>1125.5052766107949</v>
          </cell>
          <cell r="BW50">
            <v>0</v>
          </cell>
          <cell r="BX50">
            <v>380.42078349444859</v>
          </cell>
          <cell r="BY50">
            <v>4</v>
          </cell>
          <cell r="BZ50">
            <v>3.9E-2</v>
          </cell>
          <cell r="CA50">
            <v>877.89411575641986</v>
          </cell>
          <cell r="CB50">
            <v>32267.797333373608</v>
          </cell>
          <cell r="CC50">
            <v>-964.19602305415663</v>
          </cell>
          <cell r="CD50">
            <v>2390.8949321761174</v>
          </cell>
          <cell r="CE50">
            <v>33694.496242495567</v>
          </cell>
        </row>
        <row r="51">
          <cell r="A51">
            <v>42180</v>
          </cell>
          <cell r="B51">
            <v>52</v>
          </cell>
          <cell r="C51" t="str">
            <v>Thu</v>
          </cell>
          <cell r="D51">
            <v>45282.489439823999</v>
          </cell>
          <cell r="E51">
            <v>0</v>
          </cell>
          <cell r="F51">
            <v>45282.489439823999</v>
          </cell>
          <cell r="G51">
            <v>0</v>
          </cell>
          <cell r="H51">
            <v>45282.489439823999</v>
          </cell>
          <cell r="I51">
            <v>1079.4438558211282</v>
          </cell>
          <cell r="J51">
            <v>530.91021534878314</v>
          </cell>
          <cell r="K51">
            <v>0</v>
          </cell>
          <cell r="L51">
            <v>530.91021534878314</v>
          </cell>
          <cell r="M51">
            <v>766.13801792888091</v>
          </cell>
          <cell r="N51">
            <v>196.30800000000002</v>
          </cell>
          <cell r="O51">
            <v>3</v>
          </cell>
          <cell r="P51">
            <v>183</v>
          </cell>
          <cell r="Q51">
            <v>0</v>
          </cell>
          <cell r="R51">
            <v>13</v>
          </cell>
          <cell r="S51">
            <v>11</v>
          </cell>
          <cell r="T51">
            <v>12.6</v>
          </cell>
          <cell r="U51">
            <v>183</v>
          </cell>
          <cell r="V51">
            <v>72.548923942025397</v>
          </cell>
          <cell r="W51">
            <v>0.68850215031234474</v>
          </cell>
          <cell r="X51">
            <v>0</v>
          </cell>
          <cell r="Y51">
            <v>34.943762</v>
          </cell>
          <cell r="Z51">
            <v>0</v>
          </cell>
          <cell r="AA51">
            <v>1.038</v>
          </cell>
          <cell r="AB51">
            <v>36.271624956000004</v>
          </cell>
          <cell r="AC51">
            <v>0</v>
          </cell>
          <cell r="AD51">
            <v>36.271624956000004</v>
          </cell>
          <cell r="AE51">
            <v>44.304497280000007</v>
          </cell>
          <cell r="AF51">
            <v>49.950090136931244</v>
          </cell>
          <cell r="AG51">
            <v>0</v>
          </cell>
          <cell r="AH51">
            <v>574.23167734271192</v>
          </cell>
          <cell r="AI51">
            <v>49.933189334148842</v>
          </cell>
          <cell r="AJ51">
            <v>624.16486667686081</v>
          </cell>
          <cell r="AK51">
            <v>0</v>
          </cell>
          <cell r="AL51">
            <v>247.44529748537704</v>
          </cell>
          <cell r="AM51">
            <v>247.44529748537704</v>
          </cell>
          <cell r="AN51">
            <v>0</v>
          </cell>
          <cell r="AO51">
            <v>83.034142755471393</v>
          </cell>
          <cell r="AP51">
            <v>48.264565031707562</v>
          </cell>
          <cell r="AQ51">
            <v>0</v>
          </cell>
          <cell r="AR51">
            <v>0</v>
          </cell>
          <cell r="AS51">
            <v>60.804604597530236</v>
          </cell>
          <cell r="AT51">
            <v>0</v>
          </cell>
          <cell r="AU51">
            <v>427.12390279562334</v>
          </cell>
          <cell r="AV51">
            <v>85.64993589743591</v>
          </cell>
          <cell r="AW51">
            <v>0</v>
          </cell>
          <cell r="AX51">
            <v>5.6081666666666656</v>
          </cell>
          <cell r="AY51">
            <v>0</v>
          </cell>
          <cell r="AZ51">
            <v>0</v>
          </cell>
          <cell r="BA51">
            <v>16.583000000000002</v>
          </cell>
          <cell r="BB51">
            <v>0</v>
          </cell>
          <cell r="BC51">
            <v>5.9033333333333342</v>
          </cell>
          <cell r="BD51">
            <v>57.563940000000002</v>
          </cell>
          <cell r="BE51">
            <v>171.30837589743592</v>
          </cell>
          <cell r="BF51">
            <v>598.43227869305929</v>
          </cell>
          <cell r="BG51">
            <v>25.732587983801544</v>
          </cell>
          <cell r="BH51">
            <v>4.2999999999999997E-2</v>
          </cell>
          <cell r="BI51">
            <v>624.16486667686081</v>
          </cell>
          <cell r="BJ51">
            <v>0</v>
          </cell>
          <cell r="BK51">
            <v>20828.316038429653</v>
          </cell>
          <cell r="BL51">
            <v>1949.5303811970155</v>
          </cell>
          <cell r="BM51">
            <v>249.93979246115586</v>
          </cell>
          <cell r="BN51">
            <v>2210.1290643908378</v>
          </cell>
          <cell r="BO51">
            <v>1363.6038156409415</v>
          </cell>
          <cell r="BP51">
            <v>0</v>
          </cell>
          <cell r="BQ51">
            <v>166.62652830743724</v>
          </cell>
          <cell r="BR51">
            <v>10.414158019214828</v>
          </cell>
          <cell r="BS51">
            <v>0</v>
          </cell>
          <cell r="BT51">
            <v>0</v>
          </cell>
          <cell r="BU51">
            <v>5950.2437400166018</v>
          </cell>
          <cell r="BV51">
            <v>1041.4158019214826</v>
          </cell>
          <cell r="BW51">
            <v>0</v>
          </cell>
          <cell r="BX51">
            <v>351.9985410494611</v>
          </cell>
          <cell r="BY51">
            <v>3</v>
          </cell>
          <cell r="BZ51">
            <v>3.9E-2</v>
          </cell>
          <cell r="CA51">
            <v>812.30432549875638</v>
          </cell>
          <cell r="CB51">
            <v>29856.984888926156</v>
          </cell>
          <cell r="CC51">
            <v>-892.15838914781159</v>
          </cell>
          <cell r="CD51">
            <v>2212.2648510365229</v>
          </cell>
          <cell r="CE51">
            <v>31177.09135081487</v>
          </cell>
        </row>
        <row r="52">
          <cell r="A52">
            <v>42181</v>
          </cell>
          <cell r="B52">
            <v>52</v>
          </cell>
          <cell r="C52" t="str">
            <v>Fri</v>
          </cell>
          <cell r="D52">
            <v>58220.343565487994</v>
          </cell>
          <cell r="E52">
            <v>0</v>
          </cell>
          <cell r="F52">
            <v>58220.343565487994</v>
          </cell>
          <cell r="G52">
            <v>0</v>
          </cell>
          <cell r="H52">
            <v>58220.343565487994</v>
          </cell>
          <cell r="I52">
            <v>1338.9822692426017</v>
          </cell>
          <cell r="J52">
            <v>530.91021534878314</v>
          </cell>
          <cell r="K52">
            <v>0</v>
          </cell>
          <cell r="L52">
            <v>530.91021534878314</v>
          </cell>
          <cell r="M52">
            <v>909.78889629054606</v>
          </cell>
          <cell r="N52">
            <v>196.30800000000002</v>
          </cell>
          <cell r="O52">
            <v>2</v>
          </cell>
          <cell r="P52">
            <v>183</v>
          </cell>
          <cell r="Q52">
            <v>0</v>
          </cell>
          <cell r="R52">
            <v>13</v>
          </cell>
          <cell r="S52">
            <v>11</v>
          </cell>
          <cell r="T52">
            <v>12.6</v>
          </cell>
          <cell r="U52">
            <v>183</v>
          </cell>
          <cell r="V52">
            <v>72.548923942025397</v>
          </cell>
          <cell r="W52">
            <v>0.68850215031234474</v>
          </cell>
          <cell r="X52">
            <v>0</v>
          </cell>
          <cell r="Y52">
            <v>34.943762</v>
          </cell>
          <cell r="Z52">
            <v>0</v>
          </cell>
          <cell r="AA52">
            <v>1.038</v>
          </cell>
          <cell r="AB52">
            <v>36.271624956000004</v>
          </cell>
          <cell r="AC52">
            <v>0</v>
          </cell>
          <cell r="AD52">
            <v>36.271624956000004</v>
          </cell>
          <cell r="AE52">
            <v>44.304497280000007</v>
          </cell>
          <cell r="AF52">
            <v>49.950090136931244</v>
          </cell>
          <cell r="AG52">
            <v>0</v>
          </cell>
          <cell r="AH52">
            <v>738.29787086920101</v>
          </cell>
          <cell r="AI52">
            <v>64.19981485819136</v>
          </cell>
          <cell r="AJ52">
            <v>802.49768572739242</v>
          </cell>
          <cell r="AK52">
            <v>0</v>
          </cell>
          <cell r="AL52">
            <v>318.14395390977046</v>
          </cell>
          <cell r="AM52">
            <v>318.14395390977046</v>
          </cell>
          <cell r="AN52">
            <v>0</v>
          </cell>
          <cell r="AO52">
            <v>102.99863609558473</v>
          </cell>
          <cell r="AP52">
            <v>48.264565031707562</v>
          </cell>
          <cell r="AQ52">
            <v>0</v>
          </cell>
          <cell r="AR52">
            <v>0</v>
          </cell>
          <cell r="AS52">
            <v>72.205467959567159</v>
          </cell>
          <cell r="AT52">
            <v>0</v>
          </cell>
          <cell r="AU52">
            <v>549.15930359437289</v>
          </cell>
          <cell r="AV52">
            <v>110.12134615384616</v>
          </cell>
          <cell r="AW52">
            <v>0</v>
          </cell>
          <cell r="AX52">
            <v>7.2104999999999988</v>
          </cell>
          <cell r="AY52">
            <v>0</v>
          </cell>
          <cell r="AZ52">
            <v>0</v>
          </cell>
          <cell r="BA52">
            <v>21.320999999999998</v>
          </cell>
          <cell r="BB52">
            <v>0</v>
          </cell>
          <cell r="BC52">
            <v>7.59</v>
          </cell>
          <cell r="BD52">
            <v>74.010779999999997</v>
          </cell>
          <cell r="BE52">
            <v>220.25362615384617</v>
          </cell>
          <cell r="BF52">
            <v>769.41292974821897</v>
          </cell>
          <cell r="BG52">
            <v>33.084755979173416</v>
          </cell>
          <cell r="BH52">
            <v>4.2999999999999997E-2</v>
          </cell>
          <cell r="BI52">
            <v>802.49768572739242</v>
          </cell>
          <cell r="BJ52">
            <v>0</v>
          </cell>
          <cell r="BK52">
            <v>26779.263477980978</v>
          </cell>
          <cell r="BL52">
            <v>2506.5390615390197</v>
          </cell>
          <cell r="BM52">
            <v>321.35116173577177</v>
          </cell>
          <cell r="BN52">
            <v>2841.5945113596485</v>
          </cell>
          <cell r="BO52">
            <v>1753.2049058240675</v>
          </cell>
          <cell r="BP52">
            <v>0</v>
          </cell>
          <cell r="BQ52">
            <v>214.23410782384786</v>
          </cell>
          <cell r="BR52">
            <v>13.389631738990492</v>
          </cell>
          <cell r="BS52">
            <v>0</v>
          </cell>
          <cell r="BT52">
            <v>0</v>
          </cell>
          <cell r="BU52">
            <v>7650.3133800213445</v>
          </cell>
          <cell r="BV52">
            <v>1338.963173899049</v>
          </cell>
          <cell r="BW52">
            <v>0</v>
          </cell>
          <cell r="BX52">
            <v>452.56955277787847</v>
          </cell>
          <cell r="BY52">
            <v>2</v>
          </cell>
          <cell r="BZ52">
            <v>3.9E-2</v>
          </cell>
          <cell r="CA52">
            <v>1044.3912756412581</v>
          </cell>
          <cell r="CB52">
            <v>38387.552000047915</v>
          </cell>
          <cell r="CC52">
            <v>-1147.0607860471864</v>
          </cell>
          <cell r="CD52">
            <v>2844.3405227612434</v>
          </cell>
          <cell r="CE52">
            <v>40084.831736761967</v>
          </cell>
        </row>
        <row r="53">
          <cell r="A53">
            <v>42182</v>
          </cell>
          <cell r="B53">
            <v>52</v>
          </cell>
          <cell r="C53" t="str">
            <v>Sat</v>
          </cell>
          <cell r="D53">
            <v>36000.985393151997</v>
          </cell>
          <cell r="E53">
            <v>0</v>
          </cell>
          <cell r="F53">
            <v>36000.985393151997</v>
          </cell>
          <cell r="G53">
            <v>0</v>
          </cell>
          <cell r="H53">
            <v>36000.985393151997</v>
          </cell>
          <cell r="I53">
            <v>395.2062204372437</v>
          </cell>
          <cell r="J53">
            <v>471.92019142114049</v>
          </cell>
          <cell r="K53">
            <v>0</v>
          </cell>
          <cell r="L53">
            <v>471.92019142114049</v>
          </cell>
          <cell r="M53">
            <v>656.00567785160422</v>
          </cell>
          <cell r="N53">
            <v>174.49600000000001</v>
          </cell>
          <cell r="O53">
            <v>1</v>
          </cell>
          <cell r="P53">
            <v>183</v>
          </cell>
          <cell r="Q53">
            <v>0</v>
          </cell>
          <cell r="R53">
            <v>13</v>
          </cell>
          <cell r="S53">
            <v>11</v>
          </cell>
          <cell r="T53">
            <v>12.6</v>
          </cell>
          <cell r="U53">
            <v>183</v>
          </cell>
          <cell r="V53">
            <v>72.548923942025397</v>
          </cell>
          <cell r="W53">
            <v>0.68850215031234474</v>
          </cell>
          <cell r="X53">
            <v>0</v>
          </cell>
          <cell r="Y53">
            <v>34.943762</v>
          </cell>
          <cell r="Z53">
            <v>0</v>
          </cell>
          <cell r="AA53">
            <v>1.038</v>
          </cell>
          <cell r="AB53">
            <v>36.271624956000004</v>
          </cell>
          <cell r="AC53">
            <v>0</v>
          </cell>
          <cell r="AD53">
            <v>36.271624956000004</v>
          </cell>
          <cell r="AE53">
            <v>44.304497280000007</v>
          </cell>
          <cell r="AF53">
            <v>49.950090136931244</v>
          </cell>
          <cell r="AG53">
            <v>0</v>
          </cell>
          <cell r="AH53">
            <v>456.53201676936106</v>
          </cell>
          <cell r="AI53">
            <v>39.69843624081399</v>
          </cell>
          <cell r="AJ53">
            <v>496.23045301017504</v>
          </cell>
          <cell r="AK53">
            <v>0</v>
          </cell>
          <cell r="AL53">
            <v>196.72669613744262</v>
          </cell>
          <cell r="AM53">
            <v>196.72669613744262</v>
          </cell>
          <cell r="AN53">
            <v>0</v>
          </cell>
          <cell r="AO53">
            <v>30.400478495172589</v>
          </cell>
          <cell r="AP53">
            <v>42.901835583740052</v>
          </cell>
          <cell r="AQ53">
            <v>0</v>
          </cell>
          <cell r="AR53">
            <v>0</v>
          </cell>
          <cell r="AS53">
            <v>52.063942686635258</v>
          </cell>
          <cell r="AT53">
            <v>0</v>
          </cell>
          <cell r="AU53">
            <v>339.57676743999872</v>
          </cell>
          <cell r="AV53">
            <v>68.094358974358983</v>
          </cell>
          <cell r="AW53">
            <v>0</v>
          </cell>
          <cell r="AX53">
            <v>4.4586666666666659</v>
          </cell>
          <cell r="AY53">
            <v>0</v>
          </cell>
          <cell r="AZ53">
            <v>0</v>
          </cell>
          <cell r="BA53">
            <v>13.184000000000001</v>
          </cell>
          <cell r="BB53">
            <v>0</v>
          </cell>
          <cell r="BC53">
            <v>4.6933333333333342</v>
          </cell>
          <cell r="BD53">
            <v>45.765120000000003</v>
          </cell>
          <cell r="BE53">
            <v>136.19547897435899</v>
          </cell>
          <cell r="BF53">
            <v>475.77224641435771</v>
          </cell>
          <cell r="BG53">
            <v>20.458206595817376</v>
          </cell>
          <cell r="BH53">
            <v>4.2999999999999997E-2</v>
          </cell>
          <cell r="BI53">
            <v>496.23045301017504</v>
          </cell>
          <cell r="BJ53">
            <v>0</v>
          </cell>
          <cell r="BK53">
            <v>16559.158092664569</v>
          </cell>
          <cell r="BL53">
            <v>1549.9371974734036</v>
          </cell>
          <cell r="BM53">
            <v>198.70989711197484</v>
          </cell>
          <cell r="BN53">
            <v>1757.1212437392996</v>
          </cell>
          <cell r="BO53">
            <v>1084.1073813791336</v>
          </cell>
          <cell r="BP53">
            <v>0</v>
          </cell>
          <cell r="BQ53">
            <v>132.47326474131657</v>
          </cell>
          <cell r="BR53">
            <v>8.2795790463322856</v>
          </cell>
          <cell r="BS53">
            <v>0</v>
          </cell>
          <cell r="BT53">
            <v>0</v>
          </cell>
          <cell r="BU53">
            <v>4730.6285634914602</v>
          </cell>
          <cell r="BV53">
            <v>827.9579046332284</v>
          </cell>
          <cell r="BW53">
            <v>0</v>
          </cell>
          <cell r="BX53">
            <v>279.84977176603115</v>
          </cell>
          <cell r="BY53">
            <v>1</v>
          </cell>
          <cell r="BZ53">
            <v>3.9E-2</v>
          </cell>
          <cell r="CA53">
            <v>645.80716561391807</v>
          </cell>
          <cell r="CB53">
            <v>23737.230222251852</v>
          </cell>
          <cell r="CC53">
            <v>-709.29362615478192</v>
          </cell>
          <cell r="CD53">
            <v>1758.819260451397</v>
          </cell>
          <cell r="CE53">
            <v>24786.755856548465</v>
          </cell>
        </row>
        <row r="54">
          <cell r="A54">
            <v>42183</v>
          </cell>
          <cell r="B54">
            <v>52</v>
          </cell>
          <cell r="C54" t="str">
            <v>Sun</v>
          </cell>
          <cell r="D54">
            <v>13219.111824047999</v>
          </cell>
          <cell r="E54">
            <v>0</v>
          </cell>
          <cell r="F54">
            <v>13219.111824047999</v>
          </cell>
          <cell r="G54">
            <v>0</v>
          </cell>
          <cell r="H54">
            <v>13219.111824047999</v>
          </cell>
          <cell r="I54">
            <v>5.8986003050334874</v>
          </cell>
          <cell r="J54">
            <v>353.94014356585541</v>
          </cell>
          <cell r="K54">
            <v>0</v>
          </cell>
          <cell r="L54">
            <v>353.94014356585541</v>
          </cell>
          <cell r="M54">
            <v>210.68795493044226</v>
          </cell>
          <cell r="N54">
            <v>130.87200000000001</v>
          </cell>
          <cell r="O54">
            <v>0</v>
          </cell>
          <cell r="P54">
            <v>183</v>
          </cell>
          <cell r="Q54">
            <v>0</v>
          </cell>
          <cell r="R54">
            <v>13</v>
          </cell>
          <cell r="S54">
            <v>11</v>
          </cell>
          <cell r="T54">
            <v>12.6</v>
          </cell>
          <cell r="U54">
            <v>183</v>
          </cell>
          <cell r="V54">
            <v>72.548923942025397</v>
          </cell>
          <cell r="W54">
            <v>0.68850215031234474</v>
          </cell>
          <cell r="X54">
            <v>0</v>
          </cell>
          <cell r="Y54">
            <v>34.943762</v>
          </cell>
          <cell r="Z54">
            <v>0</v>
          </cell>
          <cell r="AA54">
            <v>1.038</v>
          </cell>
          <cell r="AB54">
            <v>36.271624956000004</v>
          </cell>
          <cell r="AC54">
            <v>0</v>
          </cell>
          <cell r="AD54">
            <v>36.271624956000004</v>
          </cell>
          <cell r="AE54">
            <v>44.304497280000007</v>
          </cell>
          <cell r="AF54">
            <v>49.950090136931244</v>
          </cell>
          <cell r="AG54">
            <v>0</v>
          </cell>
          <cell r="AH54">
            <v>167.63284990749975</v>
          </cell>
          <cell r="AI54">
            <v>14.576769557173886</v>
          </cell>
          <cell r="AJ54">
            <v>182.20961946467364</v>
          </cell>
          <cell r="AK54">
            <v>0</v>
          </cell>
          <cell r="AL54">
            <v>72.235583737967204</v>
          </cell>
          <cell r="AM54">
            <v>72.235583737967204</v>
          </cell>
          <cell r="AN54">
            <v>0</v>
          </cell>
          <cell r="AO54">
            <v>0.45373848500257596</v>
          </cell>
          <cell r="AP54">
            <v>32.176376687805039</v>
          </cell>
          <cell r="AQ54">
            <v>0</v>
          </cell>
          <cell r="AR54">
            <v>0</v>
          </cell>
          <cell r="AS54">
            <v>16.721266264320814</v>
          </cell>
          <cell r="AT54">
            <v>0</v>
          </cell>
          <cell r="AU54">
            <v>124.68834429437452</v>
          </cell>
          <cell r="AV54">
            <v>25.00339743589744</v>
          </cell>
          <cell r="AW54">
            <v>0</v>
          </cell>
          <cell r="AX54">
            <v>1.6371666666666664</v>
          </cell>
          <cell r="AY54">
            <v>0</v>
          </cell>
          <cell r="AZ54">
            <v>0</v>
          </cell>
          <cell r="BA54">
            <v>4.8410000000000002</v>
          </cell>
          <cell r="BB54">
            <v>0</v>
          </cell>
          <cell r="BC54">
            <v>1.7233333333333336</v>
          </cell>
          <cell r="BD54">
            <v>16.804380000000002</v>
          </cell>
          <cell r="BE54">
            <v>50.009277435897445</v>
          </cell>
          <cell r="BF54">
            <v>174.69762173027195</v>
          </cell>
          <cell r="BG54">
            <v>7.5119977344016933</v>
          </cell>
          <cell r="BH54">
            <v>4.2999999999999997E-2</v>
          </cell>
          <cell r="BI54">
            <v>182.20961946467364</v>
          </cell>
          <cell r="BJ54">
            <v>0</v>
          </cell>
          <cell r="BK54">
            <v>6080.3158621502707</v>
          </cell>
          <cell r="BL54">
            <v>569.11756469726538</v>
          </cell>
          <cell r="BM54">
            <v>72.963790345803261</v>
          </cell>
          <cell r="BN54">
            <v>645.19295668552411</v>
          </cell>
          <cell r="BO54">
            <v>398.07067910015058</v>
          </cell>
          <cell r="BP54">
            <v>0</v>
          </cell>
          <cell r="BQ54">
            <v>48.642526897202174</v>
          </cell>
          <cell r="BR54">
            <v>3.0401579310751359</v>
          </cell>
          <cell r="BS54">
            <v>0</v>
          </cell>
          <cell r="BT54">
            <v>0</v>
          </cell>
          <cell r="BU54">
            <v>1737.0276756570204</v>
          </cell>
          <cell r="BV54">
            <v>304.01579310751356</v>
          </cell>
          <cell r="BW54">
            <v>0</v>
          </cell>
          <cell r="BX54">
            <v>102.75733807033957</v>
          </cell>
          <cell r="BY54">
            <v>0</v>
          </cell>
          <cell r="BZ54">
            <v>3.9E-2</v>
          </cell>
          <cell r="CA54">
            <v>237.13231862386056</v>
          </cell>
          <cell r="CB54">
            <v>8716.0142222331015</v>
          </cell>
          <cell r="CC54">
            <v>-260.44375335370898</v>
          </cell>
          <cell r="CD54">
            <v>645.81644719699727</v>
          </cell>
          <cell r="CE54">
            <v>9101.3869160763898</v>
          </cell>
        </row>
        <row r="55">
          <cell r="A55">
            <v>42184</v>
          </cell>
          <cell r="B55">
            <v>1</v>
          </cell>
          <cell r="C55" t="str">
            <v>Mon</v>
          </cell>
          <cell r="D55">
            <v>43351.850567692971</v>
          </cell>
          <cell r="E55">
            <v>0</v>
          </cell>
          <cell r="F55">
            <v>43351.850567692971</v>
          </cell>
          <cell r="G55">
            <v>178.50199999999998</v>
          </cell>
          <cell r="H55">
            <v>43530.352567692971</v>
          </cell>
          <cell r="I55">
            <v>1180.9512</v>
          </cell>
          <cell r="J55">
            <v>432.28306706237333</v>
          </cell>
          <cell r="K55">
            <v>0</v>
          </cell>
          <cell r="L55">
            <v>432.28306706237333</v>
          </cell>
          <cell r="M55">
            <v>670.56729299999995</v>
          </cell>
          <cell r="N55">
            <v>57.367999999999995</v>
          </cell>
          <cell r="O55">
            <v>1</v>
          </cell>
          <cell r="P55">
            <v>192.22002897145725</v>
          </cell>
          <cell r="Q55">
            <v>0</v>
          </cell>
          <cell r="R55">
            <v>15.983890381808498</v>
          </cell>
          <cell r="S55">
            <v>11.531637593775795</v>
          </cell>
          <cell r="T55">
            <v>12.526792824538095</v>
          </cell>
          <cell r="U55">
            <v>192.22002897145725</v>
          </cell>
          <cell r="V55">
            <v>78.247109126013498</v>
          </cell>
          <cell r="W55">
            <v>0.66241912704727657</v>
          </cell>
          <cell r="X55">
            <v>0</v>
          </cell>
          <cell r="Y55">
            <v>34.026384</v>
          </cell>
          <cell r="Z55">
            <v>0</v>
          </cell>
          <cell r="AA55">
            <v>1</v>
          </cell>
          <cell r="AB55">
            <v>34.026384</v>
          </cell>
          <cell r="AC55">
            <v>0</v>
          </cell>
          <cell r="AD55">
            <v>34.026384</v>
          </cell>
          <cell r="AE55">
            <v>41.232799999999997</v>
          </cell>
          <cell r="AF55">
            <v>46.7810042185328</v>
          </cell>
          <cell r="AG55">
            <v>0</v>
          </cell>
          <cell r="AH55">
            <v>534.76246229564879</v>
          </cell>
          <cell r="AI55">
            <v>46.501083677882477</v>
          </cell>
          <cell r="AJ55">
            <v>581.26354597353122</v>
          </cell>
          <cell r="AK55">
            <v>0</v>
          </cell>
          <cell r="AL55">
            <v>225.53243176407116</v>
          </cell>
          <cell r="AM55">
            <v>225.53243176407116</v>
          </cell>
          <cell r="AN55">
            <v>0</v>
          </cell>
          <cell r="AO55">
            <v>73.883840028336152</v>
          </cell>
          <cell r="AP55">
            <v>37.486702434674001</v>
          </cell>
          <cell r="AQ55">
            <v>0</v>
          </cell>
          <cell r="AR55">
            <v>0</v>
          </cell>
          <cell r="AS55">
            <v>53.53064446683112</v>
          </cell>
          <cell r="AT55">
            <v>0</v>
          </cell>
          <cell r="AU55">
            <v>390.11105766168191</v>
          </cell>
          <cell r="AV55">
            <v>62.728999999999999</v>
          </cell>
          <cell r="AW55">
            <v>0</v>
          </cell>
          <cell r="AX55">
            <v>3.97383</v>
          </cell>
          <cell r="AY55">
            <v>0</v>
          </cell>
          <cell r="AZ55">
            <v>0</v>
          </cell>
          <cell r="BA55">
            <v>18.551989999999996</v>
          </cell>
          <cell r="BB55">
            <v>0</v>
          </cell>
          <cell r="BC55">
            <v>2.29162</v>
          </cell>
          <cell r="BD55">
            <v>55.725999999999999</v>
          </cell>
          <cell r="BE55">
            <v>143.27243999999999</v>
          </cell>
          <cell r="BF55">
            <v>533.38349766168187</v>
          </cell>
          <cell r="BG55">
            <v>22.935490399452316</v>
          </cell>
          <cell r="BH55">
            <v>4.2999999999999997E-2</v>
          </cell>
          <cell r="BI55">
            <v>581.26354597353122</v>
          </cell>
          <cell r="BJ55">
            <v>0</v>
          </cell>
          <cell r="BK55">
            <v>18196.032890857266</v>
          </cell>
          <cell r="BL55">
            <v>1703.1486785842401</v>
          </cell>
          <cell r="BM55">
            <v>218.35239469028718</v>
          </cell>
          <cell r="BN55">
            <v>1930.8128931064236</v>
          </cell>
          <cell r="BO55">
            <v>1191.2715283233117</v>
          </cell>
          <cell r="BP55">
            <v>0</v>
          </cell>
          <cell r="BQ55">
            <v>145.56826312685814</v>
          </cell>
          <cell r="BR55">
            <v>9.0980164454286339</v>
          </cell>
          <cell r="BS55">
            <v>0</v>
          </cell>
          <cell r="BT55">
            <v>0</v>
          </cell>
          <cell r="BU55">
            <v>5198.2517742765485</v>
          </cell>
          <cell r="BV55">
            <v>909.80164454286341</v>
          </cell>
          <cell r="BW55">
            <v>0</v>
          </cell>
          <cell r="BX55">
            <v>307.51295585548775</v>
          </cell>
          <cell r="BY55">
            <v>1</v>
          </cell>
          <cell r="BZ55">
            <v>3.9E-2</v>
          </cell>
          <cell r="CA55">
            <v>709.64528274343343</v>
          </cell>
          <cell r="CB55">
            <v>26083.658326402521</v>
          </cell>
          <cell r="CC55">
            <v>-808.93581320881765</v>
          </cell>
          <cell r="CD55">
            <v>1917.3698830733922</v>
          </cell>
          <cell r="CE55">
            <v>27192.092396267097</v>
          </cell>
        </row>
        <row r="56">
          <cell r="A56">
            <v>42185</v>
          </cell>
          <cell r="B56">
            <v>1</v>
          </cell>
          <cell r="C56" t="str">
            <v>Tue</v>
          </cell>
          <cell r="D56">
            <v>38987.57030920039</v>
          </cell>
          <cell r="E56">
            <v>0</v>
          </cell>
          <cell r="F56">
            <v>38987.57030920039</v>
          </cell>
          <cell r="G56">
            <v>160.53200000000001</v>
          </cell>
          <cell r="H56">
            <v>39148.102309200389</v>
          </cell>
          <cell r="I56">
            <v>938.70479999999998</v>
          </cell>
          <cell r="J56">
            <v>577.80409953881588</v>
          </cell>
          <cell r="K56">
            <v>0</v>
          </cell>
          <cell r="L56">
            <v>577.80409953881588</v>
          </cell>
          <cell r="M56">
            <v>599.51380500000005</v>
          </cell>
          <cell r="N56">
            <v>76.680000000000007</v>
          </cell>
          <cell r="O56">
            <v>2</v>
          </cell>
          <cell r="P56">
            <v>192.22002897145725</v>
          </cell>
          <cell r="Q56">
            <v>0</v>
          </cell>
          <cell r="R56">
            <v>15.983890381808498</v>
          </cell>
          <cell r="S56">
            <v>11.531637593775795</v>
          </cell>
          <cell r="T56">
            <v>12.526792824538095</v>
          </cell>
          <cell r="U56">
            <v>192.22002897145725</v>
          </cell>
          <cell r="V56">
            <v>78.247109126013498</v>
          </cell>
          <cell r="W56">
            <v>0.66241912704727657</v>
          </cell>
          <cell r="X56">
            <v>0</v>
          </cell>
          <cell r="Y56">
            <v>34.026384</v>
          </cell>
          <cell r="Z56">
            <v>0</v>
          </cell>
          <cell r="AA56">
            <v>1</v>
          </cell>
          <cell r="AB56">
            <v>34.026384</v>
          </cell>
          <cell r="AC56">
            <v>0</v>
          </cell>
          <cell r="AD56">
            <v>34.026384</v>
          </cell>
          <cell r="AE56">
            <v>41.232799999999997</v>
          </cell>
          <cell r="AF56">
            <v>46.7810042185328</v>
          </cell>
          <cell r="AG56">
            <v>0</v>
          </cell>
          <cell r="AH56">
            <v>480.92731508467745</v>
          </cell>
          <cell r="AI56">
            <v>41.819766529102367</v>
          </cell>
          <cell r="AJ56">
            <v>522.74708161377987</v>
          </cell>
          <cell r="AK56">
            <v>0</v>
          </cell>
          <cell r="AL56">
            <v>202.82782453950026</v>
          </cell>
          <cell r="AM56">
            <v>202.82782453950026</v>
          </cell>
          <cell r="AN56">
            <v>0</v>
          </cell>
          <cell r="AO56">
            <v>58.728180535344123</v>
          </cell>
          <cell r="AP56">
            <v>50.105988402782089</v>
          </cell>
          <cell r="AQ56">
            <v>0</v>
          </cell>
          <cell r="AR56">
            <v>0</v>
          </cell>
          <cell r="AS56">
            <v>47.858523198822525</v>
          </cell>
          <cell r="AT56">
            <v>0</v>
          </cell>
          <cell r="AU56">
            <v>350.83813239372739</v>
          </cell>
          <cell r="AV56">
            <v>56.414000000000001</v>
          </cell>
          <cell r="AW56">
            <v>0</v>
          </cell>
          <cell r="AX56">
            <v>3.5737800000000006</v>
          </cell>
          <cell r="AY56">
            <v>0</v>
          </cell>
          <cell r="AZ56">
            <v>0</v>
          </cell>
          <cell r="BA56">
            <v>16.684339999999999</v>
          </cell>
          <cell r="BB56">
            <v>0</v>
          </cell>
          <cell r="BC56">
            <v>2.0609200000000003</v>
          </cell>
          <cell r="BD56">
            <v>50.116</v>
          </cell>
          <cell r="BE56">
            <v>128.84904</v>
          </cell>
          <cell r="BF56">
            <v>479.68717239372739</v>
          </cell>
          <cell r="BG56">
            <v>20.626548412930273</v>
          </cell>
          <cell r="BH56">
            <v>4.2999999999999997E-2</v>
          </cell>
          <cell r="BI56">
            <v>522.74708161377987</v>
          </cell>
          <cell r="BJ56">
            <v>0</v>
          </cell>
          <cell r="BK56">
            <v>16364.217499160228</v>
          </cell>
          <cell r="BL56">
            <v>1531.6907579213973</v>
          </cell>
          <cell r="BM56">
            <v>196.37060998992271</v>
          </cell>
          <cell r="BN56">
            <v>1736.4357562165153</v>
          </cell>
          <cell r="BO56">
            <v>1071.3448643981462</v>
          </cell>
          <cell r="BP56">
            <v>0</v>
          </cell>
          <cell r="BQ56">
            <v>130.91373999328184</v>
          </cell>
          <cell r="BR56">
            <v>8.1821087495801148</v>
          </cell>
          <cell r="BS56">
            <v>0</v>
          </cell>
          <cell r="BT56">
            <v>0</v>
          </cell>
          <cell r="BU56">
            <v>4674.9378372688425</v>
          </cell>
          <cell r="BV56">
            <v>818.21087495801146</v>
          </cell>
          <cell r="BW56">
            <v>0</v>
          </cell>
          <cell r="BX56">
            <v>276.55527573580775</v>
          </cell>
          <cell r="BY56">
            <v>2</v>
          </cell>
          <cell r="BZ56">
            <v>3.9E-2</v>
          </cell>
          <cell r="CA56">
            <v>638.20448246724891</v>
          </cell>
          <cell r="CB56">
            <v>23457.786682804955</v>
          </cell>
          <cell r="CC56">
            <v>-727.49932194618509</v>
          </cell>
          <cell r="CD56">
            <v>1724.3460693411716</v>
          </cell>
          <cell r="CE56">
            <v>24454.633430199941</v>
          </cell>
        </row>
        <row r="57">
          <cell r="A57">
            <v>42186</v>
          </cell>
          <cell r="B57">
            <v>1</v>
          </cell>
          <cell r="C57" t="str">
            <v>Wed</v>
          </cell>
          <cell r="D57">
            <v>50625.650998513935</v>
          </cell>
          <cell r="E57">
            <v>0</v>
          </cell>
          <cell r="F57">
            <v>50625.650998513935</v>
          </cell>
          <cell r="G57">
            <v>208.452</v>
          </cell>
          <cell r="H57">
            <v>50834.102998513932</v>
          </cell>
          <cell r="I57">
            <v>1047.71568</v>
          </cell>
          <cell r="J57">
            <v>667.68473724485386</v>
          </cell>
          <cell r="K57">
            <v>0</v>
          </cell>
          <cell r="L57">
            <v>667.68473724485386</v>
          </cell>
          <cell r="M57">
            <v>808.23342599999989</v>
          </cell>
          <cell r="N57">
            <v>88.608000000000004</v>
          </cell>
          <cell r="O57">
            <v>3</v>
          </cell>
          <cell r="P57">
            <v>192.22002897145725</v>
          </cell>
          <cell r="Q57">
            <v>0</v>
          </cell>
          <cell r="R57">
            <v>15.983890381808498</v>
          </cell>
          <cell r="S57">
            <v>11.531637593775795</v>
          </cell>
          <cell r="T57">
            <v>12.526792824538095</v>
          </cell>
          <cell r="U57">
            <v>192.22002897145725</v>
          </cell>
          <cell r="V57">
            <v>78.247109126013498</v>
          </cell>
          <cell r="W57">
            <v>0.66241912704727657</v>
          </cell>
          <cell r="X57">
            <v>0</v>
          </cell>
          <cell r="Y57">
            <v>34.026384</v>
          </cell>
          <cell r="Z57">
            <v>0</v>
          </cell>
          <cell r="AA57">
            <v>1</v>
          </cell>
          <cell r="AB57">
            <v>34.026384</v>
          </cell>
          <cell r="AC57">
            <v>0</v>
          </cell>
          <cell r="AD57">
            <v>34.026384</v>
          </cell>
          <cell r="AE57">
            <v>41.232799999999997</v>
          </cell>
          <cell r="AF57">
            <v>46.7810042185328</v>
          </cell>
          <cell r="AG57">
            <v>0</v>
          </cell>
          <cell r="AH57">
            <v>624.48770764726771</v>
          </cell>
          <cell r="AI57">
            <v>54.303278925849334</v>
          </cell>
          <cell r="AJ57">
            <v>678.79098657311704</v>
          </cell>
          <cell r="AK57">
            <v>0</v>
          </cell>
          <cell r="AL57">
            <v>263.3734438050227</v>
          </cell>
          <cell r="AM57">
            <v>263.3734438050227</v>
          </cell>
          <cell r="AN57">
            <v>0</v>
          </cell>
          <cell r="AO57">
            <v>65.548227307190544</v>
          </cell>
          <cell r="AP57">
            <v>57.900253265437073</v>
          </cell>
          <cell r="AQ57">
            <v>0</v>
          </cell>
          <cell r="AR57">
            <v>0</v>
          </cell>
          <cell r="AS57">
            <v>64.520379423597774</v>
          </cell>
          <cell r="AT57">
            <v>0</v>
          </cell>
          <cell r="AU57">
            <v>455.56593310827282</v>
          </cell>
          <cell r="AV57">
            <v>73.253999999999991</v>
          </cell>
          <cell r="AW57">
            <v>0</v>
          </cell>
          <cell r="AX57">
            <v>4.6405799999999999</v>
          </cell>
          <cell r="AY57">
            <v>0</v>
          </cell>
          <cell r="AZ57">
            <v>0</v>
          </cell>
          <cell r="BA57">
            <v>21.664739999999998</v>
          </cell>
          <cell r="BB57">
            <v>0</v>
          </cell>
          <cell r="BC57">
            <v>2.6761200000000001</v>
          </cell>
          <cell r="BD57">
            <v>65.075999999999993</v>
          </cell>
          <cell r="BE57">
            <v>167.31144</v>
          </cell>
          <cell r="BF57">
            <v>622.87737310827276</v>
          </cell>
          <cell r="BG57">
            <v>26.783727043655727</v>
          </cell>
          <cell r="BH57">
            <v>4.2999999999999997E-2</v>
          </cell>
          <cell r="BI57">
            <v>678.79098657311704</v>
          </cell>
          <cell r="BJ57">
            <v>0</v>
          </cell>
          <cell r="BK57">
            <v>21249.058543685667</v>
          </cell>
          <cell r="BL57">
            <v>1988.9118796889784</v>
          </cell>
          <cell r="BM57">
            <v>254.98870252422799</v>
          </cell>
          <cell r="BN57">
            <v>2254.7747879229378</v>
          </cell>
          <cell r="BO57">
            <v>1391.1493015319209</v>
          </cell>
          <cell r="BP57">
            <v>0</v>
          </cell>
          <cell r="BQ57">
            <v>169.99246834948534</v>
          </cell>
          <cell r="BR57">
            <v>10.624529271842833</v>
          </cell>
          <cell r="BS57">
            <v>0</v>
          </cell>
          <cell r="BT57">
            <v>0</v>
          </cell>
          <cell r="BU57">
            <v>6070.4416692893919</v>
          </cell>
          <cell r="BV57">
            <v>1062.4529271842835</v>
          </cell>
          <cell r="BW57">
            <v>0</v>
          </cell>
          <cell r="BX57">
            <v>359.10908938828766</v>
          </cell>
          <cell r="BY57">
            <v>3</v>
          </cell>
          <cell r="BZ57">
            <v>3.9E-2</v>
          </cell>
          <cell r="CA57">
            <v>828.71328320374096</v>
          </cell>
          <cell r="CB57">
            <v>30460.111065731802</v>
          </cell>
          <cell r="CC57">
            <v>-944.66329864653869</v>
          </cell>
          <cell r="CD57">
            <v>2239.07623929376</v>
          </cell>
          <cell r="CE57">
            <v>31754.524006379026</v>
          </cell>
        </row>
        <row r="58">
          <cell r="A58">
            <v>42187</v>
          </cell>
          <cell r="B58">
            <v>1</v>
          </cell>
          <cell r="C58" t="str">
            <v>Thu</v>
          </cell>
          <cell r="D58">
            <v>46843.274774487036</v>
          </cell>
          <cell r="E58">
            <v>0</v>
          </cell>
          <cell r="F58">
            <v>46843.274774487036</v>
          </cell>
          <cell r="G58">
            <v>192.87800000000001</v>
          </cell>
          <cell r="H58">
            <v>47036.152774487033</v>
          </cell>
          <cell r="I58">
            <v>1108.27728</v>
          </cell>
          <cell r="J58">
            <v>731.88519274916689</v>
          </cell>
          <cell r="K58">
            <v>0</v>
          </cell>
          <cell r="L58">
            <v>731.88519274916689</v>
          </cell>
          <cell r="M58">
            <v>710.53488000000004</v>
          </cell>
          <cell r="N58">
            <v>97.128000000000014</v>
          </cell>
          <cell r="O58">
            <v>4</v>
          </cell>
          <cell r="P58">
            <v>192.22002897145725</v>
          </cell>
          <cell r="Q58">
            <v>0</v>
          </cell>
          <cell r="R58">
            <v>15.983890381808498</v>
          </cell>
          <cell r="S58">
            <v>11.531637593775795</v>
          </cell>
          <cell r="T58">
            <v>12.526792824538095</v>
          </cell>
          <cell r="U58">
            <v>192.22002897145725</v>
          </cell>
          <cell r="V58">
            <v>78.247109126013498</v>
          </cell>
          <cell r="W58">
            <v>0.66241912704727657</v>
          </cell>
          <cell r="X58">
            <v>0</v>
          </cell>
          <cell r="Y58">
            <v>34.026384</v>
          </cell>
          <cell r="Z58">
            <v>0</v>
          </cell>
          <cell r="AA58">
            <v>1</v>
          </cell>
          <cell r="AB58">
            <v>34.026384</v>
          </cell>
          <cell r="AC58">
            <v>0</v>
          </cell>
          <cell r="AD58">
            <v>34.026384</v>
          </cell>
          <cell r="AE58">
            <v>41.232799999999997</v>
          </cell>
          <cell r="AF58">
            <v>46.7810042185328</v>
          </cell>
          <cell r="AG58">
            <v>0</v>
          </cell>
          <cell r="AH58">
            <v>577.83058006442593</v>
          </cell>
          <cell r="AI58">
            <v>50.246137396906569</v>
          </cell>
          <cell r="AJ58">
            <v>628.07671746133246</v>
          </cell>
          <cell r="AK58">
            <v>0</v>
          </cell>
          <cell r="AL58">
            <v>243.69611754372792</v>
          </cell>
          <cell r="AM58">
            <v>243.69611754372792</v>
          </cell>
          <cell r="AN58">
            <v>0</v>
          </cell>
          <cell r="AO58">
            <v>69.337142180438548</v>
          </cell>
          <cell r="AP58">
            <v>63.467585310190643</v>
          </cell>
          <cell r="AQ58">
            <v>0</v>
          </cell>
          <cell r="AR58">
            <v>0</v>
          </cell>
          <cell r="AS58">
            <v>56.721212680085955</v>
          </cell>
          <cell r="AT58">
            <v>0</v>
          </cell>
          <cell r="AU58">
            <v>421.52939787604561</v>
          </cell>
          <cell r="AV58">
            <v>67.781000000000006</v>
          </cell>
          <cell r="AW58">
            <v>0</v>
          </cell>
          <cell r="AX58">
            <v>4.2938700000000001</v>
          </cell>
          <cell r="AY58">
            <v>0</v>
          </cell>
          <cell r="AZ58">
            <v>0</v>
          </cell>
          <cell r="BA58">
            <v>20.046109999999999</v>
          </cell>
          <cell r="BB58">
            <v>0</v>
          </cell>
          <cell r="BC58">
            <v>2.4761800000000003</v>
          </cell>
          <cell r="BD58">
            <v>60.213999999999999</v>
          </cell>
          <cell r="BE58">
            <v>154.81116</v>
          </cell>
          <cell r="BF58">
            <v>576.34055787604552</v>
          </cell>
          <cell r="BG58">
            <v>24.782643988669957</v>
          </cell>
          <cell r="BH58">
            <v>4.2999999999999997E-2</v>
          </cell>
          <cell r="BI58">
            <v>628.07671746133246</v>
          </cell>
          <cell r="BJ58">
            <v>0</v>
          </cell>
          <cell r="BK58">
            <v>19661.4852042149</v>
          </cell>
          <cell r="BL58">
            <v>1840.3150151145146</v>
          </cell>
          <cell r="BM58">
            <v>235.93782245057878</v>
          </cell>
          <cell r="BN58">
            <v>2086.3146026183504</v>
          </cell>
          <cell r="BO58">
            <v>1287.2128594634441</v>
          </cell>
          <cell r="BP58">
            <v>0</v>
          </cell>
          <cell r="BQ58">
            <v>157.29188163371921</v>
          </cell>
          <cell r="BR58">
            <v>9.8307426021074509</v>
          </cell>
          <cell r="BS58">
            <v>0</v>
          </cell>
          <cell r="BT58">
            <v>0</v>
          </cell>
          <cell r="BU58">
            <v>5616.9029238827143</v>
          </cell>
          <cell r="BV58">
            <v>983.07426021074502</v>
          </cell>
          <cell r="BW58">
            <v>0</v>
          </cell>
          <cell r="BX58">
            <v>332.27909995123173</v>
          </cell>
          <cell r="BY58">
            <v>4</v>
          </cell>
          <cell r="BZ58">
            <v>3.9E-2</v>
          </cell>
          <cell r="CA58">
            <v>766.79792296438109</v>
          </cell>
          <cell r="CB58">
            <v>28184.355641280581</v>
          </cell>
          <cell r="CC58">
            <v>-874.08500621892381</v>
          </cell>
          <cell r="CD58">
            <v>2071.7889340591692</v>
          </cell>
          <cell r="CE58">
            <v>29382.059569120825</v>
          </cell>
        </row>
        <row r="59">
          <cell r="A59">
            <v>42188</v>
          </cell>
          <cell r="B59">
            <v>1</v>
          </cell>
          <cell r="C59" t="str">
            <v>Fri</v>
          </cell>
          <cell r="D59">
            <v>60227.067567197613</v>
          </cell>
          <cell r="E59">
            <v>0</v>
          </cell>
          <cell r="F59">
            <v>60227.067567197613</v>
          </cell>
          <cell r="G59">
            <v>247.98599999999999</v>
          </cell>
          <cell r="H59">
            <v>60475.05356719761</v>
          </cell>
          <cell r="I59">
            <v>1374.7483199999999</v>
          </cell>
          <cell r="J59">
            <v>731.88519274916689</v>
          </cell>
          <cell r="K59">
            <v>0</v>
          </cell>
          <cell r="L59">
            <v>731.88519274916689</v>
          </cell>
          <cell r="M59">
            <v>843.76017000000002</v>
          </cell>
          <cell r="N59">
            <v>97.128000000000014</v>
          </cell>
          <cell r="O59">
            <v>5</v>
          </cell>
          <cell r="P59">
            <v>192.22002897145725</v>
          </cell>
          <cell r="Q59">
            <v>0</v>
          </cell>
          <cell r="R59">
            <v>15.983890381808498</v>
          </cell>
          <cell r="S59">
            <v>11.531637593775795</v>
          </cell>
          <cell r="T59">
            <v>12.526792824538095</v>
          </cell>
          <cell r="U59">
            <v>192.22002897145725</v>
          </cell>
          <cell r="V59">
            <v>78.247109126013498</v>
          </cell>
          <cell r="W59">
            <v>0.66241912704727657</v>
          </cell>
          <cell r="X59">
            <v>0</v>
          </cell>
          <cell r="Y59">
            <v>34.026384</v>
          </cell>
          <cell r="Z59">
            <v>0</v>
          </cell>
          <cell r="AA59">
            <v>1</v>
          </cell>
          <cell r="AB59">
            <v>34.026384</v>
          </cell>
          <cell r="AC59">
            <v>0</v>
          </cell>
          <cell r="AD59">
            <v>34.026384</v>
          </cell>
          <cell r="AE59">
            <v>41.232799999999997</v>
          </cell>
          <cell r="AF59">
            <v>46.7810042185328</v>
          </cell>
          <cell r="AG59">
            <v>0</v>
          </cell>
          <cell r="AH59">
            <v>742.92503151140465</v>
          </cell>
          <cell r="AI59">
            <v>64.602176653165586</v>
          </cell>
          <cell r="AJ59">
            <v>807.5272081645702</v>
          </cell>
          <cell r="AK59">
            <v>0</v>
          </cell>
          <cell r="AL59">
            <v>313.32357969907872</v>
          </cell>
          <cell r="AM59">
            <v>313.32357969907872</v>
          </cell>
          <cell r="AN59">
            <v>0</v>
          </cell>
          <cell r="AO59">
            <v>86.008367622729764</v>
          </cell>
          <cell r="AP59">
            <v>63.467585310190643</v>
          </cell>
          <cell r="AQ59">
            <v>0</v>
          </cell>
          <cell r="AR59">
            <v>0</v>
          </cell>
          <cell r="AS59">
            <v>67.356440057602072</v>
          </cell>
          <cell r="AT59">
            <v>0</v>
          </cell>
          <cell r="AU59">
            <v>541.96636869777285</v>
          </cell>
          <cell r="AV59">
            <v>87.146999999999991</v>
          </cell>
          <cell r="AW59">
            <v>0</v>
          </cell>
          <cell r="AX59">
            <v>5.5206900000000001</v>
          </cell>
          <cell r="AY59">
            <v>0</v>
          </cell>
          <cell r="AZ59">
            <v>0</v>
          </cell>
          <cell r="BA59">
            <v>25.773569999999996</v>
          </cell>
          <cell r="BB59">
            <v>0</v>
          </cell>
          <cell r="BC59">
            <v>3.1836600000000002</v>
          </cell>
          <cell r="BD59">
            <v>77.417999999999992</v>
          </cell>
          <cell r="BE59">
            <v>199.04292000000001</v>
          </cell>
          <cell r="BF59">
            <v>741.00928869777283</v>
          </cell>
          <cell r="BG59">
            <v>31.863399414004228</v>
          </cell>
          <cell r="BH59">
            <v>4.2999999999999997E-2</v>
          </cell>
          <cell r="BI59">
            <v>807.5272081645702</v>
          </cell>
          <cell r="BJ59">
            <v>0</v>
          </cell>
          <cell r="BK59">
            <v>25279.052405419156</v>
          </cell>
          <cell r="BL59">
            <v>2366.1193051472328</v>
          </cell>
          <cell r="BM59">
            <v>303.34862886502987</v>
          </cell>
          <cell r="BN59">
            <v>2682.4044890807363</v>
          </cell>
          <cell r="BO59">
            <v>1654.9879621672853</v>
          </cell>
          <cell r="BP59">
            <v>0</v>
          </cell>
          <cell r="BQ59">
            <v>202.23241924335323</v>
          </cell>
          <cell r="BR59">
            <v>12.639526202709577</v>
          </cell>
          <cell r="BS59">
            <v>0</v>
          </cell>
          <cell r="BT59">
            <v>0</v>
          </cell>
          <cell r="BU59">
            <v>7221.7323307063461</v>
          </cell>
          <cell r="BV59">
            <v>1263.9526202709578</v>
          </cell>
          <cell r="BW59">
            <v>0</v>
          </cell>
          <cell r="BX59">
            <v>427.21598565158359</v>
          </cell>
          <cell r="BY59">
            <v>5</v>
          </cell>
          <cell r="BZ59">
            <v>3.9E-2</v>
          </cell>
          <cell r="CA59">
            <v>985.88304381134708</v>
          </cell>
          <cell r="CB59">
            <v>36237.028681646458</v>
          </cell>
          <cell r="CC59">
            <v>-1123.8235794243305</v>
          </cell>
          <cell r="CD59">
            <v>2663.7286295046456</v>
          </cell>
          <cell r="CE59">
            <v>37776.933731726771</v>
          </cell>
        </row>
        <row r="60">
          <cell r="A60">
            <v>42189</v>
          </cell>
          <cell r="B60">
            <v>1</v>
          </cell>
          <cell r="C60" t="str">
            <v>Sat</v>
          </cell>
          <cell r="D60">
            <v>37241.858205803357</v>
          </cell>
          <cell r="E60">
            <v>0</v>
          </cell>
          <cell r="F60">
            <v>37241.858205803357</v>
          </cell>
          <cell r="G60">
            <v>153.34399999999999</v>
          </cell>
          <cell r="H60">
            <v>37395.202205803354</v>
          </cell>
          <cell r="I60">
            <v>405.76272</v>
          </cell>
          <cell r="J60">
            <v>650.56461577703715</v>
          </cell>
          <cell r="K60">
            <v>0</v>
          </cell>
          <cell r="L60">
            <v>650.56461577703715</v>
          </cell>
          <cell r="M60">
            <v>608.39549099999988</v>
          </cell>
          <cell r="N60">
            <v>86.335999999999999</v>
          </cell>
          <cell r="O60">
            <v>6</v>
          </cell>
          <cell r="P60">
            <v>192.22002897145725</v>
          </cell>
          <cell r="Q60">
            <v>0</v>
          </cell>
          <cell r="R60">
            <v>15.983890381808498</v>
          </cell>
          <cell r="S60">
            <v>11.531637593775795</v>
          </cell>
          <cell r="T60">
            <v>12.526792824538095</v>
          </cell>
          <cell r="U60">
            <v>192.22002897145725</v>
          </cell>
          <cell r="V60">
            <v>78.247109126013498</v>
          </cell>
          <cell r="W60">
            <v>0.66241912704727657</v>
          </cell>
          <cell r="X60">
            <v>0</v>
          </cell>
          <cell r="Y60">
            <v>34.026384</v>
          </cell>
          <cell r="Z60">
            <v>0</v>
          </cell>
          <cell r="AA60">
            <v>1</v>
          </cell>
          <cell r="AB60">
            <v>34.026384</v>
          </cell>
          <cell r="AC60">
            <v>0</v>
          </cell>
          <cell r="AD60">
            <v>34.026384</v>
          </cell>
          <cell r="AE60">
            <v>41.232799999999997</v>
          </cell>
          <cell r="AF60">
            <v>46.7810042185328</v>
          </cell>
          <cell r="AG60">
            <v>0</v>
          </cell>
          <cell r="AH60">
            <v>459.39325620028887</v>
          </cell>
          <cell r="AI60">
            <v>39.947239669590317</v>
          </cell>
          <cell r="AJ60">
            <v>499.34049586987919</v>
          </cell>
          <cell r="AK60">
            <v>0</v>
          </cell>
          <cell r="AL60">
            <v>193.74598164967188</v>
          </cell>
          <cell r="AM60">
            <v>193.74598164967188</v>
          </cell>
          <cell r="AN60">
            <v>0</v>
          </cell>
          <cell r="AO60">
            <v>25.385729650761654</v>
          </cell>
          <cell r="AP60">
            <v>56.415631386836118</v>
          </cell>
          <cell r="AQ60">
            <v>0</v>
          </cell>
          <cell r="AR60">
            <v>0</v>
          </cell>
          <cell r="AS60">
            <v>48.567538357323592</v>
          </cell>
          <cell r="AT60">
            <v>0</v>
          </cell>
          <cell r="AU60">
            <v>335.12896228654557</v>
          </cell>
          <cell r="AV60">
            <v>53.887999999999998</v>
          </cell>
          <cell r="AW60">
            <v>0</v>
          </cell>
          <cell r="AX60">
            <v>3.4137600000000003</v>
          </cell>
          <cell r="AY60">
            <v>0</v>
          </cell>
          <cell r="AZ60">
            <v>0</v>
          </cell>
          <cell r="BA60">
            <v>15.937279999999999</v>
          </cell>
          <cell r="BB60">
            <v>0</v>
          </cell>
          <cell r="BC60">
            <v>1.9686400000000002</v>
          </cell>
          <cell r="BD60">
            <v>47.872</v>
          </cell>
          <cell r="BE60">
            <v>123.07968000000001</v>
          </cell>
          <cell r="BF60">
            <v>458.20864228654557</v>
          </cell>
          <cell r="BG60">
            <v>19.702971618321456</v>
          </cell>
          <cell r="BH60">
            <v>4.2999999999999997E-2</v>
          </cell>
          <cell r="BI60">
            <v>499.34049586987919</v>
          </cell>
          <cell r="BJ60">
            <v>0</v>
          </cell>
          <cell r="BK60">
            <v>15631.491342481411</v>
          </cell>
          <cell r="BL60">
            <v>1463.1075896562602</v>
          </cell>
          <cell r="BM60">
            <v>187.57789610977693</v>
          </cell>
          <cell r="BN60">
            <v>1658.6849014605518</v>
          </cell>
          <cell r="BO60">
            <v>1023.3741988280799</v>
          </cell>
          <cell r="BP60">
            <v>0</v>
          </cell>
          <cell r="BQ60">
            <v>125.05193073985129</v>
          </cell>
          <cell r="BR60">
            <v>7.8157456712407054</v>
          </cell>
          <cell r="BS60">
            <v>0</v>
          </cell>
          <cell r="BT60">
            <v>0</v>
          </cell>
          <cell r="BU60">
            <v>4465.6122624657601</v>
          </cell>
          <cell r="BV60">
            <v>781.57456712407065</v>
          </cell>
          <cell r="BW60">
            <v>0</v>
          </cell>
          <cell r="BX60">
            <v>264.17220368793579</v>
          </cell>
          <cell r="BY60">
            <v>6</v>
          </cell>
          <cell r="BZ60">
            <v>3.9E-2</v>
          </cell>
          <cell r="CA60">
            <v>609.62816235677508</v>
          </cell>
          <cell r="CB60">
            <v>22407.438025365926</v>
          </cell>
          <cell r="CC60">
            <v>-694.92472544113195</v>
          </cell>
          <cell r="CD60">
            <v>1647.1365438482833</v>
          </cell>
          <cell r="CE60">
            <v>23359.649843773077</v>
          </cell>
        </row>
        <row r="61">
          <cell r="A61">
            <v>42190</v>
          </cell>
          <cell r="B61">
            <v>1</v>
          </cell>
          <cell r="C61" t="str">
            <v>Sun</v>
          </cell>
          <cell r="D61">
            <v>13674.74480994342</v>
          </cell>
          <cell r="E61">
            <v>0</v>
          </cell>
          <cell r="F61">
            <v>13674.74480994342</v>
          </cell>
          <cell r="G61">
            <v>56.305999999999997</v>
          </cell>
          <cell r="H61">
            <v>13731.050809943421</v>
          </cell>
          <cell r="I61">
            <v>6.0561600000000002</v>
          </cell>
          <cell r="J61">
            <v>487.92346183277789</v>
          </cell>
          <cell r="K61">
            <v>0</v>
          </cell>
          <cell r="L61">
            <v>487.92346183277789</v>
          </cell>
          <cell r="M61">
            <v>195.39709200000001</v>
          </cell>
          <cell r="N61">
            <v>64.751999999999995</v>
          </cell>
          <cell r="O61">
            <v>7</v>
          </cell>
          <cell r="P61">
            <v>192.22002897145725</v>
          </cell>
          <cell r="Q61">
            <v>0</v>
          </cell>
          <cell r="R61">
            <v>15.983890381808498</v>
          </cell>
          <cell r="S61">
            <v>11.531637593775795</v>
          </cell>
          <cell r="T61">
            <v>12.526792824538095</v>
          </cell>
          <cell r="U61">
            <v>192.22002897145725</v>
          </cell>
          <cell r="V61">
            <v>78.247109126013498</v>
          </cell>
          <cell r="W61">
            <v>0.66241912704727657</v>
          </cell>
          <cell r="X61">
            <v>0</v>
          </cell>
          <cell r="Y61">
            <v>34.026384</v>
          </cell>
          <cell r="Z61">
            <v>0</v>
          </cell>
          <cell r="AA61">
            <v>1</v>
          </cell>
          <cell r="AB61">
            <v>34.026384</v>
          </cell>
          <cell r="AC61">
            <v>0</v>
          </cell>
          <cell r="AD61">
            <v>34.026384</v>
          </cell>
          <cell r="AE61">
            <v>41.232799999999997</v>
          </cell>
          <cell r="AF61">
            <v>46.7810042185328</v>
          </cell>
          <cell r="AG61">
            <v>0</v>
          </cell>
          <cell r="AH61">
            <v>168.68346126104359</v>
          </cell>
          <cell r="AI61">
            <v>14.668127066177695</v>
          </cell>
          <cell r="AJ61">
            <v>183.35158832722126</v>
          </cell>
          <cell r="AK61">
            <v>0</v>
          </cell>
          <cell r="AL61">
            <v>71.14110263698889</v>
          </cell>
          <cell r="AM61">
            <v>71.14110263698889</v>
          </cell>
          <cell r="AN61">
            <v>0</v>
          </cell>
          <cell r="AO61">
            <v>0.37889148732480077</v>
          </cell>
          <cell r="AP61">
            <v>42.31172354012709</v>
          </cell>
          <cell r="AQ61">
            <v>0</v>
          </cell>
          <cell r="AR61">
            <v>0</v>
          </cell>
          <cell r="AS61">
            <v>15.598333487023639</v>
          </cell>
          <cell r="AT61">
            <v>0</v>
          </cell>
          <cell r="AU61">
            <v>123.05516583959094</v>
          </cell>
          <cell r="AV61">
            <v>19.786999999999999</v>
          </cell>
          <cell r="AW61">
            <v>0</v>
          </cell>
          <cell r="AX61">
            <v>1.25349</v>
          </cell>
          <cell r="AY61">
            <v>0</v>
          </cell>
          <cell r="AZ61">
            <v>0</v>
          </cell>
          <cell r="BA61">
            <v>5.8519699999999997</v>
          </cell>
          <cell r="BB61">
            <v>0</v>
          </cell>
          <cell r="BC61">
            <v>0.72286000000000006</v>
          </cell>
          <cell r="BD61">
            <v>17.577999999999999</v>
          </cell>
          <cell r="BE61">
            <v>45.19332</v>
          </cell>
          <cell r="BF61">
            <v>168.24848583959093</v>
          </cell>
          <cell r="BG61">
            <v>7.2346848911024093</v>
          </cell>
          <cell r="BH61">
            <v>4.2999999999999997E-2</v>
          </cell>
          <cell r="BI61">
            <v>183.35158832722126</v>
          </cell>
          <cell r="BJ61">
            <v>0</v>
          </cell>
          <cell r="BK61">
            <v>5739.6882273173924</v>
          </cell>
          <cell r="BL61">
            <v>537.23481807690803</v>
          </cell>
          <cell r="BM61">
            <v>68.876258727808718</v>
          </cell>
          <cell r="BN61">
            <v>609.04836225504641</v>
          </cell>
          <cell r="BO61">
            <v>375.77021363218557</v>
          </cell>
          <cell r="BP61">
            <v>0</v>
          </cell>
          <cell r="BQ61">
            <v>45.917505818539148</v>
          </cell>
          <cell r="BR61">
            <v>2.8698441136586967</v>
          </cell>
          <cell r="BS61">
            <v>0</v>
          </cell>
          <cell r="BT61">
            <v>0</v>
          </cell>
          <cell r="BU61">
            <v>1639.7170026241463</v>
          </cell>
          <cell r="BV61">
            <v>286.98441136586968</v>
          </cell>
          <cell r="BW61">
            <v>0</v>
          </cell>
          <cell r="BX61">
            <v>97.000731041663911</v>
          </cell>
          <cell r="BY61">
            <v>7</v>
          </cell>
          <cell r="BZ61">
            <v>3.9E-2</v>
          </cell>
          <cell r="CA61">
            <v>223.84784086537832</v>
          </cell>
          <cell r="CB61">
            <v>8227.7311499390507</v>
          </cell>
          <cell r="CC61">
            <v>-255.16767262291566</v>
          </cell>
          <cell r="CD61">
            <v>604.80794969429155</v>
          </cell>
          <cell r="CE61">
            <v>8577.3714270104265</v>
          </cell>
        </row>
        <row r="62">
          <cell r="A62">
            <v>42191</v>
          </cell>
          <cell r="B62">
            <v>2</v>
          </cell>
          <cell r="C62" t="str">
            <v>Mon</v>
          </cell>
          <cell r="D62">
            <v>45242.320190522063</v>
          </cell>
          <cell r="E62">
            <v>0</v>
          </cell>
          <cell r="F62">
            <v>45242.320190522063</v>
          </cell>
          <cell r="G62">
            <v>188.18699999999998</v>
          </cell>
          <cell r="H62">
            <v>45430.507190522061</v>
          </cell>
          <cell r="I62">
            <v>1175.5651049999999</v>
          </cell>
          <cell r="J62">
            <v>454.89088240280586</v>
          </cell>
          <cell r="K62">
            <v>0</v>
          </cell>
          <cell r="L62">
            <v>454.89088240280586</v>
          </cell>
          <cell r="M62">
            <v>740.3890889999999</v>
          </cell>
          <cell r="N62">
            <v>56.256999999999998</v>
          </cell>
          <cell r="O62">
            <v>8</v>
          </cell>
          <cell r="P62">
            <v>192.22002897145725</v>
          </cell>
          <cell r="Q62">
            <v>0</v>
          </cell>
          <cell r="R62">
            <v>15.983890381808498</v>
          </cell>
          <cell r="S62">
            <v>11.531637593775795</v>
          </cell>
          <cell r="T62">
            <v>12.526792824538095</v>
          </cell>
          <cell r="U62">
            <v>192.22002897145725</v>
          </cell>
          <cell r="V62">
            <v>79.055844536311596</v>
          </cell>
          <cell r="W62">
            <v>0.6605560681067747</v>
          </cell>
          <cell r="X62">
            <v>0</v>
          </cell>
          <cell r="Y62">
            <v>33.454512000000001</v>
          </cell>
          <cell r="Z62">
            <v>0</v>
          </cell>
          <cell r="AA62">
            <v>1</v>
          </cell>
          <cell r="AB62">
            <v>33.454512000000001</v>
          </cell>
          <cell r="AC62">
            <v>0</v>
          </cell>
          <cell r="AD62">
            <v>33.454512000000001</v>
          </cell>
          <cell r="AE62">
            <v>42.962919999999997</v>
          </cell>
          <cell r="AF62">
            <v>46.179254583355643</v>
          </cell>
          <cell r="AG62">
            <v>0</v>
          </cell>
          <cell r="AH62">
            <v>534.22403237833498</v>
          </cell>
          <cell r="AI62">
            <v>46.454263685072604</v>
          </cell>
          <cell r="AJ62">
            <v>580.67829606340763</v>
          </cell>
          <cell r="AK62">
            <v>0</v>
          </cell>
          <cell r="AL62">
            <v>235.36735704706453</v>
          </cell>
          <cell r="AM62">
            <v>235.36735704706453</v>
          </cell>
          <cell r="AN62">
            <v>0</v>
          </cell>
          <cell r="AO62">
            <v>73.546869811990689</v>
          </cell>
          <cell r="AP62">
            <v>39.447205889329489</v>
          </cell>
          <cell r="AQ62">
            <v>0</v>
          </cell>
          <cell r="AR62">
            <v>0</v>
          </cell>
          <cell r="AS62">
            <v>59.104441126358338</v>
          </cell>
          <cell r="AT62">
            <v>0</v>
          </cell>
          <cell r="AU62">
            <v>408.08070254529764</v>
          </cell>
          <cell r="AV62">
            <v>62.728999999999999</v>
          </cell>
          <cell r="AW62">
            <v>0</v>
          </cell>
          <cell r="AX62">
            <v>7.3009999999999993</v>
          </cell>
          <cell r="AY62">
            <v>0</v>
          </cell>
          <cell r="AZ62">
            <v>0</v>
          </cell>
          <cell r="BA62">
            <v>14.303999999999998</v>
          </cell>
          <cell r="BB62">
            <v>0</v>
          </cell>
          <cell r="BC62">
            <v>2.831</v>
          </cell>
          <cell r="BD62">
            <v>55.725999999999999</v>
          </cell>
          <cell r="BE62">
            <v>142.89099999999999</v>
          </cell>
          <cell r="BF62">
            <v>550.9717025452976</v>
          </cell>
          <cell r="BG62">
            <v>23.691783209447799</v>
          </cell>
          <cell r="BH62">
            <v>4.2999999999999997E-2</v>
          </cell>
          <cell r="BI62">
            <v>580.67829606340763</v>
          </cell>
          <cell r="BJ62">
            <v>0</v>
          </cell>
          <cell r="BK62">
            <v>17872.204301889396</v>
          </cell>
          <cell r="BL62">
            <v>1672.8383226568478</v>
          </cell>
          <cell r="BM62">
            <v>214.46645162267279</v>
          </cell>
          <cell r="BN62">
            <v>1896.4508748310122</v>
          </cell>
          <cell r="BO62">
            <v>1170.0708753893216</v>
          </cell>
          <cell r="BP62">
            <v>0</v>
          </cell>
          <cell r="BQ62">
            <v>142.9776344151152</v>
          </cell>
          <cell r="BR62">
            <v>8.9361021509447003</v>
          </cell>
          <cell r="BS62">
            <v>0</v>
          </cell>
          <cell r="BT62">
            <v>0</v>
          </cell>
          <cell r="BU62">
            <v>5105.7402610659146</v>
          </cell>
          <cell r="BV62">
            <v>893.61021509446994</v>
          </cell>
          <cell r="BW62">
            <v>0</v>
          </cell>
          <cell r="BX62">
            <v>302.0402527019308</v>
          </cell>
          <cell r="BY62">
            <v>8</v>
          </cell>
          <cell r="BZ62">
            <v>3.9E-2</v>
          </cell>
          <cell r="CA62">
            <v>697.0159677736865</v>
          </cell>
          <cell r="CB62">
            <v>25619.456358774569</v>
          </cell>
          <cell r="CC62">
            <v>-799.97630819398341</v>
          </cell>
          <cell r="CD62">
            <v>1995.8108143606794</v>
          </cell>
          <cell r="CE62">
            <v>26815.29086494126</v>
          </cell>
        </row>
        <row r="63">
          <cell r="A63">
            <v>42192</v>
          </cell>
          <cell r="B63">
            <v>2</v>
          </cell>
          <cell r="C63" t="str">
            <v>Tue</v>
          </cell>
          <cell r="D63">
            <v>40687.724198187629</v>
          </cell>
          <cell r="E63">
            <v>0</v>
          </cell>
          <cell r="F63">
            <v>40687.724198187629</v>
          </cell>
          <cell r="G63">
            <v>169.24200000000002</v>
          </cell>
          <cell r="H63">
            <v>40856.966198187634</v>
          </cell>
          <cell r="I63">
            <v>934.42354499999976</v>
          </cell>
          <cell r="J63">
            <v>608.02246657800788</v>
          </cell>
          <cell r="K63">
            <v>0</v>
          </cell>
          <cell r="L63">
            <v>608.02246657800788</v>
          </cell>
          <cell r="M63">
            <v>661.93726500000002</v>
          </cell>
          <cell r="N63">
            <v>75.195000000000007</v>
          </cell>
          <cell r="O63">
            <v>9</v>
          </cell>
          <cell r="P63">
            <v>192.22002897145725</v>
          </cell>
          <cell r="Q63">
            <v>0</v>
          </cell>
          <cell r="R63">
            <v>15.983890381808498</v>
          </cell>
          <cell r="S63">
            <v>11.531637593775795</v>
          </cell>
          <cell r="T63">
            <v>12.526792824538095</v>
          </cell>
          <cell r="U63">
            <v>192.22002897145725</v>
          </cell>
          <cell r="V63">
            <v>79.055844536311596</v>
          </cell>
          <cell r="W63">
            <v>0.6605560681067747</v>
          </cell>
          <cell r="X63">
            <v>0</v>
          </cell>
          <cell r="Y63">
            <v>33.454512000000001</v>
          </cell>
          <cell r="Z63">
            <v>0</v>
          </cell>
          <cell r="AA63">
            <v>1</v>
          </cell>
          <cell r="AB63">
            <v>33.454512000000001</v>
          </cell>
          <cell r="AC63">
            <v>0</v>
          </cell>
          <cell r="AD63">
            <v>33.454512000000001</v>
          </cell>
          <cell r="AE63">
            <v>42.962919999999997</v>
          </cell>
          <cell r="AF63">
            <v>46.179254583355643</v>
          </cell>
          <cell r="AG63">
            <v>0</v>
          </cell>
          <cell r="AH63">
            <v>480.4430895214557</v>
          </cell>
          <cell r="AI63">
            <v>41.777659958387446</v>
          </cell>
          <cell r="AJ63">
            <v>522.22074947984311</v>
          </cell>
          <cell r="AK63">
            <v>0</v>
          </cell>
          <cell r="AL63">
            <v>211.67265667319899</v>
          </cell>
          <cell r="AM63">
            <v>211.67265667319899</v>
          </cell>
          <cell r="AN63">
            <v>0</v>
          </cell>
          <cell r="AO63">
            <v>58.46033241465927</v>
          </cell>
          <cell r="AP63">
            <v>52.72646331742061</v>
          </cell>
          <cell r="AQ63">
            <v>0</v>
          </cell>
          <cell r="AR63">
            <v>0</v>
          </cell>
          <cell r="AS63">
            <v>52.841718887803822</v>
          </cell>
          <cell r="AT63">
            <v>0</v>
          </cell>
          <cell r="AU63">
            <v>366.99875262463013</v>
          </cell>
          <cell r="AV63">
            <v>56.414000000000001</v>
          </cell>
          <cell r="AW63">
            <v>0</v>
          </cell>
          <cell r="AX63">
            <v>6.5660000000000007</v>
          </cell>
          <cell r="AY63">
            <v>0</v>
          </cell>
          <cell r="AZ63">
            <v>0</v>
          </cell>
          <cell r="BA63">
            <v>12.864000000000001</v>
          </cell>
          <cell r="BB63">
            <v>0</v>
          </cell>
          <cell r="BC63">
            <v>2.5460000000000003</v>
          </cell>
          <cell r="BD63">
            <v>50.116</v>
          </cell>
          <cell r="BE63">
            <v>128.506</v>
          </cell>
          <cell r="BF63">
            <v>495.50475262463016</v>
          </cell>
          <cell r="BG63">
            <v>21.306704362859097</v>
          </cell>
          <cell r="BH63">
            <v>4.2999999999999997E-2</v>
          </cell>
          <cell r="BI63">
            <v>522.22074947984311</v>
          </cell>
          <cell r="BJ63">
            <v>0</v>
          </cell>
          <cell r="BK63">
            <v>16072.989103712614</v>
          </cell>
          <cell r="BL63">
            <v>1504.4317801075008</v>
          </cell>
          <cell r="BM63">
            <v>192.87586924455138</v>
          </cell>
          <cell r="BN63">
            <v>1705.5330015258769</v>
          </cell>
          <cell r="BO63">
            <v>1052.2785053836853</v>
          </cell>
          <cell r="BP63">
            <v>0</v>
          </cell>
          <cell r="BQ63">
            <v>128.58391282970092</v>
          </cell>
          <cell r="BR63">
            <v>8.0364945518563076</v>
          </cell>
          <cell r="BS63">
            <v>0</v>
          </cell>
          <cell r="BT63">
            <v>0</v>
          </cell>
          <cell r="BU63">
            <v>4591.739563643172</v>
          </cell>
          <cell r="BV63">
            <v>803.64945518563081</v>
          </cell>
          <cell r="BW63">
            <v>0</v>
          </cell>
          <cell r="BX63">
            <v>271.63351585274319</v>
          </cell>
          <cell r="BY63">
            <v>9</v>
          </cell>
          <cell r="BZ63">
            <v>3.9E-2</v>
          </cell>
          <cell r="CA63">
            <v>626.84657504479196</v>
          </cell>
          <cell r="CB63">
            <v>23040.316456884513</v>
          </cell>
          <cell r="CC63">
            <v>-719.4417805234483</v>
          </cell>
          <cell r="CD63">
            <v>1794.8902625794033</v>
          </cell>
          <cell r="CE63">
            <v>24115.764938940465</v>
          </cell>
        </row>
        <row r="64">
          <cell r="A64">
            <v>42193</v>
          </cell>
          <cell r="B64">
            <v>2</v>
          </cell>
          <cell r="C64" t="str">
            <v>Wed</v>
          </cell>
          <cell r="D64">
            <v>52833.313511079454</v>
          </cell>
          <cell r="E64">
            <v>0</v>
          </cell>
          <cell r="F64">
            <v>52833.313511079454</v>
          </cell>
          <cell r="G64">
            <v>219.76199999999997</v>
          </cell>
          <cell r="H64">
            <v>53053.075511079456</v>
          </cell>
          <cell r="I64">
            <v>1042.9372469999998</v>
          </cell>
          <cell r="J64">
            <v>702.60373915680907</v>
          </cell>
          <cell r="K64">
            <v>0</v>
          </cell>
          <cell r="L64">
            <v>702.60373915680907</v>
          </cell>
          <cell r="M64">
            <v>892.38949799999989</v>
          </cell>
          <cell r="N64">
            <v>86.891999999999996</v>
          </cell>
          <cell r="O64">
            <v>10</v>
          </cell>
          <cell r="P64">
            <v>192.22002897145725</v>
          </cell>
          <cell r="Q64">
            <v>0</v>
          </cell>
          <cell r="R64">
            <v>15.983890381808498</v>
          </cell>
          <cell r="S64">
            <v>11.531637593775795</v>
          </cell>
          <cell r="T64">
            <v>12.526792824538095</v>
          </cell>
          <cell r="U64">
            <v>192.22002897145725</v>
          </cell>
          <cell r="V64">
            <v>79.055844536311596</v>
          </cell>
          <cell r="W64">
            <v>0.6605560681067747</v>
          </cell>
          <cell r="X64">
            <v>0</v>
          </cell>
          <cell r="Y64">
            <v>33.454512000000001</v>
          </cell>
          <cell r="Z64">
            <v>0</v>
          </cell>
          <cell r="AA64">
            <v>1</v>
          </cell>
          <cell r="AB64">
            <v>33.454512000000001</v>
          </cell>
          <cell r="AC64">
            <v>0</v>
          </cell>
          <cell r="AD64">
            <v>33.454512000000001</v>
          </cell>
          <cell r="AE64">
            <v>42.962919999999997</v>
          </cell>
          <cell r="AF64">
            <v>46.179254583355643</v>
          </cell>
          <cell r="AG64">
            <v>0</v>
          </cell>
          <cell r="AH64">
            <v>623.85893713980056</v>
          </cell>
          <cell r="AI64">
            <v>54.248603229547875</v>
          </cell>
          <cell r="AJ64">
            <v>678.1075403693485</v>
          </cell>
          <cell r="AK64">
            <v>0</v>
          </cell>
          <cell r="AL64">
            <v>274.85852433684045</v>
          </cell>
          <cell r="AM64">
            <v>274.85852433684045</v>
          </cell>
          <cell r="AN64">
            <v>0</v>
          </cell>
          <cell r="AO64">
            <v>65.249274243458416</v>
          </cell>
          <cell r="AP64">
            <v>60.928357611241587</v>
          </cell>
          <cell r="AQ64">
            <v>0</v>
          </cell>
          <cell r="AR64">
            <v>0</v>
          </cell>
          <cell r="AS64">
            <v>71.238465463557731</v>
          </cell>
          <cell r="AT64">
            <v>0</v>
          </cell>
          <cell r="AU64">
            <v>476.55061907974357</v>
          </cell>
          <cell r="AV64">
            <v>73.253999999999991</v>
          </cell>
          <cell r="AW64">
            <v>0</v>
          </cell>
          <cell r="AX64">
            <v>8.5259999999999998</v>
          </cell>
          <cell r="AY64">
            <v>0</v>
          </cell>
          <cell r="AZ64">
            <v>0</v>
          </cell>
          <cell r="BA64">
            <v>16.704000000000001</v>
          </cell>
          <cell r="BB64">
            <v>0</v>
          </cell>
          <cell r="BC64">
            <v>3.3059999999999996</v>
          </cell>
          <cell r="BD64">
            <v>65.075999999999993</v>
          </cell>
          <cell r="BE64">
            <v>166.86599999999999</v>
          </cell>
          <cell r="BF64">
            <v>643.41661907974355</v>
          </cell>
          <cell r="BG64">
            <v>27.666914620428972</v>
          </cell>
          <cell r="BH64">
            <v>4.2999999999999997E-2</v>
          </cell>
          <cell r="BI64">
            <v>678.1075403693485</v>
          </cell>
          <cell r="BJ64">
            <v>0</v>
          </cell>
          <cell r="BK64">
            <v>20870.896298850705</v>
          </cell>
          <cell r="BL64">
            <v>1953.5158935724262</v>
          </cell>
          <cell r="BM64">
            <v>250.45075558620849</v>
          </cell>
          <cell r="BN64">
            <v>2214.6473303395715</v>
          </cell>
          <cell r="BO64">
            <v>1366.3914920653822</v>
          </cell>
          <cell r="BP64">
            <v>0</v>
          </cell>
          <cell r="BQ64">
            <v>166.96717039080565</v>
          </cell>
          <cell r="BR64">
            <v>10.435448149425353</v>
          </cell>
          <cell r="BS64">
            <v>0</v>
          </cell>
          <cell r="BT64">
            <v>0</v>
          </cell>
          <cell r="BU64">
            <v>5962.4080901038196</v>
          </cell>
          <cell r="BV64">
            <v>1043.5448149425354</v>
          </cell>
          <cell r="BW64">
            <v>0</v>
          </cell>
          <cell r="BX64">
            <v>352.71814745057691</v>
          </cell>
          <cell r="BY64">
            <v>10</v>
          </cell>
          <cell r="BZ64">
            <v>3.9E-2</v>
          </cell>
          <cell r="CA64">
            <v>813.9649556551775</v>
          </cell>
          <cell r="CB64">
            <v>29918.022861924663</v>
          </cell>
          <cell r="CC64">
            <v>-934.20052097820883</v>
          </cell>
          <cell r="CD64">
            <v>2330.6784006628068</v>
          </cell>
          <cell r="CE64">
            <v>31314.500741609256</v>
          </cell>
        </row>
        <row r="65">
          <cell r="A65">
            <v>42194</v>
          </cell>
          <cell r="B65">
            <v>2</v>
          </cell>
          <cell r="C65" t="str">
            <v>Thu</v>
          </cell>
          <cell r="D65">
            <v>48885.996984389618</v>
          </cell>
          <cell r="E65">
            <v>0</v>
          </cell>
          <cell r="F65">
            <v>48885.996984389618</v>
          </cell>
          <cell r="G65">
            <v>203.34300000000002</v>
          </cell>
          <cell r="H65">
            <v>49089.339984389619</v>
          </cell>
          <cell r="I65">
            <v>1103.2226369999998</v>
          </cell>
          <cell r="J65">
            <v>770.16179099881003</v>
          </cell>
          <cell r="K65">
            <v>0</v>
          </cell>
          <cell r="L65">
            <v>770.16179099881003</v>
          </cell>
          <cell r="M65">
            <v>784.51823999999999</v>
          </cell>
          <cell r="N65">
            <v>95.247000000000014</v>
          </cell>
          <cell r="O65">
            <v>11</v>
          </cell>
          <cell r="P65">
            <v>192.22002897145725</v>
          </cell>
          <cell r="Q65">
            <v>0</v>
          </cell>
          <cell r="R65">
            <v>15.983890381808498</v>
          </cell>
          <cell r="S65">
            <v>11.531637593775795</v>
          </cell>
          <cell r="T65">
            <v>12.526792824538095</v>
          </cell>
          <cell r="U65">
            <v>192.22002897145725</v>
          </cell>
          <cell r="V65">
            <v>79.055844536311596</v>
          </cell>
          <cell r="W65">
            <v>0.6605560681067747</v>
          </cell>
          <cell r="X65">
            <v>0</v>
          </cell>
          <cell r="Y65">
            <v>33.454512000000001</v>
          </cell>
          <cell r="Z65">
            <v>0</v>
          </cell>
          <cell r="AA65">
            <v>1</v>
          </cell>
          <cell r="AB65">
            <v>33.454512000000001</v>
          </cell>
          <cell r="AC65">
            <v>0</v>
          </cell>
          <cell r="AD65">
            <v>33.454512000000001</v>
          </cell>
          <cell r="AE65">
            <v>42.962919999999997</v>
          </cell>
          <cell r="AF65">
            <v>46.179254583355643</v>
          </cell>
          <cell r="AG65">
            <v>0</v>
          </cell>
          <cell r="AH65">
            <v>577.24878666383859</v>
          </cell>
          <cell r="AI65">
            <v>50.195546666420739</v>
          </cell>
          <cell r="AJ65">
            <v>627.44433333025927</v>
          </cell>
          <cell r="AK65">
            <v>0</v>
          </cell>
          <cell r="AL65">
            <v>254.32311734615698</v>
          </cell>
          <cell r="AM65">
            <v>254.32311734615698</v>
          </cell>
          <cell r="AN65">
            <v>0</v>
          </cell>
          <cell r="AO65">
            <v>69.020908592791258</v>
          </cell>
          <cell r="AP65">
            <v>66.78685353539943</v>
          </cell>
          <cell r="AQ65">
            <v>0</v>
          </cell>
          <cell r="AR65">
            <v>0</v>
          </cell>
          <cell r="AS65">
            <v>62.627222385545267</v>
          </cell>
          <cell r="AT65">
            <v>0</v>
          </cell>
          <cell r="AU65">
            <v>440.9462624818317</v>
          </cell>
          <cell r="AV65">
            <v>67.781000000000006</v>
          </cell>
          <cell r="AW65">
            <v>0</v>
          </cell>
          <cell r="AX65">
            <v>7.8890000000000002</v>
          </cell>
          <cell r="AY65">
            <v>0</v>
          </cell>
          <cell r="AZ65">
            <v>0</v>
          </cell>
          <cell r="BA65">
            <v>15.456</v>
          </cell>
          <cell r="BB65">
            <v>0</v>
          </cell>
          <cell r="BC65">
            <v>3.0590000000000002</v>
          </cell>
          <cell r="BD65">
            <v>60.213999999999999</v>
          </cell>
          <cell r="BE65">
            <v>154.399</v>
          </cell>
          <cell r="BF65">
            <v>595.3452624818317</v>
          </cell>
          <cell r="BG65">
            <v>25.599846286718765</v>
          </cell>
          <cell r="BH65">
            <v>4.2999999999999997E-2</v>
          </cell>
          <cell r="BI65">
            <v>627.44433333025927</v>
          </cell>
          <cell r="BJ65">
            <v>0</v>
          </cell>
          <cell r="BK65">
            <v>19311.576460430828</v>
          </cell>
          <cell r="BL65">
            <v>1807.5635566963256</v>
          </cell>
          <cell r="BM65">
            <v>231.73891752516994</v>
          </cell>
          <cell r="BN65">
            <v>2049.1851734751208</v>
          </cell>
          <cell r="BO65">
            <v>1264.3047713938308</v>
          </cell>
          <cell r="BP65">
            <v>0</v>
          </cell>
          <cell r="BQ65">
            <v>154.49261168344663</v>
          </cell>
          <cell r="BR65">
            <v>9.6557882302154141</v>
          </cell>
          <cell r="BS65">
            <v>0</v>
          </cell>
          <cell r="BT65">
            <v>0</v>
          </cell>
          <cell r="BU65">
            <v>5516.9408190041095</v>
          </cell>
          <cell r="BV65">
            <v>965.57882302154144</v>
          </cell>
          <cell r="BW65">
            <v>0</v>
          </cell>
          <cell r="BX65">
            <v>326.36564218128098</v>
          </cell>
          <cell r="BY65">
            <v>11</v>
          </cell>
          <cell r="BZ65">
            <v>3.9E-2</v>
          </cell>
          <cell r="CA65">
            <v>753.15148195680229</v>
          </cell>
          <cell r="CB65">
            <v>27682.768280286615</v>
          </cell>
          <cell r="CC65">
            <v>-864.40393033041164</v>
          </cell>
          <cell r="CD65">
            <v>2156.5472557857006</v>
          </cell>
          <cell r="CE65">
            <v>28974.911605741901</v>
          </cell>
        </row>
        <row r="66">
          <cell r="A66">
            <v>42195</v>
          </cell>
          <cell r="B66">
            <v>2</v>
          </cell>
          <cell r="C66" t="str">
            <v>Fri</v>
          </cell>
          <cell r="D66">
            <v>62853.424694215217</v>
          </cell>
          <cell r="E66">
            <v>0</v>
          </cell>
          <cell r="F66">
            <v>62853.424694215217</v>
          </cell>
          <cell r="G66">
            <v>261.44099999999997</v>
          </cell>
          <cell r="H66">
            <v>63114.865694215216</v>
          </cell>
          <cell r="I66">
            <v>1368.4783529999995</v>
          </cell>
          <cell r="J66">
            <v>770.16179099881003</v>
          </cell>
          <cell r="K66">
            <v>0</v>
          </cell>
          <cell r="L66">
            <v>770.16179099881003</v>
          </cell>
          <cell r="M66">
            <v>931.61540999999988</v>
          </cell>
          <cell r="N66">
            <v>95.247000000000014</v>
          </cell>
          <cell r="O66">
            <v>12</v>
          </cell>
          <cell r="P66">
            <v>192.22002897145725</v>
          </cell>
          <cell r="Q66">
            <v>0</v>
          </cell>
          <cell r="R66">
            <v>15.983890381808498</v>
          </cell>
          <cell r="S66">
            <v>11.531637593775795</v>
          </cell>
          <cell r="T66">
            <v>12.526792824538095</v>
          </cell>
          <cell r="U66">
            <v>192.22002897145725</v>
          </cell>
          <cell r="V66">
            <v>79.055844536311596</v>
          </cell>
          <cell r="W66">
            <v>0.6605560681067747</v>
          </cell>
          <cell r="X66">
            <v>0</v>
          </cell>
          <cell r="Y66">
            <v>33.454512000000001</v>
          </cell>
          <cell r="Z66">
            <v>0</v>
          </cell>
          <cell r="AA66">
            <v>1</v>
          </cell>
          <cell r="AB66">
            <v>33.454512000000001</v>
          </cell>
          <cell r="AC66">
            <v>0</v>
          </cell>
          <cell r="AD66">
            <v>33.454512000000001</v>
          </cell>
          <cell r="AE66">
            <v>42.962919999999997</v>
          </cell>
          <cell r="AF66">
            <v>46.179254583355643</v>
          </cell>
          <cell r="AG66">
            <v>0</v>
          </cell>
          <cell r="AH66">
            <v>742.17701142493524</v>
          </cell>
          <cell r="AI66">
            <v>64.537131428255222</v>
          </cell>
          <cell r="AJ66">
            <v>806.71414285319042</v>
          </cell>
          <cell r="AK66">
            <v>0</v>
          </cell>
          <cell r="AL66">
            <v>326.98686515934469</v>
          </cell>
          <cell r="AM66">
            <v>326.98686515934469</v>
          </cell>
          <cell r="AN66">
            <v>0</v>
          </cell>
          <cell r="AO66">
            <v>85.616099729855819</v>
          </cell>
          <cell r="AP66">
            <v>66.78685353539943</v>
          </cell>
          <cell r="AQ66">
            <v>0</v>
          </cell>
          <cell r="AR66">
            <v>0</v>
          </cell>
          <cell r="AS66">
            <v>74.369826582835003</v>
          </cell>
          <cell r="AT66">
            <v>0</v>
          </cell>
          <cell r="AU66">
            <v>566.93090890521216</v>
          </cell>
          <cell r="AV66">
            <v>87.146999999999991</v>
          </cell>
          <cell r="AW66">
            <v>0</v>
          </cell>
          <cell r="AX66">
            <v>10.142999999999999</v>
          </cell>
          <cell r="AY66">
            <v>0</v>
          </cell>
          <cell r="AZ66">
            <v>0</v>
          </cell>
          <cell r="BA66">
            <v>19.872</v>
          </cell>
          <cell r="BB66">
            <v>0</v>
          </cell>
          <cell r="BC66">
            <v>3.9329999999999998</v>
          </cell>
          <cell r="BD66">
            <v>77.417999999999992</v>
          </cell>
          <cell r="BE66">
            <v>198.51299999999998</v>
          </cell>
          <cell r="BF66">
            <v>765.4439089052122</v>
          </cell>
          <cell r="BG66">
            <v>32.914088082924124</v>
          </cell>
          <cell r="BH66">
            <v>4.2999999999999997E-2</v>
          </cell>
          <cell r="BI66">
            <v>806.71414285319042</v>
          </cell>
          <cell r="BJ66">
            <v>0</v>
          </cell>
          <cell r="BK66">
            <v>24829.169734839634</v>
          </cell>
          <cell r="BL66">
            <v>2324.01028718099</v>
          </cell>
          <cell r="BM66">
            <v>297.9500368180756</v>
          </cell>
          <cell r="BN66">
            <v>2634.6666516108694</v>
          </cell>
          <cell r="BO66">
            <v>1625.5347060777822</v>
          </cell>
          <cell r="BP66">
            <v>0</v>
          </cell>
          <cell r="BQ66">
            <v>198.63335787871708</v>
          </cell>
          <cell r="BR66">
            <v>12.414584867419817</v>
          </cell>
          <cell r="BS66">
            <v>0</v>
          </cell>
          <cell r="BT66">
            <v>0</v>
          </cell>
          <cell r="BU66">
            <v>7093.2096244338545</v>
          </cell>
          <cell r="BV66">
            <v>1241.4584867419817</v>
          </cell>
          <cell r="BW66">
            <v>0</v>
          </cell>
          <cell r="BX66">
            <v>419.61296851878978</v>
          </cell>
          <cell r="BY66">
            <v>12</v>
          </cell>
          <cell r="BZ66">
            <v>3.9E-2</v>
          </cell>
          <cell r="CA66">
            <v>968.33761965874567</v>
          </cell>
          <cell r="CB66">
            <v>35592.130646082791</v>
          </cell>
          <cell r="CC66">
            <v>-1111.3764818533864</v>
          </cell>
          <cell r="CD66">
            <v>2772.7036145816151</v>
          </cell>
          <cell r="CE66">
            <v>37253.457778811011</v>
          </cell>
        </row>
        <row r="67">
          <cell r="A67">
            <v>42196</v>
          </cell>
          <cell r="B67">
            <v>2</v>
          </cell>
          <cell r="C67" t="str">
            <v>Sat</v>
          </cell>
          <cell r="D67">
            <v>38865.885801253855</v>
          </cell>
          <cell r="E67">
            <v>0</v>
          </cell>
          <cell r="F67">
            <v>38865.885801253855</v>
          </cell>
          <cell r="G67">
            <v>161.66400000000002</v>
          </cell>
          <cell r="H67">
            <v>39027.549801253859</v>
          </cell>
          <cell r="I67">
            <v>403.91211299999992</v>
          </cell>
          <cell r="J67">
            <v>684.58825866560881</v>
          </cell>
          <cell r="K67">
            <v>0</v>
          </cell>
          <cell r="L67">
            <v>684.58825866560881</v>
          </cell>
          <cell r="M67">
            <v>671.74374299999988</v>
          </cell>
          <cell r="N67">
            <v>84.664000000000001</v>
          </cell>
          <cell r="O67">
            <v>13</v>
          </cell>
          <cell r="P67">
            <v>192.22002897145725</v>
          </cell>
          <cell r="Q67">
            <v>0</v>
          </cell>
          <cell r="R67">
            <v>15.983890381808498</v>
          </cell>
          <cell r="S67">
            <v>11.531637593775795</v>
          </cell>
          <cell r="T67">
            <v>12.526792824538095</v>
          </cell>
          <cell r="U67">
            <v>192.22002897145725</v>
          </cell>
          <cell r="V67">
            <v>79.055844536311596</v>
          </cell>
          <cell r="W67">
            <v>0.6605560681067747</v>
          </cell>
          <cell r="X67">
            <v>0</v>
          </cell>
          <cell r="Y67">
            <v>33.454512000000001</v>
          </cell>
          <cell r="Z67">
            <v>0</v>
          </cell>
          <cell r="AA67">
            <v>1</v>
          </cell>
          <cell r="AB67">
            <v>33.454512000000001</v>
          </cell>
          <cell r="AC67">
            <v>0</v>
          </cell>
          <cell r="AD67">
            <v>33.454512000000001</v>
          </cell>
          <cell r="AE67">
            <v>42.962919999999997</v>
          </cell>
          <cell r="AF67">
            <v>46.179254583355643</v>
          </cell>
          <cell r="AG67">
            <v>0</v>
          </cell>
          <cell r="AH67">
            <v>458.93071237870396</v>
          </cell>
          <cell r="AI67">
            <v>39.907018467713378</v>
          </cell>
          <cell r="AJ67">
            <v>498.83773084641734</v>
          </cell>
          <cell r="AK67">
            <v>0</v>
          </cell>
          <cell r="AL67">
            <v>202.19477652365276</v>
          </cell>
          <cell r="AM67">
            <v>202.19477652365276</v>
          </cell>
          <cell r="AN67">
            <v>0</v>
          </cell>
          <cell r="AO67">
            <v>25.269950140530138</v>
          </cell>
          <cell r="AP67">
            <v>59.36609203146616</v>
          </cell>
          <cell r="AQ67">
            <v>0</v>
          </cell>
          <cell r="AR67">
            <v>0</v>
          </cell>
          <cell r="AS67">
            <v>53.624559167623126</v>
          </cell>
          <cell r="AT67">
            <v>0</v>
          </cell>
          <cell r="AU67">
            <v>350.5659726563631</v>
          </cell>
          <cell r="AV67">
            <v>53.887999999999998</v>
          </cell>
          <cell r="AW67">
            <v>0</v>
          </cell>
          <cell r="AX67">
            <v>6.2720000000000002</v>
          </cell>
          <cell r="AY67">
            <v>0</v>
          </cell>
          <cell r="AZ67">
            <v>0</v>
          </cell>
          <cell r="BA67">
            <v>12.288</v>
          </cell>
          <cell r="BB67">
            <v>0</v>
          </cell>
          <cell r="BC67">
            <v>2.4319999999999999</v>
          </cell>
          <cell r="BD67">
            <v>47.872</v>
          </cell>
          <cell r="BE67">
            <v>122.75200000000001</v>
          </cell>
          <cell r="BF67">
            <v>473.31797265636311</v>
          </cell>
          <cell r="BG67">
            <v>20.352672824223614</v>
          </cell>
          <cell r="BH67">
            <v>4.2999999999999997E-2</v>
          </cell>
          <cell r="BI67">
            <v>498.83773084641734</v>
          </cell>
          <cell r="BJ67">
            <v>0</v>
          </cell>
          <cell r="BK67">
            <v>15353.303024441901</v>
          </cell>
          <cell r="BL67">
            <v>1437.069163087762</v>
          </cell>
          <cell r="BM67">
            <v>184.23963629330282</v>
          </cell>
          <cell r="BN67">
            <v>1629.1658522038226</v>
          </cell>
          <cell r="BO67">
            <v>1005.1615573814306</v>
          </cell>
          <cell r="BP67">
            <v>0</v>
          </cell>
          <cell r="BQ67">
            <v>122.82642419553521</v>
          </cell>
          <cell r="BR67">
            <v>7.6766515122209507</v>
          </cell>
          <cell r="BS67">
            <v>0</v>
          </cell>
          <cell r="BT67">
            <v>0</v>
          </cell>
          <cell r="BU67">
            <v>4386.1392846740746</v>
          </cell>
          <cell r="BV67">
            <v>767.66515122209501</v>
          </cell>
          <cell r="BW67">
            <v>0</v>
          </cell>
          <cell r="BX67">
            <v>259.4708211130681</v>
          </cell>
          <cell r="BY67">
            <v>13</v>
          </cell>
          <cell r="BZ67">
            <v>3.9E-2</v>
          </cell>
          <cell r="CA67">
            <v>598.77881795323412</v>
          </cell>
          <cell r="CB67">
            <v>22008.66049612849</v>
          </cell>
          <cell r="CC67">
            <v>-687.22796945523419</v>
          </cell>
          <cell r="CD67">
            <v>1714.5220418668926</v>
          </cell>
          <cell r="CE67">
            <v>23035.954568540146</v>
          </cell>
        </row>
        <row r="68">
          <cell r="A68">
            <v>42197</v>
          </cell>
          <cell r="B68">
            <v>2</v>
          </cell>
          <cell r="C68" t="str">
            <v>Sun</v>
          </cell>
          <cell r="D68">
            <v>14271.0674426479</v>
          </cell>
          <cell r="E68">
            <v>0</v>
          </cell>
          <cell r="F68">
            <v>14271.0674426479</v>
          </cell>
          <cell r="G68">
            <v>59.360999999999997</v>
          </cell>
          <cell r="H68">
            <v>14330.428442647901</v>
          </cell>
          <cell r="I68">
            <v>6.0285389999999985</v>
          </cell>
          <cell r="J68">
            <v>513.44119399920669</v>
          </cell>
          <cell r="K68">
            <v>0</v>
          </cell>
          <cell r="L68">
            <v>513.44119399920669</v>
          </cell>
          <cell r="M68">
            <v>215.74251599999999</v>
          </cell>
          <cell r="N68">
            <v>63.498000000000005</v>
          </cell>
          <cell r="O68">
            <v>14</v>
          </cell>
          <cell r="P68">
            <v>192.22002897145725</v>
          </cell>
          <cell r="Q68">
            <v>0</v>
          </cell>
          <cell r="R68">
            <v>15.983890381808498</v>
          </cell>
          <cell r="S68">
            <v>11.531637593775795</v>
          </cell>
          <cell r="T68">
            <v>12.526792824538095</v>
          </cell>
          <cell r="U68">
            <v>192.22002897145725</v>
          </cell>
          <cell r="V68">
            <v>79.055844536311596</v>
          </cell>
          <cell r="W68">
            <v>0.6605560681067747</v>
          </cell>
          <cell r="X68">
            <v>0</v>
          </cell>
          <cell r="Y68">
            <v>33.454512000000001</v>
          </cell>
          <cell r="Z68">
            <v>0</v>
          </cell>
          <cell r="AA68">
            <v>1</v>
          </cell>
          <cell r="AB68">
            <v>33.454512000000001</v>
          </cell>
          <cell r="AC68">
            <v>0</v>
          </cell>
          <cell r="AD68">
            <v>33.454512000000001</v>
          </cell>
          <cell r="AE68">
            <v>42.962919999999997</v>
          </cell>
          <cell r="AF68">
            <v>46.179254583355643</v>
          </cell>
          <cell r="AG68">
            <v>0</v>
          </cell>
          <cell r="AH68">
            <v>168.51362095155534</v>
          </cell>
          <cell r="AI68">
            <v>14.653358343613506</v>
          </cell>
          <cell r="AJ68">
            <v>183.16697929516886</v>
          </cell>
          <cell r="AK68">
            <v>0</v>
          </cell>
          <cell r="AL68">
            <v>74.243394504778749</v>
          </cell>
          <cell r="AM68">
            <v>74.243394504778749</v>
          </cell>
          <cell r="AN68">
            <v>0</v>
          </cell>
          <cell r="AO68">
            <v>0.37716343493328564</v>
          </cell>
          <cell r="AP68">
            <v>44.524569023599625</v>
          </cell>
          <cell r="AQ68">
            <v>0</v>
          </cell>
          <cell r="AR68">
            <v>0</v>
          </cell>
          <cell r="AS68">
            <v>17.222486156024949</v>
          </cell>
          <cell r="AT68">
            <v>0</v>
          </cell>
          <cell r="AU68">
            <v>128.72344308475832</v>
          </cell>
          <cell r="AV68">
            <v>19.786999999999999</v>
          </cell>
          <cell r="AW68">
            <v>0</v>
          </cell>
          <cell r="AX68">
            <v>2.3029999999999999</v>
          </cell>
          <cell r="AY68">
            <v>0</v>
          </cell>
          <cell r="AZ68">
            <v>0</v>
          </cell>
          <cell r="BA68">
            <v>4.5120000000000005</v>
          </cell>
          <cell r="BB68">
            <v>0</v>
          </cell>
          <cell r="BC68">
            <v>0.89300000000000002</v>
          </cell>
          <cell r="BD68">
            <v>17.577999999999999</v>
          </cell>
          <cell r="BE68">
            <v>45.073</v>
          </cell>
          <cell r="BF68">
            <v>173.79644308475832</v>
          </cell>
          <cell r="BG68">
            <v>7.4732470526446075</v>
          </cell>
          <cell r="BH68">
            <v>4.2999999999999997E-2</v>
          </cell>
          <cell r="BI68">
            <v>183.16697929516886</v>
          </cell>
          <cell r="BJ68">
            <v>0</v>
          </cell>
          <cell r="BK68">
            <v>5637.5409542872603</v>
          </cell>
          <cell r="BL68">
            <v>527.67383332128759</v>
          </cell>
          <cell r="BM68">
            <v>67.650491451447124</v>
          </cell>
          <cell r="BN68">
            <v>598.20933635609117</v>
          </cell>
          <cell r="BO68">
            <v>369.08275935099408</v>
          </cell>
          <cell r="BP68">
            <v>0</v>
          </cell>
          <cell r="BQ68">
            <v>45.100327634298083</v>
          </cell>
          <cell r="BR68">
            <v>2.8187704771436302</v>
          </cell>
          <cell r="BS68">
            <v>0</v>
          </cell>
          <cell r="BT68">
            <v>0</v>
          </cell>
          <cell r="BU68">
            <v>1610.5355185912617</v>
          </cell>
          <cell r="BV68">
            <v>281.87704771436302</v>
          </cell>
          <cell r="BW68">
            <v>0</v>
          </cell>
          <cell r="BX68">
            <v>95.274442127454691</v>
          </cell>
          <cell r="BY68">
            <v>14</v>
          </cell>
          <cell r="BZ68">
            <v>3.9E-2</v>
          </cell>
          <cell r="CA68">
            <v>219.86409721720312</v>
          </cell>
          <cell r="CB68">
            <v>8081.3050259221791</v>
          </cell>
          <cell r="CC68">
            <v>-252.34152003434377</v>
          </cell>
          <cell r="CD68">
            <v>629.55106224799954</v>
          </cell>
          <cell r="CE68">
            <v>8458.5145681358335</v>
          </cell>
        </row>
        <row r="69">
          <cell r="A69">
            <v>42198</v>
          </cell>
          <cell r="B69">
            <v>3</v>
          </cell>
          <cell r="C69" t="str">
            <v>Mon</v>
          </cell>
          <cell r="D69">
            <v>41898.237623496148</v>
          </cell>
          <cell r="E69">
            <v>0</v>
          </cell>
          <cell r="F69">
            <v>41898.237623496148</v>
          </cell>
          <cell r="G69">
            <v>187.73999999999998</v>
          </cell>
          <cell r="H69">
            <v>42085.977623496146</v>
          </cell>
          <cell r="I69">
            <v>1132.875315</v>
          </cell>
          <cell r="J69">
            <v>413.36607206688137</v>
          </cell>
          <cell r="K69">
            <v>0</v>
          </cell>
          <cell r="L69">
            <v>413.36607206688137</v>
          </cell>
          <cell r="M69">
            <v>684.31538999999987</v>
          </cell>
          <cell r="N69">
            <v>55.953999999999994</v>
          </cell>
          <cell r="O69">
            <v>15</v>
          </cell>
          <cell r="P69">
            <v>192.22002897145725</v>
          </cell>
          <cell r="Q69">
            <v>0</v>
          </cell>
          <cell r="R69">
            <v>15.983890381808498</v>
          </cell>
          <cell r="S69">
            <v>11.531637593775795</v>
          </cell>
          <cell r="T69">
            <v>12.526792824538095</v>
          </cell>
          <cell r="U69">
            <v>192.22002897145725</v>
          </cell>
          <cell r="V69">
            <v>75.745629106606458</v>
          </cell>
          <cell r="W69">
            <v>0.6496284548696426</v>
          </cell>
          <cell r="X69">
            <v>0</v>
          </cell>
          <cell r="Y69">
            <v>34.407632</v>
          </cell>
          <cell r="Z69">
            <v>0</v>
          </cell>
          <cell r="AA69">
            <v>1</v>
          </cell>
          <cell r="AB69">
            <v>34.407632</v>
          </cell>
          <cell r="AC69">
            <v>0</v>
          </cell>
          <cell r="AD69">
            <v>34.407632</v>
          </cell>
          <cell r="AE69">
            <v>42.113399999999999</v>
          </cell>
          <cell r="AF69">
            <v>47.310771372586665</v>
          </cell>
          <cell r="AG69">
            <v>0</v>
          </cell>
          <cell r="AH69">
            <v>559.2147276668527</v>
          </cell>
          <cell r="AI69">
            <v>48.62736762320457</v>
          </cell>
          <cell r="AJ69">
            <v>607.84209529005727</v>
          </cell>
          <cell r="AK69">
            <v>0</v>
          </cell>
          <cell r="AL69">
            <v>217.97019721455567</v>
          </cell>
          <cell r="AM69">
            <v>217.97019721455567</v>
          </cell>
          <cell r="AN69">
            <v>0</v>
          </cell>
          <cell r="AO69">
            <v>70.876068837993401</v>
          </cell>
          <cell r="AP69">
            <v>35.84625936302367</v>
          </cell>
          <cell r="AQ69">
            <v>0</v>
          </cell>
          <cell r="AR69">
            <v>0</v>
          </cell>
          <cell r="AS69">
            <v>54.628139826782267</v>
          </cell>
          <cell r="AT69">
            <v>0</v>
          </cell>
          <cell r="AU69">
            <v>378.91347685000994</v>
          </cell>
          <cell r="AV69">
            <v>62.728999999999999</v>
          </cell>
          <cell r="AW69">
            <v>0</v>
          </cell>
          <cell r="AX69">
            <v>6.7631100000000002</v>
          </cell>
          <cell r="AY69">
            <v>0</v>
          </cell>
          <cell r="AZ69">
            <v>0</v>
          </cell>
          <cell r="BA69">
            <v>25.982620000000001</v>
          </cell>
          <cell r="BB69">
            <v>0</v>
          </cell>
          <cell r="BC69">
            <v>2.60154</v>
          </cell>
          <cell r="BD69">
            <v>55.725999999999999</v>
          </cell>
          <cell r="BE69">
            <v>153.80226999999999</v>
          </cell>
          <cell r="BF69">
            <v>532.71574685000996</v>
          </cell>
          <cell r="BG69">
            <v>22.90677711455043</v>
          </cell>
          <cell r="BH69">
            <v>4.2999999999999997E-2</v>
          </cell>
          <cell r="BI69">
            <v>607.84209529005727</v>
          </cell>
          <cell r="BJ69">
            <v>0</v>
          </cell>
          <cell r="BK69">
            <v>19241.254558541284</v>
          </cell>
          <cell r="BL69">
            <v>1800.9814266794644</v>
          </cell>
          <cell r="BM69">
            <v>230.89505470249543</v>
          </cell>
          <cell r="BN69">
            <v>2041.723193402293</v>
          </cell>
          <cell r="BO69">
            <v>1259.7008843794997</v>
          </cell>
          <cell r="BP69">
            <v>0</v>
          </cell>
          <cell r="BQ69">
            <v>153.93003646833029</v>
          </cell>
          <cell r="BR69">
            <v>9.6206272792706429</v>
          </cell>
          <cell r="BS69">
            <v>0</v>
          </cell>
          <cell r="BT69">
            <v>0</v>
          </cell>
          <cell r="BU69">
            <v>5496.851222911353</v>
          </cell>
          <cell r="BV69">
            <v>962.0627279270642</v>
          </cell>
          <cell r="BW69">
            <v>0</v>
          </cell>
          <cell r="BX69">
            <v>325.17720203934766</v>
          </cell>
          <cell r="BY69">
            <v>15</v>
          </cell>
          <cell r="BZ69">
            <v>3.9E-2</v>
          </cell>
          <cell r="CA69">
            <v>750.40892778311013</v>
          </cell>
          <cell r="CB69">
            <v>27581.96320520504</v>
          </cell>
          <cell r="CC69">
            <v>-872.34858796616209</v>
          </cell>
          <cell r="CD69">
            <v>2047.863783663063</v>
          </cell>
          <cell r="CE69">
            <v>28757.478400901935</v>
          </cell>
        </row>
        <row r="70">
          <cell r="A70">
            <v>42199</v>
          </cell>
          <cell r="B70">
            <v>3</v>
          </cell>
          <cell r="C70" t="str">
            <v>Tue</v>
          </cell>
          <cell r="D70">
            <v>37680.294238580427</v>
          </cell>
          <cell r="E70">
            <v>0</v>
          </cell>
          <cell r="F70">
            <v>37680.294238580427</v>
          </cell>
          <cell r="G70">
            <v>168.84</v>
          </cell>
          <cell r="H70">
            <v>37849.134238580431</v>
          </cell>
          <cell r="I70">
            <v>900.49063499999988</v>
          </cell>
          <cell r="J70">
            <v>552.51900721810887</v>
          </cell>
          <cell r="K70">
            <v>0</v>
          </cell>
          <cell r="L70">
            <v>552.51900721810887</v>
          </cell>
          <cell r="M70">
            <v>611.80514999999991</v>
          </cell>
          <cell r="N70">
            <v>74.790000000000006</v>
          </cell>
          <cell r="O70">
            <v>16</v>
          </cell>
          <cell r="P70">
            <v>192.22002897145725</v>
          </cell>
          <cell r="Q70">
            <v>0</v>
          </cell>
          <cell r="R70">
            <v>15.983890381808498</v>
          </cell>
          <cell r="S70">
            <v>11.531637593775795</v>
          </cell>
          <cell r="T70">
            <v>12.526792824538095</v>
          </cell>
          <cell r="U70">
            <v>192.22002897145725</v>
          </cell>
          <cell r="V70">
            <v>75.745629106606458</v>
          </cell>
          <cell r="W70">
            <v>0.6496284548696426</v>
          </cell>
          <cell r="X70">
            <v>0</v>
          </cell>
          <cell r="Y70">
            <v>34.407632</v>
          </cell>
          <cell r="Z70">
            <v>0</v>
          </cell>
          <cell r="AA70">
            <v>1</v>
          </cell>
          <cell r="AB70">
            <v>34.407632</v>
          </cell>
          <cell r="AC70">
            <v>0</v>
          </cell>
          <cell r="AD70">
            <v>34.407632</v>
          </cell>
          <cell r="AE70">
            <v>42.113399999999999</v>
          </cell>
          <cell r="AF70">
            <v>47.310771372586665</v>
          </cell>
          <cell r="AG70">
            <v>0</v>
          </cell>
          <cell r="AH70">
            <v>502.91794300240446</v>
          </cell>
          <cell r="AI70">
            <v>43.731995043687334</v>
          </cell>
          <cell r="AJ70">
            <v>546.64993804609185</v>
          </cell>
          <cell r="AK70">
            <v>0</v>
          </cell>
          <cell r="AL70">
            <v>196.02688877013733</v>
          </cell>
          <cell r="AM70">
            <v>196.02688877013733</v>
          </cell>
          <cell r="AN70">
            <v>0</v>
          </cell>
          <cell r="AO70">
            <v>56.337388050712704</v>
          </cell>
          <cell r="AP70">
            <v>47.913316970378183</v>
          </cell>
          <cell r="AQ70">
            <v>0</v>
          </cell>
          <cell r="AR70">
            <v>0</v>
          </cell>
          <cell r="AS70">
            <v>48.839727659706007</v>
          </cell>
          <cell r="AT70">
            <v>0</v>
          </cell>
          <cell r="AU70">
            <v>340.76782481812978</v>
          </cell>
          <cell r="AV70">
            <v>56.414000000000001</v>
          </cell>
          <cell r="AW70">
            <v>0</v>
          </cell>
          <cell r="AX70">
            <v>6.0822600000000007</v>
          </cell>
          <cell r="AY70">
            <v>0</v>
          </cell>
          <cell r="AZ70">
            <v>0</v>
          </cell>
          <cell r="BA70">
            <v>23.366920000000004</v>
          </cell>
          <cell r="BB70">
            <v>0</v>
          </cell>
          <cell r="BC70">
            <v>2.3396400000000002</v>
          </cell>
          <cell r="BD70">
            <v>50.116</v>
          </cell>
          <cell r="BE70">
            <v>138.31882000000002</v>
          </cell>
          <cell r="BF70">
            <v>479.0866448181298</v>
          </cell>
          <cell r="BG70">
            <v>20.600725727179583</v>
          </cell>
          <cell r="BH70">
            <v>4.2999999999999997E-2</v>
          </cell>
          <cell r="BI70">
            <v>546.64993804609185</v>
          </cell>
          <cell r="BJ70">
            <v>0</v>
          </cell>
          <cell r="BK70">
            <v>17304.215509023707</v>
          </cell>
          <cell r="BL70">
            <v>1619.6745716446192</v>
          </cell>
          <cell r="BM70">
            <v>207.6505861082845</v>
          </cell>
          <cell r="BN70">
            <v>1836.1805900396462</v>
          </cell>
          <cell r="BO70">
            <v>1132.8853591063958</v>
          </cell>
          <cell r="BP70">
            <v>0</v>
          </cell>
          <cell r="BQ70">
            <v>138.43372407218965</v>
          </cell>
          <cell r="BR70">
            <v>8.652107754511853</v>
          </cell>
          <cell r="BS70">
            <v>0</v>
          </cell>
          <cell r="BT70">
            <v>0</v>
          </cell>
          <cell r="BU70">
            <v>4943.4769387256465</v>
          </cell>
          <cell r="BV70">
            <v>865.21077545118533</v>
          </cell>
          <cell r="BW70">
            <v>0</v>
          </cell>
          <cell r="BX70">
            <v>292.44124210250061</v>
          </cell>
          <cell r="BY70">
            <v>16</v>
          </cell>
          <cell r="BZ70">
            <v>3.9E-2</v>
          </cell>
          <cell r="CA70">
            <v>674.86440485192463</v>
          </cell>
          <cell r="CB70">
            <v>24805.255499983057</v>
          </cell>
          <cell r="CC70">
            <v>-784.52826031856193</v>
          </cell>
          <cell r="CD70">
            <v>1841.7030000728221</v>
          </cell>
          <cell r="CE70">
            <v>25862.430239737314</v>
          </cell>
        </row>
        <row r="71">
          <cell r="A71">
            <v>42200</v>
          </cell>
          <cell r="B71">
            <v>3</v>
          </cell>
          <cell r="C71" t="str">
            <v>Wed</v>
          </cell>
          <cell r="D71">
            <v>48928.143265022343</v>
          </cell>
          <cell r="E71">
            <v>0</v>
          </cell>
          <cell r="F71">
            <v>48928.143265022343</v>
          </cell>
          <cell r="G71">
            <v>219.23999999999998</v>
          </cell>
          <cell r="H71">
            <v>49147.383265022341</v>
          </cell>
          <cell r="I71">
            <v>1005.0637409999999</v>
          </cell>
          <cell r="J71">
            <v>638.46640834092568</v>
          </cell>
          <cell r="K71">
            <v>0</v>
          </cell>
          <cell r="L71">
            <v>638.46640834092568</v>
          </cell>
          <cell r="M71">
            <v>824.80397999999991</v>
          </cell>
          <cell r="N71">
            <v>86.424000000000007</v>
          </cell>
          <cell r="O71">
            <v>17</v>
          </cell>
          <cell r="P71">
            <v>192.22002897145725</v>
          </cell>
          <cell r="Q71">
            <v>0</v>
          </cell>
          <cell r="R71">
            <v>15.983890381808498</v>
          </cell>
          <cell r="S71">
            <v>11.531637593775795</v>
          </cell>
          <cell r="T71">
            <v>12.526792824538095</v>
          </cell>
          <cell r="U71">
            <v>192.22002897145725</v>
          </cell>
          <cell r="V71">
            <v>75.745629106606458</v>
          </cell>
          <cell r="W71">
            <v>0.6496284548696426</v>
          </cell>
          <cell r="X71">
            <v>0</v>
          </cell>
          <cell r="Y71">
            <v>34.407632</v>
          </cell>
          <cell r="Z71">
            <v>0</v>
          </cell>
          <cell r="AA71">
            <v>1</v>
          </cell>
          <cell r="AB71">
            <v>34.407632</v>
          </cell>
          <cell r="AC71">
            <v>0</v>
          </cell>
          <cell r="AD71">
            <v>34.407632</v>
          </cell>
          <cell r="AE71">
            <v>42.113399999999999</v>
          </cell>
          <cell r="AF71">
            <v>47.310771372586665</v>
          </cell>
          <cell r="AG71">
            <v>0</v>
          </cell>
          <cell r="AH71">
            <v>653.04270210759978</v>
          </cell>
          <cell r="AI71">
            <v>56.786321922399964</v>
          </cell>
          <cell r="AJ71">
            <v>709.82902402999969</v>
          </cell>
          <cell r="AK71">
            <v>0</v>
          </cell>
          <cell r="AL71">
            <v>254.54237795525293</v>
          </cell>
          <cell r="AM71">
            <v>254.54237795525293</v>
          </cell>
          <cell r="AN71">
            <v>0</v>
          </cell>
          <cell r="AO71">
            <v>62.879794404989028</v>
          </cell>
          <cell r="AP71">
            <v>55.366499610214781</v>
          </cell>
          <cell r="AQ71">
            <v>0</v>
          </cell>
          <cell r="AR71">
            <v>0</v>
          </cell>
          <cell r="AS71">
            <v>65.843188400492537</v>
          </cell>
          <cell r="AT71">
            <v>0</v>
          </cell>
          <cell r="AU71">
            <v>442.48956356981029</v>
          </cell>
          <cell r="AV71">
            <v>73.253999999999991</v>
          </cell>
          <cell r="AW71">
            <v>0</v>
          </cell>
          <cell r="AX71">
            <v>7.8978599999999997</v>
          </cell>
          <cell r="AY71">
            <v>0</v>
          </cell>
          <cell r="AZ71">
            <v>0</v>
          </cell>
          <cell r="BA71">
            <v>30.342120000000001</v>
          </cell>
          <cell r="BB71">
            <v>0</v>
          </cell>
          <cell r="BC71">
            <v>3.0380400000000001</v>
          </cell>
          <cell r="BD71">
            <v>65.075999999999993</v>
          </cell>
          <cell r="BE71">
            <v>179.60801999999998</v>
          </cell>
          <cell r="BF71">
            <v>622.09758356981024</v>
          </cell>
          <cell r="BG71">
            <v>26.750196093501842</v>
          </cell>
          <cell r="BH71">
            <v>4.2999999999999997E-2</v>
          </cell>
          <cell r="BI71">
            <v>709.82902402999969</v>
          </cell>
          <cell r="BJ71">
            <v>0</v>
          </cell>
          <cell r="BK71">
            <v>22469.652974403914</v>
          </cell>
          <cell r="BL71">
            <v>2103.1595184042067</v>
          </cell>
          <cell r="BM71">
            <v>269.63583569284702</v>
          </cell>
          <cell r="BN71">
            <v>2384.2941990067043</v>
          </cell>
          <cell r="BO71">
            <v>1471.0600931680062</v>
          </cell>
          <cell r="BP71">
            <v>0</v>
          </cell>
          <cell r="BQ71">
            <v>179.75722379523131</v>
          </cell>
          <cell r="BR71">
            <v>11.234826487201957</v>
          </cell>
          <cell r="BS71">
            <v>0</v>
          </cell>
          <cell r="BT71">
            <v>0</v>
          </cell>
          <cell r="BU71">
            <v>6419.1416965541976</v>
          </cell>
          <cell r="BV71">
            <v>1123.4826487201958</v>
          </cell>
          <cell r="BW71">
            <v>0</v>
          </cell>
          <cell r="BX71">
            <v>379.73713526742608</v>
          </cell>
          <cell r="BY71">
            <v>17</v>
          </cell>
          <cell r="BZ71">
            <v>3.9E-2</v>
          </cell>
          <cell r="CA71">
            <v>876.3164660017527</v>
          </cell>
          <cell r="CB71">
            <v>32209.80938057501</v>
          </cell>
          <cell r="CC71">
            <v>-1018.7158007121624</v>
          </cell>
          <cell r="CD71">
            <v>2391.4650896467983</v>
          </cell>
          <cell r="CE71">
            <v>33582.558669509643</v>
          </cell>
        </row>
        <row r="72">
          <cell r="A72">
            <v>42201</v>
          </cell>
          <cell r="B72">
            <v>3</v>
          </cell>
          <cell r="C72" t="str">
            <v>Thu</v>
          </cell>
          <cell r="D72">
            <v>45272.592331428721</v>
          </cell>
          <cell r="E72">
            <v>0</v>
          </cell>
          <cell r="F72">
            <v>45272.592331428721</v>
          </cell>
          <cell r="G72">
            <v>202.86</v>
          </cell>
          <cell r="H72">
            <v>45475.452331428722</v>
          </cell>
          <cell r="I72">
            <v>1063.1599109999997</v>
          </cell>
          <cell r="J72">
            <v>699.85740914293785</v>
          </cell>
          <cell r="K72">
            <v>0</v>
          </cell>
          <cell r="L72">
            <v>699.85740914293785</v>
          </cell>
          <cell r="M72">
            <v>725.10239999999988</v>
          </cell>
          <cell r="N72">
            <v>94.734000000000009</v>
          </cell>
          <cell r="O72">
            <v>18</v>
          </cell>
          <cell r="P72">
            <v>192.22002897145725</v>
          </cell>
          <cell r="Q72">
            <v>0</v>
          </cell>
          <cell r="R72">
            <v>15.983890381808498</v>
          </cell>
          <cell r="S72">
            <v>11.531637593775795</v>
          </cell>
          <cell r="T72">
            <v>12.526792824538095</v>
          </cell>
          <cell r="U72">
            <v>192.22002897145725</v>
          </cell>
          <cell r="V72">
            <v>75.745629106606458</v>
          </cell>
          <cell r="W72">
            <v>0.6496284548696426</v>
          </cell>
          <cell r="X72">
            <v>0</v>
          </cell>
          <cell r="Y72">
            <v>34.407632</v>
          </cell>
          <cell r="Z72">
            <v>0</v>
          </cell>
          <cell r="AA72">
            <v>1</v>
          </cell>
          <cell r="AB72">
            <v>34.407632</v>
          </cell>
          <cell r="AC72">
            <v>0</v>
          </cell>
          <cell r="AD72">
            <v>34.407632</v>
          </cell>
          <cell r="AE72">
            <v>42.113399999999999</v>
          </cell>
          <cell r="AF72">
            <v>47.310771372586665</v>
          </cell>
          <cell r="AG72">
            <v>0</v>
          </cell>
          <cell r="AH72">
            <v>604.25215539841133</v>
          </cell>
          <cell r="AI72">
            <v>52.543665686818365</v>
          </cell>
          <cell r="AJ72">
            <v>656.7958210852297</v>
          </cell>
          <cell r="AK72">
            <v>0</v>
          </cell>
          <cell r="AL72">
            <v>235.52484397009039</v>
          </cell>
          <cell r="AM72">
            <v>235.52484397009039</v>
          </cell>
          <cell r="AN72">
            <v>0</v>
          </cell>
          <cell r="AO72">
            <v>66.514464601809195</v>
          </cell>
          <cell r="AP72">
            <v>60.690201495812367</v>
          </cell>
          <cell r="AQ72">
            <v>0</v>
          </cell>
          <cell r="AR72">
            <v>0</v>
          </cell>
          <cell r="AS72">
            <v>57.884121670762674</v>
          </cell>
          <cell r="AT72">
            <v>0</v>
          </cell>
          <cell r="AU72">
            <v>409.42999847551414</v>
          </cell>
          <cell r="AV72">
            <v>67.781000000000006</v>
          </cell>
          <cell r="AW72">
            <v>0</v>
          </cell>
          <cell r="AX72">
            <v>7.3077900000000007</v>
          </cell>
          <cell r="AY72">
            <v>0</v>
          </cell>
          <cell r="AZ72">
            <v>0</v>
          </cell>
          <cell r="BA72">
            <v>28.075180000000003</v>
          </cell>
          <cell r="BB72">
            <v>0</v>
          </cell>
          <cell r="BC72">
            <v>2.8110600000000003</v>
          </cell>
          <cell r="BD72">
            <v>60.213999999999999</v>
          </cell>
          <cell r="BE72">
            <v>166.18903</v>
          </cell>
          <cell r="BF72">
            <v>575.61902847551414</v>
          </cell>
          <cell r="BG72">
            <v>24.75161822444711</v>
          </cell>
          <cell r="BH72">
            <v>4.2999999999999997E-2</v>
          </cell>
          <cell r="BI72">
            <v>656.7958210852297</v>
          </cell>
          <cell r="BJ72">
            <v>0</v>
          </cell>
          <cell r="BK72">
            <v>20790.885798155348</v>
          </cell>
          <cell r="BL72">
            <v>1946.0269107073409</v>
          </cell>
          <cell r="BM72">
            <v>249.49062957786421</v>
          </cell>
          <cell r="BN72">
            <v>2206.1572760924105</v>
          </cell>
          <cell r="BO72">
            <v>1361.1533045979829</v>
          </cell>
          <cell r="BP72">
            <v>0</v>
          </cell>
          <cell r="BQ72">
            <v>166.32708638524278</v>
          </cell>
          <cell r="BR72">
            <v>10.395442899077674</v>
          </cell>
          <cell r="BS72">
            <v>0</v>
          </cell>
          <cell r="BT72">
            <v>0</v>
          </cell>
          <cell r="BU72">
            <v>5939.5506502599192</v>
          </cell>
          <cell r="BV72">
            <v>1039.5442899077675</v>
          </cell>
          <cell r="BW72">
            <v>0</v>
          </cell>
          <cell r="BX72">
            <v>351.36596998882533</v>
          </cell>
          <cell r="BY72">
            <v>18</v>
          </cell>
          <cell r="BZ72">
            <v>3.9E-2</v>
          </cell>
          <cell r="CA72">
            <v>810.8445461280586</v>
          </cell>
          <cell r="CB72">
            <v>29803.329369382627</v>
          </cell>
          <cell r="CC72">
            <v>-942.60485008424234</v>
          </cell>
          <cell r="CD72">
            <v>2212.7924105352563</v>
          </cell>
          <cell r="CE72">
            <v>31073.516929833637</v>
          </cell>
        </row>
        <row r="73">
          <cell r="A73">
            <v>42202</v>
          </cell>
          <cell r="B73">
            <v>3</v>
          </cell>
          <cell r="C73" t="str">
            <v>Fri</v>
          </cell>
          <cell r="D73">
            <v>58207.618711836927</v>
          </cell>
          <cell r="E73">
            <v>0</v>
          </cell>
          <cell r="F73">
            <v>58207.618711836927</v>
          </cell>
          <cell r="G73">
            <v>260.82</v>
          </cell>
          <cell r="H73">
            <v>58468.438711836927</v>
          </cell>
          <cell r="I73">
            <v>1318.7830589999996</v>
          </cell>
          <cell r="J73">
            <v>699.85740914293785</v>
          </cell>
          <cell r="K73">
            <v>0</v>
          </cell>
          <cell r="L73">
            <v>699.85740914293785</v>
          </cell>
          <cell r="M73">
            <v>861.05909999999994</v>
          </cell>
          <cell r="N73">
            <v>94.734000000000009</v>
          </cell>
          <cell r="O73">
            <v>19</v>
          </cell>
          <cell r="P73">
            <v>192.22002897145725</v>
          </cell>
          <cell r="Q73">
            <v>0</v>
          </cell>
          <cell r="R73">
            <v>15.983890381808498</v>
          </cell>
          <cell r="S73">
            <v>11.531637593775795</v>
          </cell>
          <cell r="T73">
            <v>12.526792824538095</v>
          </cell>
          <cell r="U73">
            <v>192.22002897145725</v>
          </cell>
          <cell r="V73">
            <v>75.745629106606458</v>
          </cell>
          <cell r="W73">
            <v>0.6496284548696426</v>
          </cell>
          <cell r="X73">
            <v>0</v>
          </cell>
          <cell r="Y73">
            <v>34.407632</v>
          </cell>
          <cell r="Z73">
            <v>0</v>
          </cell>
          <cell r="AA73">
            <v>1</v>
          </cell>
          <cell r="AB73">
            <v>34.407632</v>
          </cell>
          <cell r="AC73">
            <v>0</v>
          </cell>
          <cell r="AD73">
            <v>34.407632</v>
          </cell>
          <cell r="AE73">
            <v>42.113399999999999</v>
          </cell>
          <cell r="AF73">
            <v>47.310771372586665</v>
          </cell>
          <cell r="AG73">
            <v>0</v>
          </cell>
          <cell r="AH73">
            <v>776.89562836938592</v>
          </cell>
          <cell r="AI73">
            <v>67.556141597337884</v>
          </cell>
          <cell r="AJ73">
            <v>844.45176996672376</v>
          </cell>
          <cell r="AK73">
            <v>0</v>
          </cell>
          <cell r="AL73">
            <v>302.81765653297333</v>
          </cell>
          <cell r="AM73">
            <v>302.81765653297333</v>
          </cell>
          <cell r="AN73">
            <v>0</v>
          </cell>
          <cell r="AO73">
            <v>82.507013467817956</v>
          </cell>
          <cell r="AP73">
            <v>60.690201495812367</v>
          </cell>
          <cell r="AQ73">
            <v>0</v>
          </cell>
          <cell r="AR73">
            <v>0</v>
          </cell>
          <cell r="AS73">
            <v>68.737394484030673</v>
          </cell>
          <cell r="AT73">
            <v>0</v>
          </cell>
          <cell r="AU73">
            <v>526.40999803994669</v>
          </cell>
          <cell r="AV73">
            <v>87.146999999999991</v>
          </cell>
          <cell r="AW73">
            <v>0</v>
          </cell>
          <cell r="AX73">
            <v>9.3957300000000004</v>
          </cell>
          <cell r="AY73">
            <v>0</v>
          </cell>
          <cell r="AZ73">
            <v>0</v>
          </cell>
          <cell r="BA73">
            <v>36.09666</v>
          </cell>
          <cell r="BB73">
            <v>0</v>
          </cell>
          <cell r="BC73">
            <v>3.61422</v>
          </cell>
          <cell r="BD73">
            <v>77.417999999999992</v>
          </cell>
          <cell r="BE73">
            <v>213.67160999999999</v>
          </cell>
          <cell r="BF73">
            <v>740.08160803994667</v>
          </cell>
          <cell r="BG73">
            <v>31.823509145717708</v>
          </cell>
          <cell r="BH73">
            <v>4.2999999999999997E-2</v>
          </cell>
          <cell r="BI73">
            <v>844.45176996672376</v>
          </cell>
          <cell r="BJ73">
            <v>0</v>
          </cell>
          <cell r="BK73">
            <v>26731.138883342588</v>
          </cell>
          <cell r="BL73">
            <v>2502.0345994808667</v>
          </cell>
          <cell r="BM73">
            <v>320.77366660011108</v>
          </cell>
          <cell r="BN73">
            <v>2836.4879264045276</v>
          </cell>
          <cell r="BO73">
            <v>1750.0542487688351</v>
          </cell>
          <cell r="BP73">
            <v>0</v>
          </cell>
          <cell r="BQ73">
            <v>213.8491110667407</v>
          </cell>
          <cell r="BR73">
            <v>13.365569441671294</v>
          </cell>
          <cell r="BS73">
            <v>0</v>
          </cell>
          <cell r="BT73">
            <v>0</v>
          </cell>
          <cell r="BU73">
            <v>7636.5651217627519</v>
          </cell>
          <cell r="BV73">
            <v>1336.5569441671294</v>
          </cell>
          <cell r="BW73">
            <v>0</v>
          </cell>
          <cell r="BX73">
            <v>451.75624712848969</v>
          </cell>
          <cell r="BY73">
            <v>19</v>
          </cell>
          <cell r="BZ73">
            <v>3.9E-2</v>
          </cell>
          <cell r="CA73">
            <v>1042.5144164503611</v>
          </cell>
          <cell r="CB73">
            <v>38318.566332063376</v>
          </cell>
          <cell r="CC73">
            <v>-1211.9205215368829</v>
          </cell>
          <cell r="CD73">
            <v>2845.0188135453291</v>
          </cell>
          <cell r="CE73">
            <v>39951.664624071818</v>
          </cell>
        </row>
        <row r="74">
          <cell r="A74">
            <v>42203</v>
          </cell>
          <cell r="B74">
            <v>3</v>
          </cell>
          <cell r="C74" t="str">
            <v>Sat</v>
          </cell>
          <cell r="D74">
            <v>35993.116884614137</v>
          </cell>
          <cell r="E74">
            <v>0</v>
          </cell>
          <cell r="F74">
            <v>35993.116884614137</v>
          </cell>
          <cell r="G74">
            <v>161.28</v>
          </cell>
          <cell r="H74">
            <v>36154.396884614143</v>
          </cell>
          <cell r="I74">
            <v>389.24433899999997</v>
          </cell>
          <cell r="J74">
            <v>622.09547479372247</v>
          </cell>
          <cell r="K74">
            <v>0</v>
          </cell>
          <cell r="L74">
            <v>622.09547479372247</v>
          </cell>
          <cell r="M74">
            <v>620.86892999999986</v>
          </cell>
          <cell r="N74">
            <v>84.207999999999998</v>
          </cell>
          <cell r="O74">
            <v>20</v>
          </cell>
          <cell r="P74">
            <v>192.22002897145725</v>
          </cell>
          <cell r="Q74">
            <v>0</v>
          </cell>
          <cell r="R74">
            <v>15.983890381808498</v>
          </cell>
          <cell r="S74">
            <v>11.531637593775795</v>
          </cell>
          <cell r="T74">
            <v>12.526792824538095</v>
          </cell>
          <cell r="U74">
            <v>192.22002897145725</v>
          </cell>
          <cell r="V74">
            <v>75.745629106606458</v>
          </cell>
          <cell r="W74">
            <v>0.6496284548696426</v>
          </cell>
          <cell r="X74">
            <v>0</v>
          </cell>
          <cell r="Y74">
            <v>34.407632</v>
          </cell>
          <cell r="Z74">
            <v>0</v>
          </cell>
          <cell r="AA74">
            <v>1</v>
          </cell>
          <cell r="AB74">
            <v>34.407632</v>
          </cell>
          <cell r="AC74">
            <v>0</v>
          </cell>
          <cell r="AD74">
            <v>34.407632</v>
          </cell>
          <cell r="AE74">
            <v>42.113399999999999</v>
          </cell>
          <cell r="AF74">
            <v>47.310771372586665</v>
          </cell>
          <cell r="AG74">
            <v>0</v>
          </cell>
          <cell r="AH74">
            <v>480.39922913662514</v>
          </cell>
          <cell r="AI74">
            <v>41.773846011880437</v>
          </cell>
          <cell r="AJ74">
            <v>522.17307514850563</v>
          </cell>
          <cell r="AK74">
            <v>0</v>
          </cell>
          <cell r="AL74">
            <v>187.24956539236999</v>
          </cell>
          <cell r="AM74">
            <v>187.24956539236999</v>
          </cell>
          <cell r="AN74">
            <v>0</v>
          </cell>
          <cell r="AO74">
            <v>24.352290318695172</v>
          </cell>
          <cell r="AP74">
            <v>53.946845774055426</v>
          </cell>
          <cell r="AQ74">
            <v>0</v>
          </cell>
          <cell r="AR74">
            <v>0</v>
          </cell>
          <cell r="AS74">
            <v>49.563279180590527</v>
          </cell>
          <cell r="AT74">
            <v>0</v>
          </cell>
          <cell r="AU74">
            <v>325.50956400537768</v>
          </cell>
          <cell r="AV74">
            <v>53.887999999999998</v>
          </cell>
          <cell r="AW74">
            <v>0</v>
          </cell>
          <cell r="AX74">
            <v>5.80992</v>
          </cell>
          <cell r="AY74">
            <v>0</v>
          </cell>
          <cell r="AZ74">
            <v>0</v>
          </cell>
          <cell r="BA74">
            <v>22.320640000000004</v>
          </cell>
          <cell r="BB74">
            <v>0</v>
          </cell>
          <cell r="BC74">
            <v>2.23488</v>
          </cell>
          <cell r="BD74">
            <v>47.872</v>
          </cell>
          <cell r="BE74">
            <v>132.12544</v>
          </cell>
          <cell r="BF74">
            <v>457.63500400537771</v>
          </cell>
          <cell r="BG74">
            <v>19.678305172231241</v>
          </cell>
          <cell r="BH74">
            <v>4.2999999999999997E-2</v>
          </cell>
          <cell r="BI74">
            <v>522.17307514850563</v>
          </cell>
          <cell r="BJ74">
            <v>0</v>
          </cell>
          <cell r="BK74">
            <v>16529.399889216675</v>
          </cell>
          <cell r="BL74">
            <v>1547.1518296306808</v>
          </cell>
          <cell r="BM74">
            <v>198.35279867060012</v>
          </cell>
          <cell r="BN74">
            <v>1753.9635486945874</v>
          </cell>
          <cell r="BO74">
            <v>1082.159148997154</v>
          </cell>
          <cell r="BP74">
            <v>0</v>
          </cell>
          <cell r="BQ74">
            <v>132.23519911373339</v>
          </cell>
          <cell r="BR74">
            <v>8.2646999446083367</v>
          </cell>
          <cell r="BS74">
            <v>0</v>
          </cell>
          <cell r="BT74">
            <v>0</v>
          </cell>
          <cell r="BU74">
            <v>4722.1272250513639</v>
          </cell>
          <cell r="BV74">
            <v>826.46999446083373</v>
          </cell>
          <cell r="BW74">
            <v>0</v>
          </cell>
          <cell r="BX74">
            <v>279.34685812776178</v>
          </cell>
          <cell r="BY74">
            <v>20</v>
          </cell>
          <cell r="BZ74">
            <v>3.9E-2</v>
          </cell>
          <cell r="CA74">
            <v>644.64659567945034</v>
          </cell>
          <cell r="CB74">
            <v>23694.572417894262</v>
          </cell>
          <cell r="CC74">
            <v>-749.4001292595218</v>
          </cell>
          <cell r="CD74">
            <v>1759.2386866367256</v>
          </cell>
          <cell r="CE74">
            <v>24704.410975271465</v>
          </cell>
        </row>
        <row r="75">
          <cell r="A75">
            <v>42204</v>
          </cell>
          <cell r="B75">
            <v>3</v>
          </cell>
          <cell r="C75" t="str">
            <v>Sun</v>
          </cell>
          <cell r="D75">
            <v>13216.222606069254</v>
          </cell>
          <cell r="E75">
            <v>0</v>
          </cell>
          <cell r="F75">
            <v>13216.222606069254</v>
          </cell>
          <cell r="G75">
            <v>59.22</v>
          </cell>
          <cell r="H75">
            <v>13275.442606069255</v>
          </cell>
          <cell r="I75">
            <v>5.8096169999999994</v>
          </cell>
          <cell r="J75">
            <v>466.57160609529188</v>
          </cell>
          <cell r="K75">
            <v>0</v>
          </cell>
          <cell r="L75">
            <v>466.57160609529188</v>
          </cell>
          <cell r="M75">
            <v>199.40315999999999</v>
          </cell>
          <cell r="N75">
            <v>63.155999999999999</v>
          </cell>
          <cell r="O75">
            <v>21</v>
          </cell>
          <cell r="P75">
            <v>192.22002897145725</v>
          </cell>
          <cell r="Q75">
            <v>0</v>
          </cell>
          <cell r="R75">
            <v>15.983890381808498</v>
          </cell>
          <cell r="S75">
            <v>11.531637593775795</v>
          </cell>
          <cell r="T75">
            <v>12.526792824538095</v>
          </cell>
          <cell r="U75">
            <v>192.22002897145725</v>
          </cell>
          <cell r="V75">
            <v>75.745629106606458</v>
          </cell>
          <cell r="W75">
            <v>0.6496284548696426</v>
          </cell>
          <cell r="X75">
            <v>0</v>
          </cell>
          <cell r="Y75">
            <v>34.407632</v>
          </cell>
          <cell r="Z75">
            <v>0</v>
          </cell>
          <cell r="AA75">
            <v>1</v>
          </cell>
          <cell r="AB75">
            <v>34.407632</v>
          </cell>
          <cell r="AC75">
            <v>0</v>
          </cell>
          <cell r="AD75">
            <v>34.407632</v>
          </cell>
          <cell r="AE75">
            <v>42.113399999999999</v>
          </cell>
          <cell r="AF75">
            <v>47.310771372586665</v>
          </cell>
          <cell r="AG75">
            <v>0</v>
          </cell>
          <cell r="AH75">
            <v>176.39659194860454</v>
          </cell>
          <cell r="AI75">
            <v>15.338834082487347</v>
          </cell>
          <cell r="AJ75">
            <v>191.73542603109189</v>
          </cell>
          <cell r="AK75">
            <v>0</v>
          </cell>
          <cell r="AL75">
            <v>68.755699792510853</v>
          </cell>
          <cell r="AM75">
            <v>68.755699792510853</v>
          </cell>
          <cell r="AN75">
            <v>0</v>
          </cell>
          <cell r="AO75">
            <v>0.36346701968201744</v>
          </cell>
          <cell r="AP75">
            <v>40.460134330541571</v>
          </cell>
          <cell r="AQ75">
            <v>0</v>
          </cell>
          <cell r="AR75">
            <v>0</v>
          </cell>
          <cell r="AS75">
            <v>15.918133459459735</v>
          </cell>
          <cell r="AT75">
            <v>0</v>
          </cell>
          <cell r="AU75">
            <v>119.52304303322462</v>
          </cell>
          <cell r="AV75">
            <v>19.786999999999999</v>
          </cell>
          <cell r="AW75">
            <v>0</v>
          </cell>
          <cell r="AX75">
            <v>2.1333299999999999</v>
          </cell>
          <cell r="AY75">
            <v>0</v>
          </cell>
          <cell r="AZ75">
            <v>0</v>
          </cell>
          <cell r="BA75">
            <v>8.1958600000000015</v>
          </cell>
          <cell r="BB75">
            <v>0</v>
          </cell>
          <cell r="BC75">
            <v>0.82062000000000002</v>
          </cell>
          <cell r="BD75">
            <v>17.577999999999999</v>
          </cell>
          <cell r="BE75">
            <v>48.514810000000004</v>
          </cell>
          <cell r="BF75">
            <v>168.03785303322462</v>
          </cell>
          <cell r="BG75">
            <v>7.2256276804286586</v>
          </cell>
          <cell r="BH75">
            <v>4.2999999999999997E-2</v>
          </cell>
          <cell r="BI75">
            <v>191.73542603109189</v>
          </cell>
          <cell r="BJ75">
            <v>0</v>
          </cell>
          <cell r="BK75">
            <v>6069.3890218217475</v>
          </cell>
          <cell r="BL75">
            <v>568.0948124425156</v>
          </cell>
          <cell r="BM75">
            <v>72.832668261860974</v>
          </cell>
          <cell r="BN75">
            <v>644.03349053629381</v>
          </cell>
          <cell r="BO75">
            <v>397.35531252239252</v>
          </cell>
          <cell r="BP75">
            <v>0</v>
          </cell>
          <cell r="BQ75">
            <v>48.555112174573985</v>
          </cell>
          <cell r="BR75">
            <v>3.0346945109108741</v>
          </cell>
          <cell r="BS75">
            <v>0</v>
          </cell>
          <cell r="BT75">
            <v>0</v>
          </cell>
          <cell r="BU75">
            <v>1733.9060904485477</v>
          </cell>
          <cell r="BV75">
            <v>303.46945109108736</v>
          </cell>
          <cell r="BW75">
            <v>0</v>
          </cell>
          <cell r="BX75">
            <v>102.57267446878751</v>
          </cell>
          <cell r="BY75">
            <v>21</v>
          </cell>
          <cell r="BZ75">
            <v>3.9E-2</v>
          </cell>
          <cell r="CA75">
            <v>236.70617185104817</v>
          </cell>
          <cell r="CB75">
            <v>8700.3508096955502</v>
          </cell>
          <cell r="CC75">
            <v>-275.17035996248069</v>
          </cell>
          <cell r="CD75">
            <v>645.97045524942257</v>
          </cell>
          <cell r="CE75">
            <v>9071.1509049824908</v>
          </cell>
        </row>
        <row r="76">
          <cell r="A76">
            <v>42205</v>
          </cell>
          <cell r="B76">
            <v>4</v>
          </cell>
          <cell r="C76" t="str">
            <v>Mon</v>
          </cell>
          <cell r="D76">
            <v>39517.72481693593</v>
          </cell>
          <cell r="E76">
            <v>0</v>
          </cell>
          <cell r="F76">
            <v>39517.72481693593</v>
          </cell>
          <cell r="G76">
            <v>184.46199999999999</v>
          </cell>
          <cell r="H76">
            <v>39702.186816935937</v>
          </cell>
          <cell r="I76">
            <v>1064.0529899999999</v>
          </cell>
          <cell r="J76">
            <v>381.07785633228923</v>
          </cell>
          <cell r="K76">
            <v>0</v>
          </cell>
          <cell r="L76">
            <v>381.07785633228923</v>
          </cell>
          <cell r="M76">
            <v>676.12832099999991</v>
          </cell>
          <cell r="N76">
            <v>56.660999999999994</v>
          </cell>
          <cell r="O76">
            <v>22</v>
          </cell>
          <cell r="P76">
            <v>192.22002897145725</v>
          </cell>
          <cell r="Q76">
            <v>0</v>
          </cell>
          <cell r="R76">
            <v>15.983890381808498</v>
          </cell>
          <cell r="S76">
            <v>11.531637593775795</v>
          </cell>
          <cell r="T76">
            <v>12.526792824538095</v>
          </cell>
          <cell r="U76">
            <v>192.22002897145725</v>
          </cell>
          <cell r="V76">
            <v>75.125087663239952</v>
          </cell>
          <cell r="W76">
            <v>0.6623744714624803</v>
          </cell>
          <cell r="X76">
            <v>0</v>
          </cell>
          <cell r="Y76">
            <v>34.336148000000001</v>
          </cell>
          <cell r="Z76">
            <v>0</v>
          </cell>
          <cell r="AA76">
            <v>1</v>
          </cell>
          <cell r="AB76">
            <v>34.336148000000001</v>
          </cell>
          <cell r="AC76">
            <v>0</v>
          </cell>
          <cell r="AD76">
            <v>34.336148000000001</v>
          </cell>
          <cell r="AE76">
            <v>40.74588</v>
          </cell>
          <cell r="AF76">
            <v>47.139799692854069</v>
          </cell>
          <cell r="AG76">
            <v>0</v>
          </cell>
          <cell r="AH76">
            <v>540.39798432439272</v>
          </cell>
          <cell r="AI76">
            <v>46.991129071686316</v>
          </cell>
          <cell r="AJ76">
            <v>587.3891133960791</v>
          </cell>
          <cell r="AK76">
            <v>0</v>
          </cell>
          <cell r="AL76">
            <v>205.58588523989829</v>
          </cell>
          <cell r="AM76">
            <v>205.58588523989829</v>
          </cell>
          <cell r="AN76">
            <v>0</v>
          </cell>
          <cell r="AO76">
            <v>66.570338295801534</v>
          </cell>
          <cell r="AP76">
            <v>33.046291407733463</v>
          </cell>
          <cell r="AQ76">
            <v>0</v>
          </cell>
          <cell r="AR76">
            <v>0</v>
          </cell>
          <cell r="AS76">
            <v>53.974575174227091</v>
          </cell>
          <cell r="AT76">
            <v>0</v>
          </cell>
          <cell r="AU76">
            <v>358.46359116520995</v>
          </cell>
          <cell r="AV76">
            <v>62.728999999999999</v>
          </cell>
          <cell r="AW76">
            <v>0</v>
          </cell>
          <cell r="AX76">
            <v>7.2399100000000001</v>
          </cell>
          <cell r="AY76">
            <v>0</v>
          </cell>
          <cell r="AZ76">
            <v>0</v>
          </cell>
          <cell r="BA76">
            <v>19.685880000000001</v>
          </cell>
          <cell r="BB76">
            <v>0</v>
          </cell>
          <cell r="BC76">
            <v>2.8488799999999999</v>
          </cell>
          <cell r="BD76">
            <v>55.725999999999999</v>
          </cell>
          <cell r="BE76">
            <v>148.22967</v>
          </cell>
          <cell r="BF76">
            <v>506.69326116520995</v>
          </cell>
          <cell r="BG76">
            <v>21.787810230104029</v>
          </cell>
          <cell r="BH76">
            <v>4.2999999999999997E-2</v>
          </cell>
          <cell r="BI76">
            <v>587.3891133960791</v>
          </cell>
          <cell r="BJ76">
            <v>0</v>
          </cell>
          <cell r="BK76">
            <v>18555.185168664029</v>
          </cell>
          <cell r="BL76">
            <v>1736.7653317869531</v>
          </cell>
          <cell r="BM76">
            <v>222.66222202396835</v>
          </cell>
          <cell r="BN76">
            <v>1968.9231698209858</v>
          </cell>
          <cell r="BO76">
            <v>1214.7847790109734</v>
          </cell>
          <cell r="BP76">
            <v>0</v>
          </cell>
          <cell r="BQ76">
            <v>148.44148134931223</v>
          </cell>
          <cell r="BR76">
            <v>9.2775925843320142</v>
          </cell>
          <cell r="BS76">
            <v>0</v>
          </cell>
          <cell r="BT76">
            <v>0</v>
          </cell>
          <cell r="BU76">
            <v>5300.8545765765248</v>
          </cell>
          <cell r="BV76">
            <v>927.75925843320147</v>
          </cell>
          <cell r="BW76">
            <v>0</v>
          </cell>
          <cell r="BX76">
            <v>313.58262935042205</v>
          </cell>
          <cell r="BY76">
            <v>22</v>
          </cell>
          <cell r="BZ76">
            <v>3.9E-2</v>
          </cell>
          <cell r="CA76">
            <v>723.65222157789719</v>
          </cell>
          <cell r="CB76">
            <v>26598.496113169094</v>
          </cell>
          <cell r="CC76">
            <v>-823.78587213422293</v>
          </cell>
          <cell r="CD76">
            <v>1914.6949062194421</v>
          </cell>
          <cell r="CE76">
            <v>27689.405147254314</v>
          </cell>
        </row>
        <row r="77">
          <cell r="A77">
            <v>42206</v>
          </cell>
          <cell r="B77">
            <v>4</v>
          </cell>
          <cell r="C77" t="str">
            <v>Tue</v>
          </cell>
          <cell r="D77">
            <v>35539.430372277959</v>
          </cell>
          <cell r="E77">
            <v>0</v>
          </cell>
          <cell r="F77">
            <v>35539.430372277959</v>
          </cell>
          <cell r="G77">
            <v>165.892</v>
          </cell>
          <cell r="H77">
            <v>35705.322372277958</v>
          </cell>
          <cell r="I77">
            <v>845.78570999999999</v>
          </cell>
          <cell r="J77">
            <v>509.36149113721837</v>
          </cell>
          <cell r="K77">
            <v>0</v>
          </cell>
          <cell r="L77">
            <v>509.36149113721837</v>
          </cell>
          <cell r="M77">
            <v>604.4855849999999</v>
          </cell>
          <cell r="N77">
            <v>75.734999999999999</v>
          </cell>
          <cell r="O77">
            <v>23</v>
          </cell>
          <cell r="P77">
            <v>192.22002897145725</v>
          </cell>
          <cell r="Q77">
            <v>0</v>
          </cell>
          <cell r="R77">
            <v>15.983890381808498</v>
          </cell>
          <cell r="S77">
            <v>11.531637593775795</v>
          </cell>
          <cell r="T77">
            <v>12.526792824538095</v>
          </cell>
          <cell r="U77">
            <v>192.22002897145725</v>
          </cell>
          <cell r="V77">
            <v>75.125087663239952</v>
          </cell>
          <cell r="W77">
            <v>0.6623744714624803</v>
          </cell>
          <cell r="X77">
            <v>0</v>
          </cell>
          <cell r="Y77">
            <v>34.336148000000001</v>
          </cell>
          <cell r="Z77">
            <v>0</v>
          </cell>
          <cell r="AA77">
            <v>1</v>
          </cell>
          <cell r="AB77">
            <v>34.336148000000001</v>
          </cell>
          <cell r="AC77">
            <v>0</v>
          </cell>
          <cell r="AD77">
            <v>34.336148000000001</v>
          </cell>
          <cell r="AE77">
            <v>40.74588</v>
          </cell>
          <cell r="AF77">
            <v>47.139799692854069</v>
          </cell>
          <cell r="AG77">
            <v>0</v>
          </cell>
          <cell r="AH77">
            <v>485.99550268099756</v>
          </cell>
          <cell r="AI77">
            <v>42.260478493999784</v>
          </cell>
          <cell r="AJ77">
            <v>528.25598117499737</v>
          </cell>
          <cell r="AK77">
            <v>0</v>
          </cell>
          <cell r="AL77">
            <v>184.88931961172062</v>
          </cell>
          <cell r="AM77">
            <v>184.88931961172062</v>
          </cell>
          <cell r="AN77">
            <v>0</v>
          </cell>
          <cell r="AO77">
            <v>52.914884286406341</v>
          </cell>
          <cell r="AP77">
            <v>44.170785544990281</v>
          </cell>
          <cell r="AQ77">
            <v>0</v>
          </cell>
          <cell r="AR77">
            <v>0</v>
          </cell>
          <cell r="AS77">
            <v>48.255414890865282</v>
          </cell>
          <cell r="AT77">
            <v>0</v>
          </cell>
          <cell r="AU77">
            <v>322.37665245730295</v>
          </cell>
          <cell r="AV77">
            <v>56.414000000000001</v>
          </cell>
          <cell r="AW77">
            <v>0</v>
          </cell>
          <cell r="AX77">
            <v>6.5110600000000005</v>
          </cell>
          <cell r="AY77">
            <v>0</v>
          </cell>
          <cell r="AZ77">
            <v>0</v>
          </cell>
          <cell r="BA77">
            <v>17.704080000000001</v>
          </cell>
          <cell r="BB77">
            <v>0</v>
          </cell>
          <cell r="BC77">
            <v>2.5620800000000004</v>
          </cell>
          <cell r="BD77">
            <v>50.116</v>
          </cell>
          <cell r="BE77">
            <v>133.30722</v>
          </cell>
          <cell r="BF77">
            <v>455.68387245730298</v>
          </cell>
          <cell r="BG77">
            <v>19.594406515664026</v>
          </cell>
          <cell r="BH77">
            <v>4.2999999999999997E-2</v>
          </cell>
          <cell r="BI77">
            <v>528.25598117499737</v>
          </cell>
          <cell r="BJ77">
            <v>0</v>
          </cell>
          <cell r="BK77">
            <v>16687.21350738913</v>
          </cell>
          <cell r="BL77">
            <v>1561.9231842916224</v>
          </cell>
          <cell r="BM77">
            <v>200.24656208866955</v>
          </cell>
          <cell r="BN77">
            <v>1770.7094278926988</v>
          </cell>
          <cell r="BO77">
            <v>1092.4910093118822</v>
          </cell>
          <cell r="BP77">
            <v>0</v>
          </cell>
          <cell r="BQ77">
            <v>133.49770805911302</v>
          </cell>
          <cell r="BR77">
            <v>8.3436067536945639</v>
          </cell>
          <cell r="BS77">
            <v>0</v>
          </cell>
          <cell r="BT77">
            <v>0</v>
          </cell>
          <cell r="BU77">
            <v>4767.2114983976799</v>
          </cell>
          <cell r="BV77">
            <v>834.36067536945643</v>
          </cell>
          <cell r="BW77">
            <v>0</v>
          </cell>
          <cell r="BX77">
            <v>282.01390827487626</v>
          </cell>
          <cell r="BY77">
            <v>23</v>
          </cell>
          <cell r="BZ77">
            <v>3.9E-2</v>
          </cell>
          <cell r="CA77">
            <v>650.80132678817608</v>
          </cell>
          <cell r="CB77">
            <v>23920.795162178918</v>
          </cell>
          <cell r="CC77">
            <v>-740.85440849654958</v>
          </cell>
          <cell r="CD77">
            <v>1721.9403854590958</v>
          </cell>
          <cell r="CE77">
            <v>24901.881139141464</v>
          </cell>
        </row>
        <row r="78">
          <cell r="A78">
            <v>42207</v>
          </cell>
          <cell r="B78">
            <v>4</v>
          </cell>
          <cell r="C78" t="str">
            <v>Wed</v>
          </cell>
          <cell r="D78">
            <v>46148.215558032563</v>
          </cell>
          <cell r="E78">
            <v>0</v>
          </cell>
          <cell r="F78">
            <v>46148.215558032563</v>
          </cell>
          <cell r="G78">
            <v>215.41199999999998</v>
          </cell>
          <cell r="H78">
            <v>46363.627558032567</v>
          </cell>
          <cell r="I78">
            <v>944.00598600000001</v>
          </cell>
          <cell r="J78">
            <v>588.59550086967454</v>
          </cell>
          <cell r="K78">
            <v>0</v>
          </cell>
          <cell r="L78">
            <v>588.59550086967454</v>
          </cell>
          <cell r="M78">
            <v>814.93612199999984</v>
          </cell>
          <cell r="N78">
            <v>87.516000000000005</v>
          </cell>
          <cell r="O78">
            <v>24</v>
          </cell>
          <cell r="P78">
            <v>192.22002897145725</v>
          </cell>
          <cell r="Q78">
            <v>0</v>
          </cell>
          <cell r="R78">
            <v>15.983890381808498</v>
          </cell>
          <cell r="S78">
            <v>11.531637593775795</v>
          </cell>
          <cell r="T78">
            <v>12.526792824538095</v>
          </cell>
          <cell r="U78">
            <v>192.22002897145725</v>
          </cell>
          <cell r="V78">
            <v>75.125087663239952</v>
          </cell>
          <cell r="W78">
            <v>0.6623744714624803</v>
          </cell>
          <cell r="X78">
            <v>0</v>
          </cell>
          <cell r="Y78">
            <v>34.336148000000001</v>
          </cell>
          <cell r="Z78">
            <v>0</v>
          </cell>
          <cell r="AA78">
            <v>1</v>
          </cell>
          <cell r="AB78">
            <v>34.336148000000001</v>
          </cell>
          <cell r="AC78">
            <v>0</v>
          </cell>
          <cell r="AD78">
            <v>34.336148000000001</v>
          </cell>
          <cell r="AE78">
            <v>40.74588</v>
          </cell>
          <cell r="AF78">
            <v>47.139799692854069</v>
          </cell>
          <cell r="AG78">
            <v>0</v>
          </cell>
          <cell r="AH78">
            <v>631.06878706338478</v>
          </cell>
          <cell r="AI78">
            <v>54.875546701163891</v>
          </cell>
          <cell r="AJ78">
            <v>685.94433376454867</v>
          </cell>
          <cell r="AK78">
            <v>0</v>
          </cell>
          <cell r="AL78">
            <v>240.08016128686108</v>
          </cell>
          <cell r="AM78">
            <v>240.08016128686108</v>
          </cell>
          <cell r="AN78">
            <v>0</v>
          </cell>
          <cell r="AO78">
            <v>59.059838590634179</v>
          </cell>
          <cell r="AP78">
            <v>51.041796629766544</v>
          </cell>
          <cell r="AQ78">
            <v>0</v>
          </cell>
          <cell r="AR78">
            <v>0</v>
          </cell>
          <cell r="AS78">
            <v>65.055448223240603</v>
          </cell>
          <cell r="AT78">
            <v>0</v>
          </cell>
          <cell r="AU78">
            <v>418.6084890117217</v>
          </cell>
          <cell r="AV78">
            <v>73.253999999999991</v>
          </cell>
          <cell r="AW78">
            <v>0</v>
          </cell>
          <cell r="AX78">
            <v>8.4546600000000005</v>
          </cell>
          <cell r="AY78">
            <v>0</v>
          </cell>
          <cell r="AZ78">
            <v>0</v>
          </cell>
          <cell r="BA78">
            <v>22.988879999999998</v>
          </cell>
          <cell r="BB78">
            <v>0</v>
          </cell>
          <cell r="BC78">
            <v>3.3268800000000001</v>
          </cell>
          <cell r="BD78">
            <v>65.075999999999993</v>
          </cell>
          <cell r="BE78">
            <v>173.10041999999999</v>
          </cell>
          <cell r="BF78">
            <v>591.70890901172163</v>
          </cell>
          <cell r="BG78">
            <v>25.443483087504031</v>
          </cell>
          <cell r="BH78">
            <v>4.2999999999999997E-2</v>
          </cell>
          <cell r="BI78">
            <v>685.94433376454867</v>
          </cell>
          <cell r="BJ78">
            <v>0</v>
          </cell>
          <cell r="BK78">
            <v>21668.471270788865</v>
          </cell>
          <cell r="BL78">
            <v>2028.1689109458378</v>
          </cell>
          <cell r="BM78">
            <v>260.02165524946639</v>
          </cell>
          <cell r="BN78">
            <v>2299.2794063681308</v>
          </cell>
          <cell r="BO78">
            <v>1418.6077285094589</v>
          </cell>
          <cell r="BP78">
            <v>0</v>
          </cell>
          <cell r="BQ78">
            <v>173.34777016631094</v>
          </cell>
          <cell r="BR78">
            <v>10.834235635394434</v>
          </cell>
          <cell r="BS78">
            <v>0</v>
          </cell>
          <cell r="BT78">
            <v>0</v>
          </cell>
          <cell r="BU78">
            <v>6190.259706874599</v>
          </cell>
          <cell r="BV78">
            <v>1083.4235635394432</v>
          </cell>
          <cell r="BW78">
            <v>0</v>
          </cell>
          <cell r="BX78">
            <v>366.19716447633181</v>
          </cell>
          <cell r="BY78">
            <v>24</v>
          </cell>
          <cell r="BZ78">
            <v>3.9E-2</v>
          </cell>
          <cell r="CA78">
            <v>845.07037956076579</v>
          </cell>
          <cell r="CB78">
            <v>31061.331031486054</v>
          </cell>
          <cell r="CC78">
            <v>-962.00497819701206</v>
          </cell>
          <cell r="CD78">
            <v>2235.9524408200195</v>
          </cell>
          <cell r="CE78">
            <v>32335.278494109061</v>
          </cell>
        </row>
        <row r="79">
          <cell r="A79">
            <v>42208</v>
          </cell>
          <cell r="B79">
            <v>4</v>
          </cell>
          <cell r="C79" t="str">
            <v>Thu</v>
          </cell>
          <cell r="D79">
            <v>42700.360372662319</v>
          </cell>
          <cell r="E79">
            <v>0</v>
          </cell>
          <cell r="F79">
            <v>42700.360372662319</v>
          </cell>
          <cell r="G79">
            <v>199.31800000000001</v>
          </cell>
          <cell r="H79">
            <v>42899.678372662318</v>
          </cell>
          <cell r="I79">
            <v>998.5728059999999</v>
          </cell>
          <cell r="J79">
            <v>645.19122210714329</v>
          </cell>
          <cell r="K79">
            <v>0</v>
          </cell>
          <cell r="L79">
            <v>645.19122210714329</v>
          </cell>
          <cell r="M79">
            <v>716.42735999999991</v>
          </cell>
          <cell r="N79">
            <v>95.931000000000012</v>
          </cell>
          <cell r="O79">
            <v>25</v>
          </cell>
          <cell r="P79">
            <v>192.22002897145725</v>
          </cell>
          <cell r="Q79">
            <v>0</v>
          </cell>
          <cell r="R79">
            <v>15.983890381808498</v>
          </cell>
          <cell r="S79">
            <v>11.531637593775795</v>
          </cell>
          <cell r="T79">
            <v>12.526792824538095</v>
          </cell>
          <cell r="U79">
            <v>192.22002897145725</v>
          </cell>
          <cell r="V79">
            <v>75.125087663239952</v>
          </cell>
          <cell r="W79">
            <v>0.6623744714624803</v>
          </cell>
          <cell r="X79">
            <v>0</v>
          </cell>
          <cell r="Y79">
            <v>34.336148000000001</v>
          </cell>
          <cell r="Z79">
            <v>0</v>
          </cell>
          <cell r="AA79">
            <v>1</v>
          </cell>
          <cell r="AB79">
            <v>34.336148000000001</v>
          </cell>
          <cell r="AC79">
            <v>0</v>
          </cell>
          <cell r="AD79">
            <v>34.336148000000001</v>
          </cell>
          <cell r="AE79">
            <v>40.74588</v>
          </cell>
          <cell r="AF79">
            <v>47.139799692854069</v>
          </cell>
          <cell r="AG79">
            <v>0</v>
          </cell>
          <cell r="AH79">
            <v>583.91996963910901</v>
          </cell>
          <cell r="AI79">
            <v>50.775649533835555</v>
          </cell>
          <cell r="AJ79">
            <v>634.69561917294448</v>
          </cell>
          <cell r="AK79">
            <v>0</v>
          </cell>
          <cell r="AL79">
            <v>222.14313774244044</v>
          </cell>
          <cell r="AM79">
            <v>222.14313774244044</v>
          </cell>
          <cell r="AN79">
            <v>0</v>
          </cell>
          <cell r="AO79">
            <v>62.473702092982968</v>
          </cell>
          <cell r="AP79">
            <v>55.949661690321022</v>
          </cell>
          <cell r="AQ79">
            <v>0</v>
          </cell>
          <cell r="AR79">
            <v>0</v>
          </cell>
          <cell r="AS79">
            <v>57.191602833618106</v>
          </cell>
          <cell r="AT79">
            <v>0</v>
          </cell>
          <cell r="AU79">
            <v>387.33314213153562</v>
          </cell>
          <cell r="AV79">
            <v>67.781000000000006</v>
          </cell>
          <cell r="AW79">
            <v>0</v>
          </cell>
          <cell r="AX79">
            <v>7.8229900000000008</v>
          </cell>
          <cell r="AY79">
            <v>0</v>
          </cell>
          <cell r="AZ79">
            <v>0</v>
          </cell>
          <cell r="BA79">
            <v>21.271320000000003</v>
          </cell>
          <cell r="BB79">
            <v>0</v>
          </cell>
          <cell r="BC79">
            <v>3.0783200000000002</v>
          </cell>
          <cell r="BD79">
            <v>60.213999999999999</v>
          </cell>
          <cell r="BE79">
            <v>160.16763</v>
          </cell>
          <cell r="BF79">
            <v>547.50077213153565</v>
          </cell>
          <cell r="BG79">
            <v>23.542533201656031</v>
          </cell>
          <cell r="BH79">
            <v>4.2999999999999997E-2</v>
          </cell>
          <cell r="BI79">
            <v>634.69561917294448</v>
          </cell>
          <cell r="BJ79">
            <v>0</v>
          </cell>
          <cell r="BK79">
            <v>20049.562497683954</v>
          </cell>
          <cell r="BL79">
            <v>1876.6390497832178</v>
          </cell>
          <cell r="BM79">
            <v>240.59474997220744</v>
          </cell>
          <cell r="BN79">
            <v>2127.4941633636158</v>
          </cell>
          <cell r="BO79">
            <v>1312.6197947702465</v>
          </cell>
          <cell r="BP79">
            <v>0</v>
          </cell>
          <cell r="BQ79">
            <v>160.39649998147164</v>
          </cell>
          <cell r="BR79">
            <v>10.024781248841977</v>
          </cell>
          <cell r="BS79">
            <v>0</v>
          </cell>
          <cell r="BT79">
            <v>0</v>
          </cell>
          <cell r="BU79">
            <v>5727.7690391196011</v>
          </cell>
          <cell r="BV79">
            <v>1002.4781248841977</v>
          </cell>
          <cell r="BW79">
            <v>0</v>
          </cell>
          <cell r="BX79">
            <v>338.83760621085872</v>
          </cell>
          <cell r="BY79">
            <v>25</v>
          </cell>
          <cell r="BZ79">
            <v>3.9E-2</v>
          </cell>
          <cell r="CA79">
            <v>781.9329374096742</v>
          </cell>
          <cell r="CB79">
            <v>28740.656873961238</v>
          </cell>
          <cell r="CC79">
            <v>-890.13104304436183</v>
          </cell>
          <cell r="CD79">
            <v>2068.8985228277193</v>
          </cell>
          <cell r="CE79">
            <v>29919.424353744595</v>
          </cell>
        </row>
        <row r="80">
          <cell r="A80">
            <v>42209</v>
          </cell>
          <cell r="B80">
            <v>4</v>
          </cell>
          <cell r="C80" t="str">
            <v>Fri</v>
          </cell>
          <cell r="D80">
            <v>54900.463336280125</v>
          </cell>
          <cell r="E80">
            <v>0</v>
          </cell>
          <cell r="F80">
            <v>54900.463336280125</v>
          </cell>
          <cell r="G80">
            <v>256.26599999999996</v>
          </cell>
          <cell r="H80">
            <v>55156.729336280121</v>
          </cell>
          <cell r="I80">
            <v>1238.6668139999999</v>
          </cell>
          <cell r="J80">
            <v>645.19122210714329</v>
          </cell>
          <cell r="K80">
            <v>0</v>
          </cell>
          <cell r="L80">
            <v>645.19122210714329</v>
          </cell>
          <cell r="M80">
            <v>850.75748999999985</v>
          </cell>
          <cell r="N80">
            <v>95.931000000000012</v>
          </cell>
          <cell r="O80">
            <v>26</v>
          </cell>
          <cell r="P80">
            <v>192.22002897145725</v>
          </cell>
          <cell r="Q80">
            <v>0</v>
          </cell>
          <cell r="R80">
            <v>15.983890381808498</v>
          </cell>
          <cell r="S80">
            <v>11.531637593775795</v>
          </cell>
          <cell r="T80">
            <v>12.526792824538095</v>
          </cell>
          <cell r="U80">
            <v>192.22002897145725</v>
          </cell>
          <cell r="V80">
            <v>75.125087663239952</v>
          </cell>
          <cell r="W80">
            <v>0.6623744714624803</v>
          </cell>
          <cell r="X80">
            <v>0</v>
          </cell>
          <cell r="Y80">
            <v>34.336148000000001</v>
          </cell>
          <cell r="Z80">
            <v>0</v>
          </cell>
          <cell r="AA80">
            <v>1</v>
          </cell>
          <cell r="AB80">
            <v>34.336148000000001</v>
          </cell>
          <cell r="AC80">
            <v>0</v>
          </cell>
          <cell r="AD80">
            <v>34.336148000000001</v>
          </cell>
          <cell r="AE80">
            <v>40.74588</v>
          </cell>
          <cell r="AF80">
            <v>47.139799692854069</v>
          </cell>
          <cell r="AG80">
            <v>0</v>
          </cell>
          <cell r="AH80">
            <v>750.75424667885432</v>
          </cell>
          <cell r="AI80">
            <v>65.282977972074278</v>
          </cell>
          <cell r="AJ80">
            <v>816.03722465092858</v>
          </cell>
          <cell r="AK80">
            <v>0</v>
          </cell>
          <cell r="AL80">
            <v>285.61260566885198</v>
          </cell>
          <cell r="AM80">
            <v>285.61260566885198</v>
          </cell>
          <cell r="AN80">
            <v>0</v>
          </cell>
          <cell r="AO80">
            <v>77.494701503317671</v>
          </cell>
          <cell r="AP80">
            <v>55.949661690321022</v>
          </cell>
          <cell r="AQ80">
            <v>0</v>
          </cell>
          <cell r="AR80">
            <v>0</v>
          </cell>
          <cell r="AS80">
            <v>67.915028364921497</v>
          </cell>
          <cell r="AT80">
            <v>0</v>
          </cell>
          <cell r="AU80">
            <v>497.99975416911718</v>
          </cell>
          <cell r="AV80">
            <v>87.146999999999991</v>
          </cell>
          <cell r="AW80">
            <v>0</v>
          </cell>
          <cell r="AX80">
            <v>10.05813</v>
          </cell>
          <cell r="AY80">
            <v>0</v>
          </cell>
          <cell r="AZ80">
            <v>0</v>
          </cell>
          <cell r="BA80">
            <v>27.348839999999999</v>
          </cell>
          <cell r="BB80">
            <v>0</v>
          </cell>
          <cell r="BC80">
            <v>3.95784</v>
          </cell>
          <cell r="BD80">
            <v>77.417999999999992</v>
          </cell>
          <cell r="BE80">
            <v>205.92981</v>
          </cell>
          <cell r="BF80">
            <v>703.92956416911716</v>
          </cell>
          <cell r="BG80">
            <v>30.268971259272039</v>
          </cell>
          <cell r="BH80">
            <v>4.2999999999999997E-2</v>
          </cell>
          <cell r="BI80">
            <v>816.03722465092858</v>
          </cell>
          <cell r="BJ80">
            <v>0</v>
          </cell>
          <cell r="BK80">
            <v>25778.008925593651</v>
          </cell>
          <cell r="BL80">
            <v>2412.8216354355659</v>
          </cell>
          <cell r="BM80">
            <v>309.33610710712384</v>
          </cell>
          <cell r="BN80">
            <v>2735.3496386103625</v>
          </cell>
          <cell r="BO80">
            <v>1687.6540218474595</v>
          </cell>
          <cell r="BP80">
            <v>0</v>
          </cell>
          <cell r="BQ80">
            <v>206.22407140474922</v>
          </cell>
          <cell r="BR80">
            <v>12.889004462796827</v>
          </cell>
          <cell r="BS80">
            <v>0</v>
          </cell>
          <cell r="BT80">
            <v>0</v>
          </cell>
          <cell r="BU80">
            <v>7364.2744788680575</v>
          </cell>
          <cell r="BV80">
            <v>1288.9004462796825</v>
          </cell>
          <cell r="BW80">
            <v>0</v>
          </cell>
          <cell r="BX80">
            <v>435.64835084253264</v>
          </cell>
          <cell r="BY80">
            <v>26</v>
          </cell>
          <cell r="BZ80">
            <v>3.9E-2</v>
          </cell>
          <cell r="CA80">
            <v>1005.3423480981525</v>
          </cell>
          <cell r="CB80">
            <v>36952.273123664447</v>
          </cell>
          <cell r="CC80">
            <v>-1144.4541981998937</v>
          </cell>
          <cell r="CD80">
            <v>2660.0123864927818</v>
          </cell>
          <cell r="CE80">
            <v>38467.831311957336</v>
          </cell>
        </row>
        <row r="81">
          <cell r="A81">
            <v>42210</v>
          </cell>
          <cell r="B81">
            <v>4</v>
          </cell>
          <cell r="C81" t="str">
            <v>Sat</v>
          </cell>
          <cell r="D81">
            <v>33948.112594414764</v>
          </cell>
          <cell r="E81">
            <v>0</v>
          </cell>
          <cell r="F81">
            <v>33948.112594414764</v>
          </cell>
          <cell r="G81">
            <v>158.464</v>
          </cell>
          <cell r="H81">
            <v>34106.576594414764</v>
          </cell>
          <cell r="I81">
            <v>365.59769399999999</v>
          </cell>
          <cell r="J81">
            <v>573.50330853968285</v>
          </cell>
          <cell r="K81">
            <v>0</v>
          </cell>
          <cell r="L81">
            <v>573.50330853968285</v>
          </cell>
          <cell r="M81">
            <v>613.44092699999987</v>
          </cell>
          <cell r="N81">
            <v>85.271999999999991</v>
          </cell>
          <cell r="O81">
            <v>27</v>
          </cell>
          <cell r="P81">
            <v>192.22002897145725</v>
          </cell>
          <cell r="Q81">
            <v>0</v>
          </cell>
          <cell r="R81">
            <v>15.983890381808498</v>
          </cell>
          <cell r="S81">
            <v>11.531637593775795</v>
          </cell>
          <cell r="T81">
            <v>12.526792824538095</v>
          </cell>
          <cell r="U81">
            <v>192.22002897145725</v>
          </cell>
          <cell r="V81">
            <v>75.125087663239952</v>
          </cell>
          <cell r="W81">
            <v>0.6623744714624803</v>
          </cell>
          <cell r="X81">
            <v>0</v>
          </cell>
          <cell r="Y81">
            <v>34.336148000000001</v>
          </cell>
          <cell r="Z81">
            <v>0</v>
          </cell>
          <cell r="AA81">
            <v>1</v>
          </cell>
          <cell r="AB81">
            <v>34.336148000000001</v>
          </cell>
          <cell r="AC81">
            <v>0</v>
          </cell>
          <cell r="AD81">
            <v>34.336148000000001</v>
          </cell>
          <cell r="AE81">
            <v>40.74588</v>
          </cell>
          <cell r="AF81">
            <v>47.139799692854069</v>
          </cell>
          <cell r="AG81">
            <v>0</v>
          </cell>
          <cell r="AH81">
            <v>464.23451002363942</v>
          </cell>
          <cell r="AI81">
            <v>40.368218262925161</v>
          </cell>
          <cell r="AJ81">
            <v>504.60272828656457</v>
          </cell>
          <cell r="AK81">
            <v>0</v>
          </cell>
          <cell r="AL81">
            <v>176.61069336044955</v>
          </cell>
          <cell r="AM81">
            <v>176.61069336044955</v>
          </cell>
          <cell r="AN81">
            <v>0</v>
          </cell>
          <cell r="AO81">
            <v>22.872885465736935</v>
          </cell>
          <cell r="AP81">
            <v>49.733032613618683</v>
          </cell>
          <cell r="AQ81">
            <v>0</v>
          </cell>
          <cell r="AR81">
            <v>0</v>
          </cell>
          <cell r="AS81">
            <v>48.970309926285502</v>
          </cell>
          <cell r="AT81">
            <v>0</v>
          </cell>
          <cell r="AU81">
            <v>307.94187697414014</v>
          </cell>
          <cell r="AV81">
            <v>53.887999999999998</v>
          </cell>
          <cell r="AW81">
            <v>0</v>
          </cell>
          <cell r="AX81">
            <v>6.2195200000000002</v>
          </cell>
          <cell r="AY81">
            <v>0</v>
          </cell>
          <cell r="AZ81">
            <v>0</v>
          </cell>
          <cell r="BA81">
            <v>16.911360000000002</v>
          </cell>
          <cell r="BB81">
            <v>0</v>
          </cell>
          <cell r="BC81">
            <v>2.4473600000000002</v>
          </cell>
          <cell r="BD81">
            <v>47.872</v>
          </cell>
          <cell r="BE81">
            <v>127.33824000000001</v>
          </cell>
          <cell r="BF81">
            <v>435.28011697414013</v>
          </cell>
          <cell r="BG81">
            <v>18.717045029888023</v>
          </cell>
          <cell r="BH81">
            <v>4.2999999999999997E-2</v>
          </cell>
          <cell r="BI81">
            <v>504.60272828656457</v>
          </cell>
          <cell r="BJ81">
            <v>0</v>
          </cell>
          <cell r="BK81">
            <v>15940.024842879167</v>
          </cell>
          <cell r="BL81">
            <v>1491.9863252934899</v>
          </cell>
          <cell r="BM81">
            <v>191.28029811455002</v>
          </cell>
          <cell r="BN81">
            <v>1691.4239311213839</v>
          </cell>
          <cell r="BO81">
            <v>1043.5735014322456</v>
          </cell>
          <cell r="BP81">
            <v>0</v>
          </cell>
          <cell r="BQ81">
            <v>127.52019874303335</v>
          </cell>
          <cell r="BR81">
            <v>7.9700124214395842</v>
          </cell>
          <cell r="BS81">
            <v>0</v>
          </cell>
          <cell r="BT81">
            <v>0</v>
          </cell>
          <cell r="BU81">
            <v>4553.7542671261417</v>
          </cell>
          <cell r="BV81">
            <v>797.00124214395839</v>
          </cell>
          <cell r="BW81">
            <v>0</v>
          </cell>
          <cell r="BX81">
            <v>269.38641984465789</v>
          </cell>
          <cell r="BY81">
            <v>27</v>
          </cell>
          <cell r="BZ81">
            <v>3.9E-2</v>
          </cell>
          <cell r="CA81">
            <v>621.66096887228753</v>
          </cell>
          <cell r="CB81">
            <v>22849.714781782848</v>
          </cell>
          <cell r="CC81">
            <v>-707.68182304148013</v>
          </cell>
          <cell r="CD81">
            <v>1644.838577154957</v>
          </cell>
          <cell r="CE81">
            <v>23786.871535896324</v>
          </cell>
        </row>
        <row r="82">
          <cell r="A82">
            <v>42211</v>
          </cell>
          <cell r="B82">
            <v>4</v>
          </cell>
          <cell r="C82" t="str">
            <v>Sun</v>
          </cell>
          <cell r="D82">
            <v>12465.322593261671</v>
          </cell>
          <cell r="E82">
            <v>0</v>
          </cell>
          <cell r="F82">
            <v>12465.322593261671</v>
          </cell>
          <cell r="G82">
            <v>58.186</v>
          </cell>
          <cell r="H82">
            <v>12523.508593261671</v>
          </cell>
          <cell r="I82">
            <v>5.4566819999999998</v>
          </cell>
          <cell r="J82">
            <v>430.12748140476214</v>
          </cell>
          <cell r="K82">
            <v>0</v>
          </cell>
          <cell r="L82">
            <v>430.12748140476214</v>
          </cell>
          <cell r="M82">
            <v>197.01752399999998</v>
          </cell>
          <cell r="N82">
            <v>63.954000000000001</v>
          </cell>
          <cell r="O82">
            <v>28</v>
          </cell>
          <cell r="P82">
            <v>192.22002897145725</v>
          </cell>
          <cell r="Q82">
            <v>0</v>
          </cell>
          <cell r="R82">
            <v>15.983890381808498</v>
          </cell>
          <cell r="S82">
            <v>11.531637593775795</v>
          </cell>
          <cell r="T82">
            <v>12.526792824538095</v>
          </cell>
          <cell r="U82">
            <v>192.22002897145725</v>
          </cell>
          <cell r="V82">
            <v>75.125087663239952</v>
          </cell>
          <cell r="W82">
            <v>0.6623744714624803</v>
          </cell>
          <cell r="X82">
            <v>0</v>
          </cell>
          <cell r="Y82">
            <v>34.336148000000001</v>
          </cell>
          <cell r="Z82">
            <v>0</v>
          </cell>
          <cell r="AA82">
            <v>1</v>
          </cell>
          <cell r="AB82">
            <v>34.336148000000001</v>
          </cell>
          <cell r="AC82">
            <v>0</v>
          </cell>
          <cell r="AD82">
            <v>34.336148000000001</v>
          </cell>
          <cell r="AE82">
            <v>40.74588</v>
          </cell>
          <cell r="AF82">
            <v>47.139799692854069</v>
          </cell>
          <cell r="AG82">
            <v>0</v>
          </cell>
          <cell r="AH82">
            <v>170.46110914930509</v>
          </cell>
          <cell r="AI82">
            <v>14.822705143417833</v>
          </cell>
          <cell r="AJ82">
            <v>185.28381429272292</v>
          </cell>
          <cell r="AK82">
            <v>0</v>
          </cell>
          <cell r="AL82">
            <v>64.849238968290067</v>
          </cell>
          <cell r="AM82">
            <v>64.849238968290067</v>
          </cell>
          <cell r="AN82">
            <v>0</v>
          </cell>
          <cell r="AO82">
            <v>0.34138635023487962</v>
          </cell>
          <cell r="AP82">
            <v>37.29977446021401</v>
          </cell>
          <cell r="AQ82">
            <v>0</v>
          </cell>
          <cell r="AR82">
            <v>0</v>
          </cell>
          <cell r="AS82">
            <v>15.72769077924498</v>
          </cell>
          <cell r="AT82">
            <v>0</v>
          </cell>
          <cell r="AU82">
            <v>113.07240795144207</v>
          </cell>
          <cell r="AV82">
            <v>19.786999999999999</v>
          </cell>
          <cell r="AW82">
            <v>0</v>
          </cell>
          <cell r="AX82">
            <v>2.2837300000000003</v>
          </cell>
          <cell r="AY82">
            <v>0</v>
          </cell>
          <cell r="AZ82">
            <v>0</v>
          </cell>
          <cell r="BA82">
            <v>6.2096400000000003</v>
          </cell>
          <cell r="BB82">
            <v>0</v>
          </cell>
          <cell r="BC82">
            <v>0.89863999999999999</v>
          </cell>
          <cell r="BD82">
            <v>17.577999999999999</v>
          </cell>
          <cell r="BE82">
            <v>46.757010000000001</v>
          </cell>
          <cell r="BF82">
            <v>159.82941795144208</v>
          </cell>
          <cell r="BG82">
            <v>6.872664971912009</v>
          </cell>
          <cell r="BH82">
            <v>4.2999999999999997E-2</v>
          </cell>
          <cell r="BI82">
            <v>185.28381429272292</v>
          </cell>
          <cell r="BJ82">
            <v>0</v>
          </cell>
          <cell r="BK82">
            <v>5852.9778719946944</v>
          </cell>
          <cell r="BL82">
            <v>547.83872881870332</v>
          </cell>
          <cell r="BM82">
            <v>70.235734463936325</v>
          </cell>
          <cell r="BN82">
            <v>621.06972470863309</v>
          </cell>
          <cell r="BO82">
            <v>383.18714505715269</v>
          </cell>
          <cell r="BP82">
            <v>0</v>
          </cell>
          <cell r="BQ82">
            <v>46.823822975957555</v>
          </cell>
          <cell r="BR82">
            <v>2.9264889359973472</v>
          </cell>
          <cell r="BS82">
            <v>0</v>
          </cell>
          <cell r="BT82">
            <v>0</v>
          </cell>
          <cell r="BU82">
            <v>1672.0816449603803</v>
          </cell>
          <cell r="BV82">
            <v>292.64889359973472</v>
          </cell>
          <cell r="BW82">
            <v>0</v>
          </cell>
          <cell r="BX82">
            <v>98.915326036710312</v>
          </cell>
          <cell r="BY82">
            <v>28</v>
          </cell>
          <cell r="BZ82">
            <v>3.9E-2</v>
          </cell>
          <cell r="CA82">
            <v>228.26613700779308</v>
          </cell>
          <cell r="CB82">
            <v>8390.1296464358893</v>
          </cell>
          <cell r="CC82">
            <v>-259.85191939804349</v>
          </cell>
          <cell r="CD82">
            <v>603.96416504908575</v>
          </cell>
          <cell r="CE82">
            <v>8734.2418920869313</v>
          </cell>
        </row>
        <row r="83">
          <cell r="A83">
            <v>42212</v>
          </cell>
          <cell r="B83">
            <v>5</v>
          </cell>
          <cell r="C83" t="str">
            <v>Mon</v>
          </cell>
          <cell r="D83">
            <v>41144.98942735287</v>
          </cell>
          <cell r="E83">
            <v>0</v>
          </cell>
          <cell r="F83">
            <v>41144.98942735287</v>
          </cell>
          <cell r="G83">
            <v>178.50199999999998</v>
          </cell>
          <cell r="H83">
            <v>41323.49142735287</v>
          </cell>
          <cell r="I83">
            <v>1084.9989149999999</v>
          </cell>
          <cell r="J83">
            <v>415.81428031956847</v>
          </cell>
          <cell r="K83">
            <v>0</v>
          </cell>
          <cell r="L83">
            <v>415.81428031956847</v>
          </cell>
          <cell r="M83">
            <v>670.721766</v>
          </cell>
          <cell r="N83">
            <v>56.054999999999993</v>
          </cell>
          <cell r="O83">
            <v>29</v>
          </cell>
          <cell r="P83">
            <v>192.220028971457</v>
          </cell>
          <cell r="Q83">
            <v>0</v>
          </cell>
          <cell r="R83">
            <v>15.983890381808498</v>
          </cell>
          <cell r="S83">
            <v>11.531637593775795</v>
          </cell>
          <cell r="T83">
            <v>12.526792824538095</v>
          </cell>
          <cell r="U83">
            <v>192.22002897145725</v>
          </cell>
          <cell r="V83">
            <v>75.671700102602784</v>
          </cell>
          <cell r="W83">
            <v>0.64965524551331189</v>
          </cell>
          <cell r="X83">
            <v>0</v>
          </cell>
          <cell r="Y83">
            <v>34.419546000000004</v>
          </cell>
          <cell r="Z83">
            <v>0</v>
          </cell>
          <cell r="AA83">
            <v>1</v>
          </cell>
          <cell r="AB83">
            <v>34.419546000000004</v>
          </cell>
          <cell r="AC83">
            <v>0</v>
          </cell>
          <cell r="AD83">
            <v>34.419546000000004</v>
          </cell>
          <cell r="AE83">
            <v>40.673360000000002</v>
          </cell>
          <cell r="AF83">
            <v>47.214266874940755</v>
          </cell>
          <cell r="AG83">
            <v>0</v>
          </cell>
          <cell r="AH83">
            <v>545.42930914561407</v>
          </cell>
          <cell r="AI83">
            <v>47.42863557787944</v>
          </cell>
          <cell r="AJ83">
            <v>592.85794472349346</v>
          </cell>
          <cell r="AK83">
            <v>0</v>
          </cell>
          <cell r="AL83">
            <v>214.0515202682783</v>
          </cell>
          <cell r="AM83">
            <v>214.0515202682783</v>
          </cell>
          <cell r="AN83">
            <v>0</v>
          </cell>
          <cell r="AO83">
            <v>67.880778026033838</v>
          </cell>
          <cell r="AP83">
            <v>36.058562969755862</v>
          </cell>
          <cell r="AQ83">
            <v>0</v>
          </cell>
          <cell r="AR83">
            <v>0</v>
          </cell>
          <cell r="AS83">
            <v>53.542975875369898</v>
          </cell>
          <cell r="AT83">
            <v>0</v>
          </cell>
          <cell r="AU83">
            <v>371.94849996546571</v>
          </cell>
          <cell r="AV83">
            <v>62.728999999999999</v>
          </cell>
          <cell r="AW83">
            <v>0</v>
          </cell>
          <cell r="AX83">
            <v>6.2326699999999997</v>
          </cell>
          <cell r="AY83">
            <v>0</v>
          </cell>
          <cell r="AZ83">
            <v>0</v>
          </cell>
          <cell r="BA83">
            <v>21.149059999999999</v>
          </cell>
          <cell r="BB83">
            <v>0</v>
          </cell>
          <cell r="BC83">
            <v>5.7901400000000001</v>
          </cell>
          <cell r="BD83">
            <v>55.725999999999999</v>
          </cell>
          <cell r="BE83">
            <v>151.62687</v>
          </cell>
          <cell r="BF83">
            <v>523.57536996546571</v>
          </cell>
          <cell r="BG83">
            <v>22.513740908515025</v>
          </cell>
          <cell r="BH83">
            <v>4.2999999999999997E-2</v>
          </cell>
          <cell r="BI83">
            <v>592.85794472349346</v>
          </cell>
          <cell r="BJ83">
            <v>0</v>
          </cell>
          <cell r="BK83">
            <v>18773.429195885685</v>
          </cell>
          <cell r="BL83">
            <v>1757.1929727349002</v>
          </cell>
          <cell r="BM83">
            <v>225.28115035062822</v>
          </cell>
          <cell r="BN83">
            <v>1992.081425476523</v>
          </cell>
          <cell r="BO83">
            <v>1229.072942668141</v>
          </cell>
          <cell r="BP83">
            <v>0</v>
          </cell>
          <cell r="BQ83">
            <v>150.18743356708546</v>
          </cell>
          <cell r="BR83">
            <v>9.3867145979428415</v>
          </cell>
          <cell r="BS83">
            <v>0</v>
          </cell>
          <cell r="BT83">
            <v>0</v>
          </cell>
          <cell r="BU83">
            <v>5363.2026393952201</v>
          </cell>
          <cell r="BV83">
            <v>938.67145979428426</v>
          </cell>
          <cell r="BW83">
            <v>0</v>
          </cell>
          <cell r="BX83">
            <v>317.27095341046805</v>
          </cell>
          <cell r="BY83">
            <v>29</v>
          </cell>
          <cell r="BZ83">
            <v>3.9E-2</v>
          </cell>
          <cell r="CA83">
            <v>732.16373863954163</v>
          </cell>
          <cell r="CB83">
            <v>26911.344670432809</v>
          </cell>
          <cell r="CC83">
            <v>-849.07341849681404</v>
          </cell>
          <cell r="CD83">
            <v>1929.0819691678985</v>
          </cell>
          <cell r="CE83">
            <v>27991.353221103895</v>
          </cell>
        </row>
        <row r="84">
          <cell r="A84">
            <v>42213</v>
          </cell>
          <cell r="B84">
            <v>5</v>
          </cell>
          <cell r="C84" t="str">
            <v>Tue</v>
          </cell>
          <cell r="D84">
            <v>37002.876397753593</v>
          </cell>
          <cell r="E84">
            <v>0</v>
          </cell>
          <cell r="F84">
            <v>37002.876397753593</v>
          </cell>
          <cell r="G84">
            <v>160.53200000000001</v>
          </cell>
          <cell r="H84">
            <v>37163.408397753592</v>
          </cell>
          <cell r="I84">
            <v>862.43503499999997</v>
          </cell>
          <cell r="J84">
            <v>555.79136478358168</v>
          </cell>
          <cell r="K84">
            <v>0</v>
          </cell>
          <cell r="L84">
            <v>555.79136478358168</v>
          </cell>
          <cell r="M84">
            <v>599.65191000000004</v>
          </cell>
          <cell r="N84">
            <v>74.925000000000011</v>
          </cell>
          <cell r="O84">
            <v>30</v>
          </cell>
          <cell r="P84">
            <v>192.220028971457</v>
          </cell>
          <cell r="Q84">
            <v>0</v>
          </cell>
          <cell r="R84">
            <v>15.983890381808498</v>
          </cell>
          <cell r="S84">
            <v>11.531637593775795</v>
          </cell>
          <cell r="T84">
            <v>12.526792824538095</v>
          </cell>
          <cell r="U84">
            <v>192.22002897145725</v>
          </cell>
          <cell r="V84">
            <v>75.671700102602784</v>
          </cell>
          <cell r="W84">
            <v>0.64965524551331189</v>
          </cell>
          <cell r="X84">
            <v>0</v>
          </cell>
          <cell r="Y84">
            <v>34.419546000000004</v>
          </cell>
          <cell r="Z84">
            <v>0</v>
          </cell>
          <cell r="AA84">
            <v>1</v>
          </cell>
          <cell r="AB84">
            <v>34.419546000000004</v>
          </cell>
          <cell r="AC84">
            <v>0</v>
          </cell>
          <cell r="AD84">
            <v>34.419546000000004</v>
          </cell>
          <cell r="AE84">
            <v>40.673360000000002</v>
          </cell>
          <cell r="AF84">
            <v>47.214266874940755</v>
          </cell>
          <cell r="AG84">
            <v>0</v>
          </cell>
          <cell r="AH84">
            <v>490.52031829202878</v>
          </cell>
          <cell r="AI84">
            <v>42.653940721045942</v>
          </cell>
          <cell r="AJ84">
            <v>533.17425901307467</v>
          </cell>
          <cell r="AK84">
            <v>0</v>
          </cell>
          <cell r="AL84">
            <v>192.50270950301541</v>
          </cell>
          <cell r="AM84">
            <v>192.50270950301541</v>
          </cell>
          <cell r="AN84">
            <v>0</v>
          </cell>
          <cell r="AO84">
            <v>53.956515866847411</v>
          </cell>
          <cell r="AP84">
            <v>48.197089117990522</v>
          </cell>
          <cell r="AQ84">
            <v>0</v>
          </cell>
          <cell r="AR84">
            <v>0</v>
          </cell>
          <cell r="AS84">
            <v>47.869547968045943</v>
          </cell>
          <cell r="AT84">
            <v>0</v>
          </cell>
          <cell r="AU84">
            <v>334.50402010317055</v>
          </cell>
          <cell r="AV84">
            <v>56.414000000000001</v>
          </cell>
          <cell r="AW84">
            <v>0</v>
          </cell>
          <cell r="AX84">
            <v>5.6052200000000001</v>
          </cell>
          <cell r="AY84">
            <v>0</v>
          </cell>
          <cell r="AZ84">
            <v>0</v>
          </cell>
          <cell r="BA84">
            <v>19.019960000000001</v>
          </cell>
          <cell r="BB84">
            <v>0</v>
          </cell>
          <cell r="BC84">
            <v>5.2072400000000005</v>
          </cell>
          <cell r="BD84">
            <v>50.116</v>
          </cell>
          <cell r="BE84">
            <v>136.36242000000001</v>
          </cell>
          <cell r="BF84">
            <v>470.86644010317053</v>
          </cell>
          <cell r="BG84">
            <v>20.247256924436332</v>
          </cell>
          <cell r="BH84">
            <v>4.2999999999999997E-2</v>
          </cell>
          <cell r="BI84">
            <v>533.17425901307467</v>
          </cell>
          <cell r="BJ84">
            <v>0</v>
          </cell>
          <cell r="BK84">
            <v>16883.486659387127</v>
          </cell>
          <cell r="BL84">
            <v>1580.2943513186353</v>
          </cell>
          <cell r="BM84">
            <v>202.60183991264552</v>
          </cell>
          <cell r="BN84">
            <v>1791.5363155292223</v>
          </cell>
          <cell r="BO84">
            <v>1105.340767231751</v>
          </cell>
          <cell r="BP84">
            <v>0</v>
          </cell>
          <cell r="BQ84">
            <v>135.06789327509702</v>
          </cell>
          <cell r="BR84">
            <v>8.4417433296935638</v>
          </cell>
          <cell r="BS84">
            <v>0</v>
          </cell>
          <cell r="BT84">
            <v>0</v>
          </cell>
          <cell r="BU84">
            <v>4823.2829105970441</v>
          </cell>
          <cell r="BV84">
            <v>844.17433296935633</v>
          </cell>
          <cell r="BW84">
            <v>0</v>
          </cell>
          <cell r="BX84">
            <v>285.33092454364242</v>
          </cell>
          <cell r="BY84">
            <v>30</v>
          </cell>
          <cell r="BZ84">
            <v>3.9E-2</v>
          </cell>
          <cell r="CA84">
            <v>658.45597971609789</v>
          </cell>
          <cell r="CB84">
            <v>24202.14889824159</v>
          </cell>
          <cell r="CC84">
            <v>-763.59622871525573</v>
          </cell>
          <cell r="CD84">
            <v>1734.8790863657612</v>
          </cell>
          <cell r="CE84">
            <v>25173.431755892096</v>
          </cell>
        </row>
        <row r="85">
          <cell r="A85">
            <v>42214</v>
          </cell>
          <cell r="B85">
            <v>5</v>
          </cell>
          <cell r="C85" t="str">
            <v>Wed</v>
          </cell>
          <cell r="D85">
            <v>48048.511143351672</v>
          </cell>
          <cell r="E85">
            <v>0</v>
          </cell>
          <cell r="F85">
            <v>48048.511143351672</v>
          </cell>
          <cell r="G85">
            <v>208.452</v>
          </cell>
          <cell r="H85">
            <v>48256.96314335167</v>
          </cell>
          <cell r="I85">
            <v>962.58878100000004</v>
          </cell>
          <cell r="J85">
            <v>642.24779930547209</v>
          </cell>
          <cell r="K85">
            <v>0</v>
          </cell>
          <cell r="L85">
            <v>642.24779930547209</v>
          </cell>
          <cell r="M85">
            <v>808.41961200000003</v>
          </cell>
          <cell r="N85">
            <v>86.58</v>
          </cell>
          <cell r="O85">
            <v>31</v>
          </cell>
          <cell r="P85">
            <v>192.220028971457</v>
          </cell>
          <cell r="Q85">
            <v>0</v>
          </cell>
          <cell r="R85">
            <v>15.983890381808498</v>
          </cell>
          <cell r="S85">
            <v>11.531637593775795</v>
          </cell>
          <cell r="T85">
            <v>12.526792824538095</v>
          </cell>
          <cell r="U85">
            <v>192.22002897145725</v>
          </cell>
          <cell r="V85">
            <v>75.671700102602784</v>
          </cell>
          <cell r="W85">
            <v>0.64965524551331189</v>
          </cell>
          <cell r="X85">
            <v>0</v>
          </cell>
          <cell r="Y85">
            <v>34.419546000000004</v>
          </cell>
          <cell r="Z85">
            <v>0</v>
          </cell>
          <cell r="AA85">
            <v>1</v>
          </cell>
          <cell r="AB85">
            <v>34.419546000000004</v>
          </cell>
          <cell r="AC85">
            <v>0</v>
          </cell>
          <cell r="AD85">
            <v>34.419546000000004</v>
          </cell>
          <cell r="AE85">
            <v>40.673360000000002</v>
          </cell>
          <cell r="AF85">
            <v>47.214266874940755</v>
          </cell>
          <cell r="AG85">
            <v>0</v>
          </cell>
          <cell r="AH85">
            <v>636.9442939015895</v>
          </cell>
          <cell r="AI85">
            <v>55.386460339268602</v>
          </cell>
          <cell r="AJ85">
            <v>692.33075424085814</v>
          </cell>
          <cell r="AK85">
            <v>0</v>
          </cell>
          <cell r="AL85">
            <v>249.96620487704982</v>
          </cell>
          <cell r="AM85">
            <v>249.96620487704982</v>
          </cell>
          <cell r="AN85">
            <v>0</v>
          </cell>
          <cell r="AO85">
            <v>60.222433838481308</v>
          </cell>
          <cell r="AP85">
            <v>55.69441409190015</v>
          </cell>
          <cell r="AQ85">
            <v>0</v>
          </cell>
          <cell r="AR85">
            <v>0</v>
          </cell>
          <cell r="AS85">
            <v>64.535242445810084</v>
          </cell>
          <cell r="AT85">
            <v>0</v>
          </cell>
          <cell r="AU85">
            <v>434.35596640262435</v>
          </cell>
          <cell r="AV85">
            <v>73.253999999999991</v>
          </cell>
          <cell r="AW85">
            <v>0</v>
          </cell>
          <cell r="AX85">
            <v>7.2784199999999988</v>
          </cell>
          <cell r="AY85">
            <v>0</v>
          </cell>
          <cell r="AZ85">
            <v>0</v>
          </cell>
          <cell r="BA85">
            <v>24.697559999999999</v>
          </cell>
          <cell r="BB85">
            <v>0</v>
          </cell>
          <cell r="BC85">
            <v>6.7616399999999999</v>
          </cell>
          <cell r="BD85">
            <v>65.075999999999993</v>
          </cell>
          <cell r="BE85">
            <v>177.06761999999998</v>
          </cell>
          <cell r="BF85">
            <v>611.42358640262432</v>
          </cell>
          <cell r="BG85">
            <v>26.291214215312849</v>
          </cell>
          <cell r="BH85">
            <v>4.2999999999999997E-2</v>
          </cell>
          <cell r="BI85">
            <v>692.33075424085814</v>
          </cell>
          <cell r="BJ85">
            <v>0</v>
          </cell>
          <cell r="BK85">
            <v>21923.333423383283</v>
          </cell>
          <cell r="BL85">
            <v>2052.0240084286752</v>
          </cell>
          <cell r="BM85">
            <v>263.0800010805994</v>
          </cell>
          <cell r="BN85">
            <v>2326.3232753886914</v>
          </cell>
          <cell r="BO85">
            <v>1435.2932350621243</v>
          </cell>
          <cell r="BP85">
            <v>0</v>
          </cell>
          <cell r="BQ85">
            <v>175.38666738706624</v>
          </cell>
          <cell r="BR85">
            <v>10.96166671169164</v>
          </cell>
          <cell r="BS85">
            <v>0</v>
          </cell>
          <cell r="BT85">
            <v>0</v>
          </cell>
          <cell r="BU85">
            <v>6263.0688540588471</v>
          </cell>
          <cell r="BV85">
            <v>1096.1666711691641</v>
          </cell>
          <cell r="BW85">
            <v>0</v>
          </cell>
          <cell r="BX85">
            <v>370.50433485517743</v>
          </cell>
          <cell r="BY85">
            <v>31</v>
          </cell>
          <cell r="BZ85">
            <v>3.9E-2</v>
          </cell>
          <cell r="CA85">
            <v>855.01000351194796</v>
          </cell>
          <cell r="CB85">
            <v>31426.67095741818</v>
          </cell>
          <cell r="CC85">
            <v>-991.53540146607816</v>
          </cell>
          <cell r="CD85">
            <v>2252.7534405047941</v>
          </cell>
          <cell r="CE85">
            <v>32687.888996456899</v>
          </cell>
        </row>
        <row r="86">
          <cell r="A86">
            <v>42215</v>
          </cell>
          <cell r="B86">
            <v>5</v>
          </cell>
          <cell r="C86" t="str">
            <v>Thu</v>
          </cell>
          <cell r="D86">
            <v>44458.679851032299</v>
          </cell>
          <cell r="E86">
            <v>0</v>
          </cell>
          <cell r="F86">
            <v>44458.679851032299</v>
          </cell>
          <cell r="G86">
            <v>192.87800000000001</v>
          </cell>
          <cell r="H86">
            <v>44651.557851032296</v>
          </cell>
          <cell r="I86">
            <v>1018.229751</v>
          </cell>
          <cell r="J86">
            <v>704.00239539253687</v>
          </cell>
          <cell r="K86">
            <v>0</v>
          </cell>
          <cell r="L86">
            <v>704.00239539253687</v>
          </cell>
          <cell r="M86">
            <v>710.69856000000004</v>
          </cell>
          <cell r="N86">
            <v>94.905000000000001</v>
          </cell>
          <cell r="O86">
            <v>32</v>
          </cell>
          <cell r="P86">
            <v>192.220028971457</v>
          </cell>
          <cell r="Q86">
            <v>0</v>
          </cell>
          <cell r="R86">
            <v>15.983890381808498</v>
          </cell>
          <cell r="S86">
            <v>11.531637593775795</v>
          </cell>
          <cell r="T86">
            <v>12.526792824538095</v>
          </cell>
          <cell r="U86">
            <v>192.22002897145725</v>
          </cell>
          <cell r="V86">
            <v>75.671700102602784</v>
          </cell>
          <cell r="W86">
            <v>0.64965524551331189</v>
          </cell>
          <cell r="X86">
            <v>0</v>
          </cell>
          <cell r="Y86">
            <v>34.419546000000004</v>
          </cell>
          <cell r="Z86">
            <v>0</v>
          </cell>
          <cell r="AA86">
            <v>1</v>
          </cell>
          <cell r="AB86">
            <v>34.419546000000004</v>
          </cell>
          <cell r="AC86">
            <v>0</v>
          </cell>
          <cell r="AD86">
            <v>34.419546000000004</v>
          </cell>
          <cell r="AE86">
            <v>40.673360000000002</v>
          </cell>
          <cell r="AF86">
            <v>47.214266874940755</v>
          </cell>
          <cell r="AG86">
            <v>0</v>
          </cell>
          <cell r="AH86">
            <v>589.35650182848235</v>
          </cell>
          <cell r="AI86">
            <v>51.248391463346238</v>
          </cell>
          <cell r="AJ86">
            <v>640.6048932918286</v>
          </cell>
          <cell r="AK86">
            <v>0</v>
          </cell>
          <cell r="AL86">
            <v>231.29056888048865</v>
          </cell>
          <cell r="AM86">
            <v>231.29056888048865</v>
          </cell>
          <cell r="AN86">
            <v>0</v>
          </cell>
          <cell r="AO86">
            <v>63.703499378277904</v>
          </cell>
          <cell r="AP86">
            <v>61.049646216121324</v>
          </cell>
          <cell r="AQ86">
            <v>0</v>
          </cell>
          <cell r="AR86">
            <v>0</v>
          </cell>
          <cell r="AS86">
            <v>56.734279073239634</v>
          </cell>
          <cell r="AT86">
            <v>0</v>
          </cell>
          <cell r="AU86">
            <v>401.90408385530191</v>
          </cell>
          <cell r="AV86">
            <v>67.781000000000006</v>
          </cell>
          <cell r="AW86">
            <v>0</v>
          </cell>
          <cell r="AX86">
            <v>6.7346300000000001</v>
          </cell>
          <cell r="AY86">
            <v>0</v>
          </cell>
          <cell r="AZ86">
            <v>0</v>
          </cell>
          <cell r="BA86">
            <v>22.852340000000002</v>
          </cell>
          <cell r="BB86">
            <v>0</v>
          </cell>
          <cell r="BC86">
            <v>6.2564599999999997</v>
          </cell>
          <cell r="BD86">
            <v>60.213999999999999</v>
          </cell>
          <cell r="BE86">
            <v>163.83843000000002</v>
          </cell>
          <cell r="BF86">
            <v>565.74251385530192</v>
          </cell>
          <cell r="BG86">
            <v>24.326928095777983</v>
          </cell>
          <cell r="BH86">
            <v>4.2999999999999997E-2</v>
          </cell>
          <cell r="BI86">
            <v>640.6048932918286</v>
          </cell>
          <cell r="BJ86">
            <v>0</v>
          </cell>
          <cell r="BK86">
            <v>20285.383225084533</v>
          </cell>
          <cell r="BL86">
            <v>1898.7118698679124</v>
          </cell>
          <cell r="BM86">
            <v>243.42459870101439</v>
          </cell>
          <cell r="BN86">
            <v>2152.517513434364</v>
          </cell>
          <cell r="BO86">
            <v>1328.0586830172531</v>
          </cell>
          <cell r="BP86">
            <v>0</v>
          </cell>
          <cell r="BQ86">
            <v>162.28306580067627</v>
          </cell>
          <cell r="BR86">
            <v>10.142691612542267</v>
          </cell>
          <cell r="BS86">
            <v>0</v>
          </cell>
          <cell r="BT86">
            <v>0</v>
          </cell>
          <cell r="BU86">
            <v>5795.1384224337617</v>
          </cell>
          <cell r="BV86">
            <v>1014.2691612542267</v>
          </cell>
          <cell r="BW86">
            <v>0</v>
          </cell>
          <cell r="BX86">
            <v>342.82297650392854</v>
          </cell>
          <cell r="BY86">
            <v>32</v>
          </cell>
          <cell r="BZ86">
            <v>3.9E-2</v>
          </cell>
          <cell r="CA86">
            <v>791.1299457782967</v>
          </cell>
          <cell r="CB86">
            <v>29078.701288185788</v>
          </cell>
          <cell r="CC86">
            <v>-917.45517032206089</v>
          </cell>
          <cell r="CD86">
            <v>2084.4442754096085</v>
          </cell>
          <cell r="CE86">
            <v>30245.69039327334</v>
          </cell>
        </row>
        <row r="87">
          <cell r="A87">
            <v>42216</v>
          </cell>
          <cell r="B87">
            <v>5</v>
          </cell>
          <cell r="C87" t="str">
            <v>Fri</v>
          </cell>
          <cell r="D87">
            <v>56216.830593461826</v>
          </cell>
          <cell r="E87">
            <v>0</v>
          </cell>
          <cell r="F87">
            <v>56216.830593461826</v>
          </cell>
          <cell r="G87">
            <v>247.98599999999999</v>
          </cell>
          <cell r="H87">
            <v>56464.816593461823</v>
          </cell>
          <cell r="I87">
            <v>1261.8153659999998</v>
          </cell>
          <cell r="J87">
            <v>693.84915042669229</v>
          </cell>
          <cell r="K87">
            <v>0</v>
          </cell>
          <cell r="L87">
            <v>693.84915042669229</v>
          </cell>
          <cell r="M87">
            <v>843.12956000000008</v>
          </cell>
          <cell r="N87">
            <v>94.905000000000001</v>
          </cell>
          <cell r="O87">
            <v>33</v>
          </cell>
          <cell r="P87">
            <v>190</v>
          </cell>
          <cell r="Q87">
            <v>0</v>
          </cell>
          <cell r="R87">
            <v>16.3</v>
          </cell>
          <cell r="S87">
            <v>12.5</v>
          </cell>
          <cell r="T87">
            <v>13.5</v>
          </cell>
          <cell r="U87">
            <v>190</v>
          </cell>
          <cell r="V87">
            <v>75.341732630026129</v>
          </cell>
          <cell r="W87">
            <v>0.63890489431563957</v>
          </cell>
          <cell r="X87">
            <v>34.781897786929754</v>
          </cell>
          <cell r="Y87">
            <v>35.39</v>
          </cell>
          <cell r="Z87">
            <v>0</v>
          </cell>
          <cell r="AA87">
            <v>1</v>
          </cell>
          <cell r="AB87">
            <v>35.39</v>
          </cell>
          <cell r="AC87">
            <v>0</v>
          </cell>
          <cell r="AD87">
            <v>35.39</v>
          </cell>
          <cell r="AE87">
            <v>45.159240000000004</v>
          </cell>
          <cell r="AF87">
            <v>48.136201723544019</v>
          </cell>
          <cell r="AG87">
            <v>0</v>
          </cell>
          <cell r="AH87">
            <v>728.54240370217553</v>
          </cell>
          <cell r="AI87">
            <v>20.907</v>
          </cell>
          <cell r="AJ87">
            <v>749.44940370217557</v>
          </cell>
          <cell r="AK87">
            <v>0</v>
          </cell>
          <cell r="AL87">
            <v>297.18324522874644</v>
          </cell>
          <cell r="AM87">
            <v>297.18324522874644</v>
          </cell>
          <cell r="AN87">
            <v>0</v>
          </cell>
          <cell r="AO87">
            <v>77.411985644171764</v>
          </cell>
          <cell r="AP87">
            <v>55.507932034135379</v>
          </cell>
          <cell r="AQ87">
            <v>0</v>
          </cell>
          <cell r="AR87">
            <v>0</v>
          </cell>
          <cell r="AS87">
            <v>62.454041481481489</v>
          </cell>
          <cell r="AT87">
            <v>0</v>
          </cell>
          <cell r="AU87">
            <v>503.01063873815565</v>
          </cell>
          <cell r="AV87">
            <v>89.16525</v>
          </cell>
          <cell r="AW87">
            <v>0</v>
          </cell>
          <cell r="AX87">
            <v>9.5035926637384733</v>
          </cell>
          <cell r="AY87">
            <v>0</v>
          </cell>
          <cell r="AZ87">
            <v>0</v>
          </cell>
          <cell r="BA87">
            <v>31.049999999999997</v>
          </cell>
          <cell r="BB87">
            <v>0</v>
          </cell>
          <cell r="BC87">
            <v>4.1399999999999997</v>
          </cell>
          <cell r="BD87">
            <v>81.682199999999995</v>
          </cell>
          <cell r="BE87">
            <v>215.54104266373849</v>
          </cell>
          <cell r="BF87">
            <v>718.55168140189414</v>
          </cell>
          <cell r="BG87">
            <v>30.897722300281444</v>
          </cell>
          <cell r="BH87">
            <v>4.2999999999999997E-2</v>
          </cell>
          <cell r="BI87">
            <v>749.44940370217557</v>
          </cell>
          <cell r="BJ87">
            <v>0</v>
          </cell>
          <cell r="BK87">
            <v>25783.115667019993</v>
          </cell>
          <cell r="BL87">
            <v>2191.5648316966995</v>
          </cell>
          <cell r="BM87">
            <v>309.39738800423993</v>
          </cell>
          <cell r="BN87" t="e">
            <v>#N/A</v>
          </cell>
          <cell r="BO87">
            <v>1882.1070145151155</v>
          </cell>
          <cell r="BP87">
            <v>0</v>
          </cell>
          <cell r="BQ87">
            <v>206.26492533615996</v>
          </cell>
          <cell r="BR87">
            <v>12.891557833509998</v>
          </cell>
          <cell r="BS87">
            <v>0</v>
          </cell>
          <cell r="BT87">
            <v>0</v>
          </cell>
          <cell r="BU87">
            <v>7708.1242884241201</v>
          </cell>
          <cell r="BV87">
            <v>850.84281701165992</v>
          </cell>
          <cell r="BW87">
            <v>1080.3125464481377</v>
          </cell>
          <cell r="BX87">
            <v>0</v>
          </cell>
          <cell r="BY87">
            <v>33</v>
          </cell>
          <cell r="BZ87">
            <v>3.9E-2</v>
          </cell>
          <cell r="CA87">
            <v>1005.5415110137798</v>
          </cell>
          <cell r="CB87">
            <v>36427.9368299177</v>
          </cell>
          <cell r="CC87">
            <v>-1296.4333824</v>
          </cell>
          <cell r="CD87">
            <v>944.14423068000008</v>
          </cell>
          <cell r="CE87">
            <v>36075.647678197696</v>
          </cell>
        </row>
        <row r="88">
          <cell r="A88">
            <v>42217</v>
          </cell>
          <cell r="B88">
            <v>5</v>
          </cell>
          <cell r="C88" t="str">
            <v>Sat</v>
          </cell>
          <cell r="D88">
            <v>34762.098144749347</v>
          </cell>
          <cell r="E88">
            <v>0</v>
          </cell>
          <cell r="F88">
            <v>34762.098144749347</v>
          </cell>
          <cell r="G88">
            <v>153.34399999999999</v>
          </cell>
          <cell r="H88">
            <v>34915.442144749344</v>
          </cell>
          <cell r="I88">
            <v>372.43008599999996</v>
          </cell>
          <cell r="J88">
            <v>616.75480037928196</v>
          </cell>
          <cell r="K88">
            <v>0</v>
          </cell>
          <cell r="L88">
            <v>616.75480037928196</v>
          </cell>
          <cell r="M88">
            <v>607.940788</v>
          </cell>
          <cell r="N88">
            <v>84.36</v>
          </cell>
          <cell r="O88">
            <v>34</v>
          </cell>
          <cell r="P88">
            <v>190</v>
          </cell>
          <cell r="Q88">
            <v>0</v>
          </cell>
          <cell r="R88">
            <v>16.3</v>
          </cell>
          <cell r="S88">
            <v>12.5</v>
          </cell>
          <cell r="T88">
            <v>13.5</v>
          </cell>
          <cell r="U88">
            <v>190</v>
          </cell>
          <cell r="V88">
            <v>75.341732630026129</v>
          </cell>
          <cell r="W88">
            <v>0.63890489431563957</v>
          </cell>
          <cell r="X88">
            <v>34.781897786929754</v>
          </cell>
          <cell r="Y88">
            <v>35.39</v>
          </cell>
          <cell r="Z88">
            <v>0</v>
          </cell>
          <cell r="AA88">
            <v>1</v>
          </cell>
          <cell r="AB88">
            <v>35.39</v>
          </cell>
          <cell r="AC88">
            <v>0</v>
          </cell>
          <cell r="AD88">
            <v>35.39</v>
          </cell>
          <cell r="AE88">
            <v>45.159240000000004</v>
          </cell>
          <cell r="AF88">
            <v>48.136201723544019</v>
          </cell>
          <cell r="AG88">
            <v>0</v>
          </cell>
          <cell r="AH88">
            <v>450.49965059844675</v>
          </cell>
          <cell r="AI88">
            <v>12.928000000000001</v>
          </cell>
          <cell r="AJ88">
            <v>463.42765059844675</v>
          </cell>
          <cell r="AK88">
            <v>0</v>
          </cell>
          <cell r="AL88">
            <v>183.76548497236496</v>
          </cell>
          <cell r="AM88">
            <v>183.76548497236496</v>
          </cell>
          <cell r="AN88">
            <v>0</v>
          </cell>
          <cell r="AO88">
            <v>22.84847153374233</v>
          </cell>
          <cell r="AP88">
            <v>49.340384030342555</v>
          </cell>
          <cell r="AQ88">
            <v>0</v>
          </cell>
          <cell r="AR88">
            <v>0</v>
          </cell>
          <cell r="AS88">
            <v>45.032650962962961</v>
          </cell>
          <cell r="AT88">
            <v>0</v>
          </cell>
          <cell r="AU88">
            <v>311.04039496852135</v>
          </cell>
          <cell r="AV88">
            <v>55.136000000000003</v>
          </cell>
          <cell r="AW88">
            <v>0</v>
          </cell>
          <cell r="AX88">
            <v>5.8766176857899737</v>
          </cell>
          <cell r="AY88">
            <v>0</v>
          </cell>
          <cell r="AZ88">
            <v>0</v>
          </cell>
          <cell r="BA88">
            <v>19.2</v>
          </cell>
          <cell r="BB88">
            <v>0</v>
          </cell>
          <cell r="BC88">
            <v>2.56</v>
          </cell>
          <cell r="BD88">
            <v>50.508800000000001</v>
          </cell>
          <cell r="BE88">
            <v>133.28141768578999</v>
          </cell>
          <cell r="BF88">
            <v>444.32181265431137</v>
          </cell>
          <cell r="BG88">
            <v>19.105837944135388</v>
          </cell>
          <cell r="BH88">
            <v>4.2999999999999997E-2</v>
          </cell>
          <cell r="BI88">
            <v>463.42765059844675</v>
          </cell>
          <cell r="BJ88">
            <v>0</v>
          </cell>
          <cell r="BK88">
            <v>15943.182634679031</v>
          </cell>
          <cell r="BL88">
            <v>1355.1705239477176</v>
          </cell>
          <cell r="BM88">
            <v>191.31819161614837</v>
          </cell>
          <cell r="BN88" t="e">
            <v>#N/A</v>
          </cell>
          <cell r="BO88">
            <v>1163.8149654972694</v>
          </cell>
          <cell r="BP88">
            <v>0</v>
          </cell>
          <cell r="BQ88">
            <v>127.54546107743225</v>
          </cell>
          <cell r="BR88">
            <v>7.9715913173395156</v>
          </cell>
          <cell r="BS88">
            <v>0</v>
          </cell>
          <cell r="BT88">
            <v>0</v>
          </cell>
          <cell r="BU88">
            <v>4766.3763715859295</v>
          </cell>
          <cell r="BV88">
            <v>526.12502694440809</v>
          </cell>
          <cell r="BW88">
            <v>668.01935239305135</v>
          </cell>
          <cell r="BX88">
            <v>0</v>
          </cell>
          <cell r="BY88">
            <v>34</v>
          </cell>
          <cell r="BZ88">
            <v>3.9E-2</v>
          </cell>
          <cell r="CA88">
            <v>621.78412275248218</v>
          </cell>
          <cell r="CB88">
            <v>22525.487508354905</v>
          </cell>
          <cell r="CC88">
            <v>-801.65928960000008</v>
          </cell>
          <cell r="CD88">
            <v>583.81865472000015</v>
          </cell>
          <cell r="CE88">
            <v>22307.646873474907</v>
          </cell>
        </row>
        <row r="89">
          <cell r="A89">
            <v>42218</v>
          </cell>
          <cell r="B89">
            <v>5</v>
          </cell>
          <cell r="C89" t="str">
            <v>Sun</v>
          </cell>
          <cell r="D89">
            <v>12764.207912525149</v>
          </cell>
          <cell r="E89">
            <v>0</v>
          </cell>
          <cell r="F89">
            <v>12764.207912525149</v>
          </cell>
          <cell r="G89">
            <v>56.305999999999997</v>
          </cell>
          <cell r="H89">
            <v>12820.51391252515</v>
          </cell>
          <cell r="I89">
            <v>5.5586579999999994</v>
          </cell>
          <cell r="J89">
            <v>462.56610028446147</v>
          </cell>
          <cell r="K89">
            <v>0</v>
          </cell>
          <cell r="L89">
            <v>462.56610028446147</v>
          </cell>
          <cell r="M89">
            <v>195.25105600000003</v>
          </cell>
          <cell r="N89">
            <v>63.27</v>
          </cell>
          <cell r="O89">
            <v>35</v>
          </cell>
          <cell r="P89">
            <v>190</v>
          </cell>
          <cell r="Q89">
            <v>0</v>
          </cell>
          <cell r="R89">
            <v>16.3</v>
          </cell>
          <cell r="S89">
            <v>12.5</v>
          </cell>
          <cell r="T89">
            <v>13.5</v>
          </cell>
          <cell r="U89">
            <v>190</v>
          </cell>
          <cell r="V89">
            <v>75.341732630026129</v>
          </cell>
          <cell r="W89">
            <v>0.63890489431563957</v>
          </cell>
          <cell r="X89">
            <v>34.781897786929754</v>
          </cell>
          <cell r="Y89">
            <v>35.39</v>
          </cell>
          <cell r="Z89">
            <v>0</v>
          </cell>
          <cell r="AA89">
            <v>1</v>
          </cell>
          <cell r="AB89">
            <v>35.39</v>
          </cell>
          <cell r="AC89">
            <v>0</v>
          </cell>
          <cell r="AD89">
            <v>35.39</v>
          </cell>
          <cell r="AE89">
            <v>45.159240000000004</v>
          </cell>
          <cell r="AF89">
            <v>48.136201723544019</v>
          </cell>
          <cell r="AG89">
            <v>0</v>
          </cell>
          <cell r="AH89">
            <v>165.41784045411717</v>
          </cell>
          <cell r="AI89">
            <v>4.7469999999999999</v>
          </cell>
          <cell r="AJ89">
            <v>170.16484045411715</v>
          </cell>
          <cell r="AK89">
            <v>0</v>
          </cell>
          <cell r="AL89">
            <v>67.476389013290259</v>
          </cell>
          <cell r="AM89">
            <v>67.476389013290259</v>
          </cell>
          <cell r="AN89">
            <v>0</v>
          </cell>
          <cell r="AO89">
            <v>0.34102196319018402</v>
          </cell>
          <cell r="AP89">
            <v>37.005288022756915</v>
          </cell>
          <cell r="AQ89">
            <v>0</v>
          </cell>
          <cell r="AR89">
            <v>0</v>
          </cell>
          <cell r="AS89">
            <v>14.463041185185189</v>
          </cell>
          <cell r="AT89">
            <v>0</v>
          </cell>
          <cell r="AU89">
            <v>114.21014502750394</v>
          </cell>
          <cell r="AV89">
            <v>20.245249999999999</v>
          </cell>
          <cell r="AW89">
            <v>0</v>
          </cell>
          <cell r="AX89">
            <v>2.1578205565010058</v>
          </cell>
          <cell r="AY89">
            <v>0</v>
          </cell>
          <cell r="AZ89">
            <v>0</v>
          </cell>
          <cell r="BA89">
            <v>7.05</v>
          </cell>
          <cell r="BB89">
            <v>0</v>
          </cell>
          <cell r="BC89">
            <v>0.94</v>
          </cell>
          <cell r="BD89">
            <v>18.546200000000002</v>
          </cell>
          <cell r="BE89">
            <v>48.939270556501015</v>
          </cell>
          <cell r="BF89">
            <v>163.14941558400494</v>
          </cell>
          <cell r="BG89">
            <v>7.0154248701122119</v>
          </cell>
          <cell r="BH89">
            <v>4.2999999999999997E-2</v>
          </cell>
          <cell r="BI89">
            <v>170.16484045411715</v>
          </cell>
          <cell r="BJ89">
            <v>0</v>
          </cell>
          <cell r="BK89">
            <v>5854.1373736712067</v>
          </cell>
          <cell r="BL89">
            <v>497.60167676205259</v>
          </cell>
          <cell r="BM89">
            <v>70.249648484054475</v>
          </cell>
          <cell r="BN89" t="e">
            <v>#N/A</v>
          </cell>
          <cell r="BO89">
            <v>427.33830764352865</v>
          </cell>
          <cell r="BP89">
            <v>0</v>
          </cell>
          <cell r="BQ89">
            <v>46.833098989369653</v>
          </cell>
          <cell r="BR89">
            <v>2.9270686868356033</v>
          </cell>
          <cell r="BS89">
            <v>0</v>
          </cell>
          <cell r="BT89">
            <v>0</v>
          </cell>
          <cell r="BU89">
            <v>1750.1538239417087</v>
          </cell>
          <cell r="BV89">
            <v>193.18653333114983</v>
          </cell>
          <cell r="BW89">
            <v>245.28835595682355</v>
          </cell>
          <cell r="BX89">
            <v>0</v>
          </cell>
          <cell r="BY89">
            <v>35</v>
          </cell>
          <cell r="BZ89">
            <v>3.9E-2</v>
          </cell>
          <cell r="CA89">
            <v>228.31135757317705</v>
          </cell>
          <cell r="CB89">
            <v>8271.0774444740673</v>
          </cell>
          <cell r="CC89">
            <v>-294.35927040000001</v>
          </cell>
          <cell r="CD89">
            <v>214.37091228000003</v>
          </cell>
          <cell r="CE89">
            <v>8191.0890863540671</v>
          </cell>
        </row>
        <row r="90">
          <cell r="A90">
            <v>42219</v>
          </cell>
          <cell r="B90">
            <v>6</v>
          </cell>
          <cell r="C90" t="str">
            <v>Mon</v>
          </cell>
          <cell r="D90">
            <v>40382.339288507479</v>
          </cell>
          <cell r="E90">
            <v>0</v>
          </cell>
          <cell r="F90">
            <v>40382.339288507479</v>
          </cell>
          <cell r="G90">
            <v>178.50199999999998</v>
          </cell>
          <cell r="H90">
            <v>40560.841288507472</v>
          </cell>
          <cell r="I90">
            <v>1122.40128</v>
          </cell>
          <cell r="J90">
            <v>399.62361808493745</v>
          </cell>
          <cell r="K90">
            <v>0</v>
          </cell>
          <cell r="L90">
            <v>399.62361808493745</v>
          </cell>
          <cell r="M90">
            <v>635.65231800000004</v>
          </cell>
          <cell r="N90">
            <v>53.731999999999999</v>
          </cell>
          <cell r="O90">
            <v>36</v>
          </cell>
          <cell r="P90">
            <v>190</v>
          </cell>
          <cell r="Q90">
            <v>0</v>
          </cell>
          <cell r="R90">
            <v>16.3</v>
          </cell>
          <cell r="S90">
            <v>12.5</v>
          </cell>
          <cell r="T90">
            <v>13.5</v>
          </cell>
          <cell r="U90">
            <v>190.83985674424889</v>
          </cell>
          <cell r="V90">
            <v>75.670040397235752</v>
          </cell>
          <cell r="W90">
            <v>0.64340985313110266</v>
          </cell>
          <cell r="X90">
            <v>35.378727284017792</v>
          </cell>
          <cell r="Y90">
            <v>35.546225284390374</v>
          </cell>
          <cell r="Z90">
            <v>0</v>
          </cell>
          <cell r="AA90">
            <v>1</v>
          </cell>
          <cell r="AB90">
            <v>35.546225284390374</v>
          </cell>
          <cell r="AC90">
            <v>0</v>
          </cell>
          <cell r="AD90">
            <v>35.546225284390374</v>
          </cell>
          <cell r="AE90">
            <v>46.433520000000001</v>
          </cell>
          <cell r="AF90">
            <v>48.686849578410062</v>
          </cell>
          <cell r="AG90">
            <v>0</v>
          </cell>
          <cell r="AH90">
            <v>520.82446114288018</v>
          </cell>
          <cell r="AI90">
            <v>15.197999999999999</v>
          </cell>
          <cell r="AJ90">
            <v>536.02246114288027</v>
          </cell>
          <cell r="AK90">
            <v>0</v>
          </cell>
          <cell r="AL90">
            <v>212.53862783424987</v>
          </cell>
          <cell r="AM90">
            <v>212.53862783424987</v>
          </cell>
          <cell r="AN90">
            <v>0</v>
          </cell>
          <cell r="AO90">
            <v>68.858974233128833</v>
          </cell>
          <cell r="AP90">
            <v>31.969889446794998</v>
          </cell>
          <cell r="AQ90">
            <v>0</v>
          </cell>
          <cell r="AR90">
            <v>0</v>
          </cell>
          <cell r="AS90">
            <v>47.085356888888889</v>
          </cell>
          <cell r="AT90">
            <v>0</v>
          </cell>
          <cell r="AU90">
            <v>358.77915665802846</v>
          </cell>
          <cell r="AV90">
            <v>64.181749999999994</v>
          </cell>
          <cell r="AW90">
            <v>0</v>
          </cell>
          <cell r="AX90">
            <v>6.8374336515402998</v>
          </cell>
          <cell r="AY90">
            <v>0</v>
          </cell>
          <cell r="AZ90">
            <v>0</v>
          </cell>
          <cell r="BA90">
            <v>22.349999999999998</v>
          </cell>
          <cell r="BB90">
            <v>0</v>
          </cell>
          <cell r="BC90">
            <v>2.98</v>
          </cell>
          <cell r="BD90">
            <v>58.795400000000001</v>
          </cell>
          <cell r="BE90">
            <v>155.1445836515403</v>
          </cell>
          <cell r="BF90">
            <v>513.92374030956876</v>
          </cell>
          <cell r="BG90">
            <v>22.098720833311454</v>
          </cell>
          <cell r="BH90">
            <v>4.2999999999999997E-2</v>
          </cell>
          <cell r="BI90">
            <v>536.02246114288027</v>
          </cell>
          <cell r="BJ90">
            <v>0</v>
          </cell>
          <cell r="BK90">
            <v>18513.343629406041</v>
          </cell>
          <cell r="BL90">
            <v>1573.6342084995135</v>
          </cell>
          <cell r="BM90">
            <v>222.16012355287251</v>
          </cell>
          <cell r="BN90" t="e">
            <v>#N/A</v>
          </cell>
          <cell r="BO90">
            <v>1351.4306942975097</v>
          </cell>
          <cell r="BP90">
            <v>0</v>
          </cell>
          <cell r="BQ90">
            <v>148.10674903524833</v>
          </cell>
          <cell r="BR90">
            <v>9.2566718147030205</v>
          </cell>
          <cell r="BS90">
            <v>0</v>
          </cell>
          <cell r="BT90">
            <v>0</v>
          </cell>
          <cell r="BU90">
            <v>5534.7521041571717</v>
          </cell>
          <cell r="BV90">
            <v>610.94033977039942</v>
          </cell>
          <cell r="BW90">
            <v>775.70909807211319</v>
          </cell>
          <cell r="BX90">
            <v>0</v>
          </cell>
          <cell r="BY90">
            <v>36</v>
          </cell>
          <cell r="BZ90">
            <v>3.9E-2</v>
          </cell>
          <cell r="CA90">
            <v>722.02040154683561</v>
          </cell>
          <cell r="CB90">
            <v>26156.765572952561</v>
          </cell>
          <cell r="CC90">
            <v>-765.2172736</v>
          </cell>
          <cell r="CD90">
            <v>705.69663695999998</v>
          </cell>
          <cell r="CE90">
            <v>26097.24493631256</v>
          </cell>
        </row>
        <row r="91">
          <cell r="A91">
            <v>42220</v>
          </cell>
          <cell r="B91">
            <v>6</v>
          </cell>
          <cell r="C91" t="str">
            <v>Tue</v>
          </cell>
          <cell r="D91">
            <v>36317.003118523506</v>
          </cell>
          <cell r="E91">
            <v>0</v>
          </cell>
          <cell r="F91">
            <v>36317.003118523506</v>
          </cell>
          <cell r="G91">
            <v>160.53200000000001</v>
          </cell>
          <cell r="H91">
            <v>36477.535118523505</v>
          </cell>
          <cell r="I91">
            <v>892.16511999999989</v>
          </cell>
          <cell r="J91">
            <v>534.15038060857989</v>
          </cell>
          <cell r="K91">
            <v>0</v>
          </cell>
          <cell r="L91">
            <v>534.15038060857989</v>
          </cell>
          <cell r="M91">
            <v>568.29843000000005</v>
          </cell>
          <cell r="N91">
            <v>71.820000000000007</v>
          </cell>
          <cell r="O91">
            <v>37</v>
          </cell>
          <cell r="P91">
            <v>190</v>
          </cell>
          <cell r="Q91">
            <v>0</v>
          </cell>
          <cell r="R91">
            <v>16.3</v>
          </cell>
          <cell r="S91">
            <v>12.5</v>
          </cell>
          <cell r="T91">
            <v>13.5</v>
          </cell>
          <cell r="U91">
            <v>190.83985674424889</v>
          </cell>
          <cell r="V91">
            <v>75.670040397235752</v>
          </cell>
          <cell r="W91">
            <v>0.64340985313110266</v>
          </cell>
          <cell r="X91">
            <v>35.378727284017792</v>
          </cell>
          <cell r="Y91">
            <v>35.546225284390374</v>
          </cell>
          <cell r="Z91">
            <v>0</v>
          </cell>
          <cell r="AA91">
            <v>1</v>
          </cell>
          <cell r="AB91">
            <v>35.546225284390374</v>
          </cell>
          <cell r="AC91">
            <v>0</v>
          </cell>
          <cell r="AD91">
            <v>35.546225284390374</v>
          </cell>
          <cell r="AE91">
            <v>46.433520000000001</v>
          </cell>
          <cell r="AF91">
            <v>48.686849578410062</v>
          </cell>
          <cell r="AG91">
            <v>0</v>
          </cell>
          <cell r="AH91">
            <v>468.39246841037556</v>
          </cell>
          <cell r="AI91">
            <v>13.668000000000001</v>
          </cell>
          <cell r="AJ91">
            <v>482.06046841037556</v>
          </cell>
          <cell r="AK91">
            <v>0</v>
          </cell>
          <cell r="AL91">
            <v>191.1421216764395</v>
          </cell>
          <cell r="AM91">
            <v>191.1421216764395</v>
          </cell>
          <cell r="AN91">
            <v>0</v>
          </cell>
          <cell r="AO91">
            <v>54.73405644171779</v>
          </cell>
          <cell r="AP91">
            <v>42.732030448686388</v>
          </cell>
          <cell r="AQ91">
            <v>0</v>
          </cell>
          <cell r="AR91">
            <v>0</v>
          </cell>
          <cell r="AS91">
            <v>42.096180000000004</v>
          </cell>
          <cell r="AT91">
            <v>0</v>
          </cell>
          <cell r="AU91">
            <v>322.66044961191824</v>
          </cell>
          <cell r="AV91">
            <v>57.720500000000001</v>
          </cell>
          <cell r="AW91">
            <v>0</v>
          </cell>
          <cell r="AX91">
            <v>6.1491014047409411</v>
          </cell>
          <cell r="AY91">
            <v>0</v>
          </cell>
          <cell r="AZ91">
            <v>0</v>
          </cell>
          <cell r="BA91">
            <v>20.100000000000001</v>
          </cell>
          <cell r="BB91">
            <v>0</v>
          </cell>
          <cell r="BC91">
            <v>2.68</v>
          </cell>
          <cell r="BD91">
            <v>52.876400000000004</v>
          </cell>
          <cell r="BE91">
            <v>139.52600140474095</v>
          </cell>
          <cell r="BF91">
            <v>462.18645101665919</v>
          </cell>
          <cell r="BG91">
            <v>19.874017393716343</v>
          </cell>
          <cell r="BH91">
            <v>4.2999999999999997E-2</v>
          </cell>
          <cell r="BI91">
            <v>482.06046841037556</v>
          </cell>
          <cell r="BJ91">
            <v>0</v>
          </cell>
          <cell r="BK91">
            <v>16649.58420362691</v>
          </cell>
          <cell r="BL91">
            <v>1415.2146573082875</v>
          </cell>
          <cell r="BM91">
            <v>199.79501044352293</v>
          </cell>
          <cell r="BN91" t="e">
            <v>#N/A</v>
          </cell>
          <cell r="BO91">
            <v>1215.3806244017874</v>
          </cell>
          <cell r="BP91">
            <v>0</v>
          </cell>
          <cell r="BQ91">
            <v>133.19667362901529</v>
          </cell>
          <cell r="BR91">
            <v>8.3247921018134559</v>
          </cell>
          <cell r="BS91">
            <v>0</v>
          </cell>
          <cell r="BT91">
            <v>0</v>
          </cell>
          <cell r="BU91">
            <v>4977.5622950138322</v>
          </cell>
          <cell r="BV91">
            <v>549.43627871968806</v>
          </cell>
          <cell r="BW91">
            <v>697.61757813196755</v>
          </cell>
          <cell r="BX91">
            <v>0</v>
          </cell>
          <cell r="BY91">
            <v>37</v>
          </cell>
          <cell r="BZ91">
            <v>3.9E-2</v>
          </cell>
          <cell r="CA91">
            <v>649.3337839414495</v>
          </cell>
          <cell r="CB91">
            <v>23523.53413943385</v>
          </cell>
          <cell r="CC91">
            <v>-688.1819776000001</v>
          </cell>
          <cell r="CD91">
            <v>634.65335135999999</v>
          </cell>
          <cell r="CE91">
            <v>23470.00551319385</v>
          </cell>
        </row>
        <row r="92">
          <cell r="A92">
            <v>42221</v>
          </cell>
          <cell r="B92">
            <v>6</v>
          </cell>
          <cell r="C92" t="str">
            <v>Wed</v>
          </cell>
          <cell r="D92">
            <v>47157.899571814101</v>
          </cell>
          <cell r="E92">
            <v>0</v>
          </cell>
          <cell r="F92">
            <v>47157.899571814101</v>
          </cell>
          <cell r="G92">
            <v>208.452</v>
          </cell>
          <cell r="H92">
            <v>47366.351571814099</v>
          </cell>
          <cell r="I92">
            <v>995.77139199999999</v>
          </cell>
          <cell r="J92">
            <v>617.24043981435887</v>
          </cell>
          <cell r="K92">
            <v>0</v>
          </cell>
          <cell r="L92">
            <v>617.24043981435887</v>
          </cell>
          <cell r="M92">
            <v>766.15047600000003</v>
          </cell>
          <cell r="N92">
            <v>82.992000000000004</v>
          </cell>
          <cell r="O92">
            <v>38</v>
          </cell>
          <cell r="P92">
            <v>190</v>
          </cell>
          <cell r="Q92">
            <v>0</v>
          </cell>
          <cell r="R92">
            <v>16.3</v>
          </cell>
          <cell r="S92">
            <v>12.5</v>
          </cell>
          <cell r="T92">
            <v>13.5</v>
          </cell>
          <cell r="U92">
            <v>190.83985674424889</v>
          </cell>
          <cell r="V92">
            <v>75.670040397235752</v>
          </cell>
          <cell r="W92">
            <v>0.64340985313110266</v>
          </cell>
          <cell r="X92">
            <v>35.378727284017792</v>
          </cell>
          <cell r="Y92">
            <v>35.546225284390374</v>
          </cell>
          <cell r="Z92">
            <v>0</v>
          </cell>
          <cell r="AA92">
            <v>1</v>
          </cell>
          <cell r="AB92">
            <v>35.546225284390374</v>
          </cell>
          <cell r="AC92">
            <v>0</v>
          </cell>
          <cell r="AD92">
            <v>35.546225284390374</v>
          </cell>
          <cell r="AE92">
            <v>46.433520000000001</v>
          </cell>
          <cell r="AF92">
            <v>48.686849578410062</v>
          </cell>
          <cell r="AG92">
            <v>0</v>
          </cell>
          <cell r="AH92">
            <v>608.21111569705477</v>
          </cell>
          <cell r="AI92">
            <v>17.747999999999998</v>
          </cell>
          <cell r="AJ92">
            <v>625.9591156970547</v>
          </cell>
          <cell r="AK92">
            <v>0</v>
          </cell>
          <cell r="AL92">
            <v>248.19947143060051</v>
          </cell>
          <cell r="AM92">
            <v>248.19947143060051</v>
          </cell>
          <cell r="AN92">
            <v>0</v>
          </cell>
          <cell r="AO92">
            <v>61.090269447852762</v>
          </cell>
          <cell r="AP92">
            <v>49.379235185148715</v>
          </cell>
          <cell r="AQ92">
            <v>0</v>
          </cell>
          <cell r="AR92">
            <v>0</v>
          </cell>
          <cell r="AS92">
            <v>56.75188711111111</v>
          </cell>
          <cell r="AT92">
            <v>0</v>
          </cell>
          <cell r="AU92">
            <v>418.97700173487885</v>
          </cell>
          <cell r="AV92">
            <v>74.950499999999991</v>
          </cell>
          <cell r="AW92">
            <v>0</v>
          </cell>
          <cell r="AX92">
            <v>7.984654062872564</v>
          </cell>
          <cell r="AY92">
            <v>0</v>
          </cell>
          <cell r="AZ92">
            <v>0</v>
          </cell>
          <cell r="BA92">
            <v>26.099999999999998</v>
          </cell>
          <cell r="BB92">
            <v>0</v>
          </cell>
          <cell r="BC92">
            <v>3.4799999999999995</v>
          </cell>
          <cell r="BD92">
            <v>68.660399999999996</v>
          </cell>
          <cell r="BE92">
            <v>181.17555406287255</v>
          </cell>
          <cell r="BF92">
            <v>600.15255579775146</v>
          </cell>
          <cell r="BG92">
            <v>25.806559899303306</v>
          </cell>
          <cell r="BH92">
            <v>4.2999999999999997E-2</v>
          </cell>
          <cell r="BI92">
            <v>625.9591156970547</v>
          </cell>
          <cell r="BJ92">
            <v>0</v>
          </cell>
          <cell r="BK92">
            <v>21619.609339037925</v>
          </cell>
          <cell r="BL92">
            <v>1837.6667938182238</v>
          </cell>
          <cell r="BM92">
            <v>259.43531206845512</v>
          </cell>
          <cell r="BN92" t="e">
            <v>#N/A</v>
          </cell>
          <cell r="BO92">
            <v>1578.1808107903803</v>
          </cell>
          <cell r="BP92">
            <v>0</v>
          </cell>
          <cell r="BQ92">
            <v>172.9568747123034</v>
          </cell>
          <cell r="BR92">
            <v>10.809804669518963</v>
          </cell>
          <cell r="BS92">
            <v>0</v>
          </cell>
          <cell r="BT92">
            <v>0</v>
          </cell>
          <cell r="BU92">
            <v>6463.4017860627373</v>
          </cell>
          <cell r="BV92">
            <v>713.4471081882516</v>
          </cell>
          <cell r="BW92">
            <v>905.86163130568912</v>
          </cell>
          <cell r="BX92">
            <v>0</v>
          </cell>
          <cell r="BY92">
            <v>38</v>
          </cell>
          <cell r="BZ92">
            <v>3.9E-2</v>
          </cell>
          <cell r="CA92">
            <v>843.16476422247911</v>
          </cell>
          <cell r="CB92">
            <v>30545.484628817085</v>
          </cell>
          <cell r="CC92">
            <v>-893.60943359999999</v>
          </cell>
          <cell r="CD92">
            <v>824.10211295999989</v>
          </cell>
          <cell r="CE92">
            <v>30475.977308177084</v>
          </cell>
        </row>
        <row r="93">
          <cell r="A93">
            <v>42222</v>
          </cell>
          <cell r="B93">
            <v>6</v>
          </cell>
          <cell r="C93" t="str">
            <v>Thu</v>
          </cell>
          <cell r="D93">
            <v>43634.608224494659</v>
          </cell>
          <cell r="E93">
            <v>0</v>
          </cell>
          <cell r="F93">
            <v>43634.608224494659</v>
          </cell>
          <cell r="G93">
            <v>192.87800000000001</v>
          </cell>
          <cell r="H93">
            <v>43827.486224494656</v>
          </cell>
          <cell r="I93">
            <v>1053.330432</v>
          </cell>
          <cell r="J93">
            <v>676.5904821042011</v>
          </cell>
          <cell r="K93">
            <v>0</v>
          </cell>
          <cell r="L93">
            <v>676.5904821042011</v>
          </cell>
          <cell r="M93">
            <v>673.53888000000006</v>
          </cell>
          <cell r="N93">
            <v>90.972000000000008</v>
          </cell>
          <cell r="O93">
            <v>39</v>
          </cell>
          <cell r="P93">
            <v>190</v>
          </cell>
          <cell r="Q93">
            <v>0</v>
          </cell>
          <cell r="R93">
            <v>16.3</v>
          </cell>
          <cell r="S93">
            <v>12.5</v>
          </cell>
          <cell r="T93">
            <v>13.5</v>
          </cell>
          <cell r="U93">
            <v>190.83985674424889</v>
          </cell>
          <cell r="V93">
            <v>75.670040397235752</v>
          </cell>
          <cell r="W93">
            <v>0.64340985313110266</v>
          </cell>
          <cell r="X93">
            <v>35.378727284017792</v>
          </cell>
          <cell r="Y93">
            <v>35.546225284390374</v>
          </cell>
          <cell r="Z93">
            <v>0</v>
          </cell>
          <cell r="AA93">
            <v>1</v>
          </cell>
          <cell r="AB93">
            <v>35.546225284390374</v>
          </cell>
          <cell r="AC93">
            <v>0</v>
          </cell>
          <cell r="AD93">
            <v>35.546225284390374</v>
          </cell>
          <cell r="AE93">
            <v>46.433520000000001</v>
          </cell>
          <cell r="AF93">
            <v>48.686849578410062</v>
          </cell>
          <cell r="AG93">
            <v>0</v>
          </cell>
          <cell r="AH93">
            <v>562.77005532888404</v>
          </cell>
          <cell r="AI93">
            <v>16.422000000000001</v>
          </cell>
          <cell r="AJ93">
            <v>579.19205532888407</v>
          </cell>
          <cell r="AK93">
            <v>0</v>
          </cell>
          <cell r="AL93">
            <v>229.65583276049819</v>
          </cell>
          <cell r="AM93">
            <v>229.65583276049819</v>
          </cell>
          <cell r="AN93">
            <v>0</v>
          </cell>
          <cell r="AO93">
            <v>64.621498895705514</v>
          </cell>
          <cell r="AP93">
            <v>54.127238568336097</v>
          </cell>
          <cell r="AQ93">
            <v>0</v>
          </cell>
          <cell r="AR93">
            <v>0</v>
          </cell>
          <cell r="AS93">
            <v>49.89176888888889</v>
          </cell>
          <cell r="AT93">
            <v>0</v>
          </cell>
          <cell r="AU93">
            <v>387.67412229491663</v>
          </cell>
          <cell r="AV93">
            <v>69.350750000000005</v>
          </cell>
          <cell r="AW93">
            <v>0</v>
          </cell>
          <cell r="AX93">
            <v>7.3880994489797871</v>
          </cell>
          <cell r="AY93">
            <v>0</v>
          </cell>
          <cell r="AZ93">
            <v>0</v>
          </cell>
          <cell r="BA93">
            <v>24.150000000000002</v>
          </cell>
          <cell r="BB93">
            <v>0</v>
          </cell>
          <cell r="BC93">
            <v>3.22</v>
          </cell>
          <cell r="BD93">
            <v>63.530600000000007</v>
          </cell>
          <cell r="BE93">
            <v>167.6394494489798</v>
          </cell>
          <cell r="BF93">
            <v>555.31357174389643</v>
          </cell>
          <cell r="BG93">
            <v>23.878483584987546</v>
          </cell>
          <cell r="BH93">
            <v>4.2999999999999997E-2</v>
          </cell>
          <cell r="BI93">
            <v>579.19205532888407</v>
          </cell>
          <cell r="BJ93">
            <v>0</v>
          </cell>
          <cell r="BK93">
            <v>20004.351170029346</v>
          </cell>
          <cell r="BL93">
            <v>1700.3698494524947</v>
          </cell>
          <cell r="BM93">
            <v>240.05221404035217</v>
          </cell>
          <cell r="BN93" t="e">
            <v>#N/A</v>
          </cell>
          <cell r="BO93">
            <v>1460.2707502140877</v>
          </cell>
          <cell r="BP93">
            <v>0</v>
          </cell>
          <cell r="BQ93">
            <v>160.03480936023479</v>
          </cell>
          <cell r="BR93">
            <v>10.002175585014674</v>
          </cell>
          <cell r="BS93">
            <v>0</v>
          </cell>
          <cell r="BT93">
            <v>0</v>
          </cell>
          <cell r="BU93">
            <v>5980.5039514718437</v>
          </cell>
          <cell r="BV93">
            <v>660.14358861096855</v>
          </cell>
          <cell r="BW93">
            <v>838.18231402422975</v>
          </cell>
          <cell r="BX93">
            <v>0</v>
          </cell>
          <cell r="BY93">
            <v>39</v>
          </cell>
          <cell r="BZ93">
            <v>3.9E-2</v>
          </cell>
          <cell r="CA93">
            <v>780.16969563114458</v>
          </cell>
          <cell r="CB93">
            <v>28263.350719767535</v>
          </cell>
          <cell r="CC93">
            <v>-826.84551040000008</v>
          </cell>
          <cell r="CD93">
            <v>762.53126543999997</v>
          </cell>
          <cell r="CE93">
            <v>28199.036474807534</v>
          </cell>
        </row>
        <row r="94">
          <cell r="A94">
            <v>42223</v>
          </cell>
          <cell r="B94">
            <v>6</v>
          </cell>
          <cell r="C94" t="str">
            <v>Fri</v>
          </cell>
          <cell r="D94">
            <v>56101.639145778841</v>
          </cell>
          <cell r="E94">
            <v>0</v>
          </cell>
          <cell r="F94">
            <v>56101.639145778841</v>
          </cell>
          <cell r="G94">
            <v>247.98599999999999</v>
          </cell>
          <cell r="H94">
            <v>56349.625145778838</v>
          </cell>
          <cell r="I94">
            <v>1306.5902079999998</v>
          </cell>
          <cell r="J94">
            <v>676.5904821042011</v>
          </cell>
          <cell r="K94">
            <v>0</v>
          </cell>
          <cell r="L94">
            <v>676.5904821042011</v>
          </cell>
          <cell r="M94">
            <v>799.82742000000007</v>
          </cell>
          <cell r="N94">
            <v>90.972000000000008</v>
          </cell>
          <cell r="O94">
            <v>40</v>
          </cell>
          <cell r="P94">
            <v>190</v>
          </cell>
          <cell r="Q94">
            <v>0</v>
          </cell>
          <cell r="R94">
            <v>16.3</v>
          </cell>
          <cell r="S94">
            <v>12.5</v>
          </cell>
          <cell r="T94">
            <v>13.5</v>
          </cell>
          <cell r="U94">
            <v>190.83985674424889</v>
          </cell>
          <cell r="V94">
            <v>75.670040397235752</v>
          </cell>
          <cell r="W94">
            <v>0.64340985313110266</v>
          </cell>
          <cell r="X94">
            <v>35.378727284017792</v>
          </cell>
          <cell r="Y94">
            <v>35.546225284390374</v>
          </cell>
          <cell r="Z94">
            <v>0</v>
          </cell>
          <cell r="AA94">
            <v>1</v>
          </cell>
          <cell r="AB94">
            <v>35.546225284390374</v>
          </cell>
          <cell r="AC94">
            <v>0</v>
          </cell>
          <cell r="AD94">
            <v>35.546225284390374</v>
          </cell>
          <cell r="AE94">
            <v>46.433520000000001</v>
          </cell>
          <cell r="AF94">
            <v>48.686849578410062</v>
          </cell>
          <cell r="AG94">
            <v>0</v>
          </cell>
          <cell r="AH94">
            <v>723.56149970856518</v>
          </cell>
          <cell r="AI94">
            <v>21.113999999999997</v>
          </cell>
          <cell r="AJ94">
            <v>744.6754997085651</v>
          </cell>
          <cell r="AK94">
            <v>0</v>
          </cell>
          <cell r="AL94">
            <v>295.2717849777834</v>
          </cell>
          <cell r="AM94">
            <v>295.2717849777834</v>
          </cell>
          <cell r="AN94">
            <v>0</v>
          </cell>
          <cell r="AO94">
            <v>80.158908466257657</v>
          </cell>
          <cell r="AP94">
            <v>54.127238568336097</v>
          </cell>
          <cell r="AQ94">
            <v>0</v>
          </cell>
          <cell r="AR94">
            <v>0</v>
          </cell>
          <cell r="AS94">
            <v>59.246475555555563</v>
          </cell>
          <cell r="AT94">
            <v>0</v>
          </cell>
          <cell r="AU94">
            <v>498.43815723632139</v>
          </cell>
          <cell r="AV94">
            <v>89.16525</v>
          </cell>
          <cell r="AW94">
            <v>0</v>
          </cell>
          <cell r="AX94">
            <v>9.4989850058311536</v>
          </cell>
          <cell r="AY94">
            <v>0</v>
          </cell>
          <cell r="AZ94">
            <v>0</v>
          </cell>
          <cell r="BA94">
            <v>31.049999999999997</v>
          </cell>
          <cell r="BB94">
            <v>0</v>
          </cell>
          <cell r="BC94">
            <v>4.1399999999999997</v>
          </cell>
          <cell r="BD94">
            <v>81.682199999999995</v>
          </cell>
          <cell r="BE94">
            <v>215.53643500583115</v>
          </cell>
          <cell r="BF94">
            <v>713.97459224215254</v>
          </cell>
          <cell r="BG94">
            <v>30.700907466412556</v>
          </cell>
          <cell r="BH94">
            <v>4.2999999999999997E-2</v>
          </cell>
          <cell r="BI94">
            <v>744.6754997085651</v>
          </cell>
          <cell r="BJ94">
            <v>0</v>
          </cell>
          <cell r="BK94">
            <v>25719.880075752015</v>
          </cell>
          <cell r="BL94">
            <v>2186.1898064389216</v>
          </cell>
          <cell r="BM94">
            <v>308.63856090902419</v>
          </cell>
          <cell r="BN94" t="e">
            <v>#N/A</v>
          </cell>
          <cell r="BO94">
            <v>1877.4909645609698</v>
          </cell>
          <cell r="BP94">
            <v>0</v>
          </cell>
          <cell r="BQ94">
            <v>205.75904060601613</v>
          </cell>
          <cell r="BR94">
            <v>12.859940037876008</v>
          </cell>
          <cell r="BS94">
            <v>0</v>
          </cell>
          <cell r="BT94">
            <v>0</v>
          </cell>
          <cell r="BU94">
            <v>7689.2193661780839</v>
          </cell>
          <cell r="BV94">
            <v>848.75604249981666</v>
          </cell>
          <cell r="BW94">
            <v>1077.6629751740095</v>
          </cell>
          <cell r="BX94">
            <v>0</v>
          </cell>
          <cell r="BY94">
            <v>40</v>
          </cell>
          <cell r="BZ94">
            <v>3.9E-2</v>
          </cell>
          <cell r="CA94">
            <v>1003.0753229543286</v>
          </cell>
          <cell r="CB94">
            <v>36338.593782558259</v>
          </cell>
          <cell r="CC94">
            <v>-1063.0870848</v>
          </cell>
          <cell r="CD94">
            <v>980.39734127999998</v>
          </cell>
          <cell r="CE94">
            <v>36255.904039038258</v>
          </cell>
        </row>
        <row r="95">
          <cell r="A95">
            <v>42224</v>
          </cell>
          <cell r="B95">
            <v>6</v>
          </cell>
          <cell r="C95" t="str">
            <v>Sat</v>
          </cell>
          <cell r="D95">
            <v>34690.868650529912</v>
          </cell>
          <cell r="E95">
            <v>0</v>
          </cell>
          <cell r="F95">
            <v>34690.868650529912</v>
          </cell>
          <cell r="G95">
            <v>153.34399999999999</v>
          </cell>
          <cell r="H95">
            <v>34844.212650529917</v>
          </cell>
          <cell r="I95">
            <v>385.64556799999997</v>
          </cell>
          <cell r="J95">
            <v>601.413761870401</v>
          </cell>
          <cell r="K95">
            <v>0</v>
          </cell>
          <cell r="L95">
            <v>601.413761870401</v>
          </cell>
          <cell r="M95">
            <v>576.71766600000001</v>
          </cell>
          <cell r="N95">
            <v>80.864000000000004</v>
          </cell>
          <cell r="O95">
            <v>41</v>
          </cell>
          <cell r="P95">
            <v>190</v>
          </cell>
          <cell r="Q95">
            <v>0</v>
          </cell>
          <cell r="R95">
            <v>16.3</v>
          </cell>
          <cell r="S95">
            <v>12.5</v>
          </cell>
          <cell r="T95">
            <v>13.5</v>
          </cell>
          <cell r="U95">
            <v>190.83985674424889</v>
          </cell>
          <cell r="V95">
            <v>75.670040397235752</v>
          </cell>
          <cell r="W95">
            <v>0.64340985313110266</v>
          </cell>
          <cell r="X95">
            <v>35.378727284017792</v>
          </cell>
          <cell r="Y95">
            <v>35.546225284390374</v>
          </cell>
          <cell r="Z95">
            <v>0</v>
          </cell>
          <cell r="AA95">
            <v>1</v>
          </cell>
          <cell r="AB95">
            <v>35.546225284390374</v>
          </cell>
          <cell r="AC95">
            <v>0</v>
          </cell>
          <cell r="AD95">
            <v>35.546225284390374</v>
          </cell>
          <cell r="AE95">
            <v>46.433520000000001</v>
          </cell>
          <cell r="AF95">
            <v>48.686849578410062</v>
          </cell>
          <cell r="AG95">
            <v>0</v>
          </cell>
          <cell r="AH95">
            <v>447.41967131737363</v>
          </cell>
          <cell r="AI95">
            <v>13.056000000000001</v>
          </cell>
          <cell r="AJ95">
            <v>460.47567131737367</v>
          </cell>
          <cell r="AK95">
            <v>0</v>
          </cell>
          <cell r="AL95">
            <v>182.58351921331533</v>
          </cell>
          <cell r="AM95">
            <v>182.58351921331533</v>
          </cell>
          <cell r="AN95">
            <v>0</v>
          </cell>
          <cell r="AO95">
            <v>23.659237300613498</v>
          </cell>
          <cell r="AP95">
            <v>48.113100949632077</v>
          </cell>
          <cell r="AQ95">
            <v>0</v>
          </cell>
          <cell r="AR95">
            <v>0</v>
          </cell>
          <cell r="AS95">
            <v>42.719827111111108</v>
          </cell>
          <cell r="AT95">
            <v>0</v>
          </cell>
          <cell r="AU95">
            <v>308.2129667934741</v>
          </cell>
          <cell r="AV95">
            <v>55.136000000000003</v>
          </cell>
          <cell r="AW95">
            <v>0</v>
          </cell>
          <cell r="AX95">
            <v>5.8737685060211975</v>
          </cell>
          <cell r="AY95">
            <v>0</v>
          </cell>
          <cell r="AZ95">
            <v>0</v>
          </cell>
          <cell r="BA95">
            <v>19.2</v>
          </cell>
          <cell r="BB95">
            <v>0</v>
          </cell>
          <cell r="BC95">
            <v>2.56</v>
          </cell>
          <cell r="BD95">
            <v>50.508800000000001</v>
          </cell>
          <cell r="BE95">
            <v>133.2785685060212</v>
          </cell>
          <cell r="BF95">
            <v>441.49153529949535</v>
          </cell>
          <cell r="BG95">
            <v>18.984136017878296</v>
          </cell>
          <cell r="BH95">
            <v>4.2999999999999997E-2</v>
          </cell>
          <cell r="BI95">
            <v>460.47567131737367</v>
          </cell>
          <cell r="BJ95">
            <v>0</v>
          </cell>
          <cell r="BK95">
            <v>15904.080433315257</v>
          </cell>
          <cell r="BL95">
            <v>1351.846836831797</v>
          </cell>
          <cell r="BM95">
            <v>190.84896519978309</v>
          </cell>
          <cell r="BN95" t="e">
            <v>#N/A</v>
          </cell>
          <cell r="BO95">
            <v>1160.9605964434984</v>
          </cell>
          <cell r="BP95">
            <v>0</v>
          </cell>
          <cell r="BQ95">
            <v>127.23264346652206</v>
          </cell>
          <cell r="BR95">
            <v>7.9520402166576289</v>
          </cell>
          <cell r="BS95">
            <v>0</v>
          </cell>
          <cell r="BT95">
            <v>0</v>
          </cell>
          <cell r="BU95">
            <v>4754.6863713564962</v>
          </cell>
          <cell r="BV95">
            <v>524.8346542994035</v>
          </cell>
          <cell r="BW95">
            <v>666.38097015590927</v>
          </cell>
          <cell r="BX95">
            <v>0</v>
          </cell>
          <cell r="BY95">
            <v>41</v>
          </cell>
          <cell r="BZ95">
            <v>3.9E-2</v>
          </cell>
          <cell r="CA95">
            <v>620.25913689929507</v>
          </cell>
          <cell r="CB95">
            <v>22470.241566026365</v>
          </cell>
          <cell r="CC95">
            <v>-657.36785920000011</v>
          </cell>
          <cell r="CD95">
            <v>606.23603711999999</v>
          </cell>
          <cell r="CE95">
            <v>22419.109743946363</v>
          </cell>
        </row>
        <row r="96">
          <cell r="A96">
            <v>42225</v>
          </cell>
          <cell r="B96">
            <v>6</v>
          </cell>
          <cell r="C96" t="str">
            <v>Sun</v>
          </cell>
          <cell r="D96">
            <v>12738.053332616453</v>
          </cell>
          <cell r="E96">
            <v>0</v>
          </cell>
          <cell r="F96">
            <v>12738.053332616453</v>
          </cell>
          <cell r="G96">
            <v>56.305999999999997</v>
          </cell>
          <cell r="H96">
            <v>12794.359332616452</v>
          </cell>
          <cell r="I96">
            <v>5.7559039999999992</v>
          </cell>
          <cell r="J96">
            <v>451.06032140280075</v>
          </cell>
          <cell r="K96">
            <v>0</v>
          </cell>
          <cell r="L96">
            <v>451.06032140280075</v>
          </cell>
          <cell r="M96">
            <v>185.22319200000004</v>
          </cell>
          <cell r="N96">
            <v>60.648000000000003</v>
          </cell>
          <cell r="O96">
            <v>42</v>
          </cell>
          <cell r="P96">
            <v>190</v>
          </cell>
          <cell r="Q96">
            <v>0</v>
          </cell>
          <cell r="R96">
            <v>16.3</v>
          </cell>
          <cell r="S96">
            <v>12.5</v>
          </cell>
          <cell r="T96">
            <v>13.5</v>
          </cell>
          <cell r="U96">
            <v>190.83985674424889</v>
          </cell>
          <cell r="V96">
            <v>75.670040397235752</v>
          </cell>
          <cell r="W96">
            <v>0.64340985313110266</v>
          </cell>
          <cell r="X96">
            <v>35.378727284017792</v>
          </cell>
          <cell r="Y96">
            <v>35.546225284390374</v>
          </cell>
          <cell r="Z96">
            <v>0</v>
          </cell>
          <cell r="AA96">
            <v>1</v>
          </cell>
          <cell r="AB96">
            <v>35.546225284390374</v>
          </cell>
          <cell r="AC96">
            <v>0</v>
          </cell>
          <cell r="AD96">
            <v>35.546225284390374</v>
          </cell>
          <cell r="AE96">
            <v>46.433520000000001</v>
          </cell>
          <cell r="AF96">
            <v>48.686849578410062</v>
          </cell>
          <cell r="AG96">
            <v>0</v>
          </cell>
          <cell r="AH96">
            <v>164.28691056184815</v>
          </cell>
          <cell r="AI96">
            <v>4.7939999999999996</v>
          </cell>
          <cell r="AJ96">
            <v>169.08091056184813</v>
          </cell>
          <cell r="AK96">
            <v>0</v>
          </cell>
          <cell r="AL96">
            <v>67.042385961139217</v>
          </cell>
          <cell r="AM96">
            <v>67.042385961139217</v>
          </cell>
          <cell r="AN96">
            <v>0</v>
          </cell>
          <cell r="AO96">
            <v>0.35312294478527606</v>
          </cell>
          <cell r="AP96">
            <v>36.08482571222406</v>
          </cell>
          <cell r="AQ96">
            <v>0</v>
          </cell>
          <cell r="AR96">
            <v>0</v>
          </cell>
          <cell r="AS96">
            <v>13.720236444444447</v>
          </cell>
          <cell r="AT96">
            <v>0</v>
          </cell>
          <cell r="AU96">
            <v>113.17194874447877</v>
          </cell>
          <cell r="AV96">
            <v>20.245249999999999</v>
          </cell>
          <cell r="AW96">
            <v>0</v>
          </cell>
          <cell r="AX96">
            <v>2.1567743733046583</v>
          </cell>
          <cell r="AY96">
            <v>0</v>
          </cell>
          <cell r="AZ96">
            <v>0</v>
          </cell>
          <cell r="BA96">
            <v>7.05</v>
          </cell>
          <cell r="BB96">
            <v>0</v>
          </cell>
          <cell r="BC96">
            <v>0.94</v>
          </cell>
          <cell r="BD96">
            <v>18.546200000000002</v>
          </cell>
          <cell r="BE96">
            <v>48.938224373304656</v>
          </cell>
          <cell r="BF96">
            <v>162.11017311778343</v>
          </cell>
          <cell r="BG96">
            <v>6.970737444064687</v>
          </cell>
          <cell r="BH96">
            <v>4.2999999999999997E-2</v>
          </cell>
          <cell r="BI96">
            <v>169.08091056184813</v>
          </cell>
          <cell r="BJ96">
            <v>0</v>
          </cell>
          <cell r="BK96">
            <v>5839.7795341079454</v>
          </cell>
          <cell r="BL96">
            <v>496.3812603991754</v>
          </cell>
          <cell r="BM96">
            <v>70.077354409295353</v>
          </cell>
          <cell r="BN96" t="e">
            <v>#N/A</v>
          </cell>
          <cell r="BO96">
            <v>426.290219006597</v>
          </cell>
          <cell r="BP96">
            <v>0</v>
          </cell>
          <cell r="BQ96">
            <v>46.718236272863571</v>
          </cell>
          <cell r="BR96">
            <v>2.9198897670539732</v>
          </cell>
          <cell r="BS96">
            <v>0</v>
          </cell>
          <cell r="BT96">
            <v>0</v>
          </cell>
          <cell r="BU96">
            <v>1745.8614019824636</v>
          </cell>
          <cell r="BV96">
            <v>192.71272462556223</v>
          </cell>
          <cell r="BW96">
            <v>244.68676247912296</v>
          </cell>
          <cell r="BX96">
            <v>0</v>
          </cell>
          <cell r="BY96">
            <v>42</v>
          </cell>
          <cell r="BZ96">
            <v>3.9E-2</v>
          </cell>
          <cell r="CA96">
            <v>227.75140183020989</v>
          </cell>
          <cell r="CB96">
            <v>8250.791825025306</v>
          </cell>
          <cell r="CC96">
            <v>-241.37726080000002</v>
          </cell>
          <cell r="CD96">
            <v>222.60229487999999</v>
          </cell>
          <cell r="CE96">
            <v>8232.0168591053043</v>
          </cell>
        </row>
        <row r="97">
          <cell r="A97">
            <v>42226</v>
          </cell>
          <cell r="B97">
            <v>7</v>
          </cell>
          <cell r="C97" t="str">
            <v>Mon</v>
          </cell>
          <cell r="D97">
            <v>42532.248608653776</v>
          </cell>
          <cell r="E97">
            <v>0</v>
          </cell>
          <cell r="F97">
            <v>42532.248608653776</v>
          </cell>
          <cell r="G97">
            <v>188.18699999999998</v>
          </cell>
          <cell r="H97">
            <v>42720.435608653774</v>
          </cell>
          <cell r="I97">
            <v>1090.1163000000001</v>
          </cell>
          <cell r="J97">
            <v>423.84929219706663</v>
          </cell>
          <cell r="K97">
            <v>0</v>
          </cell>
          <cell r="L97">
            <v>423.84929219706663</v>
          </cell>
          <cell r="M97">
            <v>665.436464</v>
          </cell>
          <cell r="N97">
            <v>39.491</v>
          </cell>
          <cell r="O97">
            <v>43</v>
          </cell>
          <cell r="P97">
            <v>195</v>
          </cell>
          <cell r="Q97">
            <v>0</v>
          </cell>
          <cell r="R97">
            <v>16.3</v>
          </cell>
          <cell r="S97">
            <v>12.5</v>
          </cell>
          <cell r="T97">
            <v>13.5</v>
          </cell>
          <cell r="U97">
            <v>195.86279155700535</v>
          </cell>
          <cell r="V97">
            <v>78.299641609452394</v>
          </cell>
          <cell r="W97">
            <v>0.62787725036145414</v>
          </cell>
          <cell r="X97">
            <v>33.859996667830707</v>
          </cell>
          <cell r="Y97">
            <v>35.9773765578691</v>
          </cell>
          <cell r="Z97">
            <v>0</v>
          </cell>
          <cell r="AA97">
            <v>1</v>
          </cell>
          <cell r="AB97">
            <v>35.9773765578691</v>
          </cell>
          <cell r="AC97">
            <v>0</v>
          </cell>
          <cell r="AD97">
            <v>35.9773765578691</v>
          </cell>
          <cell r="AE97">
            <v>46.609640000000006</v>
          </cell>
          <cell r="AF97">
            <v>49.162563678030267</v>
          </cell>
          <cell r="AG97">
            <v>0</v>
          </cell>
          <cell r="AH97">
            <v>530.55293036051557</v>
          </cell>
          <cell r="AI97">
            <v>15.048999999999999</v>
          </cell>
          <cell r="AJ97">
            <v>545.60193036051555</v>
          </cell>
          <cell r="AK97">
            <v>0</v>
          </cell>
          <cell r="AL97">
            <v>218.11409542899372</v>
          </cell>
          <cell r="AM97">
            <v>218.11409542899372</v>
          </cell>
          <cell r="AN97">
            <v>0</v>
          </cell>
          <cell r="AO97">
            <v>66.878300613496947</v>
          </cell>
          <cell r="AP97">
            <v>33.907943375765335</v>
          </cell>
          <cell r="AQ97">
            <v>0</v>
          </cell>
          <cell r="AR97">
            <v>0</v>
          </cell>
          <cell r="AS97">
            <v>49.291589925925926</v>
          </cell>
          <cell r="AT97">
            <v>0</v>
          </cell>
          <cell r="AU97">
            <v>367.87730713031885</v>
          </cell>
          <cell r="AV97">
            <v>64.181749999999994</v>
          </cell>
          <cell r="AW97">
            <v>0</v>
          </cell>
          <cell r="AX97">
            <v>6.9238174243461517</v>
          </cell>
          <cell r="AY97">
            <v>0</v>
          </cell>
          <cell r="AZ97">
            <v>0</v>
          </cell>
          <cell r="BA97">
            <v>22.349999999999998</v>
          </cell>
          <cell r="BB97">
            <v>0</v>
          </cell>
          <cell r="BC97">
            <v>2.98</v>
          </cell>
          <cell r="BD97">
            <v>58.795400000000001</v>
          </cell>
          <cell r="BE97">
            <v>155.23096742434612</v>
          </cell>
          <cell r="BF97">
            <v>523.10827455466494</v>
          </cell>
          <cell r="BG97">
            <v>22.49365580585059</v>
          </cell>
          <cell r="BH97">
            <v>4.2999999999999997E-2</v>
          </cell>
          <cell r="BI97">
            <v>545.60193036051555</v>
          </cell>
          <cell r="BJ97">
            <v>0</v>
          </cell>
          <cell r="BK97">
            <v>19087.90255946117</v>
          </cell>
          <cell r="BL97">
            <v>1622.4717175541994</v>
          </cell>
          <cell r="BM97">
            <v>229.05483071353405</v>
          </cell>
          <cell r="BN97" t="e">
            <v>#N/A</v>
          </cell>
          <cell r="BO97">
            <v>1393.3721495690418</v>
          </cell>
          <cell r="BP97">
            <v>0</v>
          </cell>
          <cell r="BQ97">
            <v>152.70322047568933</v>
          </cell>
          <cell r="BR97">
            <v>9.5439512797305834</v>
          </cell>
          <cell r="BS97">
            <v>0</v>
          </cell>
          <cell r="BT97">
            <v>0</v>
          </cell>
          <cell r="BU97">
            <v>5706.5223316612864</v>
          </cell>
          <cell r="BV97">
            <v>629.90078446221867</v>
          </cell>
          <cell r="BW97">
            <v>799.78311724142304</v>
          </cell>
          <cell r="BX97">
            <v>0</v>
          </cell>
          <cell r="BY97">
            <v>43</v>
          </cell>
          <cell r="BZ97">
            <v>3.9E-2</v>
          </cell>
          <cell r="CA97">
            <v>744.4281998189856</v>
          </cell>
          <cell r="CB97">
            <v>26968.536992645084</v>
          </cell>
          <cell r="CC97">
            <v>-846.77582080000002</v>
          </cell>
          <cell r="CD97">
            <v>701.42847236</v>
          </cell>
          <cell r="CE97">
            <v>26823.189644205082</v>
          </cell>
        </row>
        <row r="98">
          <cell r="A98">
            <v>42227</v>
          </cell>
          <cell r="B98">
            <v>7</v>
          </cell>
          <cell r="C98" t="str">
            <v>Tue</v>
          </cell>
          <cell r="D98">
            <v>38250.478614494001</v>
          </cell>
          <cell r="E98">
            <v>0</v>
          </cell>
          <cell r="F98">
            <v>38250.478614494001</v>
          </cell>
          <cell r="G98">
            <v>169.24200000000002</v>
          </cell>
          <cell r="H98">
            <v>38419.720614493999</v>
          </cell>
          <cell r="I98">
            <v>866.50270000000012</v>
          </cell>
          <cell r="J98">
            <v>566.53123214459413</v>
          </cell>
          <cell r="K98">
            <v>0</v>
          </cell>
          <cell r="L98">
            <v>566.53123214459413</v>
          </cell>
          <cell r="M98">
            <v>594.92664000000013</v>
          </cell>
          <cell r="N98">
            <v>52.785000000000004</v>
          </cell>
          <cell r="O98">
            <v>44</v>
          </cell>
          <cell r="P98">
            <v>195</v>
          </cell>
          <cell r="Q98">
            <v>0</v>
          </cell>
          <cell r="R98">
            <v>16.3</v>
          </cell>
          <cell r="S98">
            <v>12.5</v>
          </cell>
          <cell r="T98">
            <v>13.5</v>
          </cell>
          <cell r="U98">
            <v>195.86279155700535</v>
          </cell>
          <cell r="V98">
            <v>78.299641609452394</v>
          </cell>
          <cell r="W98">
            <v>0.62787725036145414</v>
          </cell>
          <cell r="X98">
            <v>33.859996667830707</v>
          </cell>
          <cell r="Y98">
            <v>35.9773765578691</v>
          </cell>
          <cell r="Z98">
            <v>0</v>
          </cell>
          <cell r="AA98">
            <v>1</v>
          </cell>
          <cell r="AB98">
            <v>35.9773765578691</v>
          </cell>
          <cell r="AC98">
            <v>0</v>
          </cell>
          <cell r="AD98">
            <v>35.9773765578691</v>
          </cell>
          <cell r="AE98">
            <v>46.609640000000006</v>
          </cell>
          <cell r="AF98">
            <v>49.162563678030267</v>
          </cell>
          <cell r="AG98">
            <v>0</v>
          </cell>
          <cell r="AH98">
            <v>477.14156153227577</v>
          </cell>
          <cell r="AI98">
            <v>13.534000000000001</v>
          </cell>
          <cell r="AJ98">
            <v>490.67556153227576</v>
          </cell>
          <cell r="AK98">
            <v>0</v>
          </cell>
          <cell r="AL98">
            <v>196.15630058714873</v>
          </cell>
          <cell r="AM98">
            <v>196.15630058714873</v>
          </cell>
          <cell r="AN98">
            <v>0</v>
          </cell>
          <cell r="AO98">
            <v>53.159674846625776</v>
          </cell>
          <cell r="AP98">
            <v>45.322498571567536</v>
          </cell>
          <cell r="AQ98">
            <v>0</v>
          </cell>
          <cell r="AR98">
            <v>0</v>
          </cell>
          <cell r="AS98">
            <v>44.068640000000009</v>
          </cell>
          <cell r="AT98">
            <v>0</v>
          </cell>
          <cell r="AU98">
            <v>330.84267889572305</v>
          </cell>
          <cell r="AV98">
            <v>57.720500000000001</v>
          </cell>
          <cell r="AW98">
            <v>0</v>
          </cell>
          <cell r="AX98">
            <v>6.2267888245797609</v>
          </cell>
          <cell r="AY98">
            <v>0</v>
          </cell>
          <cell r="AZ98">
            <v>0</v>
          </cell>
          <cell r="BA98">
            <v>20.100000000000001</v>
          </cell>
          <cell r="BB98">
            <v>0</v>
          </cell>
          <cell r="BC98">
            <v>2.68</v>
          </cell>
          <cell r="BD98">
            <v>52.876400000000004</v>
          </cell>
          <cell r="BE98">
            <v>139.60368882457976</v>
          </cell>
          <cell r="BF98">
            <v>470.44636772030276</v>
          </cell>
          <cell r="BG98">
            <v>20.229193811973015</v>
          </cell>
          <cell r="BH98">
            <v>4.2999999999999997E-2</v>
          </cell>
          <cell r="BI98">
            <v>490.67556153227576</v>
          </cell>
          <cell r="BJ98">
            <v>0</v>
          </cell>
          <cell r="BK98">
            <v>17166.301630656355</v>
          </cell>
          <cell r="BL98">
            <v>1459.1356386057903</v>
          </cell>
          <cell r="BM98">
            <v>205.99561956787628</v>
          </cell>
          <cell r="BN98" t="e">
            <v>#N/A</v>
          </cell>
          <cell r="BO98">
            <v>1253.0997855184671</v>
          </cell>
          <cell r="BP98">
            <v>0</v>
          </cell>
          <cell r="BQ98">
            <v>137.33041304525085</v>
          </cell>
          <cell r="BR98">
            <v>8.5831508153281781</v>
          </cell>
          <cell r="BS98">
            <v>0</v>
          </cell>
          <cell r="BT98">
            <v>0</v>
          </cell>
          <cell r="BU98">
            <v>5132.0402177356536</v>
          </cell>
          <cell r="BV98">
            <v>566.48795381165985</v>
          </cell>
          <cell r="BW98">
            <v>719.26803832450139</v>
          </cell>
          <cell r="BX98">
            <v>0</v>
          </cell>
          <cell r="BY98">
            <v>44</v>
          </cell>
          <cell r="BZ98">
            <v>3.9E-2</v>
          </cell>
          <cell r="CA98">
            <v>669.48576359559786</v>
          </cell>
          <cell r="CB98">
            <v>24253.583604123767</v>
          </cell>
          <cell r="CC98">
            <v>-761.5299328000001</v>
          </cell>
          <cell r="CD98">
            <v>630.81486776000008</v>
          </cell>
          <cell r="CE98">
            <v>24122.868539083767</v>
          </cell>
        </row>
        <row r="99">
          <cell r="A99">
            <v>42228</v>
          </cell>
          <cell r="B99">
            <v>7</v>
          </cell>
          <cell r="C99" t="str">
            <v>Wed</v>
          </cell>
          <cell r="D99">
            <v>49668.531932253398</v>
          </cell>
          <cell r="E99">
            <v>0</v>
          </cell>
          <cell r="F99">
            <v>49668.531932253398</v>
          </cell>
          <cell r="G99">
            <v>219.76199999999997</v>
          </cell>
          <cell r="H99">
            <v>49888.2939322534</v>
          </cell>
          <cell r="I99">
            <v>967.12882000000025</v>
          </cell>
          <cell r="J99">
            <v>654.65831270041986</v>
          </cell>
          <cell r="K99">
            <v>0</v>
          </cell>
          <cell r="L99">
            <v>654.65831270041986</v>
          </cell>
          <cell r="M99">
            <v>802.04924800000003</v>
          </cell>
          <cell r="N99">
            <v>60.996000000000002</v>
          </cell>
          <cell r="O99">
            <v>45</v>
          </cell>
          <cell r="P99">
            <v>195</v>
          </cell>
          <cell r="Q99">
            <v>0</v>
          </cell>
          <cell r="R99">
            <v>16.3</v>
          </cell>
          <cell r="S99">
            <v>12.5</v>
          </cell>
          <cell r="T99">
            <v>13.5</v>
          </cell>
          <cell r="U99">
            <v>195.86279155700535</v>
          </cell>
          <cell r="V99">
            <v>78.299641609452394</v>
          </cell>
          <cell r="W99">
            <v>0.62787725036145414</v>
          </cell>
          <cell r="X99">
            <v>33.859996667830707</v>
          </cell>
          <cell r="Y99">
            <v>35.9773765578691</v>
          </cell>
          <cell r="Z99">
            <v>0</v>
          </cell>
          <cell r="AA99">
            <v>1</v>
          </cell>
          <cell r="AB99">
            <v>35.9773765578691</v>
          </cell>
          <cell r="AC99">
            <v>0</v>
          </cell>
          <cell r="AD99">
            <v>35.9773765578691</v>
          </cell>
          <cell r="AE99">
            <v>46.609640000000006</v>
          </cell>
          <cell r="AF99">
            <v>49.162563678030267</v>
          </cell>
          <cell r="AG99">
            <v>0</v>
          </cell>
          <cell r="AH99">
            <v>619.57187840758195</v>
          </cell>
          <cell r="AI99">
            <v>17.573999999999998</v>
          </cell>
          <cell r="AJ99">
            <v>637.1458784075819</v>
          </cell>
          <cell r="AK99">
            <v>0</v>
          </cell>
          <cell r="AL99">
            <v>254.71042016540204</v>
          </cell>
          <cell r="AM99">
            <v>254.71042016540204</v>
          </cell>
          <cell r="AN99">
            <v>0</v>
          </cell>
          <cell r="AO99">
            <v>59.333056441717808</v>
          </cell>
          <cell r="AP99">
            <v>52.372665016033586</v>
          </cell>
          <cell r="AQ99">
            <v>0</v>
          </cell>
          <cell r="AR99">
            <v>0</v>
          </cell>
          <cell r="AS99">
            <v>59.41105540740741</v>
          </cell>
          <cell r="AT99">
            <v>0</v>
          </cell>
          <cell r="AU99">
            <v>429.60168752131193</v>
          </cell>
          <cell r="AV99">
            <v>74.950499999999991</v>
          </cell>
          <cell r="AW99">
            <v>0</v>
          </cell>
          <cell r="AX99">
            <v>8.085531757290136</v>
          </cell>
          <cell r="AY99">
            <v>0</v>
          </cell>
          <cell r="AZ99">
            <v>0</v>
          </cell>
          <cell r="BA99">
            <v>26.099999999999998</v>
          </cell>
          <cell r="BB99">
            <v>0</v>
          </cell>
          <cell r="BC99">
            <v>3.4799999999999995</v>
          </cell>
          <cell r="BD99">
            <v>68.660399999999996</v>
          </cell>
          <cell r="BE99">
            <v>181.27643175729011</v>
          </cell>
          <cell r="BF99">
            <v>610.87811927860207</v>
          </cell>
          <cell r="BG99">
            <v>26.267759128979883</v>
          </cell>
          <cell r="BH99">
            <v>4.2999999999999997E-2</v>
          </cell>
          <cell r="BI99">
            <v>637.1458784075819</v>
          </cell>
          <cell r="BJ99">
            <v>0</v>
          </cell>
          <cell r="BK99">
            <v>22290.570774135864</v>
          </cell>
          <cell r="BL99">
            <v>1894.6985158015484</v>
          </cell>
          <cell r="BM99">
            <v>267.48684928963036</v>
          </cell>
          <cell r="BN99" t="e">
            <v>#N/A</v>
          </cell>
          <cell r="BO99">
            <v>1627.1594229866662</v>
          </cell>
          <cell r="BP99">
            <v>0</v>
          </cell>
          <cell r="BQ99">
            <v>178.32456619308689</v>
          </cell>
          <cell r="BR99">
            <v>11.145285387067931</v>
          </cell>
          <cell r="BS99">
            <v>0</v>
          </cell>
          <cell r="BT99">
            <v>0</v>
          </cell>
          <cell r="BU99">
            <v>6663.9925215373405</v>
          </cell>
          <cell r="BV99">
            <v>735.58883554648355</v>
          </cell>
          <cell r="BW99">
            <v>933.97491543629269</v>
          </cell>
          <cell r="BX99">
            <v>0</v>
          </cell>
          <cell r="BY99">
            <v>45</v>
          </cell>
          <cell r="BZ99">
            <v>3.9E-2</v>
          </cell>
          <cell r="CA99">
            <v>869.33226019129859</v>
          </cell>
          <cell r="CB99">
            <v>31493.459306847279</v>
          </cell>
          <cell r="CC99">
            <v>-988.85230080000008</v>
          </cell>
          <cell r="CD99">
            <v>819.11781336000001</v>
          </cell>
          <cell r="CE99">
            <v>31323.724819407278</v>
          </cell>
        </row>
        <row r="100">
          <cell r="A100">
            <v>42229</v>
          </cell>
          <cell r="B100">
            <v>7</v>
          </cell>
          <cell r="C100" t="str">
            <v>Thu</v>
          </cell>
          <cell r="D100">
            <v>45957.664603981597</v>
          </cell>
          <cell r="E100">
            <v>0</v>
          </cell>
          <cell r="F100">
            <v>45957.664603981597</v>
          </cell>
          <cell r="G100">
            <v>203.34300000000002</v>
          </cell>
          <cell r="H100">
            <v>46161.007603981598</v>
          </cell>
          <cell r="I100">
            <v>1023.0322200000002</v>
          </cell>
          <cell r="J100">
            <v>717.6062273831526</v>
          </cell>
          <cell r="K100">
            <v>0</v>
          </cell>
          <cell r="L100">
            <v>717.6062273831526</v>
          </cell>
          <cell r="M100">
            <v>705.09824000000015</v>
          </cell>
          <cell r="N100">
            <v>66.861000000000004</v>
          </cell>
          <cell r="O100">
            <v>46</v>
          </cell>
          <cell r="P100">
            <v>195</v>
          </cell>
          <cell r="Q100">
            <v>0</v>
          </cell>
          <cell r="R100">
            <v>16.3</v>
          </cell>
          <cell r="S100">
            <v>12.5</v>
          </cell>
          <cell r="T100">
            <v>13.5</v>
          </cell>
          <cell r="U100">
            <v>195.86279155700535</v>
          </cell>
          <cell r="V100">
            <v>78.299641609452394</v>
          </cell>
          <cell r="W100">
            <v>0.62787725036145414</v>
          </cell>
          <cell r="X100">
            <v>33.859996667830707</v>
          </cell>
          <cell r="Y100">
            <v>35.9773765578691</v>
          </cell>
          <cell r="Z100">
            <v>0</v>
          </cell>
          <cell r="AA100">
            <v>1</v>
          </cell>
          <cell r="AB100">
            <v>35.9773765578691</v>
          </cell>
          <cell r="AC100">
            <v>0</v>
          </cell>
          <cell r="AD100">
            <v>35.9773765578691</v>
          </cell>
          <cell r="AE100">
            <v>46.609640000000006</v>
          </cell>
          <cell r="AF100">
            <v>49.162563678030267</v>
          </cell>
          <cell r="AG100">
            <v>0</v>
          </cell>
          <cell r="AH100">
            <v>573.28202542310748</v>
          </cell>
          <cell r="AI100">
            <v>16.260999999999999</v>
          </cell>
          <cell r="AJ100">
            <v>589.54302542310745</v>
          </cell>
          <cell r="AK100">
            <v>0</v>
          </cell>
          <cell r="AL100">
            <v>235.68033130246974</v>
          </cell>
          <cell r="AM100">
            <v>235.68033130246974</v>
          </cell>
          <cell r="AN100">
            <v>0</v>
          </cell>
          <cell r="AO100">
            <v>62.762712883435597</v>
          </cell>
          <cell r="AP100">
            <v>57.40849819065221</v>
          </cell>
          <cell r="AQ100">
            <v>0</v>
          </cell>
          <cell r="AR100">
            <v>0</v>
          </cell>
          <cell r="AS100">
            <v>52.229499259259264</v>
          </cell>
          <cell r="AT100">
            <v>0</v>
          </cell>
          <cell r="AU100">
            <v>397.50500971799556</v>
          </cell>
          <cell r="AV100">
            <v>69.350750000000005</v>
          </cell>
          <cell r="AW100">
            <v>0</v>
          </cell>
          <cell r="AX100">
            <v>7.481440304159265</v>
          </cell>
          <cell r="AY100">
            <v>0</v>
          </cell>
          <cell r="AZ100">
            <v>0</v>
          </cell>
          <cell r="BA100">
            <v>24.150000000000002</v>
          </cell>
          <cell r="BB100">
            <v>0</v>
          </cell>
          <cell r="BC100">
            <v>3.22</v>
          </cell>
          <cell r="BD100">
            <v>63.530600000000007</v>
          </cell>
          <cell r="BE100">
            <v>167.73279030415924</v>
          </cell>
          <cell r="BF100">
            <v>565.23780002215483</v>
          </cell>
          <cell r="BG100">
            <v>24.305225400952654</v>
          </cell>
          <cell r="BH100">
            <v>4.2999999999999997E-2</v>
          </cell>
          <cell r="BI100">
            <v>589.54302542310745</v>
          </cell>
          <cell r="BJ100">
            <v>0</v>
          </cell>
          <cell r="BK100">
            <v>20625.183302505025</v>
          </cell>
          <cell r="BL100">
            <v>1753.140580712927</v>
          </cell>
          <cell r="BM100">
            <v>247.50219963006029</v>
          </cell>
          <cell r="BN100" t="e">
            <v>#N/A</v>
          </cell>
          <cell r="BO100">
            <v>1505.5900408095015</v>
          </cell>
          <cell r="BP100">
            <v>0</v>
          </cell>
          <cell r="BQ100">
            <v>165.00146642004017</v>
          </cell>
          <cell r="BR100">
            <v>10.312591651252511</v>
          </cell>
          <cell r="BS100">
            <v>0</v>
          </cell>
          <cell r="BT100">
            <v>0</v>
          </cell>
          <cell r="BU100">
            <v>6166.1080228017927</v>
          </cell>
          <cell r="BV100">
            <v>680.6310489826659</v>
          </cell>
          <cell r="BW100">
            <v>864.1951803749605</v>
          </cell>
          <cell r="BX100">
            <v>0</v>
          </cell>
          <cell r="BY100">
            <v>46</v>
          </cell>
          <cell r="BZ100">
            <v>3.9E-2</v>
          </cell>
          <cell r="CA100">
            <v>804.38214879769589</v>
          </cell>
          <cell r="CB100">
            <v>29140.499703462137</v>
          </cell>
          <cell r="CC100">
            <v>-914.97253120000016</v>
          </cell>
          <cell r="CD100">
            <v>757.91935604000014</v>
          </cell>
          <cell r="CE100">
            <v>28983.446528302138</v>
          </cell>
        </row>
        <row r="101">
          <cell r="A101">
            <v>42230</v>
          </cell>
          <cell r="B101">
            <v>7</v>
          </cell>
          <cell r="C101" t="str">
            <v>Fri</v>
          </cell>
          <cell r="D101">
            <v>59088.425919404908</v>
          </cell>
          <cell r="E101">
            <v>0</v>
          </cell>
          <cell r="F101">
            <v>59088.425919404908</v>
          </cell>
          <cell r="G101">
            <v>261.44099999999997</v>
          </cell>
          <cell r="H101">
            <v>59349.866919404907</v>
          </cell>
          <cell r="I101">
            <v>1269.0071800000001</v>
          </cell>
          <cell r="J101">
            <v>717.6062273831526</v>
          </cell>
          <cell r="K101">
            <v>0</v>
          </cell>
          <cell r="L101">
            <v>717.6062273831526</v>
          </cell>
          <cell r="M101">
            <v>837.30416000000014</v>
          </cell>
          <cell r="N101">
            <v>66.861000000000004</v>
          </cell>
          <cell r="O101">
            <v>47</v>
          </cell>
          <cell r="P101">
            <v>195</v>
          </cell>
          <cell r="Q101">
            <v>0</v>
          </cell>
          <cell r="R101">
            <v>16.3</v>
          </cell>
          <cell r="S101">
            <v>12.5</v>
          </cell>
          <cell r="T101">
            <v>13.5</v>
          </cell>
          <cell r="U101">
            <v>195.86279155700535</v>
          </cell>
          <cell r="V101">
            <v>78.299641609452394</v>
          </cell>
          <cell r="W101">
            <v>0.62787725036145414</v>
          </cell>
          <cell r="X101">
            <v>33.859996667830707</v>
          </cell>
          <cell r="Y101">
            <v>35.9773765578691</v>
          </cell>
          <cell r="Z101">
            <v>0</v>
          </cell>
          <cell r="AA101">
            <v>1</v>
          </cell>
          <cell r="AB101">
            <v>35.9773765578691</v>
          </cell>
          <cell r="AC101">
            <v>0</v>
          </cell>
          <cell r="AD101">
            <v>35.9773765578691</v>
          </cell>
          <cell r="AE101">
            <v>46.609640000000006</v>
          </cell>
          <cell r="AF101">
            <v>49.162563678030267</v>
          </cell>
          <cell r="AG101">
            <v>0</v>
          </cell>
          <cell r="AH101">
            <v>737.07688982970956</v>
          </cell>
          <cell r="AI101">
            <v>20.907</v>
          </cell>
          <cell r="AJ101">
            <v>757.98388982970948</v>
          </cell>
          <cell r="AK101">
            <v>0</v>
          </cell>
          <cell r="AL101">
            <v>303.01756881746104</v>
          </cell>
          <cell r="AM101">
            <v>303.01756881746104</v>
          </cell>
          <cell r="AN101">
            <v>0</v>
          </cell>
          <cell r="AO101">
            <v>77.853201226993875</v>
          </cell>
          <cell r="AP101">
            <v>57.40849819065221</v>
          </cell>
          <cell r="AQ101">
            <v>0</v>
          </cell>
          <cell r="AR101">
            <v>0</v>
          </cell>
          <cell r="AS101">
            <v>62.022530370370376</v>
          </cell>
          <cell r="AT101">
            <v>0</v>
          </cell>
          <cell r="AU101">
            <v>511.07786963742285</v>
          </cell>
          <cell r="AV101">
            <v>89.16525</v>
          </cell>
          <cell r="AW101">
            <v>0</v>
          </cell>
          <cell r="AX101">
            <v>9.6189946767761967</v>
          </cell>
          <cell r="AY101">
            <v>0</v>
          </cell>
          <cell r="AZ101">
            <v>0</v>
          </cell>
          <cell r="BA101">
            <v>31.049999999999997</v>
          </cell>
          <cell r="BB101">
            <v>0</v>
          </cell>
          <cell r="BC101">
            <v>4.1399999999999997</v>
          </cell>
          <cell r="BD101">
            <v>81.682199999999995</v>
          </cell>
          <cell r="BE101">
            <v>215.65644467677615</v>
          </cell>
          <cell r="BF101">
            <v>726.73431431419897</v>
          </cell>
          <cell r="BG101">
            <v>31.24957551551055</v>
          </cell>
          <cell r="BH101">
            <v>4.2999999999999997E-2</v>
          </cell>
          <cell r="BI101">
            <v>757.98388982970948</v>
          </cell>
          <cell r="BJ101">
            <v>0</v>
          </cell>
          <cell r="BK101">
            <v>26518.092817506458</v>
          </cell>
          <cell r="BL101">
            <v>2254.0378894880491</v>
          </cell>
          <cell r="BM101">
            <v>318.21711381007748</v>
          </cell>
          <cell r="BN101" t="e">
            <v>#N/A</v>
          </cell>
          <cell r="BO101">
            <v>1935.7586238979304</v>
          </cell>
          <cell r="BP101">
            <v>0</v>
          </cell>
          <cell r="BQ101">
            <v>212.14474254005165</v>
          </cell>
          <cell r="BR101">
            <v>13.259046408753228</v>
          </cell>
          <cell r="BS101">
            <v>0</v>
          </cell>
          <cell r="BT101">
            <v>0</v>
          </cell>
          <cell r="BU101">
            <v>7927.8531721737336</v>
          </cell>
          <cell r="BV101">
            <v>875.09706297771322</v>
          </cell>
          <cell r="BW101">
            <v>1111.1080890535206</v>
          </cell>
          <cell r="BX101">
            <v>0</v>
          </cell>
          <cell r="BY101">
            <v>47</v>
          </cell>
          <cell r="BZ101">
            <v>3.9E-2</v>
          </cell>
          <cell r="CA101">
            <v>1034.2056198827518</v>
          </cell>
          <cell r="CB101">
            <v>37466.356761594179</v>
          </cell>
          <cell r="CC101">
            <v>-1176.3932544000002</v>
          </cell>
          <cell r="CD101">
            <v>974.46774348000008</v>
          </cell>
          <cell r="CE101">
            <v>37264.431250674177</v>
          </cell>
        </row>
        <row r="102">
          <cell r="A102">
            <v>42231</v>
          </cell>
          <cell r="B102">
            <v>7</v>
          </cell>
          <cell r="C102" t="str">
            <v>Sat</v>
          </cell>
          <cell r="D102">
            <v>36537.770616830087</v>
          </cell>
          <cell r="E102">
            <v>0</v>
          </cell>
          <cell r="F102">
            <v>36537.770616830087</v>
          </cell>
          <cell r="G102">
            <v>161.66400000000002</v>
          </cell>
          <cell r="H102">
            <v>36699.434616830091</v>
          </cell>
          <cell r="I102">
            <v>374.5527800000001</v>
          </cell>
          <cell r="J102">
            <v>637.87220211835779</v>
          </cell>
          <cell r="K102">
            <v>0</v>
          </cell>
          <cell r="L102">
            <v>637.87220211835779</v>
          </cell>
          <cell r="M102">
            <v>603.74036799999999</v>
          </cell>
          <cell r="N102">
            <v>59.431999999999995</v>
          </cell>
          <cell r="O102">
            <v>48</v>
          </cell>
          <cell r="P102">
            <v>195</v>
          </cell>
          <cell r="Q102">
            <v>0</v>
          </cell>
          <cell r="R102">
            <v>16.3</v>
          </cell>
          <cell r="S102">
            <v>12.5</v>
          </cell>
          <cell r="T102">
            <v>13.5</v>
          </cell>
          <cell r="U102">
            <v>195.86279155700535</v>
          </cell>
          <cell r="V102">
            <v>78.299641609452394</v>
          </cell>
          <cell r="W102">
            <v>0.62787725036145414</v>
          </cell>
          <cell r="X102">
            <v>33.859996667830707</v>
          </cell>
          <cell r="Y102">
            <v>35.9773765578691</v>
          </cell>
          <cell r="Z102">
            <v>0</v>
          </cell>
          <cell r="AA102">
            <v>1</v>
          </cell>
          <cell r="AB102">
            <v>35.9773765578691</v>
          </cell>
          <cell r="AC102">
            <v>0</v>
          </cell>
          <cell r="AD102">
            <v>35.9773765578691</v>
          </cell>
          <cell r="AE102">
            <v>46.609640000000006</v>
          </cell>
          <cell r="AF102">
            <v>49.162563678030267</v>
          </cell>
          <cell r="AG102">
            <v>0</v>
          </cell>
          <cell r="AH102">
            <v>455.77701400097982</v>
          </cell>
          <cell r="AI102">
            <v>12.928000000000001</v>
          </cell>
          <cell r="AJ102">
            <v>468.70501400097982</v>
          </cell>
          <cell r="AK102">
            <v>0</v>
          </cell>
          <cell r="AL102">
            <v>187.37318265041071</v>
          </cell>
          <cell r="AM102">
            <v>187.37318265041071</v>
          </cell>
          <cell r="AN102">
            <v>0</v>
          </cell>
          <cell r="AO102">
            <v>22.978698159509207</v>
          </cell>
          <cell r="AP102">
            <v>51.029776169468626</v>
          </cell>
          <cell r="AQ102">
            <v>0</v>
          </cell>
          <cell r="AR102">
            <v>0</v>
          </cell>
          <cell r="AS102">
            <v>44.721508740740738</v>
          </cell>
          <cell r="AT102">
            <v>0</v>
          </cell>
          <cell r="AU102">
            <v>316.0288276018847</v>
          </cell>
          <cell r="AV102">
            <v>55.136000000000003</v>
          </cell>
          <cell r="AW102">
            <v>0</v>
          </cell>
          <cell r="AX102">
            <v>5.9479773846732042</v>
          </cell>
          <cell r="AY102">
            <v>0</v>
          </cell>
          <cell r="AZ102">
            <v>0</v>
          </cell>
          <cell r="BA102">
            <v>19.2</v>
          </cell>
          <cell r="BB102">
            <v>0</v>
          </cell>
          <cell r="BC102">
            <v>2.56</v>
          </cell>
          <cell r="BD102">
            <v>50.508800000000001</v>
          </cell>
          <cell r="BE102">
            <v>133.3527773846732</v>
          </cell>
          <cell r="BF102">
            <v>449.38160498655787</v>
          </cell>
          <cell r="BG102">
            <v>19.323409014421983</v>
          </cell>
          <cell r="BH102">
            <v>4.2999999999999997E-2</v>
          </cell>
          <cell r="BI102">
            <v>468.70501400097982</v>
          </cell>
          <cell r="BJ102">
            <v>0</v>
          </cell>
          <cell r="BK102">
            <v>16397.661259134427</v>
          </cell>
          <cell r="BL102">
            <v>1393.8012070264265</v>
          </cell>
          <cell r="BM102">
            <v>196.77193510961314</v>
          </cell>
          <cell r="BN102" t="e">
            <v>#N/A</v>
          </cell>
          <cell r="BO102">
            <v>1196.9908398982373</v>
          </cell>
          <cell r="BP102">
            <v>0</v>
          </cell>
          <cell r="BQ102">
            <v>131.18129007307542</v>
          </cell>
          <cell r="BR102">
            <v>8.1988306295672135</v>
          </cell>
          <cell r="BS102">
            <v>0</v>
          </cell>
          <cell r="BT102">
            <v>0</v>
          </cell>
          <cell r="BU102">
            <v>4902.2473721654005</v>
          </cell>
          <cell r="BV102">
            <v>541.12282155143623</v>
          </cell>
          <cell r="BW102">
            <v>687.06200675773266</v>
          </cell>
          <cell r="BX102">
            <v>0</v>
          </cell>
          <cell r="BY102">
            <v>48</v>
          </cell>
          <cell r="BZ102">
            <v>3.9E-2</v>
          </cell>
          <cell r="CA102">
            <v>639.50878910624272</v>
          </cell>
          <cell r="CB102">
            <v>23167.60224871524</v>
          </cell>
          <cell r="CC102">
            <v>-727.43157760000008</v>
          </cell>
          <cell r="CD102">
            <v>602.56942592000007</v>
          </cell>
          <cell r="CE102">
            <v>23042.740097035239</v>
          </cell>
        </row>
        <row r="103">
          <cell r="A103">
            <v>42232</v>
          </cell>
          <cell r="B103">
            <v>7</v>
          </cell>
          <cell r="C103" t="str">
            <v>Sun</v>
          </cell>
          <cell r="D103">
            <v>13416.212648367298</v>
          </cell>
          <cell r="E103">
            <v>0</v>
          </cell>
          <cell r="F103">
            <v>13416.212648367298</v>
          </cell>
          <cell r="G103">
            <v>59.360999999999997</v>
          </cell>
          <cell r="H103">
            <v>13475.573648367297</v>
          </cell>
          <cell r="I103">
            <v>5.5903400000000012</v>
          </cell>
          <cell r="J103">
            <v>478.40415158876834</v>
          </cell>
          <cell r="K103">
            <v>0</v>
          </cell>
          <cell r="L103">
            <v>478.40415158876834</v>
          </cell>
          <cell r="M103">
            <v>193.90201600000003</v>
          </cell>
          <cell r="N103">
            <v>44.573999999999998</v>
          </cell>
          <cell r="O103">
            <v>49</v>
          </cell>
          <cell r="P103">
            <v>195</v>
          </cell>
          <cell r="Q103">
            <v>0</v>
          </cell>
          <cell r="R103">
            <v>16.3</v>
          </cell>
          <cell r="S103">
            <v>12.5</v>
          </cell>
          <cell r="T103">
            <v>13.5</v>
          </cell>
          <cell r="U103">
            <v>195.86279155700535</v>
          </cell>
          <cell r="V103">
            <v>78.299641609452394</v>
          </cell>
          <cell r="W103">
            <v>0.62787725036145414</v>
          </cell>
          <cell r="X103">
            <v>33.859996667830707</v>
          </cell>
          <cell r="Y103">
            <v>35.9773765578691</v>
          </cell>
          <cell r="Z103">
            <v>0</v>
          </cell>
          <cell r="AA103">
            <v>1</v>
          </cell>
          <cell r="AB103">
            <v>35.9773765578691</v>
          </cell>
          <cell r="AC103">
            <v>0</v>
          </cell>
          <cell r="AD103">
            <v>35.9773765578691</v>
          </cell>
          <cell r="AE103">
            <v>46.609640000000006</v>
          </cell>
          <cell r="AF103">
            <v>49.162563678030267</v>
          </cell>
          <cell r="AG103">
            <v>0</v>
          </cell>
          <cell r="AH103">
            <v>167.35562232848477</v>
          </cell>
          <cell r="AI103">
            <v>4.7469999999999999</v>
          </cell>
          <cell r="AJ103">
            <v>172.10262232848478</v>
          </cell>
          <cell r="AK103">
            <v>0</v>
          </cell>
          <cell r="AL103">
            <v>68.801090504447686</v>
          </cell>
          <cell r="AM103">
            <v>68.801090504447686</v>
          </cell>
          <cell r="AN103">
            <v>0</v>
          </cell>
          <cell r="AO103">
            <v>0.34296564417177922</v>
          </cell>
          <cell r="AP103">
            <v>38.272332127101471</v>
          </cell>
          <cell r="AQ103">
            <v>0</v>
          </cell>
          <cell r="AR103">
            <v>0</v>
          </cell>
          <cell r="AS103">
            <v>14.363112296296299</v>
          </cell>
          <cell r="AT103">
            <v>0</v>
          </cell>
          <cell r="AU103">
            <v>116.04183513506703</v>
          </cell>
          <cell r="AV103">
            <v>20.245249999999999</v>
          </cell>
          <cell r="AW103">
            <v>0</v>
          </cell>
          <cell r="AX103">
            <v>2.184022945934692</v>
          </cell>
          <cell r="AY103">
            <v>0</v>
          </cell>
          <cell r="AZ103">
            <v>0</v>
          </cell>
          <cell r="BA103">
            <v>7.05</v>
          </cell>
          <cell r="BB103">
            <v>0</v>
          </cell>
          <cell r="BC103">
            <v>0.94</v>
          </cell>
          <cell r="BD103">
            <v>18.546200000000002</v>
          </cell>
          <cell r="BE103">
            <v>48.965472945934685</v>
          </cell>
          <cell r="BF103">
            <v>165.00730808100172</v>
          </cell>
          <cell r="BG103">
            <v>7.0953142474830724</v>
          </cell>
          <cell r="BH103">
            <v>4.2999999999999997E-2</v>
          </cell>
          <cell r="BI103">
            <v>172.10262232848478</v>
          </cell>
          <cell r="BJ103">
            <v>0</v>
          </cell>
          <cell r="BK103">
            <v>6021.0162435884231</v>
          </cell>
          <cell r="BL103">
            <v>511.78638070501597</v>
          </cell>
          <cell r="BM103">
            <v>72.252194923061083</v>
          </cell>
          <cell r="BN103" t="e">
            <v>#N/A</v>
          </cell>
          <cell r="BO103">
            <v>439.52007402513402</v>
          </cell>
          <cell r="BP103">
            <v>0</v>
          </cell>
          <cell r="BQ103">
            <v>48.168129948707382</v>
          </cell>
          <cell r="BR103">
            <v>3.0105081217942113</v>
          </cell>
          <cell r="BS103">
            <v>0</v>
          </cell>
          <cell r="BT103">
            <v>0</v>
          </cell>
          <cell r="BU103">
            <v>1800.0439569669829</v>
          </cell>
          <cell r="BV103">
            <v>198.69353603841799</v>
          </cell>
          <cell r="BW103">
            <v>252.28058060635493</v>
          </cell>
          <cell r="BX103">
            <v>0</v>
          </cell>
          <cell r="BY103">
            <v>49</v>
          </cell>
          <cell r="BZ103">
            <v>3.9E-2</v>
          </cell>
          <cell r="CA103">
            <v>234.81963349994851</v>
          </cell>
          <cell r="CB103">
            <v>8506.8539507001278</v>
          </cell>
          <cell r="CC103">
            <v>-267.10378240000006</v>
          </cell>
          <cell r="CD103">
            <v>221.25596108000002</v>
          </cell>
          <cell r="CE103">
            <v>8461.0061293801282</v>
          </cell>
        </row>
        <row r="104">
          <cell r="A104">
            <v>42233</v>
          </cell>
          <cell r="B104">
            <v>8</v>
          </cell>
          <cell r="C104" t="str">
            <v>Mon</v>
          </cell>
          <cell r="D104">
            <v>41183.673270633109</v>
          </cell>
          <cell r="E104">
            <v>0</v>
          </cell>
          <cell r="F104">
            <v>41183.673270633109</v>
          </cell>
          <cell r="G104">
            <v>187.73999999999998</v>
          </cell>
          <cell r="H104">
            <v>41371.413270633107</v>
          </cell>
          <cell r="I104">
            <v>1056.0377100000001</v>
          </cell>
          <cell r="J104">
            <v>418.13851471776638</v>
          </cell>
          <cell r="K104">
            <v>0</v>
          </cell>
          <cell r="L104">
            <v>418.13851471776638</v>
          </cell>
          <cell r="M104">
            <v>679.01679999999999</v>
          </cell>
          <cell r="N104">
            <v>60.498999999999995</v>
          </cell>
          <cell r="O104">
            <v>50</v>
          </cell>
          <cell r="P104">
            <v>195</v>
          </cell>
          <cell r="Q104">
            <v>0</v>
          </cell>
          <cell r="R104">
            <v>16.3</v>
          </cell>
          <cell r="S104">
            <v>12.5</v>
          </cell>
          <cell r="T104">
            <v>13.5</v>
          </cell>
          <cell r="U104">
            <v>195.88892750676771</v>
          </cell>
          <cell r="V104">
            <v>77.041934075160256</v>
          </cell>
          <cell r="W104">
            <v>0.6371700295333711</v>
          </cell>
          <cell r="X104">
            <v>39.60744316057373</v>
          </cell>
          <cell r="Y104">
            <v>35.914488784872702</v>
          </cell>
          <cell r="Z104">
            <v>0</v>
          </cell>
          <cell r="AA104">
            <v>1</v>
          </cell>
          <cell r="AB104">
            <v>35.914488784872702</v>
          </cell>
          <cell r="AC104">
            <v>0</v>
          </cell>
          <cell r="AD104">
            <v>35.914488784872702</v>
          </cell>
          <cell r="AE104">
            <v>46.174520000000001</v>
          </cell>
          <cell r="AF104">
            <v>49.088811409977893</v>
          </cell>
          <cell r="AG104">
            <v>0</v>
          </cell>
          <cell r="AH104">
            <v>521.50263285197582</v>
          </cell>
          <cell r="AI104">
            <v>15.495999999999999</v>
          </cell>
          <cell r="AJ104">
            <v>536.9986328519758</v>
          </cell>
          <cell r="AK104">
            <v>0</v>
          </cell>
          <cell r="AL104">
            <v>211.19832446478517</v>
          </cell>
          <cell r="AM104">
            <v>211.19832446478517</v>
          </cell>
          <cell r="AN104">
            <v>0</v>
          </cell>
          <cell r="AO104">
            <v>64.787589570552157</v>
          </cell>
          <cell r="AP104">
            <v>33.451081177421308</v>
          </cell>
          <cell r="AQ104">
            <v>0</v>
          </cell>
          <cell r="AR104">
            <v>0</v>
          </cell>
          <cell r="AS104">
            <v>50.297540740740743</v>
          </cell>
          <cell r="AT104">
            <v>0</v>
          </cell>
          <cell r="AU104">
            <v>359.6826606331017</v>
          </cell>
          <cell r="AV104">
            <v>64.181749999999994</v>
          </cell>
          <cell r="AW104">
            <v>0</v>
          </cell>
          <cell r="AX104">
            <v>6.8698565308253237</v>
          </cell>
          <cell r="AY104">
            <v>0</v>
          </cell>
          <cell r="AZ104">
            <v>0</v>
          </cell>
          <cell r="BA104">
            <v>22.349999999999998</v>
          </cell>
          <cell r="BB104">
            <v>0</v>
          </cell>
          <cell r="BC104">
            <v>2.98</v>
          </cell>
          <cell r="BD104">
            <v>58.795400000000001</v>
          </cell>
          <cell r="BE104">
            <v>155.17700653082528</v>
          </cell>
          <cell r="BF104">
            <v>514.85966716392693</v>
          </cell>
          <cell r="BG104">
            <v>22.138965688048859</v>
          </cell>
          <cell r="BH104">
            <v>4.2999999999999997E-2</v>
          </cell>
          <cell r="BI104">
            <v>536.9986328519758</v>
          </cell>
          <cell r="BJ104">
            <v>0</v>
          </cell>
          <cell r="BK104">
            <v>18729.500458843871</v>
          </cell>
          <cell r="BL104">
            <v>1592.0075390017294</v>
          </cell>
          <cell r="BM104">
            <v>224.75400550612648</v>
          </cell>
          <cell r="BN104" t="e">
            <v>#N/A</v>
          </cell>
          <cell r="BO104">
            <v>1367.2096362289026</v>
          </cell>
          <cell r="BP104">
            <v>0</v>
          </cell>
          <cell r="BQ104">
            <v>149.83600367075098</v>
          </cell>
          <cell r="BR104">
            <v>9.3647502294219365</v>
          </cell>
          <cell r="BS104">
            <v>0</v>
          </cell>
          <cell r="BT104">
            <v>0</v>
          </cell>
          <cell r="BU104">
            <v>5599.3743836604108</v>
          </cell>
          <cell r="BV104">
            <v>618.07351514184779</v>
          </cell>
          <cell r="BW104">
            <v>784.76606922555834</v>
          </cell>
          <cell r="BX104">
            <v>0</v>
          </cell>
          <cell r="BY104">
            <v>50</v>
          </cell>
          <cell r="BZ104">
            <v>3.9E-2</v>
          </cell>
          <cell r="CA104">
            <v>730.45051789491106</v>
          </cell>
          <cell r="CB104">
            <v>26462.164944766602</v>
          </cell>
          <cell r="CC104">
            <v>-817.06069120000018</v>
          </cell>
          <cell r="CD104">
            <v>715.52036192000003</v>
          </cell>
          <cell r="CE104">
            <v>26360.624615486602</v>
          </cell>
        </row>
        <row r="105">
          <cell r="A105">
            <v>42234</v>
          </cell>
          <cell r="B105">
            <v>8</v>
          </cell>
          <cell r="C105" t="str">
            <v>Tue</v>
          </cell>
          <cell r="D105">
            <v>37037.665894394879</v>
          </cell>
          <cell r="E105">
            <v>0</v>
          </cell>
          <cell r="F105">
            <v>37037.665894394879</v>
          </cell>
          <cell r="G105">
            <v>168.84</v>
          </cell>
          <cell r="H105">
            <v>37206.505894394882</v>
          </cell>
          <cell r="I105">
            <v>839.41459000000009</v>
          </cell>
          <cell r="J105">
            <v>558.89801472176703</v>
          </cell>
          <cell r="K105">
            <v>0</v>
          </cell>
          <cell r="L105">
            <v>558.89801472176703</v>
          </cell>
          <cell r="M105">
            <v>607.0680000000001</v>
          </cell>
          <cell r="N105">
            <v>80.865000000000009</v>
          </cell>
          <cell r="O105">
            <v>51</v>
          </cell>
          <cell r="P105">
            <v>195</v>
          </cell>
          <cell r="Q105">
            <v>0</v>
          </cell>
          <cell r="R105">
            <v>16.3</v>
          </cell>
          <cell r="S105">
            <v>12.5</v>
          </cell>
          <cell r="T105">
            <v>13.5</v>
          </cell>
          <cell r="U105">
            <v>195.88892750676771</v>
          </cell>
          <cell r="V105">
            <v>77.041934075160256</v>
          </cell>
          <cell r="W105">
            <v>0.6371700295333711</v>
          </cell>
          <cell r="X105">
            <v>39.60744316057373</v>
          </cell>
          <cell r="Y105">
            <v>35.914488784872702</v>
          </cell>
          <cell r="Z105">
            <v>0</v>
          </cell>
          <cell r="AA105">
            <v>1</v>
          </cell>
          <cell r="AB105">
            <v>35.914488784872702</v>
          </cell>
          <cell r="AC105">
            <v>0</v>
          </cell>
          <cell r="AD105">
            <v>35.914488784872702</v>
          </cell>
          <cell r="AE105">
            <v>46.174520000000001</v>
          </cell>
          <cell r="AF105">
            <v>49.088811409977893</v>
          </cell>
          <cell r="AG105">
            <v>0</v>
          </cell>
          <cell r="AH105">
            <v>469.00236779976353</v>
          </cell>
          <cell r="AI105">
            <v>13.936</v>
          </cell>
          <cell r="AJ105">
            <v>482.93836779976351</v>
          </cell>
          <cell r="AK105">
            <v>0</v>
          </cell>
          <cell r="AL105">
            <v>189.93674817638401</v>
          </cell>
          <cell r="AM105">
            <v>189.93674817638401</v>
          </cell>
          <cell r="AN105">
            <v>0</v>
          </cell>
          <cell r="AO105">
            <v>51.49782760736197</v>
          </cell>
          <cell r="AP105">
            <v>44.711841177741356</v>
          </cell>
          <cell r="AQ105">
            <v>0</v>
          </cell>
          <cell r="AR105">
            <v>0</v>
          </cell>
          <cell r="AS105">
            <v>44.968000000000004</v>
          </cell>
          <cell r="AT105">
            <v>0</v>
          </cell>
          <cell r="AU105">
            <v>323.47299681097741</v>
          </cell>
          <cell r="AV105">
            <v>57.720500000000001</v>
          </cell>
          <cell r="AW105">
            <v>0</v>
          </cell>
          <cell r="AX105">
            <v>6.1782602357757952</v>
          </cell>
          <cell r="AY105">
            <v>0</v>
          </cell>
          <cell r="AZ105">
            <v>0</v>
          </cell>
          <cell r="BA105">
            <v>20.100000000000001</v>
          </cell>
          <cell r="BB105">
            <v>0</v>
          </cell>
          <cell r="BC105">
            <v>2.68</v>
          </cell>
          <cell r="BD105">
            <v>52.876400000000004</v>
          </cell>
          <cell r="BE105">
            <v>139.55516023577579</v>
          </cell>
          <cell r="BF105">
            <v>463.02815704675317</v>
          </cell>
          <cell r="BG105">
            <v>19.910210753010386</v>
          </cell>
          <cell r="BH105">
            <v>4.2999999999999997E-2</v>
          </cell>
          <cell r="BI105">
            <v>482.93836779976351</v>
          </cell>
          <cell r="BJ105">
            <v>0</v>
          </cell>
          <cell r="BK105">
            <v>16843.980278423351</v>
          </cell>
          <cell r="BL105">
            <v>1431.738323665985</v>
          </cell>
          <cell r="BM105">
            <v>202.1277633410802</v>
          </cell>
          <cell r="BN105" t="e">
            <v>#N/A</v>
          </cell>
          <cell r="BO105">
            <v>1229.5710822461272</v>
          </cell>
          <cell r="BP105">
            <v>0</v>
          </cell>
          <cell r="BQ105">
            <v>134.75184222738682</v>
          </cell>
          <cell r="BR105">
            <v>8.4219901392116761</v>
          </cell>
          <cell r="BS105">
            <v>0</v>
          </cell>
          <cell r="BT105">
            <v>0</v>
          </cell>
          <cell r="BU105">
            <v>5035.6789759093635</v>
          </cell>
          <cell r="BV105">
            <v>555.85134918797053</v>
          </cell>
          <cell r="BW105">
            <v>705.76277366593843</v>
          </cell>
          <cell r="BX105">
            <v>0</v>
          </cell>
          <cell r="BY105">
            <v>51</v>
          </cell>
          <cell r="BZ105">
            <v>3.9E-2</v>
          </cell>
          <cell r="CA105">
            <v>656.91523085851065</v>
          </cell>
          <cell r="CB105">
            <v>23798.188608045137</v>
          </cell>
          <cell r="CC105">
            <v>-734.80625920000023</v>
          </cell>
          <cell r="CD105">
            <v>643.48811072000012</v>
          </cell>
          <cell r="CE105">
            <v>23706.870459565132</v>
          </cell>
        </row>
        <row r="106">
          <cell r="A106">
            <v>42235</v>
          </cell>
          <cell r="B106">
            <v>8</v>
          </cell>
          <cell r="C106" t="str">
            <v>Wed</v>
          </cell>
          <cell r="D106">
            <v>48093.685564363499</v>
          </cell>
          <cell r="E106">
            <v>0</v>
          </cell>
          <cell r="F106">
            <v>48093.685564363499</v>
          </cell>
          <cell r="G106">
            <v>219.23999999999998</v>
          </cell>
          <cell r="H106">
            <v>48312.925564363497</v>
          </cell>
          <cell r="I106">
            <v>936.89499400000011</v>
          </cell>
          <cell r="J106">
            <v>645.83770590070856</v>
          </cell>
          <cell r="K106">
            <v>0</v>
          </cell>
          <cell r="L106">
            <v>645.83770590070856</v>
          </cell>
          <cell r="M106">
            <v>818.41759999999999</v>
          </cell>
          <cell r="N106">
            <v>93.444000000000003</v>
          </cell>
          <cell r="O106">
            <v>52</v>
          </cell>
          <cell r="P106">
            <v>195</v>
          </cell>
          <cell r="Q106">
            <v>0</v>
          </cell>
          <cell r="R106">
            <v>16.3</v>
          </cell>
          <cell r="S106">
            <v>12.5</v>
          </cell>
          <cell r="T106">
            <v>13.5</v>
          </cell>
          <cell r="U106">
            <v>195.88892750676771</v>
          </cell>
          <cell r="V106">
            <v>77.041934075160256</v>
          </cell>
          <cell r="W106">
            <v>0.6371700295333711</v>
          </cell>
          <cell r="X106">
            <v>39.60744316057373</v>
          </cell>
          <cell r="Y106">
            <v>35.914488784872702</v>
          </cell>
          <cell r="Z106">
            <v>0</v>
          </cell>
          <cell r="AA106">
            <v>1</v>
          </cell>
          <cell r="AB106">
            <v>35.914488784872702</v>
          </cell>
          <cell r="AC106">
            <v>0</v>
          </cell>
          <cell r="AD106">
            <v>35.914488784872702</v>
          </cell>
          <cell r="AE106">
            <v>46.174520000000001</v>
          </cell>
          <cell r="AF106">
            <v>49.088811409977893</v>
          </cell>
          <cell r="AG106">
            <v>0</v>
          </cell>
          <cell r="AH106">
            <v>609.00307460566307</v>
          </cell>
          <cell r="AI106">
            <v>18.096</v>
          </cell>
          <cell r="AJ106">
            <v>627.09907460566296</v>
          </cell>
          <cell r="AK106">
            <v>0</v>
          </cell>
          <cell r="AL106">
            <v>246.63428494545383</v>
          </cell>
          <cell r="AM106">
            <v>246.63428494545383</v>
          </cell>
          <cell r="AN106">
            <v>0</v>
          </cell>
          <cell r="AO106">
            <v>57.478220490797554</v>
          </cell>
          <cell r="AP106">
            <v>51.66701647205668</v>
          </cell>
          <cell r="AQ106">
            <v>0</v>
          </cell>
          <cell r="AR106">
            <v>0</v>
          </cell>
          <cell r="AS106">
            <v>60.623525925925925</v>
          </cell>
          <cell r="AT106">
            <v>0</v>
          </cell>
          <cell r="AU106">
            <v>420.0321003366422</v>
          </cell>
          <cell r="AV106">
            <v>74.950499999999991</v>
          </cell>
          <cell r="AW106">
            <v>0</v>
          </cell>
          <cell r="AX106">
            <v>8.0225170225745384</v>
          </cell>
          <cell r="AY106">
            <v>0</v>
          </cell>
          <cell r="AZ106">
            <v>0</v>
          </cell>
          <cell r="BA106">
            <v>26.099999999999998</v>
          </cell>
          <cell r="BB106">
            <v>0</v>
          </cell>
          <cell r="BC106">
            <v>3.4799999999999995</v>
          </cell>
          <cell r="BD106">
            <v>68.660399999999996</v>
          </cell>
          <cell r="BE106">
            <v>181.2134170225745</v>
          </cell>
          <cell r="BF106">
            <v>601.24551735921671</v>
          </cell>
          <cell r="BG106">
            <v>25.853557246446318</v>
          </cell>
          <cell r="BH106">
            <v>4.2999999999999997E-2</v>
          </cell>
          <cell r="BI106">
            <v>627.09907460566296</v>
          </cell>
          <cell r="BJ106">
            <v>0</v>
          </cell>
          <cell r="BK106">
            <v>21872.034092878079</v>
          </cell>
          <cell r="BL106">
            <v>1859.1228978946369</v>
          </cell>
          <cell r="BM106">
            <v>262.46440911453698</v>
          </cell>
          <cell r="BN106" t="e">
            <v>#N/A</v>
          </cell>
          <cell r="BO106">
            <v>1596.6072262001949</v>
          </cell>
          <cell r="BP106">
            <v>0</v>
          </cell>
          <cell r="BQ106">
            <v>174.97627274302465</v>
          </cell>
          <cell r="BR106">
            <v>10.936017046439041</v>
          </cell>
          <cell r="BS106">
            <v>0</v>
          </cell>
          <cell r="BT106">
            <v>0</v>
          </cell>
          <cell r="BU106">
            <v>6538.866729912158</v>
          </cell>
          <cell r="BV106">
            <v>721.77712506497664</v>
          </cell>
          <cell r="BW106">
            <v>916.43822849159153</v>
          </cell>
          <cell r="BX106">
            <v>0</v>
          </cell>
          <cell r="BY106">
            <v>52</v>
          </cell>
          <cell r="BZ106">
            <v>3.9E-2</v>
          </cell>
          <cell r="CA106">
            <v>853.0093296222451</v>
          </cell>
          <cell r="CB106">
            <v>30902.125505969052</v>
          </cell>
          <cell r="CC106">
            <v>-954.15141120000021</v>
          </cell>
          <cell r="CD106">
            <v>835.57411392000006</v>
          </cell>
          <cell r="CE106">
            <v>30783.548208689052</v>
          </cell>
        </row>
        <row r="107">
          <cell r="A107">
            <v>42236</v>
          </cell>
          <cell r="B107">
            <v>8</v>
          </cell>
          <cell r="C107" t="str">
            <v>Thu</v>
          </cell>
          <cell r="D107">
            <v>44500.479171623701</v>
          </cell>
          <cell r="E107">
            <v>0</v>
          </cell>
          <cell r="F107">
            <v>44500.479171623701</v>
          </cell>
          <cell r="G107">
            <v>202.86</v>
          </cell>
          <cell r="H107">
            <v>44703.339171623702</v>
          </cell>
          <cell r="I107">
            <v>991.05077400000005</v>
          </cell>
          <cell r="J107">
            <v>707.93748531423819</v>
          </cell>
          <cell r="K107">
            <v>0</v>
          </cell>
          <cell r="L107">
            <v>707.93748531423819</v>
          </cell>
          <cell r="M107">
            <v>719.48800000000006</v>
          </cell>
          <cell r="N107">
            <v>102.429</v>
          </cell>
          <cell r="O107">
            <v>53</v>
          </cell>
          <cell r="P107">
            <v>195</v>
          </cell>
          <cell r="Q107">
            <v>0</v>
          </cell>
          <cell r="R107">
            <v>16.3</v>
          </cell>
          <cell r="S107">
            <v>12.5</v>
          </cell>
          <cell r="T107">
            <v>13.5</v>
          </cell>
          <cell r="U107">
            <v>195.88892750676771</v>
          </cell>
          <cell r="V107">
            <v>77.041934075160256</v>
          </cell>
          <cell r="W107">
            <v>0.6371700295333711</v>
          </cell>
          <cell r="X107">
            <v>39.60744316057373</v>
          </cell>
          <cell r="Y107">
            <v>35.914488784872702</v>
          </cell>
          <cell r="Z107">
            <v>0</v>
          </cell>
          <cell r="AA107">
            <v>1</v>
          </cell>
          <cell r="AB107">
            <v>35.914488784872702</v>
          </cell>
          <cell r="AC107">
            <v>0</v>
          </cell>
          <cell r="AD107">
            <v>35.914488784872702</v>
          </cell>
          <cell r="AE107">
            <v>46.174520000000001</v>
          </cell>
          <cell r="AF107">
            <v>49.088811409977893</v>
          </cell>
          <cell r="AG107">
            <v>0</v>
          </cell>
          <cell r="AH107">
            <v>563.50284489374576</v>
          </cell>
          <cell r="AI107">
            <v>16.744</v>
          </cell>
          <cell r="AJ107">
            <v>580.24684489374567</v>
          </cell>
          <cell r="AK107">
            <v>0</v>
          </cell>
          <cell r="AL107">
            <v>228.20758549550615</v>
          </cell>
          <cell r="AM107">
            <v>228.20758549550615</v>
          </cell>
          <cell r="AN107">
            <v>0</v>
          </cell>
          <cell r="AO107">
            <v>60.800660981595094</v>
          </cell>
          <cell r="AP107">
            <v>56.634998825139057</v>
          </cell>
          <cell r="AQ107">
            <v>0</v>
          </cell>
          <cell r="AR107">
            <v>0</v>
          </cell>
          <cell r="AS107">
            <v>53.29540740740741</v>
          </cell>
          <cell r="AT107">
            <v>0</v>
          </cell>
          <cell r="AU107">
            <v>388.6503916908012</v>
          </cell>
          <cell r="AV107">
            <v>69.350750000000005</v>
          </cell>
          <cell r="AW107">
            <v>0</v>
          </cell>
          <cell r="AX107">
            <v>7.4231335668649479</v>
          </cell>
          <cell r="AY107">
            <v>0</v>
          </cell>
          <cell r="AZ107">
            <v>0</v>
          </cell>
          <cell r="BA107">
            <v>24.150000000000002</v>
          </cell>
          <cell r="BB107">
            <v>0</v>
          </cell>
          <cell r="BC107">
            <v>3.22</v>
          </cell>
          <cell r="BD107">
            <v>63.530600000000007</v>
          </cell>
          <cell r="BE107">
            <v>167.67448356686492</v>
          </cell>
          <cell r="BF107">
            <v>556.32487525766612</v>
          </cell>
          <cell r="BG107">
            <v>23.921969636079641</v>
          </cell>
          <cell r="BH107">
            <v>4.2999999999999997E-2</v>
          </cell>
          <cell r="BI107">
            <v>580.24684489374567</v>
          </cell>
          <cell r="BJ107">
            <v>0</v>
          </cell>
          <cell r="BK107">
            <v>20237.916603180292</v>
          </cell>
          <cell r="BL107">
            <v>1720.2229112703251</v>
          </cell>
          <cell r="BM107">
            <v>242.85499923816351</v>
          </cell>
          <cell r="BN107" t="e">
            <v>#N/A</v>
          </cell>
          <cell r="BO107">
            <v>1477.3204794151229</v>
          </cell>
          <cell r="BP107">
            <v>0</v>
          </cell>
          <cell r="BQ107">
            <v>161.90333282544236</v>
          </cell>
          <cell r="BR107">
            <v>10.118958301590148</v>
          </cell>
          <cell r="BS107">
            <v>0</v>
          </cell>
          <cell r="BT107">
            <v>0</v>
          </cell>
          <cell r="BU107">
            <v>6050.3307098612495</v>
          </cell>
          <cell r="BV107">
            <v>667.85124790494967</v>
          </cell>
          <cell r="BW107">
            <v>847.96870567325436</v>
          </cell>
          <cell r="BX107">
            <v>0</v>
          </cell>
          <cell r="BY107">
            <v>53</v>
          </cell>
          <cell r="BZ107">
            <v>3.9E-2</v>
          </cell>
          <cell r="CA107">
            <v>789.27874752403147</v>
          </cell>
          <cell r="CB107">
            <v>28593.346014143783</v>
          </cell>
          <cell r="CC107">
            <v>-882.86423680000019</v>
          </cell>
          <cell r="CD107">
            <v>773.14616288000002</v>
          </cell>
          <cell r="CE107">
            <v>28483.627940223778</v>
          </cell>
        </row>
        <row r="108">
          <cell r="A108">
            <v>42237</v>
          </cell>
          <cell r="B108">
            <v>8</v>
          </cell>
          <cell r="C108" t="str">
            <v>Fri</v>
          </cell>
          <cell r="D108">
            <v>57214.901792087607</v>
          </cell>
          <cell r="E108">
            <v>0</v>
          </cell>
          <cell r="F108">
            <v>57214.901792087607</v>
          </cell>
          <cell r="G108">
            <v>260.82</v>
          </cell>
          <cell r="H108">
            <v>57475.721792087614</v>
          </cell>
          <cell r="I108">
            <v>1229.3362059999999</v>
          </cell>
          <cell r="J108">
            <v>707.93748531423819</v>
          </cell>
          <cell r="K108">
            <v>0</v>
          </cell>
          <cell r="L108">
            <v>707.93748531423819</v>
          </cell>
          <cell r="M108">
            <v>854.39200000000005</v>
          </cell>
          <cell r="N108">
            <v>102.429</v>
          </cell>
          <cell r="O108">
            <v>54</v>
          </cell>
          <cell r="P108">
            <v>195</v>
          </cell>
          <cell r="Q108">
            <v>0</v>
          </cell>
          <cell r="R108">
            <v>16.3</v>
          </cell>
          <cell r="S108">
            <v>12.5</v>
          </cell>
          <cell r="T108">
            <v>13.5</v>
          </cell>
          <cell r="U108">
            <v>195.88892750676771</v>
          </cell>
          <cell r="V108">
            <v>77.041934075160256</v>
          </cell>
          <cell r="W108">
            <v>0.6371700295333711</v>
          </cell>
          <cell r="X108">
            <v>39.60744316057373</v>
          </cell>
          <cell r="Y108">
            <v>35.914488784872702</v>
          </cell>
          <cell r="Z108">
            <v>0</v>
          </cell>
          <cell r="AA108">
            <v>1</v>
          </cell>
          <cell r="AB108">
            <v>35.914488784872702</v>
          </cell>
          <cell r="AC108">
            <v>0</v>
          </cell>
          <cell r="AD108">
            <v>35.914488784872702</v>
          </cell>
          <cell r="AE108">
            <v>46.174520000000001</v>
          </cell>
          <cell r="AF108">
            <v>49.088811409977893</v>
          </cell>
          <cell r="AG108">
            <v>0</v>
          </cell>
          <cell r="AH108">
            <v>724.5036577205301</v>
          </cell>
          <cell r="AI108">
            <v>21.527999999999999</v>
          </cell>
          <cell r="AJ108">
            <v>746.03165772053012</v>
          </cell>
          <cell r="AK108">
            <v>0</v>
          </cell>
          <cell r="AL108">
            <v>293.40975277993647</v>
          </cell>
          <cell r="AM108">
            <v>293.40975277993647</v>
          </cell>
          <cell r="AN108">
            <v>0</v>
          </cell>
          <cell r="AO108">
            <v>75.419399141104293</v>
          </cell>
          <cell r="AP108">
            <v>56.634998825139057</v>
          </cell>
          <cell r="AQ108">
            <v>0</v>
          </cell>
          <cell r="AR108">
            <v>0</v>
          </cell>
          <cell r="AS108">
            <v>63.288296296296302</v>
          </cell>
          <cell r="AT108">
            <v>0</v>
          </cell>
          <cell r="AU108">
            <v>499.69336074531577</v>
          </cell>
          <cell r="AV108">
            <v>89.16525</v>
          </cell>
          <cell r="AW108">
            <v>0</v>
          </cell>
          <cell r="AX108">
            <v>9.5440288716835031</v>
          </cell>
          <cell r="AY108">
            <v>0</v>
          </cell>
          <cell r="AZ108">
            <v>0</v>
          </cell>
          <cell r="BA108">
            <v>31.049999999999997</v>
          </cell>
          <cell r="BB108">
            <v>0</v>
          </cell>
          <cell r="BC108">
            <v>4.1399999999999997</v>
          </cell>
          <cell r="BD108">
            <v>81.682199999999995</v>
          </cell>
          <cell r="BE108">
            <v>215.58147887168346</v>
          </cell>
          <cell r="BF108">
            <v>715.2748396169992</v>
          </cell>
          <cell r="BG108">
            <v>30.756818103530968</v>
          </cell>
          <cell r="BH108">
            <v>4.2999999999999997E-2</v>
          </cell>
          <cell r="BI108">
            <v>746.03165772053012</v>
          </cell>
          <cell r="BJ108">
            <v>0</v>
          </cell>
          <cell r="BK108">
            <v>26020.178489803231</v>
          </cell>
          <cell r="BL108">
            <v>2211.7151716332751</v>
          </cell>
          <cell r="BM108">
            <v>312.2421418776388</v>
          </cell>
          <cell r="BN108" t="e">
            <v>#N/A</v>
          </cell>
          <cell r="BO108">
            <v>1899.4120449623008</v>
          </cell>
          <cell r="BP108">
            <v>0</v>
          </cell>
          <cell r="BQ108">
            <v>208.16142791842586</v>
          </cell>
          <cell r="BR108">
            <v>13.010089244901616</v>
          </cell>
          <cell r="BS108">
            <v>0</v>
          </cell>
          <cell r="BT108">
            <v>0</v>
          </cell>
          <cell r="BU108">
            <v>7778.9966269644638</v>
          </cell>
          <cell r="BV108">
            <v>858.66589016350667</v>
          </cell>
          <cell r="BW108">
            <v>1090.2454787227555</v>
          </cell>
          <cell r="BX108">
            <v>0</v>
          </cell>
          <cell r="BY108">
            <v>54</v>
          </cell>
          <cell r="BZ108">
            <v>3.9E-2</v>
          </cell>
          <cell r="CA108">
            <v>1014.786961102326</v>
          </cell>
          <cell r="CB108">
            <v>36762.87344675629</v>
          </cell>
          <cell r="CC108">
            <v>-1135.1111616000003</v>
          </cell>
          <cell r="CD108">
            <v>994.04506656000001</v>
          </cell>
          <cell r="CE108">
            <v>36621.807351716285</v>
          </cell>
        </row>
        <row r="109">
          <cell r="A109">
            <v>42238</v>
          </cell>
          <cell r="B109">
            <v>8</v>
          </cell>
          <cell r="C109" t="str">
            <v>Sat</v>
          </cell>
          <cell r="D109">
            <v>35379.262943899586</v>
          </cell>
          <cell r="E109">
            <v>0</v>
          </cell>
          <cell r="F109">
            <v>35379.262943899586</v>
          </cell>
          <cell r="G109">
            <v>161.28</v>
          </cell>
          <cell r="H109">
            <v>35540.542943899585</v>
          </cell>
          <cell r="I109">
            <v>362.84372600000006</v>
          </cell>
          <cell r="J109">
            <v>629.27776472376729</v>
          </cell>
          <cell r="K109">
            <v>0</v>
          </cell>
          <cell r="L109">
            <v>629.27776472376729</v>
          </cell>
          <cell r="M109">
            <v>616.0616</v>
          </cell>
          <cell r="N109">
            <v>91.048000000000002</v>
          </cell>
          <cell r="O109">
            <v>55</v>
          </cell>
          <cell r="P109">
            <v>195</v>
          </cell>
          <cell r="Q109">
            <v>0</v>
          </cell>
          <cell r="R109">
            <v>16.3</v>
          </cell>
          <cell r="S109">
            <v>12.5</v>
          </cell>
          <cell r="T109">
            <v>13.5</v>
          </cell>
          <cell r="U109">
            <v>195.88892750676771</v>
          </cell>
          <cell r="V109">
            <v>77.041934075160256</v>
          </cell>
          <cell r="W109">
            <v>0.6371700295333711</v>
          </cell>
          <cell r="X109">
            <v>39.60744316057373</v>
          </cell>
          <cell r="Y109">
            <v>35.914488784872702</v>
          </cell>
          <cell r="Z109">
            <v>0</v>
          </cell>
          <cell r="AA109">
            <v>1</v>
          </cell>
          <cell r="AB109">
            <v>35.914488784872702</v>
          </cell>
          <cell r="AC109">
            <v>0</v>
          </cell>
          <cell r="AD109">
            <v>35.914488784872702</v>
          </cell>
          <cell r="AE109">
            <v>46.174520000000001</v>
          </cell>
          <cell r="AF109">
            <v>49.088811409977893</v>
          </cell>
          <cell r="AG109">
            <v>0</v>
          </cell>
          <cell r="AH109">
            <v>448.00226177887856</v>
          </cell>
          <cell r="AI109">
            <v>13.312000000000001</v>
          </cell>
          <cell r="AJ109">
            <v>461.31426177887857</v>
          </cell>
          <cell r="AK109">
            <v>0</v>
          </cell>
          <cell r="AL109">
            <v>181.43211766102351</v>
          </cell>
          <cell r="AM109">
            <v>181.43211766102351</v>
          </cell>
          <cell r="AN109">
            <v>0</v>
          </cell>
          <cell r="AO109">
            <v>22.260351288343561</v>
          </cell>
          <cell r="AP109">
            <v>50.342221177901379</v>
          </cell>
          <cell r="AQ109">
            <v>0</v>
          </cell>
          <cell r="AR109">
            <v>0</v>
          </cell>
          <cell r="AS109">
            <v>45.634192592592591</v>
          </cell>
          <cell r="AT109">
            <v>0</v>
          </cell>
          <cell r="AU109">
            <v>308.98913128212763</v>
          </cell>
          <cell r="AV109">
            <v>55.136000000000003</v>
          </cell>
          <cell r="AW109">
            <v>0</v>
          </cell>
          <cell r="AX109">
            <v>5.9016217177559831</v>
          </cell>
          <cell r="AY109">
            <v>0</v>
          </cell>
          <cell r="AZ109">
            <v>0</v>
          </cell>
          <cell r="BA109">
            <v>19.2</v>
          </cell>
          <cell r="BB109">
            <v>0</v>
          </cell>
          <cell r="BC109">
            <v>2.56</v>
          </cell>
          <cell r="BD109">
            <v>50.508800000000001</v>
          </cell>
          <cell r="BE109">
            <v>133.30642171775597</v>
          </cell>
          <cell r="BF109">
            <v>442.29555299988363</v>
          </cell>
          <cell r="BG109">
            <v>19.018708778994995</v>
          </cell>
          <cell r="BH109">
            <v>4.2999999999999997E-2</v>
          </cell>
          <cell r="BI109">
            <v>461.31426177887857</v>
          </cell>
          <cell r="BJ109">
            <v>0</v>
          </cell>
          <cell r="BK109">
            <v>16089.77220625514</v>
          </cell>
          <cell r="BL109">
            <v>1367.6306375316872</v>
          </cell>
          <cell r="BM109">
            <v>193.07726647506169</v>
          </cell>
          <cell r="BN109" t="e">
            <v>#N/A</v>
          </cell>
          <cell r="BO109">
            <v>1174.515660653017</v>
          </cell>
          <cell r="BP109">
            <v>0</v>
          </cell>
          <cell r="BQ109">
            <v>128.71817765004113</v>
          </cell>
          <cell r="BR109">
            <v>8.0448861031275705</v>
          </cell>
          <cell r="BS109">
            <v>0</v>
          </cell>
          <cell r="BT109">
            <v>0</v>
          </cell>
          <cell r="BU109">
            <v>4810.2008128089437</v>
          </cell>
          <cell r="BV109">
            <v>530.96248280641964</v>
          </cell>
          <cell r="BW109">
            <v>674.16145544209041</v>
          </cell>
          <cell r="BX109">
            <v>0</v>
          </cell>
          <cell r="BY109">
            <v>55</v>
          </cell>
          <cell r="BZ109">
            <v>3.9E-2</v>
          </cell>
          <cell r="CA109">
            <v>627.50111604395045</v>
          </cell>
          <cell r="CB109">
            <v>22732.598073356548</v>
          </cell>
          <cell r="CC109">
            <v>-701.90448640000022</v>
          </cell>
          <cell r="CD109">
            <v>614.67521024000007</v>
          </cell>
          <cell r="CE109">
            <v>22645.368797196545</v>
          </cell>
        </row>
        <row r="110">
          <cell r="A110">
            <v>42239</v>
          </cell>
          <cell r="B110">
            <v>8</v>
          </cell>
          <cell r="C110" t="str">
            <v>Sun</v>
          </cell>
          <cell r="D110">
            <v>12990.823112213129</v>
          </cell>
          <cell r="E110">
            <v>0</v>
          </cell>
          <cell r="F110">
            <v>12990.823112213129</v>
          </cell>
          <cell r="G110">
            <v>59.22</v>
          </cell>
          <cell r="H110">
            <v>13050.04311221313</v>
          </cell>
          <cell r="I110">
            <v>5.4155780000000009</v>
          </cell>
          <cell r="J110">
            <v>471.95832354282544</v>
          </cell>
          <cell r="K110">
            <v>0</v>
          </cell>
          <cell r="L110">
            <v>471.95832354282544</v>
          </cell>
          <cell r="M110">
            <v>197.85920000000002</v>
          </cell>
          <cell r="N110">
            <v>68.286000000000001</v>
          </cell>
          <cell r="O110">
            <v>56</v>
          </cell>
          <cell r="P110">
            <v>195</v>
          </cell>
          <cell r="Q110">
            <v>0</v>
          </cell>
          <cell r="R110">
            <v>16.3</v>
          </cell>
          <cell r="S110">
            <v>12.5</v>
          </cell>
          <cell r="T110">
            <v>13.5</v>
          </cell>
          <cell r="U110">
            <v>195.88892750676771</v>
          </cell>
          <cell r="V110">
            <v>77.041934075160256</v>
          </cell>
          <cell r="W110">
            <v>0.6371700295333711</v>
          </cell>
          <cell r="X110">
            <v>39.60744316057373</v>
          </cell>
          <cell r="Y110">
            <v>35.914488784872702</v>
          </cell>
          <cell r="Z110">
            <v>0</v>
          </cell>
          <cell r="AA110">
            <v>1</v>
          </cell>
          <cell r="AB110">
            <v>35.914488784872702</v>
          </cell>
          <cell r="AC110">
            <v>0</v>
          </cell>
          <cell r="AD110">
            <v>35.914488784872702</v>
          </cell>
          <cell r="AE110">
            <v>46.174520000000001</v>
          </cell>
          <cell r="AF110">
            <v>49.088811409977893</v>
          </cell>
          <cell r="AG110">
            <v>0</v>
          </cell>
          <cell r="AH110">
            <v>164.50083049693197</v>
          </cell>
          <cell r="AI110">
            <v>4.8879999999999999</v>
          </cell>
          <cell r="AJ110">
            <v>169.38883049693197</v>
          </cell>
          <cell r="AK110">
            <v>0</v>
          </cell>
          <cell r="AL110">
            <v>66.619605703657072</v>
          </cell>
          <cell r="AM110">
            <v>66.619605703657072</v>
          </cell>
          <cell r="AN110">
            <v>0</v>
          </cell>
          <cell r="AO110">
            <v>0.33224404907975463</v>
          </cell>
          <cell r="AP110">
            <v>37.756665883426038</v>
          </cell>
          <cell r="AQ110">
            <v>0</v>
          </cell>
          <cell r="AR110">
            <v>0</v>
          </cell>
          <cell r="AS110">
            <v>14.656237037037039</v>
          </cell>
          <cell r="AT110">
            <v>0</v>
          </cell>
          <cell r="AU110">
            <v>113.45694664265625</v>
          </cell>
          <cell r="AV110">
            <v>20.245249999999999</v>
          </cell>
          <cell r="AW110">
            <v>0</v>
          </cell>
          <cell r="AX110">
            <v>2.1670017244885251</v>
          </cell>
          <cell r="AY110">
            <v>0</v>
          </cell>
          <cell r="AZ110">
            <v>0</v>
          </cell>
          <cell r="BA110">
            <v>7.05</v>
          </cell>
          <cell r="BB110">
            <v>0</v>
          </cell>
          <cell r="BC110">
            <v>0.94</v>
          </cell>
          <cell r="BD110">
            <v>18.546200000000002</v>
          </cell>
          <cell r="BE110">
            <v>48.948451724488514</v>
          </cell>
          <cell r="BF110">
            <v>162.40539836714476</v>
          </cell>
          <cell r="BG110">
            <v>6.9834321297872251</v>
          </cell>
          <cell r="BH110">
            <v>4.2999999999999997E-2</v>
          </cell>
          <cell r="BI110">
            <v>169.38883049693197</v>
          </cell>
          <cell r="BJ110">
            <v>0</v>
          </cell>
          <cell r="BK110">
            <v>5907.9632319843095</v>
          </cell>
          <cell r="BL110">
            <v>502.17687471866634</v>
          </cell>
          <cell r="BM110">
            <v>70.895558783811708</v>
          </cell>
          <cell r="BN110" t="e">
            <v>#N/A</v>
          </cell>
          <cell r="BO110">
            <v>431.26746914602967</v>
          </cell>
          <cell r="BP110">
            <v>0</v>
          </cell>
          <cell r="BQ110">
            <v>47.263705855874477</v>
          </cell>
          <cell r="BR110">
            <v>2.9539816159921548</v>
          </cell>
          <cell r="BS110">
            <v>0</v>
          </cell>
          <cell r="BT110">
            <v>0</v>
          </cell>
          <cell r="BU110">
            <v>1766.2456109532841</v>
          </cell>
          <cell r="BV110">
            <v>194.9627866554822</v>
          </cell>
          <cell r="BW110">
            <v>247.54365942014257</v>
          </cell>
          <cell r="BX110">
            <v>0</v>
          </cell>
          <cell r="BY110">
            <v>56</v>
          </cell>
          <cell r="BZ110">
            <v>3.9E-2</v>
          </cell>
          <cell r="CA110">
            <v>230.41056604738804</v>
          </cell>
          <cell r="CB110">
            <v>8347.1258550606071</v>
          </cell>
          <cell r="CC110">
            <v>-257.73055360000006</v>
          </cell>
          <cell r="CD110">
            <v>225.70105376000001</v>
          </cell>
          <cell r="CE110">
            <v>8315.0963552206067</v>
          </cell>
        </row>
        <row r="111">
          <cell r="A111">
            <v>42240</v>
          </cell>
          <cell r="B111">
            <v>9</v>
          </cell>
          <cell r="C111" t="str">
            <v>Mon</v>
          </cell>
          <cell r="D111">
            <v>41964.947308582647</v>
          </cell>
          <cell r="E111">
            <v>0</v>
          </cell>
          <cell r="F111">
            <v>41964.947308582647</v>
          </cell>
          <cell r="G111">
            <v>184.46199999999999</v>
          </cell>
          <cell r="H111">
            <v>42149.409308582653</v>
          </cell>
          <cell r="I111">
            <v>1128.1806900000001</v>
          </cell>
          <cell r="J111">
            <v>419.79567618179249</v>
          </cell>
          <cell r="K111">
            <v>0</v>
          </cell>
          <cell r="L111">
            <v>419.79567618179249</v>
          </cell>
          <cell r="M111">
            <v>670.83773399999995</v>
          </cell>
          <cell r="N111">
            <v>61.003999999999998</v>
          </cell>
          <cell r="O111">
            <v>57</v>
          </cell>
          <cell r="P111">
            <v>195</v>
          </cell>
          <cell r="Q111">
            <v>0</v>
          </cell>
          <cell r="R111">
            <v>16.3</v>
          </cell>
          <cell r="S111">
            <v>12.5</v>
          </cell>
          <cell r="T111">
            <v>13.5</v>
          </cell>
          <cell r="U111">
            <v>195.85714607802316</v>
          </cell>
          <cell r="V111">
            <v>77.435315510235185</v>
          </cell>
          <cell r="W111">
            <v>0.63086557813789645</v>
          </cell>
          <cell r="X111">
            <v>39.380086253442492</v>
          </cell>
          <cell r="Y111">
            <v>35.6796290998061</v>
          </cell>
          <cell r="Z111">
            <v>0</v>
          </cell>
          <cell r="AA111">
            <v>1</v>
          </cell>
          <cell r="AB111">
            <v>35.6796290998061</v>
          </cell>
          <cell r="AC111">
            <v>0</v>
          </cell>
          <cell r="AD111">
            <v>35.6796290998061</v>
          </cell>
          <cell r="AE111">
            <v>48.153279999999995</v>
          </cell>
          <cell r="AF111">
            <v>48.85127508765494</v>
          </cell>
          <cell r="AG111">
            <v>0</v>
          </cell>
          <cell r="AH111">
            <v>528.37465443005726</v>
          </cell>
          <cell r="AI111">
            <v>15.943</v>
          </cell>
          <cell r="AJ111">
            <v>544.31765443005725</v>
          </cell>
          <cell r="AK111">
            <v>0</v>
          </cell>
          <cell r="AL111">
            <v>215.20485799273155</v>
          </cell>
          <cell r="AM111">
            <v>215.20485799273155</v>
          </cell>
          <cell r="AN111">
            <v>0</v>
          </cell>
          <cell r="AO111">
            <v>69.213539263803682</v>
          </cell>
          <cell r="AP111">
            <v>33.583654094543398</v>
          </cell>
          <cell r="AQ111">
            <v>0</v>
          </cell>
          <cell r="AR111">
            <v>0</v>
          </cell>
          <cell r="AS111">
            <v>49.691684000000002</v>
          </cell>
          <cell r="AT111">
            <v>0</v>
          </cell>
          <cell r="AU111">
            <v>366.66881938993589</v>
          </cell>
          <cell r="AV111">
            <v>64.181749999999994</v>
          </cell>
          <cell r="AW111">
            <v>0</v>
          </cell>
          <cell r="AX111">
            <v>6.9009763723433064</v>
          </cell>
          <cell r="AY111">
            <v>0</v>
          </cell>
          <cell r="AZ111">
            <v>0</v>
          </cell>
          <cell r="BA111">
            <v>22.349999999999998</v>
          </cell>
          <cell r="BB111">
            <v>0</v>
          </cell>
          <cell r="BC111">
            <v>2.98</v>
          </cell>
          <cell r="BD111">
            <v>58.795400000000001</v>
          </cell>
          <cell r="BE111">
            <v>155.20812637234332</v>
          </cell>
          <cell r="BF111">
            <v>521.87694576227921</v>
          </cell>
          <cell r="BG111">
            <v>22.440708667778004</v>
          </cell>
          <cell r="BH111">
            <v>4.2999999999999997E-2</v>
          </cell>
          <cell r="BI111">
            <v>544.31765443005725</v>
          </cell>
          <cell r="BJ111">
            <v>0</v>
          </cell>
          <cell r="BK111">
            <v>18852.21169580266</v>
          </cell>
          <cell r="BL111">
            <v>1602.4379941432264</v>
          </cell>
          <cell r="BM111">
            <v>226.22654034963196</v>
          </cell>
          <cell r="BN111" t="e">
            <v>#N/A</v>
          </cell>
          <cell r="BO111">
            <v>1376.1672689224322</v>
          </cell>
          <cell r="BP111">
            <v>0</v>
          </cell>
          <cell r="BQ111">
            <v>150.8176935664213</v>
          </cell>
          <cell r="BR111">
            <v>9.4261058479013311</v>
          </cell>
          <cell r="BS111">
            <v>0</v>
          </cell>
          <cell r="BT111">
            <v>0</v>
          </cell>
          <cell r="BU111">
            <v>5636.0601542352415</v>
          </cell>
          <cell r="BV111">
            <v>622.12298596148787</v>
          </cell>
          <cell r="BW111">
            <v>789.90767005413147</v>
          </cell>
          <cell r="BX111">
            <v>0</v>
          </cell>
          <cell r="BY111">
            <v>57</v>
          </cell>
          <cell r="BZ111">
            <v>3.9E-2</v>
          </cell>
          <cell r="CA111">
            <v>735.23625613630372</v>
          </cell>
          <cell r="CB111">
            <v>26635.538762189826</v>
          </cell>
          <cell r="CC111">
            <v>-812.63503360000004</v>
          </cell>
          <cell r="CD111">
            <v>767.70774303999985</v>
          </cell>
          <cell r="CE111">
            <v>26590.611471629825</v>
          </cell>
        </row>
        <row r="112">
          <cell r="A112">
            <v>42241</v>
          </cell>
          <cell r="B112">
            <v>9</v>
          </cell>
          <cell r="C112" t="str">
            <v>Tue</v>
          </cell>
          <cell r="D112">
            <v>37740.288183557554</v>
          </cell>
          <cell r="E112">
            <v>0</v>
          </cell>
          <cell r="F112">
            <v>37740.288183557554</v>
          </cell>
          <cell r="G112">
            <v>165.892</v>
          </cell>
          <cell r="H112">
            <v>37906.180183557553</v>
          </cell>
          <cell r="I112">
            <v>896.7590100000001</v>
          </cell>
          <cell r="J112">
            <v>561.11303252021776</v>
          </cell>
          <cell r="K112">
            <v>0</v>
          </cell>
          <cell r="L112">
            <v>561.11303252021776</v>
          </cell>
          <cell r="M112">
            <v>599.7555900000001</v>
          </cell>
          <cell r="N112">
            <v>81.540000000000006</v>
          </cell>
          <cell r="O112">
            <v>58</v>
          </cell>
          <cell r="P112">
            <v>195</v>
          </cell>
          <cell r="Q112">
            <v>0</v>
          </cell>
          <cell r="R112">
            <v>16.3</v>
          </cell>
          <cell r="S112">
            <v>12.5</v>
          </cell>
          <cell r="T112">
            <v>13.5</v>
          </cell>
          <cell r="U112">
            <v>195.85714607802316</v>
          </cell>
          <cell r="V112">
            <v>77.435315510235185</v>
          </cell>
          <cell r="W112">
            <v>0.63086557813789645</v>
          </cell>
          <cell r="X112">
            <v>39.380086253442492</v>
          </cell>
          <cell r="Y112">
            <v>35.6796290998061</v>
          </cell>
          <cell r="Z112">
            <v>0</v>
          </cell>
          <cell r="AA112">
            <v>1</v>
          </cell>
          <cell r="AB112">
            <v>35.6796290998061</v>
          </cell>
          <cell r="AC112">
            <v>0</v>
          </cell>
          <cell r="AD112">
            <v>35.6796290998061</v>
          </cell>
          <cell r="AE112">
            <v>48.153279999999995</v>
          </cell>
          <cell r="AF112">
            <v>48.85127508765494</v>
          </cell>
          <cell r="AG112">
            <v>0</v>
          </cell>
          <cell r="AH112">
            <v>475.18257512501799</v>
          </cell>
          <cell r="AI112">
            <v>14.338000000000001</v>
          </cell>
          <cell r="AJ112">
            <v>489.52057512501796</v>
          </cell>
          <cell r="AK112">
            <v>0</v>
          </cell>
          <cell r="AL112">
            <v>193.53993940285926</v>
          </cell>
          <cell r="AM112">
            <v>193.53993940285926</v>
          </cell>
          <cell r="AN112">
            <v>0</v>
          </cell>
          <cell r="AO112">
            <v>55.015890184049077</v>
          </cell>
          <cell r="AP112">
            <v>44.889042601617419</v>
          </cell>
          <cell r="AQ112">
            <v>0</v>
          </cell>
          <cell r="AR112">
            <v>0</v>
          </cell>
          <cell r="AS112">
            <v>44.426340000000003</v>
          </cell>
          <cell r="AT112">
            <v>0</v>
          </cell>
          <cell r="AU112">
            <v>329.75585099497596</v>
          </cell>
          <cell r="AV112">
            <v>57.720500000000001</v>
          </cell>
          <cell r="AW112">
            <v>0</v>
          </cell>
          <cell r="AX112">
            <v>6.2062472073423027</v>
          </cell>
          <cell r="AY112">
            <v>0</v>
          </cell>
          <cell r="AZ112">
            <v>0</v>
          </cell>
          <cell r="BA112">
            <v>20.100000000000001</v>
          </cell>
          <cell r="BB112">
            <v>0</v>
          </cell>
          <cell r="BC112">
            <v>2.68</v>
          </cell>
          <cell r="BD112">
            <v>52.876400000000004</v>
          </cell>
          <cell r="BE112">
            <v>139.58314720734234</v>
          </cell>
          <cell r="BF112">
            <v>469.33899820231829</v>
          </cell>
          <cell r="BG112">
            <v>20.181576922699684</v>
          </cell>
          <cell r="BH112">
            <v>4.2999999999999997E-2</v>
          </cell>
          <cell r="BI112">
            <v>489.52057512501796</v>
          </cell>
          <cell r="BJ112">
            <v>0</v>
          </cell>
          <cell r="BK112">
            <v>16954.338035151388</v>
          </cell>
          <cell r="BL112">
            <v>1441.1187329878683</v>
          </cell>
          <cell r="BM112">
            <v>203.45205642181668</v>
          </cell>
          <cell r="BN112" t="e">
            <v>#N/A</v>
          </cell>
          <cell r="BO112">
            <v>1237.6269398362815</v>
          </cell>
          <cell r="BP112">
            <v>0</v>
          </cell>
          <cell r="BQ112">
            <v>135.6347042812111</v>
          </cell>
          <cell r="BR112">
            <v>8.4771690175756937</v>
          </cell>
          <cell r="BS112">
            <v>0</v>
          </cell>
          <cell r="BT112">
            <v>0</v>
          </cell>
          <cell r="BU112">
            <v>5068.6715481041774</v>
          </cell>
          <cell r="BV112">
            <v>559.49315515999592</v>
          </cell>
          <cell r="BW112">
            <v>710.38676367284313</v>
          </cell>
          <cell r="BX112">
            <v>0</v>
          </cell>
          <cell r="BY112">
            <v>58</v>
          </cell>
          <cell r="BZ112">
            <v>3.9E-2</v>
          </cell>
          <cell r="CA112">
            <v>661.21918337090415</v>
          </cell>
          <cell r="CB112">
            <v>23954.108685459309</v>
          </cell>
          <cell r="CC112">
            <v>-730.82613760000004</v>
          </cell>
          <cell r="CD112">
            <v>690.42172863999986</v>
          </cell>
          <cell r="CE112">
            <v>23913.704276499309</v>
          </cell>
        </row>
        <row r="113">
          <cell r="A113">
            <v>42242</v>
          </cell>
          <cell r="B113">
            <v>9</v>
          </cell>
          <cell r="C113" t="str">
            <v>Wed</v>
          </cell>
          <cell r="D113">
            <v>49006.04585029115</v>
          </cell>
          <cell r="E113">
            <v>0</v>
          </cell>
          <cell r="F113">
            <v>49006.04585029115</v>
          </cell>
          <cell r="G113">
            <v>215.41199999999998</v>
          </cell>
          <cell r="H113">
            <v>49221.457850291146</v>
          </cell>
          <cell r="I113">
            <v>1000.8987660000001</v>
          </cell>
          <cell r="J113">
            <v>648.39728202336266</v>
          </cell>
          <cell r="K113">
            <v>0</v>
          </cell>
          <cell r="L113">
            <v>648.39728202336266</v>
          </cell>
          <cell r="M113">
            <v>808.55938800000001</v>
          </cell>
          <cell r="N113">
            <v>94.224000000000004</v>
          </cell>
          <cell r="O113">
            <v>59</v>
          </cell>
          <cell r="P113">
            <v>195</v>
          </cell>
          <cell r="Q113">
            <v>0</v>
          </cell>
          <cell r="R113">
            <v>16.3</v>
          </cell>
          <cell r="S113">
            <v>12.5</v>
          </cell>
          <cell r="T113">
            <v>13.5</v>
          </cell>
          <cell r="U113">
            <v>195.85714607802316</v>
          </cell>
          <cell r="V113">
            <v>77.435315510235185</v>
          </cell>
          <cell r="W113">
            <v>0.63086557813789645</v>
          </cell>
          <cell r="X113">
            <v>39.380086253442492</v>
          </cell>
          <cell r="Y113">
            <v>35.6796290998061</v>
          </cell>
          <cell r="Z113">
            <v>0</v>
          </cell>
          <cell r="AA113">
            <v>1</v>
          </cell>
          <cell r="AB113">
            <v>35.6796290998061</v>
          </cell>
          <cell r="AC113">
            <v>0</v>
          </cell>
          <cell r="AD113">
            <v>35.6796290998061</v>
          </cell>
          <cell r="AE113">
            <v>48.153279999999995</v>
          </cell>
          <cell r="AF113">
            <v>48.85127508765494</v>
          </cell>
          <cell r="AG113">
            <v>0</v>
          </cell>
          <cell r="AH113">
            <v>617.02811993845614</v>
          </cell>
          <cell r="AI113">
            <v>18.617999999999999</v>
          </cell>
          <cell r="AJ113">
            <v>635.64611993845608</v>
          </cell>
          <cell r="AK113">
            <v>0</v>
          </cell>
          <cell r="AL113">
            <v>251.31305564251869</v>
          </cell>
          <cell r="AM113">
            <v>251.31305564251869</v>
          </cell>
          <cell r="AN113">
            <v>0</v>
          </cell>
          <cell r="AO113">
            <v>61.404832269938659</v>
          </cell>
          <cell r="AP113">
            <v>51.871782561869011</v>
          </cell>
          <cell r="AQ113">
            <v>0</v>
          </cell>
          <cell r="AR113">
            <v>0</v>
          </cell>
          <cell r="AS113">
            <v>59.893287999999998</v>
          </cell>
          <cell r="AT113">
            <v>0</v>
          </cell>
          <cell r="AU113">
            <v>428.19043338153585</v>
          </cell>
          <cell r="AV113">
            <v>74.950499999999991</v>
          </cell>
          <cell r="AW113">
            <v>0</v>
          </cell>
          <cell r="AX113">
            <v>8.0588583140116459</v>
          </cell>
          <cell r="AY113">
            <v>0</v>
          </cell>
          <cell r="AZ113">
            <v>0</v>
          </cell>
          <cell r="BA113">
            <v>26.099999999999998</v>
          </cell>
          <cell r="BB113">
            <v>0</v>
          </cell>
          <cell r="BC113">
            <v>3.4799999999999995</v>
          </cell>
          <cell r="BD113">
            <v>68.660399999999996</v>
          </cell>
          <cell r="BE113">
            <v>181.24975831401167</v>
          </cell>
          <cell r="BF113">
            <v>609.44019169554758</v>
          </cell>
          <cell r="BG113">
            <v>26.205928242908541</v>
          </cell>
          <cell r="BH113">
            <v>4.2999999999999997E-2</v>
          </cell>
          <cell r="BI113">
            <v>635.64611993845608</v>
          </cell>
          <cell r="BJ113">
            <v>0</v>
          </cell>
          <cell r="BK113">
            <v>22015.334463554784</v>
          </cell>
          <cell r="BL113">
            <v>1871.303429402157</v>
          </cell>
          <cell r="BM113">
            <v>264.18401356265747</v>
          </cell>
          <cell r="BN113" t="e">
            <v>#N/A</v>
          </cell>
          <cell r="BO113">
            <v>1607.0678173993504</v>
          </cell>
          <cell r="BP113">
            <v>0</v>
          </cell>
          <cell r="BQ113">
            <v>176.12267570843829</v>
          </cell>
          <cell r="BR113">
            <v>11.007667231777393</v>
          </cell>
          <cell r="BS113">
            <v>0</v>
          </cell>
          <cell r="BT113">
            <v>0</v>
          </cell>
          <cell r="BU113">
            <v>6581.7078311203486</v>
          </cell>
          <cell r="BV113">
            <v>726.50603729730801</v>
          </cell>
          <cell r="BW113">
            <v>922.44251402294549</v>
          </cell>
          <cell r="BX113">
            <v>0</v>
          </cell>
          <cell r="BY113">
            <v>59</v>
          </cell>
          <cell r="BZ113">
            <v>3.9E-2</v>
          </cell>
          <cell r="CA113">
            <v>858.59804407863658</v>
          </cell>
          <cell r="CB113">
            <v>31104.588890074025</v>
          </cell>
          <cell r="CC113">
            <v>-948.98319359999994</v>
          </cell>
          <cell r="CD113">
            <v>896.51776703999974</v>
          </cell>
          <cell r="CE113">
            <v>31052.123463514024</v>
          </cell>
        </row>
        <row r="114">
          <cell r="A114">
            <v>42243</v>
          </cell>
          <cell r="B114">
            <v>9</v>
          </cell>
          <cell r="C114" t="str">
            <v>Thu</v>
          </cell>
          <cell r="D114">
            <v>45344.674608602734</v>
          </cell>
          <cell r="E114">
            <v>0</v>
          </cell>
          <cell r="F114">
            <v>45344.674608602734</v>
          </cell>
          <cell r="G114">
            <v>199.31800000000001</v>
          </cell>
          <cell r="H114">
            <v>45543.992608602734</v>
          </cell>
          <cell r="I114">
            <v>1058.7541860000001</v>
          </cell>
          <cell r="J114">
            <v>710.74317452560922</v>
          </cell>
          <cell r="K114">
            <v>0</v>
          </cell>
          <cell r="L114">
            <v>710.74317452560922</v>
          </cell>
          <cell r="M114">
            <v>710.82144000000005</v>
          </cell>
          <cell r="N114">
            <v>103.28400000000001</v>
          </cell>
          <cell r="O114">
            <v>60</v>
          </cell>
          <cell r="P114">
            <v>195</v>
          </cell>
          <cell r="Q114">
            <v>0</v>
          </cell>
          <cell r="R114">
            <v>16.3</v>
          </cell>
          <cell r="S114">
            <v>12.5</v>
          </cell>
          <cell r="T114">
            <v>13.5</v>
          </cell>
          <cell r="U114">
            <v>195.85714607802316</v>
          </cell>
          <cell r="V114">
            <v>77.435315510235185</v>
          </cell>
          <cell r="W114">
            <v>0.63086557813789645</v>
          </cell>
          <cell r="X114">
            <v>39.380086253442492</v>
          </cell>
          <cell r="Y114">
            <v>35.6796290998061</v>
          </cell>
          <cell r="Z114">
            <v>0</v>
          </cell>
          <cell r="AA114">
            <v>1</v>
          </cell>
          <cell r="AB114">
            <v>35.6796290998061</v>
          </cell>
          <cell r="AC114">
            <v>0</v>
          </cell>
          <cell r="AD114">
            <v>35.6796290998061</v>
          </cell>
          <cell r="AE114">
            <v>48.153279999999995</v>
          </cell>
          <cell r="AF114">
            <v>48.85127508765494</v>
          </cell>
          <cell r="AG114">
            <v>0</v>
          </cell>
          <cell r="AH114">
            <v>570.92831787408875</v>
          </cell>
          <cell r="AI114">
            <v>17.227</v>
          </cell>
          <cell r="AJ114">
            <v>588.15531787408872</v>
          </cell>
          <cell r="AK114">
            <v>0</v>
          </cell>
          <cell r="AL114">
            <v>232.5367928646294</v>
          </cell>
          <cell r="AM114">
            <v>232.5367928646294</v>
          </cell>
          <cell r="AN114">
            <v>0</v>
          </cell>
          <cell r="AO114">
            <v>64.954244539877294</v>
          </cell>
          <cell r="AP114">
            <v>56.859453962048732</v>
          </cell>
          <cell r="AQ114">
            <v>0</v>
          </cell>
          <cell r="AR114">
            <v>0</v>
          </cell>
          <cell r="AS114">
            <v>52.653440000000003</v>
          </cell>
          <cell r="AT114">
            <v>0</v>
          </cell>
          <cell r="AU114">
            <v>396.19919410590393</v>
          </cell>
          <cell r="AV114">
            <v>69.350750000000005</v>
          </cell>
          <cell r="AW114">
            <v>0</v>
          </cell>
          <cell r="AX114">
            <v>7.4567597043441101</v>
          </cell>
          <cell r="AY114">
            <v>0</v>
          </cell>
          <cell r="AZ114">
            <v>0</v>
          </cell>
          <cell r="BA114">
            <v>24.150000000000002</v>
          </cell>
          <cell r="BB114">
            <v>0</v>
          </cell>
          <cell r="BC114">
            <v>3.22</v>
          </cell>
          <cell r="BD114">
            <v>63.530600000000007</v>
          </cell>
          <cell r="BE114">
            <v>167.70810970434414</v>
          </cell>
          <cell r="BF114">
            <v>563.9073038102481</v>
          </cell>
          <cell r="BG114">
            <v>24.248014063840664</v>
          </cell>
          <cell r="BH114">
            <v>4.2999999999999997E-2</v>
          </cell>
          <cell r="BI114">
            <v>588.15531787408872</v>
          </cell>
          <cell r="BJ114">
            <v>0</v>
          </cell>
          <cell r="BK114">
            <v>20370.510624323681</v>
          </cell>
          <cell r="BL114">
            <v>1731.4934030675133</v>
          </cell>
          <cell r="BM114">
            <v>244.4461274918842</v>
          </cell>
          <cell r="BN114" t="e">
            <v>#N/A</v>
          </cell>
          <cell r="BO114">
            <v>1486.9995321913532</v>
          </cell>
          <cell r="BP114">
            <v>0</v>
          </cell>
          <cell r="BQ114">
            <v>162.96408499458946</v>
          </cell>
          <cell r="BR114">
            <v>10.185255312161841</v>
          </cell>
          <cell r="BS114">
            <v>0</v>
          </cell>
          <cell r="BT114">
            <v>0</v>
          </cell>
          <cell r="BU114">
            <v>6089.9710391400931</v>
          </cell>
          <cell r="BV114">
            <v>672.22685060268157</v>
          </cell>
          <cell r="BW114">
            <v>853.52439515916228</v>
          </cell>
          <cell r="BX114">
            <v>0</v>
          </cell>
          <cell r="BY114">
            <v>60</v>
          </cell>
          <cell r="BZ114">
            <v>3.9E-2</v>
          </cell>
          <cell r="CA114">
            <v>794.44991434862357</v>
          </cell>
          <cell r="CB114">
            <v>28780.682823574243</v>
          </cell>
          <cell r="CC114">
            <v>-878.08215040000005</v>
          </cell>
          <cell r="CD114">
            <v>829.5365545599999</v>
          </cell>
          <cell r="CE114">
            <v>28732.137227734245</v>
          </cell>
        </row>
        <row r="115">
          <cell r="A115">
            <v>42244</v>
          </cell>
          <cell r="B115">
            <v>9</v>
          </cell>
          <cell r="C115" t="str">
            <v>Fri</v>
          </cell>
          <cell r="D115">
            <v>58300.295925346363</v>
          </cell>
          <cell r="E115">
            <v>0</v>
          </cell>
          <cell r="F115">
            <v>58300.295925346363</v>
          </cell>
          <cell r="G115">
            <v>256.26599999999996</v>
          </cell>
          <cell r="H115">
            <v>58556.561925346366</v>
          </cell>
          <cell r="I115">
            <v>1313.3180339999999</v>
          </cell>
          <cell r="J115">
            <v>710.74317452560922</v>
          </cell>
          <cell r="K115">
            <v>0</v>
          </cell>
          <cell r="L115">
            <v>710.74317452560922</v>
          </cell>
          <cell r="M115">
            <v>844.10046</v>
          </cell>
          <cell r="N115">
            <v>103.28400000000001</v>
          </cell>
          <cell r="O115">
            <v>61</v>
          </cell>
          <cell r="P115">
            <v>195</v>
          </cell>
          <cell r="Q115">
            <v>0</v>
          </cell>
          <cell r="R115">
            <v>16.3</v>
          </cell>
          <cell r="S115">
            <v>12.5</v>
          </cell>
          <cell r="T115">
            <v>13.5</v>
          </cell>
          <cell r="U115">
            <v>195.85714607802316</v>
          </cell>
          <cell r="V115">
            <v>77.435315510235185</v>
          </cell>
          <cell r="W115">
            <v>0.63086557813789645</v>
          </cell>
          <cell r="X115">
            <v>39.380086253442492</v>
          </cell>
          <cell r="Y115">
            <v>35.6796290998061</v>
          </cell>
          <cell r="Z115">
            <v>0</v>
          </cell>
          <cell r="AA115">
            <v>1</v>
          </cell>
          <cell r="AB115">
            <v>35.6796290998061</v>
          </cell>
          <cell r="AC115">
            <v>0</v>
          </cell>
          <cell r="AD115">
            <v>35.6796290998061</v>
          </cell>
          <cell r="AE115">
            <v>48.153279999999995</v>
          </cell>
          <cell r="AF115">
            <v>48.85127508765494</v>
          </cell>
          <cell r="AG115">
            <v>0</v>
          </cell>
          <cell r="AH115">
            <v>734.05069440954264</v>
          </cell>
          <cell r="AI115">
            <v>22.148999999999997</v>
          </cell>
          <cell r="AJ115">
            <v>756.19969440954264</v>
          </cell>
          <cell r="AK115">
            <v>0</v>
          </cell>
          <cell r="AL115">
            <v>298.97587654023778</v>
          </cell>
          <cell r="AM115">
            <v>298.97587654023778</v>
          </cell>
          <cell r="AN115">
            <v>0</v>
          </cell>
          <cell r="AO115">
            <v>80.571658527607354</v>
          </cell>
          <cell r="AP115">
            <v>56.859453962048732</v>
          </cell>
          <cell r="AQ115">
            <v>0</v>
          </cell>
          <cell r="AR115">
            <v>0</v>
          </cell>
          <cell r="AS115">
            <v>62.525960000000005</v>
          </cell>
          <cell r="AT115">
            <v>0</v>
          </cell>
          <cell r="AU115">
            <v>509.39896385044784</v>
          </cell>
          <cell r="AV115">
            <v>89.16525</v>
          </cell>
          <cell r="AW115">
            <v>0</v>
          </cell>
          <cell r="AX115">
            <v>9.587262477013855</v>
          </cell>
          <cell r="AY115">
            <v>0</v>
          </cell>
          <cell r="AZ115">
            <v>0</v>
          </cell>
          <cell r="BA115">
            <v>31.049999999999997</v>
          </cell>
          <cell r="BB115">
            <v>0</v>
          </cell>
          <cell r="BC115">
            <v>4.1399999999999997</v>
          </cell>
          <cell r="BD115">
            <v>81.682199999999995</v>
          </cell>
          <cell r="BE115">
            <v>215.62471247701387</v>
          </cell>
          <cell r="BF115">
            <v>725.02367632746177</v>
          </cell>
          <cell r="BG115">
            <v>31.176018082080851</v>
          </cell>
          <cell r="BH115">
            <v>4.2999999999999997E-2</v>
          </cell>
          <cell r="BI115">
            <v>756.19969440954264</v>
          </cell>
          <cell r="BJ115">
            <v>0</v>
          </cell>
          <cell r="BK115">
            <v>26190.65651698759</v>
          </cell>
          <cell r="BL115">
            <v>2226.2058039439453</v>
          </cell>
          <cell r="BM115">
            <v>314.28787820385111</v>
          </cell>
          <cell r="BN115" t="e">
            <v>#N/A</v>
          </cell>
          <cell r="BO115">
            <v>1911.8565413888823</v>
          </cell>
          <cell r="BP115">
            <v>0</v>
          </cell>
          <cell r="BQ115">
            <v>209.52525213590073</v>
          </cell>
          <cell r="BR115">
            <v>13.095328258493796</v>
          </cell>
          <cell r="BS115">
            <v>0</v>
          </cell>
          <cell r="BT115">
            <v>0</v>
          </cell>
          <cell r="BU115">
            <v>7829.962764608691</v>
          </cell>
          <cell r="BV115">
            <v>864.2916650605905</v>
          </cell>
          <cell r="BW115">
            <v>1097.3885080617799</v>
          </cell>
          <cell r="BX115">
            <v>0</v>
          </cell>
          <cell r="BY115">
            <v>61</v>
          </cell>
          <cell r="BZ115">
            <v>3.9E-2</v>
          </cell>
          <cell r="CA115">
            <v>1021.435604162516</v>
          </cell>
          <cell r="CB115">
            <v>37003.735058881168</v>
          </cell>
          <cell r="CC115">
            <v>-1128.9627648000001</v>
          </cell>
          <cell r="CD115">
            <v>1066.5469987199997</v>
          </cell>
          <cell r="CE115">
            <v>36941.31929280117</v>
          </cell>
        </row>
        <row r="116">
          <cell r="A116">
            <v>42245</v>
          </cell>
          <cell r="B116">
            <v>9</v>
          </cell>
          <cell r="C116" t="str">
            <v>Sat</v>
          </cell>
          <cell r="D116">
            <v>36050.424533547513</v>
          </cell>
          <cell r="E116">
            <v>0</v>
          </cell>
          <cell r="F116">
            <v>36050.424533547513</v>
          </cell>
          <cell r="G116">
            <v>158.464</v>
          </cell>
          <cell r="H116">
            <v>36208.888533547513</v>
          </cell>
          <cell r="I116">
            <v>387.63131400000003</v>
          </cell>
          <cell r="J116">
            <v>631.77171068943028</v>
          </cell>
          <cell r="K116">
            <v>0</v>
          </cell>
          <cell r="L116">
            <v>631.77171068943028</v>
          </cell>
          <cell r="M116">
            <v>608.64085799999998</v>
          </cell>
          <cell r="N116">
            <v>91.807999999999993</v>
          </cell>
          <cell r="O116">
            <v>62</v>
          </cell>
          <cell r="P116">
            <v>195</v>
          </cell>
          <cell r="Q116">
            <v>0</v>
          </cell>
          <cell r="R116">
            <v>16.3</v>
          </cell>
          <cell r="S116">
            <v>12.5</v>
          </cell>
          <cell r="T116">
            <v>13.5</v>
          </cell>
          <cell r="U116">
            <v>195.85714607802316</v>
          </cell>
          <cell r="V116">
            <v>77.435315510235185</v>
          </cell>
          <cell r="W116">
            <v>0.63086557813789645</v>
          </cell>
          <cell r="X116">
            <v>39.380086253442492</v>
          </cell>
          <cell r="Y116">
            <v>35.6796290998061</v>
          </cell>
          <cell r="Z116">
            <v>0</v>
          </cell>
          <cell r="AA116">
            <v>1</v>
          </cell>
          <cell r="AB116">
            <v>35.6796290998061</v>
          </cell>
          <cell r="AC116">
            <v>0</v>
          </cell>
          <cell r="AD116">
            <v>35.6796290998061</v>
          </cell>
          <cell r="AE116">
            <v>48.153279999999995</v>
          </cell>
          <cell r="AF116">
            <v>48.85127508765494</v>
          </cell>
          <cell r="AG116">
            <v>0</v>
          </cell>
          <cell r="AH116">
            <v>453.90574340300225</v>
          </cell>
          <cell r="AI116">
            <v>13.696</v>
          </cell>
          <cell r="AJ116">
            <v>467.60174340300222</v>
          </cell>
          <cell r="AK116">
            <v>0</v>
          </cell>
          <cell r="AL116">
            <v>184.87397196691032</v>
          </cell>
          <cell r="AM116">
            <v>184.87397196691032</v>
          </cell>
          <cell r="AN116">
            <v>0</v>
          </cell>
          <cell r="AO116">
            <v>23.78106220858896</v>
          </cell>
          <cell r="AP116">
            <v>50.541736855154426</v>
          </cell>
          <cell r="AQ116">
            <v>0</v>
          </cell>
          <cell r="AR116">
            <v>0</v>
          </cell>
          <cell r="AS116">
            <v>45.084507999999992</v>
          </cell>
          <cell r="AT116">
            <v>0</v>
          </cell>
          <cell r="AU116">
            <v>314.99066363699194</v>
          </cell>
          <cell r="AV116">
            <v>55.136000000000003</v>
          </cell>
          <cell r="AW116">
            <v>0</v>
          </cell>
          <cell r="AX116">
            <v>5.9283555413419009</v>
          </cell>
          <cell r="AY116">
            <v>0</v>
          </cell>
          <cell r="AZ116">
            <v>0</v>
          </cell>
          <cell r="BA116">
            <v>19.2</v>
          </cell>
          <cell r="BB116">
            <v>0</v>
          </cell>
          <cell r="BC116">
            <v>2.56</v>
          </cell>
          <cell r="BD116">
            <v>50.508800000000001</v>
          </cell>
          <cell r="BE116">
            <v>133.33315554134194</v>
          </cell>
          <cell r="BF116">
            <v>448.32381917833385</v>
          </cell>
          <cell r="BG116">
            <v>19.277924224668354</v>
          </cell>
          <cell r="BH116">
            <v>4.2999999999999997E-2</v>
          </cell>
          <cell r="BI116">
            <v>467.60174340300222</v>
          </cell>
          <cell r="BJ116">
            <v>0</v>
          </cell>
          <cell r="BK116">
            <v>16195.188570890878</v>
          </cell>
          <cell r="BL116">
            <v>1376.5910285257248</v>
          </cell>
          <cell r="BM116">
            <v>194.34226285069056</v>
          </cell>
          <cell r="BN116" t="e">
            <v>#N/A</v>
          </cell>
          <cell r="BO116">
            <v>1182.210808201821</v>
          </cell>
          <cell r="BP116">
            <v>0</v>
          </cell>
          <cell r="BQ116">
            <v>129.56150856712702</v>
          </cell>
          <cell r="BR116">
            <v>8.0975942854454388</v>
          </cell>
          <cell r="BS116">
            <v>0</v>
          </cell>
          <cell r="BT116">
            <v>0</v>
          </cell>
          <cell r="BU116">
            <v>4841.7161056517516</v>
          </cell>
          <cell r="BV116">
            <v>534.44122283939907</v>
          </cell>
          <cell r="BW116">
            <v>678.57840112032773</v>
          </cell>
          <cell r="BX116">
            <v>0</v>
          </cell>
          <cell r="BY116">
            <v>62</v>
          </cell>
          <cell r="BZ116">
            <v>3.9E-2</v>
          </cell>
          <cell r="CA116">
            <v>631.61235426474423</v>
          </cell>
          <cell r="CB116">
            <v>22881.5366547671</v>
          </cell>
          <cell r="CC116">
            <v>-698.10257920000004</v>
          </cell>
          <cell r="CD116">
            <v>659.50732287999983</v>
          </cell>
          <cell r="CE116">
            <v>22842.941398447099</v>
          </cell>
        </row>
        <row r="117">
          <cell r="A117">
            <v>42246</v>
          </cell>
          <cell r="B117">
            <v>9</v>
          </cell>
          <cell r="C117" t="str">
            <v>Sun</v>
          </cell>
          <cell r="D117">
            <v>13237.265258411977</v>
          </cell>
          <cell r="E117">
            <v>0</v>
          </cell>
          <cell r="F117">
            <v>13237.265258411977</v>
          </cell>
          <cell r="G117">
            <v>58.186</v>
          </cell>
          <cell r="H117">
            <v>13295.451258411978</v>
          </cell>
          <cell r="I117">
            <v>5.7855420000000004</v>
          </cell>
          <cell r="J117">
            <v>473.82878301707279</v>
          </cell>
          <cell r="K117">
            <v>0</v>
          </cell>
          <cell r="L117">
            <v>473.82878301707279</v>
          </cell>
          <cell r="M117">
            <v>195.47589600000003</v>
          </cell>
          <cell r="N117">
            <v>68.856000000000009</v>
          </cell>
          <cell r="O117">
            <v>63</v>
          </cell>
          <cell r="P117">
            <v>195</v>
          </cell>
          <cell r="Q117">
            <v>0</v>
          </cell>
          <cell r="R117">
            <v>16.3</v>
          </cell>
          <cell r="S117">
            <v>12.5</v>
          </cell>
          <cell r="T117">
            <v>13.5</v>
          </cell>
          <cell r="U117">
            <v>195.85714607802316</v>
          </cell>
          <cell r="V117">
            <v>77.435315510235185</v>
          </cell>
          <cell r="W117">
            <v>0.63086557813789645</v>
          </cell>
          <cell r="X117">
            <v>39.380086253442492</v>
          </cell>
          <cell r="Y117">
            <v>35.6796290998061</v>
          </cell>
          <cell r="Z117">
            <v>0</v>
          </cell>
          <cell r="AA117">
            <v>1</v>
          </cell>
          <cell r="AB117">
            <v>35.6796290998061</v>
          </cell>
          <cell r="AC117">
            <v>0</v>
          </cell>
          <cell r="AD117">
            <v>35.6796290998061</v>
          </cell>
          <cell r="AE117">
            <v>48.153279999999995</v>
          </cell>
          <cell r="AF117">
            <v>48.85127508765494</v>
          </cell>
          <cell r="AG117">
            <v>0</v>
          </cell>
          <cell r="AH117">
            <v>166.66851515578986</v>
          </cell>
          <cell r="AI117">
            <v>5.0289999999999999</v>
          </cell>
          <cell r="AJ117">
            <v>171.69751515578989</v>
          </cell>
          <cell r="AK117">
            <v>0</v>
          </cell>
          <cell r="AL117">
            <v>67.883411581599887</v>
          </cell>
          <cell r="AM117">
            <v>67.883411581599887</v>
          </cell>
          <cell r="AN117">
            <v>0</v>
          </cell>
          <cell r="AO117">
            <v>0.35494122699386504</v>
          </cell>
          <cell r="AP117">
            <v>37.906302641365819</v>
          </cell>
          <cell r="AQ117">
            <v>0</v>
          </cell>
          <cell r="AR117">
            <v>0</v>
          </cell>
          <cell r="AS117">
            <v>14.479696000000002</v>
          </cell>
          <cell r="AT117">
            <v>0</v>
          </cell>
          <cell r="AU117">
            <v>115.66063430420797</v>
          </cell>
          <cell r="AV117">
            <v>20.245249999999999</v>
          </cell>
          <cell r="AW117">
            <v>0</v>
          </cell>
          <cell r="AX117">
            <v>2.1768180503364793</v>
          </cell>
          <cell r="AY117">
            <v>0</v>
          </cell>
          <cell r="AZ117">
            <v>0</v>
          </cell>
          <cell r="BA117">
            <v>7.05</v>
          </cell>
          <cell r="BB117">
            <v>0</v>
          </cell>
          <cell r="BC117">
            <v>0.94</v>
          </cell>
          <cell r="BD117">
            <v>18.546200000000002</v>
          </cell>
          <cell r="BE117">
            <v>48.958268050336486</v>
          </cell>
          <cell r="BF117">
            <v>164.61890235454447</v>
          </cell>
          <cell r="BG117">
            <v>7.078612801245411</v>
          </cell>
          <cell r="BH117">
            <v>4.2999999999999997E-2</v>
          </cell>
          <cell r="BI117">
            <v>171.69751515578989</v>
          </cell>
          <cell r="BJ117">
            <v>0</v>
          </cell>
          <cell r="BK117">
            <v>5946.6708033739942</v>
          </cell>
          <cell r="BL117">
            <v>505.46701828678954</v>
          </cell>
          <cell r="BM117">
            <v>71.360049640487929</v>
          </cell>
          <cell r="BN117" t="e">
            <v>#N/A</v>
          </cell>
          <cell r="BO117">
            <v>434.09303113660616</v>
          </cell>
          <cell r="BP117">
            <v>0</v>
          </cell>
          <cell r="BQ117">
            <v>47.573366426991953</v>
          </cell>
          <cell r="BR117">
            <v>2.9733354016869971</v>
          </cell>
          <cell r="BS117">
            <v>0</v>
          </cell>
          <cell r="BT117">
            <v>0</v>
          </cell>
          <cell r="BU117">
            <v>1777.8176325440024</v>
          </cell>
          <cell r="BV117">
            <v>196.24013651134183</v>
          </cell>
          <cell r="BW117">
            <v>249.16550666137036</v>
          </cell>
          <cell r="BX117">
            <v>0</v>
          </cell>
          <cell r="BY117">
            <v>63</v>
          </cell>
          <cell r="BZ117">
            <v>3.9E-2</v>
          </cell>
          <cell r="CA117">
            <v>231.92016133158577</v>
          </cell>
          <cell r="CB117">
            <v>8401.8142404222945</v>
          </cell>
          <cell r="CC117">
            <v>-256.33454080000001</v>
          </cell>
          <cell r="CD117">
            <v>242.16284511999996</v>
          </cell>
          <cell r="CE117">
            <v>8387.6425447422953</v>
          </cell>
        </row>
        <row r="118">
          <cell r="A118">
            <v>42247</v>
          </cell>
          <cell r="B118">
            <v>10</v>
          </cell>
          <cell r="C118" t="str">
            <v>Mon</v>
          </cell>
          <cell r="D118">
            <v>43698.916725622956</v>
          </cell>
          <cell r="E118">
            <v>0</v>
          </cell>
          <cell r="F118">
            <v>43698.916725622956</v>
          </cell>
          <cell r="G118">
            <v>209.643</v>
          </cell>
          <cell r="H118">
            <v>43908.559725622959</v>
          </cell>
          <cell r="I118">
            <v>1097.2907400000001</v>
          </cell>
          <cell r="J118">
            <v>430.71461820630867</v>
          </cell>
          <cell r="K118">
            <v>0</v>
          </cell>
          <cell r="L118">
            <v>430.71461820630867</v>
          </cell>
          <cell r="M118">
            <v>724.69611199999997</v>
          </cell>
          <cell r="N118">
            <v>54.943999999999996</v>
          </cell>
          <cell r="O118">
            <v>64</v>
          </cell>
          <cell r="P118">
            <v>195</v>
          </cell>
          <cell r="Q118">
            <v>0</v>
          </cell>
          <cell r="R118">
            <v>16.3</v>
          </cell>
          <cell r="S118">
            <v>12.5</v>
          </cell>
          <cell r="T118">
            <v>13.5</v>
          </cell>
          <cell r="U118">
            <v>195.9355011076517</v>
          </cell>
          <cell r="V118">
            <v>78.744880817221244</v>
          </cell>
          <cell r="W118">
            <v>0.61516104430095608</v>
          </cell>
          <cell r="X118">
            <v>33.252675487252873</v>
          </cell>
          <cell r="Y118">
            <v>35.350013778332197</v>
          </cell>
          <cell r="Z118">
            <v>0</v>
          </cell>
          <cell r="AA118">
            <v>1</v>
          </cell>
          <cell r="AB118">
            <v>35.350013778332197</v>
          </cell>
          <cell r="AC118">
            <v>0</v>
          </cell>
          <cell r="AD118">
            <v>35.350013778332197</v>
          </cell>
          <cell r="AE118">
            <v>47.169080000000001</v>
          </cell>
          <cell r="AF118">
            <v>48.440783116876148</v>
          </cell>
          <cell r="AG118">
            <v>0</v>
          </cell>
          <cell r="AH118">
            <v>541.66225979512694</v>
          </cell>
          <cell r="AI118">
            <v>15.943</v>
          </cell>
          <cell r="AJ118">
            <v>557.60525979512693</v>
          </cell>
          <cell r="AK118">
            <v>0</v>
          </cell>
          <cell r="AL118">
            <v>224.0970088493485</v>
          </cell>
          <cell r="AM118">
            <v>224.0970088493485</v>
          </cell>
          <cell r="AN118">
            <v>0</v>
          </cell>
          <cell r="AO118">
            <v>67.31845030674846</v>
          </cell>
          <cell r="AP118">
            <v>34.457169456504694</v>
          </cell>
          <cell r="AQ118">
            <v>0</v>
          </cell>
          <cell r="AR118">
            <v>0</v>
          </cell>
          <cell r="AS118">
            <v>53.681193481481479</v>
          </cell>
          <cell r="AT118">
            <v>0</v>
          </cell>
          <cell r="AU118">
            <v>379.33824758712746</v>
          </cell>
          <cell r="AV118">
            <v>64.181749999999994</v>
          </cell>
          <cell r="AW118">
            <v>0</v>
          </cell>
          <cell r="AX118">
            <v>6.971342389024918</v>
          </cell>
          <cell r="AY118">
            <v>0</v>
          </cell>
          <cell r="AZ118">
            <v>0</v>
          </cell>
          <cell r="BA118">
            <v>22.349999999999998</v>
          </cell>
          <cell r="BB118">
            <v>0</v>
          </cell>
          <cell r="BC118">
            <v>2.98</v>
          </cell>
          <cell r="BD118">
            <v>58.795400000000001</v>
          </cell>
          <cell r="BE118">
            <v>155.27849238902488</v>
          </cell>
          <cell r="BF118">
            <v>534.6167399761523</v>
          </cell>
          <cell r="BG118">
            <v>22.988519818974549</v>
          </cell>
          <cell r="BH118">
            <v>4.2999999999999997E-2</v>
          </cell>
          <cell r="BI118">
            <v>557.60525979512693</v>
          </cell>
          <cell r="BJ118">
            <v>0</v>
          </cell>
          <cell r="BK118">
            <v>19147.768346960289</v>
          </cell>
          <cell r="BL118">
            <v>1627.560309491625</v>
          </cell>
          <cell r="BM118">
            <v>229.77322016352352</v>
          </cell>
          <cell r="BN118" t="e">
            <v>#N/A</v>
          </cell>
          <cell r="BO118">
            <v>1397.742211746038</v>
          </cell>
          <cell r="BP118">
            <v>0</v>
          </cell>
          <cell r="BQ118">
            <v>153.18214677568233</v>
          </cell>
          <cell r="BR118">
            <v>9.5738841734801454</v>
          </cell>
          <cell r="BS118">
            <v>0</v>
          </cell>
          <cell r="BT118">
            <v>0</v>
          </cell>
          <cell r="BU118">
            <v>5724.4198168460516</v>
          </cell>
          <cell r="BV118">
            <v>631.87635544968964</v>
          </cell>
          <cell r="BW118">
            <v>802.29149373763607</v>
          </cell>
          <cell r="BX118">
            <v>0</v>
          </cell>
          <cell r="BY118">
            <v>64</v>
          </cell>
          <cell r="BZ118">
            <v>3.9E-2</v>
          </cell>
          <cell r="CA118">
            <v>746.7629655314513</v>
          </cell>
          <cell r="CB118">
            <v>27053.118978525119</v>
          </cell>
          <cell r="CC118">
            <v>-794.30016640000008</v>
          </cell>
          <cell r="CD118">
            <v>752.01664243999994</v>
          </cell>
          <cell r="CE118">
            <v>27010.83545456512</v>
          </cell>
        </row>
        <row r="119">
          <cell r="A119">
            <v>42248</v>
          </cell>
          <cell r="B119">
            <v>10</v>
          </cell>
          <cell r="C119" t="str">
            <v>Tue</v>
          </cell>
          <cell r="D119">
            <v>39299.696921030045</v>
          </cell>
          <cell r="E119">
            <v>0</v>
          </cell>
          <cell r="F119">
            <v>39299.696921030045</v>
          </cell>
          <cell r="G119">
            <v>188.53800000000001</v>
          </cell>
          <cell r="H119">
            <v>39488.234921030045</v>
          </cell>
          <cell r="I119">
            <v>872.20546000000013</v>
          </cell>
          <cell r="J119">
            <v>575.70765799853143</v>
          </cell>
          <cell r="K119">
            <v>0</v>
          </cell>
          <cell r="L119">
            <v>575.70765799853143</v>
          </cell>
          <cell r="M119">
            <v>647.90712000000008</v>
          </cell>
          <cell r="N119">
            <v>73.44</v>
          </cell>
          <cell r="O119">
            <v>65</v>
          </cell>
          <cell r="P119">
            <v>195</v>
          </cell>
          <cell r="Q119">
            <v>0</v>
          </cell>
          <cell r="R119">
            <v>16.3</v>
          </cell>
          <cell r="S119">
            <v>12.5</v>
          </cell>
          <cell r="T119">
            <v>13.5</v>
          </cell>
          <cell r="U119">
            <v>195.9355011076517</v>
          </cell>
          <cell r="V119">
            <v>78.744880817221244</v>
          </cell>
          <cell r="W119">
            <v>0.61516104430095608</v>
          </cell>
          <cell r="X119">
            <v>33.252675487252873</v>
          </cell>
          <cell r="Y119">
            <v>35.350013778332197</v>
          </cell>
          <cell r="Z119">
            <v>0</v>
          </cell>
          <cell r="AA119">
            <v>1</v>
          </cell>
          <cell r="AB119">
            <v>35.350013778332197</v>
          </cell>
          <cell r="AC119">
            <v>0</v>
          </cell>
          <cell r="AD119">
            <v>35.350013778332197</v>
          </cell>
          <cell r="AE119">
            <v>47.169080000000001</v>
          </cell>
          <cell r="AF119">
            <v>48.440783116876148</v>
          </cell>
          <cell r="AG119">
            <v>0</v>
          </cell>
          <cell r="AH119">
            <v>487.132502097631</v>
          </cell>
          <cell r="AI119">
            <v>14.338000000000001</v>
          </cell>
          <cell r="AJ119">
            <v>501.47050209763097</v>
          </cell>
          <cell r="AK119">
            <v>0</v>
          </cell>
          <cell r="AL119">
            <v>201.53690728733358</v>
          </cell>
          <cell r="AM119">
            <v>201.53690728733358</v>
          </cell>
          <cell r="AN119">
            <v>0</v>
          </cell>
          <cell r="AO119">
            <v>53.509537423312885</v>
          </cell>
          <cell r="AP119">
            <v>46.056612639882516</v>
          </cell>
          <cell r="AQ119">
            <v>0</v>
          </cell>
          <cell r="AR119">
            <v>0</v>
          </cell>
          <cell r="AS119">
            <v>47.993120000000005</v>
          </cell>
          <cell r="AT119">
            <v>0</v>
          </cell>
          <cell r="AU119">
            <v>341.14983340050395</v>
          </cell>
          <cell r="AV119">
            <v>57.720500000000001</v>
          </cell>
          <cell r="AW119">
            <v>0</v>
          </cell>
          <cell r="AX119">
            <v>6.269529396841202</v>
          </cell>
          <cell r="AY119">
            <v>0</v>
          </cell>
          <cell r="AZ119">
            <v>0</v>
          </cell>
          <cell r="BA119">
            <v>20.100000000000001</v>
          </cell>
          <cell r="BB119">
            <v>0</v>
          </cell>
          <cell r="BC119">
            <v>2.68</v>
          </cell>
          <cell r="BD119">
            <v>52.876400000000004</v>
          </cell>
          <cell r="BE119">
            <v>139.6464293968412</v>
          </cell>
          <cell r="BF119">
            <v>480.79626279734515</v>
          </cell>
          <cell r="BG119">
            <v>20.674239300285841</v>
          </cell>
          <cell r="BH119">
            <v>4.2999999999999997E-2</v>
          </cell>
          <cell r="BI119">
            <v>501.47050209763097</v>
          </cell>
          <cell r="BJ119">
            <v>0</v>
          </cell>
          <cell r="BK119">
            <v>17220.140661024692</v>
          </cell>
          <cell r="BL119">
            <v>1463.7119561870991</v>
          </cell>
          <cell r="BM119">
            <v>206.64168793229632</v>
          </cell>
          <cell r="BN119" t="e">
            <v>#N/A</v>
          </cell>
          <cell r="BO119">
            <v>1257.0299085501283</v>
          </cell>
          <cell r="BP119">
            <v>0</v>
          </cell>
          <cell r="BQ119">
            <v>137.76112528819752</v>
          </cell>
          <cell r="BR119">
            <v>8.6100703305123449</v>
          </cell>
          <cell r="BS119">
            <v>0</v>
          </cell>
          <cell r="BT119">
            <v>0</v>
          </cell>
          <cell r="BU119">
            <v>5148.1359426669196</v>
          </cell>
          <cell r="BV119">
            <v>568.26464181381482</v>
          </cell>
          <cell r="BW119">
            <v>721.52389369693458</v>
          </cell>
          <cell r="BX119">
            <v>0</v>
          </cell>
          <cell r="BY119">
            <v>65</v>
          </cell>
          <cell r="BZ119">
            <v>3.9E-2</v>
          </cell>
          <cell r="CA119">
            <v>671.58548577996294</v>
          </cell>
          <cell r="CB119">
            <v>24329.650624982325</v>
          </cell>
          <cell r="CC119">
            <v>-714.33706240000015</v>
          </cell>
          <cell r="CD119">
            <v>676.31026903999998</v>
          </cell>
          <cell r="CE119">
            <v>24291.623831622328</v>
          </cell>
        </row>
        <row r="120">
          <cell r="A120">
            <v>42249</v>
          </cell>
          <cell r="B120">
            <v>10</v>
          </cell>
          <cell r="C120" t="str">
            <v>Wed</v>
          </cell>
          <cell r="D120">
            <v>51030.949733277819</v>
          </cell>
          <cell r="E120">
            <v>0</v>
          </cell>
          <cell r="F120">
            <v>51030.949733277819</v>
          </cell>
          <cell r="G120">
            <v>244.81799999999998</v>
          </cell>
          <cell r="H120">
            <v>51275.767733277818</v>
          </cell>
          <cell r="I120">
            <v>973.49383600000021</v>
          </cell>
          <cell r="J120">
            <v>665.2621825760807</v>
          </cell>
          <cell r="K120">
            <v>0</v>
          </cell>
          <cell r="L120">
            <v>665.2621825760807</v>
          </cell>
          <cell r="M120">
            <v>873.474784</v>
          </cell>
          <cell r="N120">
            <v>84.864000000000004</v>
          </cell>
          <cell r="O120">
            <v>66</v>
          </cell>
          <cell r="P120">
            <v>195</v>
          </cell>
          <cell r="Q120">
            <v>0</v>
          </cell>
          <cell r="R120">
            <v>16.3</v>
          </cell>
          <cell r="S120">
            <v>12.5</v>
          </cell>
          <cell r="T120">
            <v>13.5</v>
          </cell>
          <cell r="U120">
            <v>195.9355011076517</v>
          </cell>
          <cell r="V120">
            <v>78.744880817221244</v>
          </cell>
          <cell r="W120">
            <v>0.61516104430095608</v>
          </cell>
          <cell r="X120">
            <v>33.252675487252873</v>
          </cell>
          <cell r="Y120">
            <v>35.350013778332197</v>
          </cell>
          <cell r="Z120">
            <v>0</v>
          </cell>
          <cell r="AA120">
            <v>1</v>
          </cell>
          <cell r="AB120">
            <v>35.350013778332197</v>
          </cell>
          <cell r="AC120">
            <v>0</v>
          </cell>
          <cell r="AD120">
            <v>35.350013778332197</v>
          </cell>
          <cell r="AE120">
            <v>47.169080000000001</v>
          </cell>
          <cell r="AF120">
            <v>48.440783116876148</v>
          </cell>
          <cell r="AG120">
            <v>0</v>
          </cell>
          <cell r="AH120">
            <v>632.54518929095354</v>
          </cell>
          <cell r="AI120">
            <v>18.617999999999999</v>
          </cell>
          <cell r="AJ120">
            <v>651.1631892909536</v>
          </cell>
          <cell r="AK120">
            <v>0</v>
          </cell>
          <cell r="AL120">
            <v>261.6971781193734</v>
          </cell>
          <cell r="AM120">
            <v>261.6971781193734</v>
          </cell>
          <cell r="AN120">
            <v>0</v>
          </cell>
          <cell r="AO120">
            <v>59.723548220858902</v>
          </cell>
          <cell r="AP120">
            <v>53.220974606086457</v>
          </cell>
          <cell r="AQ120">
            <v>0</v>
          </cell>
          <cell r="AR120">
            <v>0</v>
          </cell>
          <cell r="AS120">
            <v>64.701835851851854</v>
          </cell>
          <cell r="AT120">
            <v>0</v>
          </cell>
          <cell r="AU120">
            <v>442.98560456483341</v>
          </cell>
          <cell r="AV120">
            <v>74.950499999999991</v>
          </cell>
          <cell r="AW120">
            <v>0</v>
          </cell>
          <cell r="AX120">
            <v>8.1410307093311118</v>
          </cell>
          <cell r="AY120">
            <v>0</v>
          </cell>
          <cell r="AZ120">
            <v>0</v>
          </cell>
          <cell r="BA120">
            <v>26.099999999999998</v>
          </cell>
          <cell r="BB120">
            <v>0</v>
          </cell>
          <cell r="BC120">
            <v>3.4799999999999995</v>
          </cell>
          <cell r="BD120">
            <v>68.660399999999996</v>
          </cell>
          <cell r="BE120">
            <v>181.33193070933106</v>
          </cell>
          <cell r="BF120">
            <v>624.31753527416447</v>
          </cell>
          <cell r="BG120">
            <v>26.845654016789073</v>
          </cell>
          <cell r="BH120">
            <v>4.2999999999999997E-2</v>
          </cell>
          <cell r="BI120">
            <v>651.1631892909536</v>
          </cell>
          <cell r="BJ120">
            <v>0</v>
          </cell>
          <cell r="BK120">
            <v>22360.481156852955</v>
          </cell>
          <cell r="BL120">
            <v>1900.6408983325016</v>
          </cell>
          <cell r="BM120">
            <v>268.32577388223552</v>
          </cell>
          <cell r="BN120" t="e">
            <v>#N/A</v>
          </cell>
          <cell r="BO120">
            <v>1632.2627170725546</v>
          </cell>
          <cell r="BP120">
            <v>0</v>
          </cell>
          <cell r="BQ120">
            <v>178.88384925482364</v>
          </cell>
          <cell r="BR120">
            <v>11.180240578426478</v>
          </cell>
          <cell r="BS120">
            <v>0</v>
          </cell>
          <cell r="BT120">
            <v>0</v>
          </cell>
          <cell r="BU120">
            <v>6684.8929404779392</v>
          </cell>
          <cell r="BV120">
            <v>737.89587817614756</v>
          </cell>
          <cell r="BW120">
            <v>936.90416047213876</v>
          </cell>
          <cell r="BX120">
            <v>0</v>
          </cell>
          <cell r="BY120">
            <v>66</v>
          </cell>
          <cell r="BZ120">
            <v>3.9E-2</v>
          </cell>
          <cell r="CA120">
            <v>872.05876511726524</v>
          </cell>
          <cell r="CB120">
            <v>31592.232901096449</v>
          </cell>
          <cell r="CC120">
            <v>-927.57200640000008</v>
          </cell>
          <cell r="CD120">
            <v>878.19393143999991</v>
          </cell>
          <cell r="CE120">
            <v>31542.854826136449</v>
          </cell>
        </row>
        <row r="121">
          <cell r="A121">
            <v>42250</v>
          </cell>
          <cell r="B121">
            <v>10</v>
          </cell>
          <cell r="C121" t="str">
            <v>Thu</v>
          </cell>
          <cell r="D121">
            <v>47218.292569297293</v>
          </cell>
          <cell r="E121">
            <v>0</v>
          </cell>
          <cell r="F121">
            <v>47218.292569297293</v>
          </cell>
          <cell r="G121">
            <v>226.52700000000002</v>
          </cell>
          <cell r="H121">
            <v>47444.819569297295</v>
          </cell>
          <cell r="I121">
            <v>1029.7651560000002</v>
          </cell>
          <cell r="J121">
            <v>729.22970013147312</v>
          </cell>
          <cell r="K121">
            <v>0</v>
          </cell>
          <cell r="L121">
            <v>729.22970013147312</v>
          </cell>
          <cell r="M121">
            <v>767.88991999999996</v>
          </cell>
          <cell r="N121">
            <v>93.024000000000001</v>
          </cell>
          <cell r="O121">
            <v>67</v>
          </cell>
          <cell r="P121">
            <v>195</v>
          </cell>
          <cell r="Q121">
            <v>0</v>
          </cell>
          <cell r="R121">
            <v>16.3</v>
          </cell>
          <cell r="S121">
            <v>12.5</v>
          </cell>
          <cell r="T121">
            <v>13.5</v>
          </cell>
          <cell r="U121">
            <v>195.9355011076517</v>
          </cell>
          <cell r="V121">
            <v>78.744880817221244</v>
          </cell>
          <cell r="W121">
            <v>0.61516104430095608</v>
          </cell>
          <cell r="X121">
            <v>33.252675487252873</v>
          </cell>
          <cell r="Y121">
            <v>35.350013778332197</v>
          </cell>
          <cell r="Z121">
            <v>0</v>
          </cell>
          <cell r="AA121">
            <v>1</v>
          </cell>
          <cell r="AB121">
            <v>35.350013778332197</v>
          </cell>
          <cell r="AC121">
            <v>0</v>
          </cell>
          <cell r="AD121">
            <v>35.350013778332197</v>
          </cell>
          <cell r="AE121">
            <v>47.169080000000001</v>
          </cell>
          <cell r="AF121">
            <v>48.440783116876148</v>
          </cell>
          <cell r="AG121">
            <v>0</v>
          </cell>
          <cell r="AH121">
            <v>585.28606595312374</v>
          </cell>
          <cell r="AI121">
            <v>17.227</v>
          </cell>
          <cell r="AJ121">
            <v>602.51306595312371</v>
          </cell>
          <cell r="AK121">
            <v>0</v>
          </cell>
          <cell r="AL121">
            <v>242.14509009896048</v>
          </cell>
          <cell r="AM121">
            <v>242.14509009896048</v>
          </cell>
          <cell r="AN121">
            <v>0</v>
          </cell>
          <cell r="AO121">
            <v>63.175776441717787</v>
          </cell>
          <cell r="AP121">
            <v>58.338376010517855</v>
          </cell>
          <cell r="AQ121">
            <v>0</v>
          </cell>
          <cell r="AR121">
            <v>0</v>
          </cell>
          <cell r="AS121">
            <v>56.880734814814815</v>
          </cell>
          <cell r="AT121">
            <v>0</v>
          </cell>
          <cell r="AU121">
            <v>409.88897893642633</v>
          </cell>
          <cell r="AV121">
            <v>69.350750000000005</v>
          </cell>
          <cell r="AW121">
            <v>0</v>
          </cell>
          <cell r="AX121">
            <v>7.5327927827718923</v>
          </cell>
          <cell r="AY121">
            <v>0</v>
          </cell>
          <cell r="AZ121">
            <v>0</v>
          </cell>
          <cell r="BA121">
            <v>24.150000000000002</v>
          </cell>
          <cell r="BB121">
            <v>0</v>
          </cell>
          <cell r="BC121">
            <v>3.22</v>
          </cell>
          <cell r="BD121">
            <v>63.530600000000007</v>
          </cell>
          <cell r="BE121">
            <v>167.78414278277188</v>
          </cell>
          <cell r="BF121">
            <v>577.67312171919821</v>
          </cell>
          <cell r="BG121">
            <v>24.839944233925522</v>
          </cell>
          <cell r="BH121">
            <v>4.2999999999999997E-2</v>
          </cell>
          <cell r="BI121">
            <v>602.51306595312371</v>
          </cell>
          <cell r="BJ121">
            <v>0</v>
          </cell>
          <cell r="BK121">
            <v>20689.870495708772</v>
          </cell>
          <cell r="BL121">
            <v>1758.6389921352459</v>
          </cell>
          <cell r="BM121">
            <v>248.27844594850529</v>
          </cell>
          <cell r="BN121" t="e">
            <v>#N/A</v>
          </cell>
          <cell r="BO121">
            <v>1510.312054302766</v>
          </cell>
          <cell r="BP121">
            <v>0</v>
          </cell>
          <cell r="BQ121">
            <v>165.51896396567017</v>
          </cell>
          <cell r="BR121">
            <v>10.344935247854385</v>
          </cell>
          <cell r="BS121">
            <v>0</v>
          </cell>
          <cell r="BT121">
            <v>0</v>
          </cell>
          <cell r="BU121">
            <v>6185.4469161893585</v>
          </cell>
          <cell r="BV121">
            <v>682.76572635838943</v>
          </cell>
          <cell r="BW121">
            <v>866.90557377019741</v>
          </cell>
          <cell r="BX121">
            <v>0</v>
          </cell>
          <cell r="BY121">
            <v>67</v>
          </cell>
          <cell r="BZ121">
            <v>3.9E-2</v>
          </cell>
          <cell r="CA121">
            <v>806.9049493326421</v>
          </cell>
          <cell r="CB121">
            <v>29231.893661359361</v>
          </cell>
          <cell r="CC121">
            <v>-858.27064960000018</v>
          </cell>
          <cell r="CD121">
            <v>812.58174115999998</v>
          </cell>
          <cell r="CE121">
            <v>29186.204752919362</v>
          </cell>
        </row>
        <row r="122">
          <cell r="A122">
            <v>42251</v>
          </cell>
          <cell r="B122">
            <v>10</v>
          </cell>
          <cell r="C122" t="str">
            <v>Fri</v>
          </cell>
          <cell r="D122">
            <v>60709.233303382229</v>
          </cell>
          <cell r="E122">
            <v>0</v>
          </cell>
          <cell r="F122">
            <v>60709.233303382229</v>
          </cell>
          <cell r="G122">
            <v>291.24899999999997</v>
          </cell>
          <cell r="H122">
            <v>61000.482303382232</v>
          </cell>
          <cell r="I122">
            <v>1277.358964</v>
          </cell>
          <cell r="J122">
            <v>729.22970013147312</v>
          </cell>
          <cell r="K122">
            <v>0</v>
          </cell>
          <cell r="L122">
            <v>729.22970013147312</v>
          </cell>
          <cell r="M122">
            <v>911.86928</v>
          </cell>
          <cell r="N122">
            <v>93.024000000000001</v>
          </cell>
          <cell r="O122">
            <v>68</v>
          </cell>
          <cell r="P122">
            <v>195</v>
          </cell>
          <cell r="Q122">
            <v>0</v>
          </cell>
          <cell r="R122">
            <v>16.3</v>
          </cell>
          <cell r="S122">
            <v>12.5</v>
          </cell>
          <cell r="T122">
            <v>13.5</v>
          </cell>
          <cell r="U122">
            <v>195.9355011076517</v>
          </cell>
          <cell r="V122">
            <v>78.744880817221244</v>
          </cell>
          <cell r="W122">
            <v>0.61516104430095608</v>
          </cell>
          <cell r="X122">
            <v>33.252675487252873</v>
          </cell>
          <cell r="Y122">
            <v>35.350013778332197</v>
          </cell>
          <cell r="Z122">
            <v>0</v>
          </cell>
          <cell r="AA122">
            <v>1</v>
          </cell>
          <cell r="AB122">
            <v>35.350013778332197</v>
          </cell>
          <cell r="AC122">
            <v>0</v>
          </cell>
          <cell r="AD122">
            <v>35.350013778332197</v>
          </cell>
          <cell r="AE122">
            <v>47.169080000000001</v>
          </cell>
          <cell r="AF122">
            <v>48.440783116876148</v>
          </cell>
          <cell r="AG122">
            <v>0</v>
          </cell>
          <cell r="AH122">
            <v>752.51065622544479</v>
          </cell>
          <cell r="AI122">
            <v>22.148999999999997</v>
          </cell>
          <cell r="AJ122">
            <v>774.65965622544479</v>
          </cell>
          <cell r="AK122">
            <v>0</v>
          </cell>
          <cell r="AL122">
            <v>311.32940155580633</v>
          </cell>
          <cell r="AM122">
            <v>311.32940155580633</v>
          </cell>
          <cell r="AN122">
            <v>0</v>
          </cell>
          <cell r="AO122">
            <v>78.365580613496917</v>
          </cell>
          <cell r="AP122">
            <v>58.338376010517855</v>
          </cell>
          <cell r="AQ122">
            <v>0</v>
          </cell>
          <cell r="AR122">
            <v>0</v>
          </cell>
          <cell r="AS122">
            <v>67.545872592592588</v>
          </cell>
          <cell r="AT122">
            <v>0</v>
          </cell>
          <cell r="AU122">
            <v>527.00011577540522</v>
          </cell>
          <cell r="AV122">
            <v>89.16525</v>
          </cell>
          <cell r="AW122">
            <v>0</v>
          </cell>
          <cell r="AX122">
            <v>9.6850192921352889</v>
          </cell>
          <cell r="AY122">
            <v>0</v>
          </cell>
          <cell r="AZ122">
            <v>0</v>
          </cell>
          <cell r="BA122">
            <v>31.049999999999997</v>
          </cell>
          <cell r="BB122">
            <v>0</v>
          </cell>
          <cell r="BC122">
            <v>4.1399999999999997</v>
          </cell>
          <cell r="BD122">
            <v>81.682199999999995</v>
          </cell>
          <cell r="BE122">
            <v>215.72246929213526</v>
          </cell>
          <cell r="BF122">
            <v>742.72258506754054</v>
          </cell>
          <cell r="BG122">
            <v>31.937071157904242</v>
          </cell>
          <cell r="BH122">
            <v>4.2999999999999997E-2</v>
          </cell>
          <cell r="BI122">
            <v>774.65965622544479</v>
          </cell>
          <cell r="BJ122">
            <v>0</v>
          </cell>
          <cell r="BK122">
            <v>26601.262065911276</v>
          </cell>
          <cell r="BL122">
            <v>2261.1072756024587</v>
          </cell>
          <cell r="BM122">
            <v>319.21514479093531</v>
          </cell>
          <cell r="BN122" t="e">
            <v>#N/A</v>
          </cell>
          <cell r="BO122">
            <v>1941.8297841035562</v>
          </cell>
          <cell r="BP122">
            <v>0</v>
          </cell>
          <cell r="BQ122">
            <v>212.8100965272902</v>
          </cell>
          <cell r="BR122">
            <v>13.300631032955637</v>
          </cell>
          <cell r="BS122">
            <v>0</v>
          </cell>
          <cell r="BT122">
            <v>0</v>
          </cell>
          <cell r="BU122">
            <v>7952.717463672032</v>
          </cell>
          <cell r="BV122">
            <v>877.84164817507212</v>
          </cell>
          <cell r="BW122">
            <v>1114.5928805616823</v>
          </cell>
          <cell r="BX122">
            <v>0</v>
          </cell>
          <cell r="BY122">
            <v>68</v>
          </cell>
          <cell r="BZ122">
            <v>3.9E-2</v>
          </cell>
          <cell r="CA122">
            <v>1037.4492205705396</v>
          </cell>
          <cell r="CB122">
            <v>37583.863278890603</v>
          </cell>
          <cell r="CC122">
            <v>-1103.4908352000002</v>
          </cell>
          <cell r="CD122">
            <v>1044.74795292</v>
          </cell>
          <cell r="CE122">
            <v>37525.120396610604</v>
          </cell>
        </row>
        <row r="123">
          <cell r="A123">
            <v>42252</v>
          </cell>
          <cell r="B123">
            <v>10</v>
          </cell>
          <cell r="C123" t="str">
            <v>Sat</v>
          </cell>
          <cell r="D123">
            <v>37540.008999192876</v>
          </cell>
          <cell r="E123">
            <v>0</v>
          </cell>
          <cell r="F123">
            <v>37540.008999192876</v>
          </cell>
          <cell r="G123">
            <v>180.096</v>
          </cell>
          <cell r="H123">
            <v>37720.104999192881</v>
          </cell>
          <cell r="I123">
            <v>377.01784400000008</v>
          </cell>
          <cell r="J123">
            <v>648.20417789464273</v>
          </cell>
          <cell r="K123">
            <v>0</v>
          </cell>
          <cell r="L123">
            <v>648.20417789464273</v>
          </cell>
          <cell r="M123">
            <v>657.50574399999994</v>
          </cell>
          <cell r="N123">
            <v>82.688000000000002</v>
          </cell>
          <cell r="O123">
            <v>69</v>
          </cell>
          <cell r="P123">
            <v>195</v>
          </cell>
          <cell r="Q123">
            <v>0</v>
          </cell>
          <cell r="R123">
            <v>16.3</v>
          </cell>
          <cell r="S123">
            <v>12.5</v>
          </cell>
          <cell r="T123">
            <v>13.5</v>
          </cell>
          <cell r="U123">
            <v>195.9355011076517</v>
          </cell>
          <cell r="V123">
            <v>78.744880817221244</v>
          </cell>
          <cell r="W123">
            <v>0.61516104430095608</v>
          </cell>
          <cell r="X123">
            <v>33.252675487252873</v>
          </cell>
          <cell r="Y123">
            <v>35.350013778332197</v>
          </cell>
          <cell r="Z123">
            <v>0</v>
          </cell>
          <cell r="AA123">
            <v>1</v>
          </cell>
          <cell r="AB123">
            <v>35.350013778332197</v>
          </cell>
          <cell r="AC123">
            <v>0</v>
          </cell>
          <cell r="AD123">
            <v>35.350013778332197</v>
          </cell>
          <cell r="AE123">
            <v>47.169080000000001</v>
          </cell>
          <cell r="AF123">
            <v>48.440783116876148</v>
          </cell>
          <cell r="AG123">
            <v>0</v>
          </cell>
          <cell r="AH123">
            <v>465.32059901863255</v>
          </cell>
          <cell r="AI123">
            <v>13.696</v>
          </cell>
          <cell r="AJ123">
            <v>479.01659901863258</v>
          </cell>
          <cell r="AK123">
            <v>0</v>
          </cell>
          <cell r="AL123">
            <v>192.51286666252759</v>
          </cell>
          <cell r="AM123">
            <v>192.51286666252759</v>
          </cell>
          <cell r="AN123">
            <v>0</v>
          </cell>
          <cell r="AO123">
            <v>23.129929079754604</v>
          </cell>
          <cell r="AP123">
            <v>51.856334231571417</v>
          </cell>
          <cell r="AQ123">
            <v>0</v>
          </cell>
          <cell r="AR123">
            <v>0</v>
          </cell>
          <cell r="AS123">
            <v>48.704129185185181</v>
          </cell>
          <cell r="AT123">
            <v>0</v>
          </cell>
          <cell r="AU123">
            <v>325.87446772585452</v>
          </cell>
          <cell r="AV123">
            <v>55.136000000000003</v>
          </cell>
          <cell r="AW123">
            <v>0</v>
          </cell>
          <cell r="AX123">
            <v>5.9888041999677153</v>
          </cell>
          <cell r="AY123">
            <v>0</v>
          </cell>
          <cell r="AZ123">
            <v>0</v>
          </cell>
          <cell r="BA123">
            <v>19.2</v>
          </cell>
          <cell r="BB123">
            <v>0</v>
          </cell>
          <cell r="BC123">
            <v>2.56</v>
          </cell>
          <cell r="BD123">
            <v>50.508800000000001</v>
          </cell>
          <cell r="BE123">
            <v>133.39360419996771</v>
          </cell>
          <cell r="BF123">
            <v>459.2680719258222</v>
          </cell>
          <cell r="BG123">
            <v>19.748527092810352</v>
          </cell>
          <cell r="BH123">
            <v>4.2999999999999997E-2</v>
          </cell>
          <cell r="BI123">
            <v>479.01659901863258</v>
          </cell>
          <cell r="BJ123">
            <v>0</v>
          </cell>
          <cell r="BK123">
            <v>16449.089586650451</v>
          </cell>
          <cell r="BL123">
            <v>1398.1726148652886</v>
          </cell>
          <cell r="BM123">
            <v>197.38907503980545</v>
          </cell>
          <cell r="BN123" t="e">
            <v>#N/A</v>
          </cell>
          <cell r="BO123">
            <v>1200.7449872717643</v>
          </cell>
          <cell r="BP123">
            <v>0</v>
          </cell>
          <cell r="BQ123">
            <v>131.59271669320361</v>
          </cell>
          <cell r="BR123">
            <v>8.2245447933252258</v>
          </cell>
          <cell r="BS123">
            <v>0</v>
          </cell>
          <cell r="BT123">
            <v>0</v>
          </cell>
          <cell r="BU123">
            <v>4917.6223929952666</v>
          </cell>
          <cell r="BV123">
            <v>542.81995635946487</v>
          </cell>
          <cell r="BW123">
            <v>689.21685368065391</v>
          </cell>
          <cell r="BX123">
            <v>0</v>
          </cell>
          <cell r="BY123">
            <v>69</v>
          </cell>
          <cell r="BZ123">
            <v>3.9E-2</v>
          </cell>
          <cell r="CA123">
            <v>641.51449387936759</v>
          </cell>
          <cell r="CB123">
            <v>23240.263283565204</v>
          </cell>
          <cell r="CC123">
            <v>-682.35182080000016</v>
          </cell>
          <cell r="CD123">
            <v>646.02771968000002</v>
          </cell>
          <cell r="CE123">
            <v>23203.939182445207</v>
          </cell>
        </row>
        <row r="124">
          <cell r="A124">
            <v>42253</v>
          </cell>
          <cell r="B124">
            <v>10</v>
          </cell>
          <cell r="C124" t="str">
            <v>Sun</v>
          </cell>
          <cell r="D124">
            <v>13784.222054391135</v>
          </cell>
          <cell r="E124">
            <v>0</v>
          </cell>
          <cell r="F124">
            <v>13784.222054391135</v>
          </cell>
          <cell r="G124">
            <v>66.129000000000005</v>
          </cell>
          <cell r="H124">
            <v>13850.351054391134</v>
          </cell>
          <cell r="I124">
            <v>5.6271320000000005</v>
          </cell>
          <cell r="J124">
            <v>486.1531334209821</v>
          </cell>
          <cell r="K124">
            <v>0</v>
          </cell>
          <cell r="L124">
            <v>486.1531334209821</v>
          </cell>
          <cell r="M124">
            <v>211.16972800000002</v>
          </cell>
          <cell r="N124">
            <v>62.016000000000005</v>
          </cell>
          <cell r="O124">
            <v>70</v>
          </cell>
          <cell r="P124">
            <v>195</v>
          </cell>
          <cell r="Q124">
            <v>0</v>
          </cell>
          <cell r="R124">
            <v>16.3</v>
          </cell>
          <cell r="S124">
            <v>12.5</v>
          </cell>
          <cell r="T124">
            <v>13.5</v>
          </cell>
          <cell r="U124">
            <v>195.9355011076517</v>
          </cell>
          <cell r="V124">
            <v>78.744880817221244</v>
          </cell>
          <cell r="W124">
            <v>0.61516104430095608</v>
          </cell>
          <cell r="X124">
            <v>33.252675487252873</v>
          </cell>
          <cell r="Y124">
            <v>35.350013778332197</v>
          </cell>
          <cell r="Z124">
            <v>0</v>
          </cell>
          <cell r="AA124">
            <v>1</v>
          </cell>
          <cell r="AB124">
            <v>35.350013778332197</v>
          </cell>
          <cell r="AC124">
            <v>0</v>
          </cell>
          <cell r="AD124">
            <v>35.350013778332197</v>
          </cell>
          <cell r="AE124">
            <v>47.169080000000001</v>
          </cell>
          <cell r="AF124">
            <v>48.440783116876148</v>
          </cell>
          <cell r="AG124">
            <v>0</v>
          </cell>
          <cell r="AH124">
            <v>170.85990745215415</v>
          </cell>
          <cell r="AI124">
            <v>5.0289999999999999</v>
          </cell>
          <cell r="AJ124">
            <v>175.88890745215414</v>
          </cell>
          <cell r="AK124">
            <v>0</v>
          </cell>
          <cell r="AL124">
            <v>70.688318227646846</v>
          </cell>
          <cell r="AM124">
            <v>70.688318227646846</v>
          </cell>
          <cell r="AN124">
            <v>0</v>
          </cell>
          <cell r="AO124">
            <v>0.34522282208588956</v>
          </cell>
          <cell r="AP124">
            <v>38.892250673678568</v>
          </cell>
          <cell r="AQ124">
            <v>0</v>
          </cell>
          <cell r="AR124">
            <v>0</v>
          </cell>
          <cell r="AS124">
            <v>15.642202074074076</v>
          </cell>
          <cell r="AT124">
            <v>0</v>
          </cell>
          <cell r="AU124">
            <v>119.65703111808719</v>
          </cell>
          <cell r="AV124">
            <v>20.245249999999999</v>
          </cell>
          <cell r="AW124">
            <v>0</v>
          </cell>
          <cell r="AX124">
            <v>2.1990140421756457</v>
          </cell>
          <cell r="AY124">
            <v>0</v>
          </cell>
          <cell r="AZ124">
            <v>0</v>
          </cell>
          <cell r="BA124">
            <v>7.05</v>
          </cell>
          <cell r="BB124">
            <v>0</v>
          </cell>
          <cell r="BC124">
            <v>0.94</v>
          </cell>
          <cell r="BD124">
            <v>18.546200000000002</v>
          </cell>
          <cell r="BE124">
            <v>48.98046404217564</v>
          </cell>
          <cell r="BF124">
            <v>168.63749516026283</v>
          </cell>
          <cell r="BG124">
            <v>7.2514122918913015</v>
          </cell>
          <cell r="BH124">
            <v>4.2999999999999997E-2</v>
          </cell>
          <cell r="BI124">
            <v>175.88890745215414</v>
          </cell>
          <cell r="BJ124">
            <v>0</v>
          </cell>
          <cell r="BK124">
            <v>6039.900082598213</v>
          </cell>
          <cell r="BL124">
            <v>513.39150702084817</v>
          </cell>
          <cell r="BM124">
            <v>72.478800991178559</v>
          </cell>
          <cell r="BN124" t="e">
            <v>#N/A</v>
          </cell>
          <cell r="BO124">
            <v>440.89855001385098</v>
          </cell>
          <cell r="BP124">
            <v>0</v>
          </cell>
          <cell r="BQ124">
            <v>48.319200660785697</v>
          </cell>
          <cell r="BR124">
            <v>3.019950041299106</v>
          </cell>
          <cell r="BS124">
            <v>0</v>
          </cell>
          <cell r="BT124">
            <v>0</v>
          </cell>
          <cell r="BU124">
            <v>1805.6894724279493</v>
          </cell>
          <cell r="BV124">
            <v>199.31670272574101</v>
          </cell>
          <cell r="BW124">
            <v>253.07181346086509</v>
          </cell>
          <cell r="BX124">
            <v>0</v>
          </cell>
          <cell r="BY124">
            <v>70</v>
          </cell>
          <cell r="BZ124">
            <v>3.9E-2</v>
          </cell>
          <cell r="CA124">
            <v>235.55610322133029</v>
          </cell>
          <cell r="CB124">
            <v>8533.5341744340985</v>
          </cell>
          <cell r="CC124">
            <v>-250.55105920000003</v>
          </cell>
          <cell r="CD124">
            <v>237.21330331999999</v>
          </cell>
          <cell r="CE124">
            <v>8520.1964185540983</v>
          </cell>
        </row>
        <row r="125">
          <cell r="A125">
            <v>42254</v>
          </cell>
          <cell r="B125">
            <v>11</v>
          </cell>
          <cell r="C125" t="str">
            <v>Mon</v>
          </cell>
          <cell r="D125">
            <v>39954.749121300229</v>
          </cell>
          <cell r="E125">
            <v>0</v>
          </cell>
          <cell r="F125">
            <v>39954.749121300229</v>
          </cell>
          <cell r="G125">
            <v>182.078</v>
          </cell>
          <cell r="H125">
            <v>40136.82712130023</v>
          </cell>
          <cell r="I125">
            <v>1098.48648</v>
          </cell>
          <cell r="J125">
            <v>402.1894758062287</v>
          </cell>
          <cell r="K125">
            <v>0</v>
          </cell>
          <cell r="L125">
            <v>402.1894758062287</v>
          </cell>
          <cell r="M125">
            <v>672.84392000000003</v>
          </cell>
          <cell r="N125">
            <v>55.852999999999994</v>
          </cell>
          <cell r="O125">
            <v>71</v>
          </cell>
          <cell r="P125">
            <v>195</v>
          </cell>
          <cell r="Q125">
            <v>0</v>
          </cell>
          <cell r="R125">
            <v>16.3</v>
          </cell>
          <cell r="S125">
            <v>12.5</v>
          </cell>
          <cell r="T125">
            <v>13.5</v>
          </cell>
          <cell r="U125">
            <v>195.88863553847401</v>
          </cell>
          <cell r="V125">
            <v>75.727636937296623</v>
          </cell>
          <cell r="W125">
            <v>0.63963214967985194</v>
          </cell>
          <cell r="X125">
            <v>35.391111351288728</v>
          </cell>
          <cell r="Y125">
            <v>35.559018025881251</v>
          </cell>
          <cell r="Z125">
            <v>0</v>
          </cell>
          <cell r="AA125">
            <v>1</v>
          </cell>
          <cell r="AB125">
            <v>35.559018025881251</v>
          </cell>
          <cell r="AC125">
            <v>0</v>
          </cell>
          <cell r="AD125">
            <v>35.559018025881251</v>
          </cell>
          <cell r="AE125">
            <v>46.620000000000005</v>
          </cell>
          <cell r="AF125">
            <v>48.437831204378398</v>
          </cell>
          <cell r="AG125">
            <v>0</v>
          </cell>
          <cell r="AH125">
            <v>514.51957614340972</v>
          </cell>
          <cell r="AI125">
            <v>15.495999999999999</v>
          </cell>
          <cell r="AJ125">
            <v>530.0155761434097</v>
          </cell>
          <cell r="AK125">
            <v>0</v>
          </cell>
          <cell r="AL125">
            <v>204.89614934000116</v>
          </cell>
          <cell r="AM125">
            <v>204.89614934000116</v>
          </cell>
          <cell r="AN125">
            <v>0</v>
          </cell>
          <cell r="AO125">
            <v>67.391808588957048</v>
          </cell>
          <cell r="AP125">
            <v>32.175158064498298</v>
          </cell>
          <cell r="AQ125">
            <v>0</v>
          </cell>
          <cell r="AR125">
            <v>0</v>
          </cell>
          <cell r="AS125">
            <v>49.840290370370369</v>
          </cell>
          <cell r="AT125">
            <v>0</v>
          </cell>
          <cell r="AU125">
            <v>353.03687944957727</v>
          </cell>
          <cell r="AV125">
            <v>64.181749999999994</v>
          </cell>
          <cell r="AW125">
            <v>0</v>
          </cell>
          <cell r="AX125">
            <v>6.8204730848520088</v>
          </cell>
          <cell r="AY125">
            <v>0</v>
          </cell>
          <cell r="AZ125">
            <v>0</v>
          </cell>
          <cell r="BA125">
            <v>22.349999999999998</v>
          </cell>
          <cell r="BB125">
            <v>0</v>
          </cell>
          <cell r="BC125">
            <v>2.98</v>
          </cell>
          <cell r="BD125">
            <v>58.795400000000001</v>
          </cell>
          <cell r="BE125">
            <v>155.12762308485205</v>
          </cell>
          <cell r="BF125">
            <v>508.16450253442929</v>
          </cell>
          <cell r="BG125">
            <v>21.85107360898046</v>
          </cell>
          <cell r="BH125">
            <v>4.2999999999999997E-2</v>
          </cell>
          <cell r="BI125">
            <v>530.0155761434097</v>
          </cell>
          <cell r="BJ125">
            <v>0</v>
          </cell>
          <cell r="BK125">
            <v>18295.810882752288</v>
          </cell>
          <cell r="BL125">
            <v>1555.1439250339447</v>
          </cell>
          <cell r="BM125">
            <v>219.54973059302745</v>
          </cell>
          <cell r="BN125" t="e">
            <v>#N/A</v>
          </cell>
          <cell r="BO125">
            <v>1335.5513136341606</v>
          </cell>
          <cell r="BP125">
            <v>0</v>
          </cell>
          <cell r="BQ125">
            <v>146.36648706201831</v>
          </cell>
          <cell r="BR125">
            <v>9.1479054413761443</v>
          </cell>
          <cell r="BS125">
            <v>0</v>
          </cell>
          <cell r="BT125">
            <v>0</v>
          </cell>
          <cell r="BU125">
            <v>5469.7184802280744</v>
          </cell>
          <cell r="BV125">
            <v>603.76175913082557</v>
          </cell>
          <cell r="BW125">
            <v>766.59447598732083</v>
          </cell>
          <cell r="BX125">
            <v>0</v>
          </cell>
          <cell r="BY125">
            <v>71</v>
          </cell>
          <cell r="BZ125">
            <v>3.9E-2</v>
          </cell>
          <cell r="CA125">
            <v>713.53662442733923</v>
          </cell>
          <cell r="CB125">
            <v>25849.422222525845</v>
          </cell>
          <cell r="CC125">
            <v>-899.04072959999996</v>
          </cell>
          <cell r="CD125">
            <v>722.42352000000005</v>
          </cell>
          <cell r="CE125">
            <v>25672.805012925844</v>
          </cell>
        </row>
        <row r="126">
          <cell r="A126">
            <v>42255</v>
          </cell>
          <cell r="B126">
            <v>11</v>
          </cell>
          <cell r="C126" t="str">
            <v>Tue</v>
          </cell>
          <cell r="D126">
            <v>35932.458941303565</v>
          </cell>
          <cell r="E126">
            <v>0</v>
          </cell>
          <cell r="F126">
            <v>35932.458941303565</v>
          </cell>
          <cell r="G126">
            <v>163.74800000000002</v>
          </cell>
          <cell r="H126">
            <v>36096.206941303564</v>
          </cell>
          <cell r="I126">
            <v>873.15592000000004</v>
          </cell>
          <cell r="J126">
            <v>537.57999241426614</v>
          </cell>
          <cell r="K126">
            <v>0</v>
          </cell>
          <cell r="L126">
            <v>537.57999241426614</v>
          </cell>
          <cell r="M126">
            <v>601.54920000000004</v>
          </cell>
          <cell r="N126">
            <v>74.655000000000001</v>
          </cell>
          <cell r="O126">
            <v>72</v>
          </cell>
          <cell r="P126">
            <v>195</v>
          </cell>
          <cell r="Q126">
            <v>0</v>
          </cell>
          <cell r="R126">
            <v>16.3</v>
          </cell>
          <cell r="S126">
            <v>12.5</v>
          </cell>
          <cell r="T126">
            <v>13.5</v>
          </cell>
          <cell r="U126">
            <v>195.88863553847401</v>
          </cell>
          <cell r="V126">
            <v>75.727636937296623</v>
          </cell>
          <cell r="W126">
            <v>0.63963214967985194</v>
          </cell>
          <cell r="X126">
            <v>35.391111351288728</v>
          </cell>
          <cell r="Y126">
            <v>35.559018025881251</v>
          </cell>
          <cell r="Z126">
            <v>0</v>
          </cell>
          <cell r="AA126">
            <v>1</v>
          </cell>
          <cell r="AB126">
            <v>35.559018025881251</v>
          </cell>
          <cell r="AC126">
            <v>0</v>
          </cell>
          <cell r="AD126">
            <v>35.559018025881251</v>
          </cell>
          <cell r="AE126">
            <v>46.620000000000005</v>
          </cell>
          <cell r="AF126">
            <v>48.437831204378398</v>
          </cell>
          <cell r="AG126">
            <v>0</v>
          </cell>
          <cell r="AH126">
            <v>462.72230337729474</v>
          </cell>
          <cell r="AI126">
            <v>13.936</v>
          </cell>
          <cell r="AJ126">
            <v>476.65830337729471</v>
          </cell>
          <cell r="AK126">
            <v>0</v>
          </cell>
          <cell r="AL126">
            <v>184.26902021181314</v>
          </cell>
          <cell r="AM126">
            <v>184.26902021181314</v>
          </cell>
          <cell r="AN126">
            <v>0</v>
          </cell>
          <cell r="AO126">
            <v>53.567847852760735</v>
          </cell>
          <cell r="AP126">
            <v>43.006399393141294</v>
          </cell>
          <cell r="AQ126">
            <v>0</v>
          </cell>
          <cell r="AR126">
            <v>0</v>
          </cell>
          <cell r="AS126">
            <v>44.559200000000004</v>
          </cell>
          <cell r="AT126">
            <v>0</v>
          </cell>
          <cell r="AU126">
            <v>317.4962540016333</v>
          </cell>
          <cell r="AV126">
            <v>57.720500000000001</v>
          </cell>
          <cell r="AW126">
            <v>0</v>
          </cell>
          <cell r="AX126">
            <v>6.1338482776521426</v>
          </cell>
          <cell r="AY126">
            <v>0</v>
          </cell>
          <cell r="AZ126">
            <v>0</v>
          </cell>
          <cell r="BA126">
            <v>20.100000000000001</v>
          </cell>
          <cell r="BB126">
            <v>0</v>
          </cell>
          <cell r="BC126">
            <v>2.68</v>
          </cell>
          <cell r="BD126">
            <v>52.876400000000004</v>
          </cell>
          <cell r="BE126">
            <v>139.51074827765217</v>
          </cell>
          <cell r="BF126">
            <v>457.00700227928547</v>
          </cell>
          <cell r="BG126">
            <v>19.651301098009274</v>
          </cell>
          <cell r="BH126">
            <v>4.2999999999999997E-2</v>
          </cell>
          <cell r="BI126">
            <v>476.65830337729471</v>
          </cell>
          <cell r="BJ126">
            <v>0</v>
          </cell>
          <cell r="BK126">
            <v>16453.950726770516</v>
          </cell>
          <cell r="BL126">
            <v>1398.585811775494</v>
          </cell>
          <cell r="BM126">
            <v>197.44740872124618</v>
          </cell>
          <cell r="BN126" t="e">
            <v>#N/A</v>
          </cell>
          <cell r="BO126">
            <v>1201.0998391072317</v>
          </cell>
          <cell r="BP126">
            <v>0</v>
          </cell>
          <cell r="BQ126">
            <v>131.63160581416412</v>
          </cell>
          <cell r="BR126">
            <v>8.2269753633852574</v>
          </cell>
          <cell r="BS126">
            <v>0</v>
          </cell>
          <cell r="BT126">
            <v>0</v>
          </cell>
          <cell r="BU126">
            <v>4919.0756802051146</v>
          </cell>
          <cell r="BV126">
            <v>542.98037398342706</v>
          </cell>
          <cell r="BW126">
            <v>689.4205354516846</v>
          </cell>
          <cell r="BX126">
            <v>0</v>
          </cell>
          <cell r="BY126">
            <v>72</v>
          </cell>
          <cell r="BZ126">
            <v>3.9E-2</v>
          </cell>
          <cell r="CA126">
            <v>641.70407834405012</v>
          </cell>
          <cell r="CB126">
            <v>23247.13139475479</v>
          </cell>
          <cell r="CC126">
            <v>-808.53327360000003</v>
          </cell>
          <cell r="CD126">
            <v>649.69632000000013</v>
          </cell>
          <cell r="CE126">
            <v>23088.294441154791</v>
          </cell>
        </row>
        <row r="127">
          <cell r="A127">
            <v>42256</v>
          </cell>
          <cell r="B127">
            <v>11</v>
          </cell>
          <cell r="C127" t="str">
            <v>Wed</v>
          </cell>
          <cell r="D127">
            <v>46658.566087961342</v>
          </cell>
          <cell r="E127">
            <v>0</v>
          </cell>
          <cell r="F127">
            <v>46658.566087961342</v>
          </cell>
          <cell r="G127">
            <v>212.62799999999999</v>
          </cell>
          <cell r="H127">
            <v>46871.194087961339</v>
          </cell>
          <cell r="I127">
            <v>974.5546720000001</v>
          </cell>
          <cell r="J127">
            <v>621.20354678981857</v>
          </cell>
          <cell r="K127">
            <v>0</v>
          </cell>
          <cell r="L127">
            <v>621.20354678981857</v>
          </cell>
          <cell r="M127">
            <v>810.97744</v>
          </cell>
          <cell r="N127">
            <v>86.268000000000001</v>
          </cell>
          <cell r="O127">
            <v>73</v>
          </cell>
          <cell r="P127">
            <v>195</v>
          </cell>
          <cell r="Q127">
            <v>0</v>
          </cell>
          <cell r="R127">
            <v>16.3</v>
          </cell>
          <cell r="S127">
            <v>12.5</v>
          </cell>
          <cell r="T127">
            <v>13.5</v>
          </cell>
          <cell r="U127">
            <v>195.88863553847401</v>
          </cell>
          <cell r="V127">
            <v>75.727636937296623</v>
          </cell>
          <cell r="W127">
            <v>0.63963214967985194</v>
          </cell>
          <cell r="X127">
            <v>35.391111351288728</v>
          </cell>
          <cell r="Y127">
            <v>35.559018025881251</v>
          </cell>
          <cell r="Z127">
            <v>0</v>
          </cell>
          <cell r="AA127">
            <v>1</v>
          </cell>
          <cell r="AB127">
            <v>35.559018025881251</v>
          </cell>
          <cell r="AC127">
            <v>0</v>
          </cell>
          <cell r="AD127">
            <v>35.559018025881251</v>
          </cell>
          <cell r="AE127">
            <v>46.620000000000005</v>
          </cell>
          <cell r="AF127">
            <v>48.437831204378398</v>
          </cell>
          <cell r="AG127">
            <v>0</v>
          </cell>
          <cell r="AH127">
            <v>600.84836408693491</v>
          </cell>
          <cell r="AI127">
            <v>18.096</v>
          </cell>
          <cell r="AJ127">
            <v>618.9443640869348</v>
          </cell>
          <cell r="AK127">
            <v>0</v>
          </cell>
          <cell r="AL127">
            <v>239.27469788698122</v>
          </cell>
          <cell r="AM127">
            <v>239.27469788698122</v>
          </cell>
          <cell r="AN127">
            <v>0</v>
          </cell>
          <cell r="AO127">
            <v>59.788630184049083</v>
          </cell>
          <cell r="AP127">
            <v>49.696283743185489</v>
          </cell>
          <cell r="AQ127">
            <v>0</v>
          </cell>
          <cell r="AR127">
            <v>0</v>
          </cell>
          <cell r="AS127">
            <v>60.072402962962968</v>
          </cell>
          <cell r="AT127">
            <v>0</v>
          </cell>
          <cell r="AU127">
            <v>412.27125519615061</v>
          </cell>
          <cell r="AV127">
            <v>74.950499999999991</v>
          </cell>
          <cell r="AW127">
            <v>0</v>
          </cell>
          <cell r="AX127">
            <v>7.9648477635184527</v>
          </cell>
          <cell r="AY127">
            <v>0</v>
          </cell>
          <cell r="AZ127">
            <v>0</v>
          </cell>
          <cell r="BA127">
            <v>26.099999999999998</v>
          </cell>
          <cell r="BB127">
            <v>0</v>
          </cell>
          <cell r="BC127">
            <v>3.4799999999999995</v>
          </cell>
          <cell r="BD127">
            <v>68.660399999999996</v>
          </cell>
          <cell r="BE127">
            <v>181.15574776351849</v>
          </cell>
          <cell r="BF127">
            <v>593.42700295966904</v>
          </cell>
          <cell r="BG127">
            <v>25.517361127265769</v>
          </cell>
          <cell r="BH127">
            <v>4.2999999999999997E-2</v>
          </cell>
          <cell r="BI127">
            <v>618.9443640869348</v>
          </cell>
          <cell r="BJ127">
            <v>0</v>
          </cell>
          <cell r="BK127">
            <v>21365.577809388578</v>
          </cell>
          <cell r="BL127">
            <v>1816.0741137980292</v>
          </cell>
          <cell r="BM127">
            <v>256.38693371266294</v>
          </cell>
          <cell r="BN127" t="e">
            <v>#N/A</v>
          </cell>
          <cell r="BO127">
            <v>1559.6371045123753</v>
          </cell>
          <cell r="BP127">
            <v>0</v>
          </cell>
          <cell r="BQ127">
            <v>170.92462247510863</v>
          </cell>
          <cell r="BR127">
            <v>10.68278890469429</v>
          </cell>
          <cell r="BS127">
            <v>0</v>
          </cell>
          <cell r="BT127">
            <v>0</v>
          </cell>
          <cell r="BU127">
            <v>6387.4564802663426</v>
          </cell>
          <cell r="BV127">
            <v>705.06406770982312</v>
          </cell>
          <cell r="BW127">
            <v>895.21771021338134</v>
          </cell>
          <cell r="BX127">
            <v>0</v>
          </cell>
          <cell r="BY127">
            <v>73</v>
          </cell>
          <cell r="BZ127">
            <v>3.9E-2</v>
          </cell>
          <cell r="CA127">
            <v>833.2575345661545</v>
          </cell>
          <cell r="CB127">
            <v>30186.573602144275</v>
          </cell>
          <cell r="CC127">
            <v>-1049.8864896</v>
          </cell>
          <cell r="CD127">
            <v>843.63552000000004</v>
          </cell>
          <cell r="CE127">
            <v>29980.322632544277</v>
          </cell>
        </row>
        <row r="128">
          <cell r="A128">
            <v>42257</v>
          </cell>
          <cell r="B128">
            <v>11</v>
          </cell>
          <cell r="C128" t="str">
            <v>Thu</v>
          </cell>
          <cell r="D128">
            <v>43172.581265297566</v>
          </cell>
          <cell r="E128">
            <v>0</v>
          </cell>
          <cell r="F128">
            <v>43172.581265297566</v>
          </cell>
          <cell r="G128">
            <v>196.74200000000002</v>
          </cell>
          <cell r="H128">
            <v>43369.323265297564</v>
          </cell>
          <cell r="I128">
            <v>1030.8873120000001</v>
          </cell>
          <cell r="J128">
            <v>680.93465705807046</v>
          </cell>
          <cell r="K128">
            <v>0</v>
          </cell>
          <cell r="L128">
            <v>680.93465705807046</v>
          </cell>
          <cell r="M128">
            <v>712.94720000000007</v>
          </cell>
          <cell r="N128">
            <v>94.563000000000002</v>
          </cell>
          <cell r="O128">
            <v>74</v>
          </cell>
          <cell r="P128">
            <v>195</v>
          </cell>
          <cell r="Q128">
            <v>0</v>
          </cell>
          <cell r="R128">
            <v>16.3</v>
          </cell>
          <cell r="S128">
            <v>12.5</v>
          </cell>
          <cell r="T128">
            <v>13.5</v>
          </cell>
          <cell r="U128">
            <v>195.88863553847401</v>
          </cell>
          <cell r="V128">
            <v>75.727636937296623</v>
          </cell>
          <cell r="W128">
            <v>0.63963214967985194</v>
          </cell>
          <cell r="X128">
            <v>35.391111351288728</v>
          </cell>
          <cell r="Y128">
            <v>35.559018025881251</v>
          </cell>
          <cell r="Z128">
            <v>0</v>
          </cell>
          <cell r="AA128">
            <v>1</v>
          </cell>
          <cell r="AB128">
            <v>35.559018025881251</v>
          </cell>
          <cell r="AC128">
            <v>0</v>
          </cell>
          <cell r="AD128">
            <v>35.559018025881251</v>
          </cell>
          <cell r="AE128">
            <v>46.620000000000005</v>
          </cell>
          <cell r="AF128">
            <v>48.437831204378398</v>
          </cell>
          <cell r="AG128">
            <v>0</v>
          </cell>
          <cell r="AH128">
            <v>555.95739435630185</v>
          </cell>
          <cell r="AI128">
            <v>16.744</v>
          </cell>
          <cell r="AJ128">
            <v>572.70139435630188</v>
          </cell>
          <cell r="AK128">
            <v>0</v>
          </cell>
          <cell r="AL128">
            <v>221.39785264255161</v>
          </cell>
          <cell r="AM128">
            <v>221.39785264255161</v>
          </cell>
          <cell r="AN128">
            <v>0</v>
          </cell>
          <cell r="AO128">
            <v>63.244620368098154</v>
          </cell>
          <cell r="AP128">
            <v>54.474772564645633</v>
          </cell>
          <cell r="AQ128">
            <v>0</v>
          </cell>
          <cell r="AR128">
            <v>0</v>
          </cell>
          <cell r="AS128">
            <v>52.810903703703708</v>
          </cell>
          <cell r="AT128">
            <v>0</v>
          </cell>
          <cell r="AU128">
            <v>381.46937980793251</v>
          </cell>
          <cell r="AV128">
            <v>69.350750000000005</v>
          </cell>
          <cell r="AW128">
            <v>0</v>
          </cell>
          <cell r="AX128">
            <v>7.3697729306119024</v>
          </cell>
          <cell r="AY128">
            <v>0</v>
          </cell>
          <cell r="AZ128">
            <v>0</v>
          </cell>
          <cell r="BA128">
            <v>24.150000000000002</v>
          </cell>
          <cell r="BB128">
            <v>0</v>
          </cell>
          <cell r="BC128">
            <v>3.22</v>
          </cell>
          <cell r="BD128">
            <v>63.530600000000007</v>
          </cell>
          <cell r="BE128">
            <v>167.62112293061193</v>
          </cell>
          <cell r="BF128">
            <v>549.0905027385445</v>
          </cell>
          <cell r="BG128">
            <v>23.61089161775741</v>
          </cell>
          <cell r="BH128">
            <v>4.2999999999999997E-2</v>
          </cell>
          <cell r="BI128">
            <v>572.70139435630188</v>
          </cell>
          <cell r="BJ128">
            <v>0</v>
          </cell>
          <cell r="BK128">
            <v>19769.299007537709</v>
          </cell>
          <cell r="BL128">
            <v>1680.3904156407054</v>
          </cell>
          <cell r="BM128">
            <v>237.23158809045248</v>
          </cell>
          <cell r="BN128" t="e">
            <v>#N/A</v>
          </cell>
          <cell r="BO128">
            <v>1443.1124932557036</v>
          </cell>
          <cell r="BP128">
            <v>0</v>
          </cell>
          <cell r="BQ128">
            <v>158.15439206030166</v>
          </cell>
          <cell r="BR128">
            <v>9.8846495037688538</v>
          </cell>
          <cell r="BS128">
            <v>0</v>
          </cell>
          <cell r="BT128">
            <v>0</v>
          </cell>
          <cell r="BU128">
            <v>5910.2327202464439</v>
          </cell>
          <cell r="BV128">
            <v>652.38686724874447</v>
          </cell>
          <cell r="BW128">
            <v>828.33362841582993</v>
          </cell>
          <cell r="BX128">
            <v>0</v>
          </cell>
          <cell r="BY128">
            <v>74</v>
          </cell>
          <cell r="BZ128">
            <v>3.9E-2</v>
          </cell>
          <cell r="CA128">
            <v>771.00266129397062</v>
          </cell>
          <cell r="CB128">
            <v>27931.254884742695</v>
          </cell>
          <cell r="CC128">
            <v>-971.44669439999996</v>
          </cell>
          <cell r="CD128">
            <v>780.60528000000011</v>
          </cell>
          <cell r="CE128">
            <v>27740.413470342693</v>
          </cell>
        </row>
        <row r="129">
          <cell r="A129">
            <v>42258</v>
          </cell>
          <cell r="B129">
            <v>11</v>
          </cell>
          <cell r="C129" t="str">
            <v>Fri</v>
          </cell>
          <cell r="D129">
            <v>55507.604483954005</v>
          </cell>
          <cell r="E129">
            <v>0</v>
          </cell>
          <cell r="F129">
            <v>55507.604483954005</v>
          </cell>
          <cell r="G129">
            <v>252.95399999999998</v>
          </cell>
          <cell r="H129">
            <v>55760.55848395401</v>
          </cell>
          <cell r="I129">
            <v>1278.7509279999999</v>
          </cell>
          <cell r="J129">
            <v>680.93465705807046</v>
          </cell>
          <cell r="K129">
            <v>0</v>
          </cell>
          <cell r="L129">
            <v>680.93465705807046</v>
          </cell>
          <cell r="M129">
            <v>846.62480000000005</v>
          </cell>
          <cell r="N129">
            <v>94.563000000000002</v>
          </cell>
          <cell r="O129">
            <v>75</v>
          </cell>
          <cell r="P129">
            <v>195</v>
          </cell>
          <cell r="Q129">
            <v>0</v>
          </cell>
          <cell r="R129">
            <v>16.3</v>
          </cell>
          <cell r="S129">
            <v>12.5</v>
          </cell>
          <cell r="T129">
            <v>13.5</v>
          </cell>
          <cell r="U129">
            <v>195.88863553847401</v>
          </cell>
          <cell r="V129">
            <v>75.727636937296623</v>
          </cell>
          <cell r="W129">
            <v>0.63963214967985194</v>
          </cell>
          <cell r="X129">
            <v>35.391111351288728</v>
          </cell>
          <cell r="Y129">
            <v>35.559018025881251</v>
          </cell>
          <cell r="Z129">
            <v>0</v>
          </cell>
          <cell r="AA129">
            <v>1</v>
          </cell>
          <cell r="AB129">
            <v>35.559018025881251</v>
          </cell>
          <cell r="AC129">
            <v>0</v>
          </cell>
          <cell r="AD129">
            <v>35.559018025881251</v>
          </cell>
          <cell r="AE129">
            <v>46.620000000000005</v>
          </cell>
          <cell r="AF129">
            <v>48.437831204378398</v>
          </cell>
          <cell r="AG129">
            <v>0</v>
          </cell>
          <cell r="AH129">
            <v>714.80236417238802</v>
          </cell>
          <cell r="AI129">
            <v>21.527999999999999</v>
          </cell>
          <cell r="AJ129">
            <v>736.33036417238804</v>
          </cell>
          <cell r="AK129">
            <v>0</v>
          </cell>
          <cell r="AL129">
            <v>284.65438196899493</v>
          </cell>
          <cell r="AM129">
            <v>284.65438196899493</v>
          </cell>
          <cell r="AN129">
            <v>0</v>
          </cell>
          <cell r="AO129">
            <v>78.450977177914098</v>
          </cell>
          <cell r="AP129">
            <v>54.474772564645633</v>
          </cell>
          <cell r="AQ129">
            <v>0</v>
          </cell>
          <cell r="AR129">
            <v>0</v>
          </cell>
          <cell r="AS129">
            <v>62.712948148148151</v>
          </cell>
          <cell r="AT129">
            <v>0</v>
          </cell>
          <cell r="AU129">
            <v>490.46063118162749</v>
          </cell>
          <cell r="AV129">
            <v>89.16525</v>
          </cell>
          <cell r="AW129">
            <v>0</v>
          </cell>
          <cell r="AX129">
            <v>9.4754223393581594</v>
          </cell>
          <cell r="AY129">
            <v>0</v>
          </cell>
          <cell r="AZ129">
            <v>0</v>
          </cell>
          <cell r="BA129">
            <v>31.049999999999997</v>
          </cell>
          <cell r="BB129">
            <v>0</v>
          </cell>
          <cell r="BC129">
            <v>4.1399999999999997</v>
          </cell>
          <cell r="BD129">
            <v>81.682199999999995</v>
          </cell>
          <cell r="BE129">
            <v>215.51287233935818</v>
          </cell>
          <cell r="BF129">
            <v>705.97350352098567</v>
          </cell>
          <cell r="BG129">
            <v>30.356860651402382</v>
          </cell>
          <cell r="BH129">
            <v>4.2999999999999997E-2</v>
          </cell>
          <cell r="BI129">
            <v>736.33036417238804</v>
          </cell>
          <cell r="BJ129">
            <v>0</v>
          </cell>
          <cell r="BK129">
            <v>25417.670152548479</v>
          </cell>
          <cell r="BL129">
            <v>2160.5019629666212</v>
          </cell>
          <cell r="BM129">
            <v>305.01204183058172</v>
          </cell>
          <cell r="BN129" t="e">
            <v>#N/A</v>
          </cell>
          <cell r="BO129">
            <v>1855.430348471619</v>
          </cell>
          <cell r="BP129">
            <v>0</v>
          </cell>
          <cell r="BQ129">
            <v>203.34136122038785</v>
          </cell>
          <cell r="BR129">
            <v>12.708835076274241</v>
          </cell>
          <cell r="BS129">
            <v>0</v>
          </cell>
          <cell r="BT129">
            <v>0</v>
          </cell>
          <cell r="BU129">
            <v>7598.8706403168553</v>
          </cell>
          <cell r="BV129">
            <v>838.78311503409986</v>
          </cell>
          <cell r="BW129">
            <v>1065.0003793917813</v>
          </cell>
          <cell r="BX129">
            <v>0</v>
          </cell>
          <cell r="BY129">
            <v>75</v>
          </cell>
          <cell r="BZ129">
            <v>3.9E-2</v>
          </cell>
          <cell r="CA129">
            <v>991.28913594939081</v>
          </cell>
          <cell r="CB129">
            <v>35911.613423240604</v>
          </cell>
          <cell r="CC129">
            <v>-1249.0028927999999</v>
          </cell>
          <cell r="CD129">
            <v>1003.63536</v>
          </cell>
          <cell r="CE129">
            <v>35666.245890440608</v>
          </cell>
        </row>
        <row r="130">
          <cell r="A130">
            <v>42259</v>
          </cell>
          <cell r="B130">
            <v>11</v>
          </cell>
          <cell r="C130" t="str">
            <v>Sat</v>
          </cell>
          <cell r="D130">
            <v>34323.542869304896</v>
          </cell>
          <cell r="E130">
            <v>0</v>
          </cell>
          <cell r="F130">
            <v>34323.542869304896</v>
          </cell>
          <cell r="G130">
            <v>156.416</v>
          </cell>
          <cell r="H130">
            <v>34479.958869304894</v>
          </cell>
          <cell r="I130">
            <v>377.42868800000002</v>
          </cell>
          <cell r="J130">
            <v>605.27525071828472</v>
          </cell>
          <cell r="K130">
            <v>0</v>
          </cell>
          <cell r="L130">
            <v>605.27525071828472</v>
          </cell>
          <cell r="M130">
            <v>610.46103999999991</v>
          </cell>
          <cell r="N130">
            <v>84.055999999999997</v>
          </cell>
          <cell r="O130">
            <v>76</v>
          </cell>
          <cell r="P130">
            <v>195</v>
          </cell>
          <cell r="Q130">
            <v>0</v>
          </cell>
          <cell r="R130">
            <v>16.3</v>
          </cell>
          <cell r="S130">
            <v>12.5</v>
          </cell>
          <cell r="T130">
            <v>13.5</v>
          </cell>
          <cell r="U130">
            <v>195.88863553847401</v>
          </cell>
          <cell r="V130">
            <v>75.727636937296623</v>
          </cell>
          <cell r="W130">
            <v>0.63963214967985194</v>
          </cell>
          <cell r="X130">
            <v>35.391111351288728</v>
          </cell>
          <cell r="Y130">
            <v>35.559018025881251</v>
          </cell>
          <cell r="Z130">
            <v>0</v>
          </cell>
          <cell r="AA130">
            <v>1</v>
          </cell>
          <cell r="AB130">
            <v>35.559018025881251</v>
          </cell>
          <cell r="AC130">
            <v>0</v>
          </cell>
          <cell r="AD130">
            <v>35.559018025881251</v>
          </cell>
          <cell r="AE130">
            <v>46.620000000000005</v>
          </cell>
          <cell r="AF130">
            <v>48.437831204378398</v>
          </cell>
          <cell r="AG130">
            <v>0</v>
          </cell>
          <cell r="AH130">
            <v>442.00339427084867</v>
          </cell>
          <cell r="AI130">
            <v>13.312000000000001</v>
          </cell>
          <cell r="AJ130">
            <v>455.31539427084869</v>
          </cell>
          <cell r="AK130">
            <v>0</v>
          </cell>
          <cell r="AL130">
            <v>176.01816856053793</v>
          </cell>
          <cell r="AM130">
            <v>176.01816856053793</v>
          </cell>
          <cell r="AN130">
            <v>0</v>
          </cell>
          <cell r="AO130">
            <v>23.155134233128834</v>
          </cell>
          <cell r="AP130">
            <v>48.422020057462781</v>
          </cell>
          <cell r="AQ130">
            <v>0</v>
          </cell>
          <cell r="AR130">
            <v>0</v>
          </cell>
          <cell r="AS130">
            <v>45.219336296296291</v>
          </cell>
          <cell r="AT130">
            <v>0</v>
          </cell>
          <cell r="AU130">
            <v>303.28000382245568</v>
          </cell>
          <cell r="AV130">
            <v>55.136000000000003</v>
          </cell>
          <cell r="AW130">
            <v>0</v>
          </cell>
          <cell r="AX130">
            <v>5.8591983547721957</v>
          </cell>
          <cell r="AY130">
            <v>0</v>
          </cell>
          <cell r="AZ130">
            <v>0</v>
          </cell>
          <cell r="BA130">
            <v>19.2</v>
          </cell>
          <cell r="BB130">
            <v>0</v>
          </cell>
          <cell r="BC130">
            <v>2.56</v>
          </cell>
          <cell r="BD130">
            <v>50.508800000000001</v>
          </cell>
          <cell r="BE130">
            <v>133.26399835477221</v>
          </cell>
          <cell r="BF130">
            <v>436.54400217722787</v>
          </cell>
          <cell r="BG130">
            <v>18.771392093620797</v>
          </cell>
          <cell r="BH130">
            <v>4.2999999999999997E-2</v>
          </cell>
          <cell r="BI130">
            <v>455.31539427084869</v>
          </cell>
          <cell r="BJ130">
            <v>0</v>
          </cell>
          <cell r="BK130">
            <v>15717.206664377805</v>
          </cell>
          <cell r="BL130">
            <v>1335.9625664721136</v>
          </cell>
          <cell r="BM130">
            <v>188.60647997253366</v>
          </cell>
          <cell r="BN130" t="e">
            <v>#N/A</v>
          </cell>
          <cell r="BO130">
            <v>1147.3192492964602</v>
          </cell>
          <cell r="BP130">
            <v>0</v>
          </cell>
          <cell r="BQ130">
            <v>125.73765331502244</v>
          </cell>
          <cell r="BR130">
            <v>7.8586033321889026</v>
          </cell>
          <cell r="BS130">
            <v>0</v>
          </cell>
          <cell r="BT130">
            <v>0</v>
          </cell>
          <cell r="BU130">
            <v>4698.8185601959303</v>
          </cell>
          <cell r="BV130">
            <v>518.66781992446761</v>
          </cell>
          <cell r="BW130">
            <v>658.55095923742999</v>
          </cell>
          <cell r="BX130">
            <v>0</v>
          </cell>
          <cell r="BY130">
            <v>76</v>
          </cell>
          <cell r="BZ130">
            <v>3.9E-2</v>
          </cell>
          <cell r="CA130">
            <v>612.97105991073443</v>
          </cell>
          <cell r="CB130">
            <v>22206.215063646367</v>
          </cell>
          <cell r="CC130">
            <v>-772.33029120000003</v>
          </cell>
          <cell r="CD130">
            <v>620.60544000000004</v>
          </cell>
          <cell r="CE130">
            <v>22054.490212446366</v>
          </cell>
        </row>
        <row r="131">
          <cell r="A131">
            <v>42260</v>
          </cell>
          <cell r="B131">
            <v>11</v>
          </cell>
          <cell r="C131" t="str">
            <v>Sun</v>
          </cell>
          <cell r="D131">
            <v>12603.175897322892</v>
          </cell>
          <cell r="E131">
            <v>0</v>
          </cell>
          <cell r="F131">
            <v>12603.175897322892</v>
          </cell>
          <cell r="G131">
            <v>57.433999999999997</v>
          </cell>
          <cell r="H131">
            <v>12660.609897322891</v>
          </cell>
          <cell r="I131">
            <v>5.6332640000000005</v>
          </cell>
          <cell r="J131">
            <v>453.9564380387136</v>
          </cell>
          <cell r="K131">
            <v>0</v>
          </cell>
          <cell r="L131">
            <v>453.9564380387136</v>
          </cell>
          <cell r="M131">
            <v>196.06048000000001</v>
          </cell>
          <cell r="N131">
            <v>63.042000000000002</v>
          </cell>
          <cell r="O131">
            <v>77</v>
          </cell>
          <cell r="P131">
            <v>195</v>
          </cell>
          <cell r="Q131">
            <v>0</v>
          </cell>
          <cell r="R131">
            <v>16.3</v>
          </cell>
          <cell r="S131">
            <v>12.5</v>
          </cell>
          <cell r="T131">
            <v>13.5</v>
          </cell>
          <cell r="U131">
            <v>195.88863553847401</v>
          </cell>
          <cell r="V131">
            <v>75.727636937296623</v>
          </cell>
          <cell r="W131">
            <v>0.63963214967985194</v>
          </cell>
          <cell r="X131">
            <v>35.391111351288728</v>
          </cell>
          <cell r="Y131">
            <v>35.559018025881251</v>
          </cell>
          <cell r="Z131">
            <v>0</v>
          </cell>
          <cell r="AA131">
            <v>1</v>
          </cell>
          <cell r="AB131">
            <v>35.559018025881251</v>
          </cell>
          <cell r="AC131">
            <v>0</v>
          </cell>
          <cell r="AD131">
            <v>35.559018025881251</v>
          </cell>
          <cell r="AE131">
            <v>46.620000000000005</v>
          </cell>
          <cell r="AF131">
            <v>48.437831204378398</v>
          </cell>
          <cell r="AG131">
            <v>0</v>
          </cell>
          <cell r="AH131">
            <v>162.29812133382725</v>
          </cell>
          <cell r="AI131">
            <v>4.8879999999999999</v>
          </cell>
          <cell r="AJ131">
            <v>167.18612133382723</v>
          </cell>
          <cell r="AK131">
            <v>0</v>
          </cell>
          <cell r="AL131">
            <v>64.631671268322521</v>
          </cell>
          <cell r="AM131">
            <v>64.631671268322521</v>
          </cell>
          <cell r="AN131">
            <v>0</v>
          </cell>
          <cell r="AO131">
            <v>0.34559901840490798</v>
          </cell>
          <cell r="AP131">
            <v>36.316515043097091</v>
          </cell>
          <cell r="AQ131">
            <v>0</v>
          </cell>
          <cell r="AR131">
            <v>0</v>
          </cell>
          <cell r="AS131">
            <v>14.52299851851852</v>
          </cell>
          <cell r="AT131">
            <v>0</v>
          </cell>
          <cell r="AU131">
            <v>111.36062640355793</v>
          </cell>
          <cell r="AV131">
            <v>20.245249999999999</v>
          </cell>
          <cell r="AW131">
            <v>0</v>
          </cell>
          <cell r="AX131">
            <v>2.1514243958929158</v>
          </cell>
          <cell r="AY131">
            <v>0</v>
          </cell>
          <cell r="AZ131">
            <v>0</v>
          </cell>
          <cell r="BA131">
            <v>7.05</v>
          </cell>
          <cell r="BB131">
            <v>0</v>
          </cell>
          <cell r="BC131">
            <v>0.94</v>
          </cell>
          <cell r="BD131">
            <v>18.546200000000002</v>
          </cell>
          <cell r="BE131">
            <v>48.932874395892924</v>
          </cell>
          <cell r="BF131">
            <v>160.29350079945087</v>
          </cell>
          <cell r="BG131">
            <v>6.8926205343763867</v>
          </cell>
          <cell r="BH131">
            <v>4.2999999999999997E-2</v>
          </cell>
          <cell r="BI131">
            <v>167.18612133382723</v>
          </cell>
          <cell r="BJ131">
            <v>0</v>
          </cell>
          <cell r="BK131">
            <v>5771.1618220762248</v>
          </cell>
          <cell r="BL131">
            <v>490.54875487647922</v>
          </cell>
          <cell r="BM131">
            <v>69.253941864914694</v>
          </cell>
          <cell r="BN131" t="e">
            <v>#N/A</v>
          </cell>
          <cell r="BO131">
            <v>421.28128685104394</v>
          </cell>
          <cell r="BP131">
            <v>0</v>
          </cell>
          <cell r="BQ131">
            <v>46.169294576609801</v>
          </cell>
          <cell r="BR131">
            <v>2.8855809110381125</v>
          </cell>
          <cell r="BS131">
            <v>0</v>
          </cell>
          <cell r="BT131">
            <v>0</v>
          </cell>
          <cell r="BU131">
            <v>1725.3474400719431</v>
          </cell>
          <cell r="BV131">
            <v>190.44834012851544</v>
          </cell>
          <cell r="BW131">
            <v>241.81168034499385</v>
          </cell>
          <cell r="BX131">
            <v>0</v>
          </cell>
          <cell r="BY131">
            <v>77</v>
          </cell>
          <cell r="BZ131">
            <v>3.9E-2</v>
          </cell>
          <cell r="CA131">
            <v>225.07531106097281</v>
          </cell>
          <cell r="CB131">
            <v>8153.8445936826492</v>
          </cell>
          <cell r="CC131">
            <v>-283.59002879999997</v>
          </cell>
          <cell r="CD131">
            <v>227.87856000000002</v>
          </cell>
          <cell r="CE131">
            <v>8098.13312488265</v>
          </cell>
        </row>
        <row r="132">
          <cell r="A132">
            <v>42261</v>
          </cell>
          <cell r="B132">
            <v>12</v>
          </cell>
          <cell r="C132" t="str">
            <v>Mon</v>
          </cell>
          <cell r="D132">
            <v>41773.781671431643</v>
          </cell>
          <cell r="E132">
            <v>0</v>
          </cell>
          <cell r="F132">
            <v>41773.781671431643</v>
          </cell>
          <cell r="G132">
            <v>208.00399999999999</v>
          </cell>
          <cell r="H132">
            <v>41981.785671431637</v>
          </cell>
          <cell r="I132">
            <v>1093.5042300000002</v>
          </cell>
          <cell r="J132">
            <v>469.06865173113573</v>
          </cell>
          <cell r="K132">
            <v>0</v>
          </cell>
          <cell r="L132">
            <v>469.06865173113573</v>
          </cell>
          <cell r="M132">
            <v>688.58476399999995</v>
          </cell>
          <cell r="N132">
            <v>58.58</v>
          </cell>
          <cell r="O132">
            <v>78</v>
          </cell>
          <cell r="P132">
            <v>195</v>
          </cell>
          <cell r="Q132">
            <v>0</v>
          </cell>
          <cell r="R132">
            <v>16.3</v>
          </cell>
          <cell r="S132">
            <v>12.5</v>
          </cell>
          <cell r="T132">
            <v>13.5</v>
          </cell>
          <cell r="U132">
            <v>195.97096260805469</v>
          </cell>
          <cell r="V132">
            <v>76.468032689002172</v>
          </cell>
          <cell r="W132">
            <v>0.64033306249484723</v>
          </cell>
          <cell r="X132">
            <v>34.605560850697202</v>
          </cell>
          <cell r="Y132">
            <v>35.747544358770199</v>
          </cell>
          <cell r="Z132">
            <v>0</v>
          </cell>
          <cell r="AA132">
            <v>1</v>
          </cell>
          <cell r="AB132">
            <v>35.747544358770199</v>
          </cell>
          <cell r="AC132">
            <v>0</v>
          </cell>
          <cell r="AD132">
            <v>35.747544358770199</v>
          </cell>
          <cell r="AE132">
            <v>47.086200000000005</v>
          </cell>
          <cell r="AF132">
            <v>48.965009554704842</v>
          </cell>
          <cell r="AG132">
            <v>0</v>
          </cell>
          <cell r="AH132">
            <v>532.91892907898978</v>
          </cell>
          <cell r="AI132">
            <v>16.091999999999999</v>
          </cell>
          <cell r="AJ132">
            <v>549.01092907898976</v>
          </cell>
          <cell r="AK132">
            <v>0</v>
          </cell>
          <cell r="AL132">
            <v>214.22452139195713</v>
          </cell>
          <cell r="AM132">
            <v>214.22452139195713</v>
          </cell>
          <cell r="AN132">
            <v>0</v>
          </cell>
          <cell r="AO132">
            <v>67.086149079754605</v>
          </cell>
          <cell r="AP132">
            <v>37.525492138490861</v>
          </cell>
          <cell r="AQ132">
            <v>0</v>
          </cell>
          <cell r="AR132">
            <v>0</v>
          </cell>
          <cell r="AS132">
            <v>51.006278814814806</v>
          </cell>
          <cell r="AT132">
            <v>0</v>
          </cell>
          <cell r="AU132">
            <v>371.17530827495455</v>
          </cell>
          <cell r="AV132">
            <v>64.181749999999994</v>
          </cell>
          <cell r="AW132">
            <v>0</v>
          </cell>
          <cell r="AX132">
            <v>6.8942714268572658</v>
          </cell>
          <cell r="AY132">
            <v>0</v>
          </cell>
          <cell r="AZ132">
            <v>0</v>
          </cell>
          <cell r="BA132">
            <v>22.349999999999998</v>
          </cell>
          <cell r="BB132">
            <v>0</v>
          </cell>
          <cell r="BC132">
            <v>2.98</v>
          </cell>
          <cell r="BD132">
            <v>58.795400000000001</v>
          </cell>
          <cell r="BE132">
            <v>155.20142142685725</v>
          </cell>
          <cell r="BF132">
            <v>526.37672970181177</v>
          </cell>
          <cell r="BG132">
            <v>22.634199377177907</v>
          </cell>
          <cell r="BH132">
            <v>4.2999999999999997E-2</v>
          </cell>
          <cell r="BI132">
            <v>549.01092907898976</v>
          </cell>
          <cell r="BJ132">
            <v>0</v>
          </cell>
          <cell r="BK132">
            <v>19050.543056879495</v>
          </cell>
          <cell r="BL132">
            <v>1619.2961598347574</v>
          </cell>
          <cell r="BM132">
            <v>228.60651668255394</v>
          </cell>
          <cell r="BN132" t="e">
            <v>#N/A</v>
          </cell>
          <cell r="BO132">
            <v>1390.6449934419136</v>
          </cell>
          <cell r="BP132">
            <v>0</v>
          </cell>
          <cell r="BQ132">
            <v>152.40434445503598</v>
          </cell>
          <cell r="BR132">
            <v>9.5252715284397489</v>
          </cell>
          <cell r="BS132">
            <v>0</v>
          </cell>
          <cell r="BT132">
            <v>0</v>
          </cell>
          <cell r="BU132">
            <v>5695.3533289320458</v>
          </cell>
          <cell r="BV132">
            <v>628.66792087702345</v>
          </cell>
          <cell r="BW132">
            <v>798.21775408325072</v>
          </cell>
          <cell r="BX132">
            <v>0</v>
          </cell>
          <cell r="BY132">
            <v>78</v>
          </cell>
          <cell r="BZ132">
            <v>3.9E-2</v>
          </cell>
          <cell r="CA132">
            <v>742.97117921830034</v>
          </cell>
          <cell r="CB132">
            <v>26915.753239990117</v>
          </cell>
          <cell r="CC132">
            <v>-791.13898240000003</v>
          </cell>
          <cell r="CD132">
            <v>757.7111304</v>
          </cell>
          <cell r="CE132">
            <v>26882.325387990117</v>
          </cell>
        </row>
        <row r="133">
          <cell r="A133">
            <v>42262</v>
          </cell>
          <cell r="B133">
            <v>12</v>
          </cell>
          <cell r="C133" t="str">
            <v>Tue</v>
          </cell>
          <cell r="D133">
            <v>37568.367409206985</v>
          </cell>
          <cell r="E133">
            <v>0</v>
          </cell>
          <cell r="F133">
            <v>37568.367409206985</v>
          </cell>
          <cell r="G133">
            <v>187.06400000000002</v>
          </cell>
          <cell r="H133">
            <v>37755.431409206984</v>
          </cell>
          <cell r="I133">
            <v>869.19567000000018</v>
          </cell>
          <cell r="J133">
            <v>626.97295033369642</v>
          </cell>
          <cell r="K133">
            <v>0</v>
          </cell>
          <cell r="L133">
            <v>626.97295033369642</v>
          </cell>
          <cell r="M133">
            <v>615.62214000000006</v>
          </cell>
          <cell r="N133">
            <v>78.300000000000011</v>
          </cell>
          <cell r="O133">
            <v>79</v>
          </cell>
          <cell r="P133">
            <v>195</v>
          </cell>
          <cell r="Q133">
            <v>0</v>
          </cell>
          <cell r="R133">
            <v>16.3</v>
          </cell>
          <cell r="S133">
            <v>12.5</v>
          </cell>
          <cell r="T133">
            <v>13.5</v>
          </cell>
          <cell r="U133">
            <v>195.97096260805469</v>
          </cell>
          <cell r="V133">
            <v>76.468032689002172</v>
          </cell>
          <cell r="W133">
            <v>0.64033306249484723</v>
          </cell>
          <cell r="X133">
            <v>34.605560850697202</v>
          </cell>
          <cell r="Y133">
            <v>35.747544358770199</v>
          </cell>
          <cell r="Z133">
            <v>0</v>
          </cell>
          <cell r="AA133">
            <v>1</v>
          </cell>
          <cell r="AB133">
            <v>35.747544358770199</v>
          </cell>
          <cell r="AC133">
            <v>0</v>
          </cell>
          <cell r="AD133">
            <v>35.747544358770199</v>
          </cell>
          <cell r="AE133">
            <v>47.086200000000005</v>
          </cell>
          <cell r="AF133">
            <v>48.965009554704842</v>
          </cell>
          <cell r="AG133">
            <v>0</v>
          </cell>
          <cell r="AH133">
            <v>479.26937246029956</v>
          </cell>
          <cell r="AI133">
            <v>14.472000000000001</v>
          </cell>
          <cell r="AJ133">
            <v>493.74137246029954</v>
          </cell>
          <cell r="AK133">
            <v>0</v>
          </cell>
          <cell r="AL133">
            <v>192.65829440618964</v>
          </cell>
          <cell r="AM133">
            <v>192.65829440618964</v>
          </cell>
          <cell r="AN133">
            <v>0</v>
          </cell>
          <cell r="AO133">
            <v>53.324887730061349</v>
          </cell>
          <cell r="AP133">
            <v>50.157836026695712</v>
          </cell>
          <cell r="AQ133">
            <v>0</v>
          </cell>
          <cell r="AR133">
            <v>0</v>
          </cell>
          <cell r="AS133">
            <v>45.601639999999996</v>
          </cell>
          <cell r="AT133">
            <v>0</v>
          </cell>
          <cell r="AU133">
            <v>333.80866650230814</v>
          </cell>
          <cell r="AV133">
            <v>57.720500000000001</v>
          </cell>
          <cell r="AW133">
            <v>0</v>
          </cell>
          <cell r="AX133">
            <v>6.2002172563682798</v>
          </cell>
          <cell r="AY133">
            <v>0</v>
          </cell>
          <cell r="AZ133">
            <v>0</v>
          </cell>
          <cell r="BA133">
            <v>20.100000000000001</v>
          </cell>
          <cell r="BB133">
            <v>0</v>
          </cell>
          <cell r="BC133">
            <v>2.68</v>
          </cell>
          <cell r="BD133">
            <v>52.876400000000004</v>
          </cell>
          <cell r="BE133">
            <v>139.5771172563683</v>
          </cell>
          <cell r="BF133">
            <v>473.38578375867644</v>
          </cell>
          <cell r="BG133">
            <v>20.355588701623088</v>
          </cell>
          <cell r="BH133">
            <v>4.2999999999999997E-2</v>
          </cell>
          <cell r="BI133">
            <v>493.74137246029954</v>
          </cell>
          <cell r="BJ133">
            <v>0</v>
          </cell>
          <cell r="BK133">
            <v>17132.703151824513</v>
          </cell>
          <cell r="BL133">
            <v>1456.2797679050839</v>
          </cell>
          <cell r="BM133">
            <v>205.59243782189418</v>
          </cell>
          <cell r="BN133" t="e">
            <v>#N/A</v>
          </cell>
          <cell r="BO133">
            <v>1250.6471753101773</v>
          </cell>
          <cell r="BP133">
            <v>0</v>
          </cell>
          <cell r="BQ133">
            <v>137.06162521459612</v>
          </cell>
          <cell r="BR133">
            <v>8.5663515759122575</v>
          </cell>
          <cell r="BS133">
            <v>0</v>
          </cell>
          <cell r="BT133">
            <v>0</v>
          </cell>
          <cell r="BU133">
            <v>5121.9956112543232</v>
          </cell>
          <cell r="BV133">
            <v>565.37920401020904</v>
          </cell>
          <cell r="BW133">
            <v>717.86026206144697</v>
          </cell>
          <cell r="BX133">
            <v>0</v>
          </cell>
          <cell r="BY133">
            <v>79</v>
          </cell>
          <cell r="BZ133">
            <v>3.9E-2</v>
          </cell>
          <cell r="CA133">
            <v>668.17542292115604</v>
          </cell>
          <cell r="CB133">
            <v>24206.11365207165</v>
          </cell>
          <cell r="CC133">
            <v>-711.49411840000005</v>
          </cell>
          <cell r="CD133">
            <v>681.43148640000015</v>
          </cell>
          <cell r="CE133">
            <v>24176.051020071649</v>
          </cell>
        </row>
        <row r="134">
          <cell r="A134">
            <v>42263</v>
          </cell>
          <cell r="B134">
            <v>12</v>
          </cell>
          <cell r="C134" t="str">
            <v>Wed</v>
          </cell>
          <cell r="D134">
            <v>48782.805441806078</v>
          </cell>
          <cell r="E134">
            <v>0</v>
          </cell>
          <cell r="F134">
            <v>48782.805441806078</v>
          </cell>
          <cell r="G134">
            <v>242.904</v>
          </cell>
          <cell r="H134">
            <v>49025.709441806073</v>
          </cell>
          <cell r="I134">
            <v>970.13452200000017</v>
          </cell>
          <cell r="J134">
            <v>724.50207594116023</v>
          </cell>
          <cell r="K134">
            <v>0</v>
          </cell>
          <cell r="L134">
            <v>724.50207594116023</v>
          </cell>
          <cell r="M134">
            <v>829.94984799999997</v>
          </cell>
          <cell r="N134">
            <v>90.48</v>
          </cell>
          <cell r="O134">
            <v>80</v>
          </cell>
          <cell r="P134">
            <v>195</v>
          </cell>
          <cell r="Q134">
            <v>0</v>
          </cell>
          <cell r="R134">
            <v>16.3</v>
          </cell>
          <cell r="S134">
            <v>12.5</v>
          </cell>
          <cell r="T134">
            <v>13.5</v>
          </cell>
          <cell r="U134">
            <v>195.97096260805469</v>
          </cell>
          <cell r="V134">
            <v>76.468032689002172</v>
          </cell>
          <cell r="W134">
            <v>0.64033306249484723</v>
          </cell>
          <cell r="X134">
            <v>34.605560850697202</v>
          </cell>
          <cell r="Y134">
            <v>35.747544358770199</v>
          </cell>
          <cell r="Z134">
            <v>0</v>
          </cell>
          <cell r="AA134">
            <v>1</v>
          </cell>
          <cell r="AB134">
            <v>35.747544358770199</v>
          </cell>
          <cell r="AC134">
            <v>0</v>
          </cell>
          <cell r="AD134">
            <v>35.747544358770199</v>
          </cell>
          <cell r="AE134">
            <v>47.086200000000005</v>
          </cell>
          <cell r="AF134">
            <v>48.965009554704842</v>
          </cell>
          <cell r="AG134">
            <v>0</v>
          </cell>
          <cell r="AH134">
            <v>622.33485677680676</v>
          </cell>
          <cell r="AI134">
            <v>18.791999999999998</v>
          </cell>
          <cell r="AJ134">
            <v>641.12685677680679</v>
          </cell>
          <cell r="AK134">
            <v>0</v>
          </cell>
          <cell r="AL134">
            <v>250.16823303490295</v>
          </cell>
          <cell r="AM134">
            <v>250.16823303490295</v>
          </cell>
          <cell r="AN134">
            <v>0</v>
          </cell>
          <cell r="AO134">
            <v>59.517455337423321</v>
          </cell>
          <cell r="AP134">
            <v>57.960166075292818</v>
          </cell>
          <cell r="AQ134">
            <v>0</v>
          </cell>
          <cell r="AR134">
            <v>0</v>
          </cell>
          <cell r="AS134">
            <v>61.477766518518514</v>
          </cell>
          <cell r="AT134">
            <v>0</v>
          </cell>
          <cell r="AU134">
            <v>433.45304456269855</v>
          </cell>
          <cell r="AV134">
            <v>74.950499999999991</v>
          </cell>
          <cell r="AW134">
            <v>0</v>
          </cell>
          <cell r="AX134">
            <v>8.0510283776722424</v>
          </cell>
          <cell r="AY134">
            <v>0</v>
          </cell>
          <cell r="AZ134">
            <v>0</v>
          </cell>
          <cell r="BA134">
            <v>26.099999999999998</v>
          </cell>
          <cell r="BB134">
            <v>0</v>
          </cell>
          <cell r="BC134">
            <v>3.4799999999999995</v>
          </cell>
          <cell r="BD134">
            <v>68.660399999999996</v>
          </cell>
          <cell r="BE134">
            <v>181.24192837767222</v>
          </cell>
          <cell r="BF134">
            <v>614.6949729403708</v>
          </cell>
          <cell r="BG134">
            <v>26.431883836435947</v>
          </cell>
          <cell r="BH134">
            <v>4.2999999999999997E-2</v>
          </cell>
          <cell r="BI134">
            <v>641.12685677680679</v>
          </cell>
          <cell r="BJ134">
            <v>0</v>
          </cell>
          <cell r="BK134">
            <v>22246.942898637801</v>
          </cell>
          <cell r="BL134">
            <v>1890.9901463842132</v>
          </cell>
          <cell r="BM134">
            <v>266.96331478365357</v>
          </cell>
          <cell r="BN134" t="e">
            <v>#N/A</v>
          </cell>
          <cell r="BO134">
            <v>1623.9746903281407</v>
          </cell>
          <cell r="BP134">
            <v>0</v>
          </cell>
          <cell r="BQ134">
            <v>177.97554318910241</v>
          </cell>
          <cell r="BR134">
            <v>11.123471449318901</v>
          </cell>
          <cell r="BS134">
            <v>0</v>
          </cell>
          <cell r="BT134">
            <v>0</v>
          </cell>
          <cell r="BU134">
            <v>6650.9495250615837</v>
          </cell>
          <cell r="BV134">
            <v>734.14911565504747</v>
          </cell>
          <cell r="BW134">
            <v>932.14690745292364</v>
          </cell>
          <cell r="BX134">
            <v>0</v>
          </cell>
          <cell r="BY134">
            <v>80</v>
          </cell>
          <cell r="BZ134">
            <v>3.9E-2</v>
          </cell>
          <cell r="CA134">
            <v>867.6307730468742</v>
          </cell>
          <cell r="CB134">
            <v>31431.819219854227</v>
          </cell>
          <cell r="CC134">
            <v>-923.88042240000004</v>
          </cell>
          <cell r="CD134">
            <v>884.84387040000001</v>
          </cell>
          <cell r="CE134">
            <v>31392.78266785423</v>
          </cell>
        </row>
        <row r="135">
          <cell r="A135">
            <v>42264</v>
          </cell>
          <cell r="B135">
            <v>12</v>
          </cell>
          <cell r="C135" t="str">
            <v>Thu</v>
          </cell>
          <cell r="D135">
            <v>45138.11308121137</v>
          </cell>
          <cell r="E135">
            <v>0</v>
          </cell>
          <cell r="F135">
            <v>45138.11308121137</v>
          </cell>
          <cell r="G135">
            <v>224.756</v>
          </cell>
          <cell r="H135">
            <v>45362.869081211371</v>
          </cell>
          <cell r="I135">
            <v>1026.2116620000002</v>
          </cell>
          <cell r="J135">
            <v>794.16573708934868</v>
          </cell>
          <cell r="K135">
            <v>0</v>
          </cell>
          <cell r="L135">
            <v>794.16573708934868</v>
          </cell>
          <cell r="M135">
            <v>729.62623999999994</v>
          </cell>
          <cell r="N135">
            <v>99.18</v>
          </cell>
          <cell r="O135">
            <v>81</v>
          </cell>
          <cell r="P135">
            <v>195</v>
          </cell>
          <cell r="Q135">
            <v>0</v>
          </cell>
          <cell r="R135">
            <v>16.3</v>
          </cell>
          <cell r="S135">
            <v>12.5</v>
          </cell>
          <cell r="T135">
            <v>13.5</v>
          </cell>
          <cell r="U135">
            <v>195.97096260805469</v>
          </cell>
          <cell r="V135">
            <v>76.468032689002172</v>
          </cell>
          <cell r="W135">
            <v>0.64033306249484723</v>
          </cell>
          <cell r="X135">
            <v>34.605560850697202</v>
          </cell>
          <cell r="Y135">
            <v>35.747544358770199</v>
          </cell>
          <cell r="Z135">
            <v>0</v>
          </cell>
          <cell r="AA135">
            <v>1</v>
          </cell>
          <cell r="AB135">
            <v>35.747544358770199</v>
          </cell>
          <cell r="AC135">
            <v>0</v>
          </cell>
          <cell r="AD135">
            <v>35.747544358770199</v>
          </cell>
          <cell r="AE135">
            <v>47.086200000000005</v>
          </cell>
          <cell r="AF135">
            <v>48.965009554704842</v>
          </cell>
          <cell r="AG135">
            <v>0</v>
          </cell>
          <cell r="AH135">
            <v>575.83857437394192</v>
          </cell>
          <cell r="AI135">
            <v>17.388000000000002</v>
          </cell>
          <cell r="AJ135">
            <v>593.22657437394196</v>
          </cell>
          <cell r="AK135">
            <v>0</v>
          </cell>
          <cell r="AL135">
            <v>231.47750298057113</v>
          </cell>
          <cell r="AM135">
            <v>231.47750298057113</v>
          </cell>
          <cell r="AN135">
            <v>0</v>
          </cell>
          <cell r="AO135">
            <v>62.957770674846628</v>
          </cell>
          <cell r="AP135">
            <v>63.533258967147901</v>
          </cell>
          <cell r="AQ135">
            <v>0</v>
          </cell>
          <cell r="AR135">
            <v>0</v>
          </cell>
          <cell r="AS135">
            <v>54.046388148148147</v>
          </cell>
          <cell r="AT135">
            <v>0</v>
          </cell>
          <cell r="AU135">
            <v>401.06862169307169</v>
          </cell>
          <cell r="AV135">
            <v>69.350750000000005</v>
          </cell>
          <cell r="AW135">
            <v>0</v>
          </cell>
          <cell r="AX135">
            <v>7.4495147632484553</v>
          </cell>
          <cell r="AY135">
            <v>0</v>
          </cell>
          <cell r="AZ135">
            <v>0</v>
          </cell>
          <cell r="BA135">
            <v>24.150000000000002</v>
          </cell>
          <cell r="BB135">
            <v>0</v>
          </cell>
          <cell r="BC135">
            <v>3.22</v>
          </cell>
          <cell r="BD135">
            <v>63.530600000000007</v>
          </cell>
          <cell r="BE135">
            <v>167.70086476324846</v>
          </cell>
          <cell r="BF135">
            <v>568.76948645632024</v>
          </cell>
          <cell r="BG135">
            <v>24.457087917621767</v>
          </cell>
          <cell r="BH135">
            <v>4.2999999999999997E-2</v>
          </cell>
          <cell r="BI135">
            <v>593.22657437394196</v>
          </cell>
          <cell r="BJ135">
            <v>0</v>
          </cell>
          <cell r="BK135">
            <v>20584.814980923482</v>
          </cell>
          <cell r="BL135">
            <v>1749.7092733784964</v>
          </cell>
          <cell r="BM135">
            <v>247.01777977108179</v>
          </cell>
          <cell r="BN135" t="e">
            <v>#N/A</v>
          </cell>
          <cell r="BO135">
            <v>1502.6432479473026</v>
          </cell>
          <cell r="BP135">
            <v>0</v>
          </cell>
          <cell r="BQ135">
            <v>164.67851984738786</v>
          </cell>
          <cell r="BR135">
            <v>10.292407490461741</v>
          </cell>
          <cell r="BS135">
            <v>0</v>
          </cell>
          <cell r="BT135">
            <v>0</v>
          </cell>
          <cell r="BU135">
            <v>6154.0395030742247</v>
          </cell>
          <cell r="BV135">
            <v>679.29889437047495</v>
          </cell>
          <cell r="BW135">
            <v>862.50374770069379</v>
          </cell>
          <cell r="BX135">
            <v>0</v>
          </cell>
          <cell r="BY135">
            <v>81</v>
          </cell>
          <cell r="BZ135">
            <v>3.9E-2</v>
          </cell>
          <cell r="CA135">
            <v>802.80778425601579</v>
          </cell>
          <cell r="CB135">
            <v>29083.464910324892</v>
          </cell>
          <cell r="CC135">
            <v>-854.85487360000013</v>
          </cell>
          <cell r="CD135">
            <v>818.73484560000009</v>
          </cell>
          <cell r="CE135">
            <v>29047.344882324891</v>
          </cell>
        </row>
        <row r="136">
          <cell r="A136">
            <v>42265</v>
          </cell>
          <cell r="B136">
            <v>12</v>
          </cell>
          <cell r="C136" t="str">
            <v>Fri</v>
          </cell>
          <cell r="D136">
            <v>58034.716818700334</v>
          </cell>
          <cell r="E136">
            <v>0</v>
          </cell>
          <cell r="F136">
            <v>58034.716818700334</v>
          </cell>
          <cell r="G136">
            <v>288.97199999999998</v>
          </cell>
          <cell r="H136">
            <v>58323.688818700335</v>
          </cell>
          <cell r="I136">
            <v>1272.9510780000001</v>
          </cell>
          <cell r="J136">
            <v>794.16573708934868</v>
          </cell>
          <cell r="K136">
            <v>0</v>
          </cell>
          <cell r="L136">
            <v>794.16573708934868</v>
          </cell>
          <cell r="M136">
            <v>866.43115999999998</v>
          </cell>
          <cell r="N136">
            <v>99.18</v>
          </cell>
          <cell r="O136">
            <v>82</v>
          </cell>
          <cell r="P136">
            <v>195</v>
          </cell>
          <cell r="Q136">
            <v>0</v>
          </cell>
          <cell r="R136">
            <v>16.3</v>
          </cell>
          <cell r="S136">
            <v>12.5</v>
          </cell>
          <cell r="T136">
            <v>13.5</v>
          </cell>
          <cell r="U136">
            <v>195.97096260805469</v>
          </cell>
          <cell r="V136">
            <v>76.468032689002172</v>
          </cell>
          <cell r="W136">
            <v>0.64033306249484723</v>
          </cell>
          <cell r="X136">
            <v>34.605560850697202</v>
          </cell>
          <cell r="Y136">
            <v>35.747544358770199</v>
          </cell>
          <cell r="Z136">
            <v>0</v>
          </cell>
          <cell r="AA136">
            <v>1</v>
          </cell>
          <cell r="AB136">
            <v>35.747544358770199</v>
          </cell>
          <cell r="AC136">
            <v>0</v>
          </cell>
          <cell r="AD136">
            <v>35.747544358770199</v>
          </cell>
          <cell r="AE136">
            <v>47.086200000000005</v>
          </cell>
          <cell r="AF136">
            <v>48.965009554704842</v>
          </cell>
          <cell r="AG136">
            <v>0</v>
          </cell>
          <cell r="AH136">
            <v>740.36388133792536</v>
          </cell>
          <cell r="AI136">
            <v>22.355999999999998</v>
          </cell>
          <cell r="AJ136">
            <v>762.71988133792536</v>
          </cell>
          <cell r="AK136">
            <v>0</v>
          </cell>
          <cell r="AL136">
            <v>297.61393240359143</v>
          </cell>
          <cell r="AM136">
            <v>297.61393240359143</v>
          </cell>
          <cell r="AN136">
            <v>0</v>
          </cell>
          <cell r="AO136">
            <v>78.095158159509197</v>
          </cell>
          <cell r="AP136">
            <v>63.533258967147901</v>
          </cell>
          <cell r="AQ136">
            <v>0</v>
          </cell>
          <cell r="AR136">
            <v>0</v>
          </cell>
          <cell r="AS136">
            <v>64.180085925925923</v>
          </cell>
          <cell r="AT136">
            <v>0</v>
          </cell>
          <cell r="AU136">
            <v>515.65965646252073</v>
          </cell>
          <cell r="AV136">
            <v>89.16525</v>
          </cell>
          <cell r="AW136">
            <v>0</v>
          </cell>
          <cell r="AX136">
            <v>9.5779475527480127</v>
          </cell>
          <cell r="AY136">
            <v>0</v>
          </cell>
          <cell r="AZ136">
            <v>0</v>
          </cell>
          <cell r="BA136">
            <v>31.049999999999997</v>
          </cell>
          <cell r="BB136">
            <v>0</v>
          </cell>
          <cell r="BC136">
            <v>4.1399999999999997</v>
          </cell>
          <cell r="BD136">
            <v>81.682199999999995</v>
          </cell>
          <cell r="BE136">
            <v>215.61539755274799</v>
          </cell>
          <cell r="BF136">
            <v>731.27505401526878</v>
          </cell>
          <cell r="BG136">
            <v>31.444827322656558</v>
          </cell>
          <cell r="BH136">
            <v>4.2999999999999997E-2</v>
          </cell>
          <cell r="BI136">
            <v>762.71988133792536</v>
          </cell>
          <cell r="BJ136">
            <v>0</v>
          </cell>
          <cell r="BK136">
            <v>26466.190689758761</v>
          </cell>
          <cell r="BL136">
            <v>2249.6262086294951</v>
          </cell>
          <cell r="BM136">
            <v>317.59428827710514</v>
          </cell>
          <cell r="BN136" t="e">
            <v>#N/A</v>
          </cell>
          <cell r="BO136">
            <v>1931.9698902179605</v>
          </cell>
          <cell r="BP136">
            <v>0</v>
          </cell>
          <cell r="BQ136">
            <v>211.72952551807012</v>
          </cell>
          <cell r="BR136">
            <v>13.233095344879382</v>
          </cell>
          <cell r="BS136">
            <v>0</v>
          </cell>
          <cell r="BT136">
            <v>0</v>
          </cell>
          <cell r="BU136">
            <v>7912.3365039525734</v>
          </cell>
          <cell r="BV136">
            <v>873.38429276203919</v>
          </cell>
          <cell r="BW136">
            <v>1108.9333899008918</v>
          </cell>
          <cell r="BX136">
            <v>0</v>
          </cell>
          <cell r="BY136">
            <v>82</v>
          </cell>
          <cell r="BZ136">
            <v>3.9E-2</v>
          </cell>
          <cell r="CA136">
            <v>1032.1814369005917</v>
          </cell>
          <cell r="CB136">
            <v>37393.026313274859</v>
          </cell>
          <cell r="CC136">
            <v>-1099.0991232000001</v>
          </cell>
          <cell r="CD136">
            <v>1052.6590872000002</v>
          </cell>
          <cell r="CE136">
            <v>37346.586277274859</v>
          </cell>
        </row>
        <row r="137">
          <cell r="A137">
            <v>42266</v>
          </cell>
          <cell r="B137">
            <v>12</v>
          </cell>
          <cell r="C137" t="str">
            <v>Sat</v>
          </cell>
          <cell r="D137">
            <v>35886.201704317114</v>
          </cell>
          <cell r="E137">
            <v>0</v>
          </cell>
          <cell r="F137">
            <v>35886.201704317114</v>
          </cell>
          <cell r="G137">
            <v>178.68800000000002</v>
          </cell>
          <cell r="H137">
            <v>36064.889704317116</v>
          </cell>
          <cell r="I137">
            <v>375.71683800000005</v>
          </cell>
          <cell r="J137">
            <v>705.92509963497662</v>
          </cell>
          <cell r="K137">
            <v>0</v>
          </cell>
          <cell r="L137">
            <v>705.92509963497662</v>
          </cell>
          <cell r="M137">
            <v>624.74246799999992</v>
          </cell>
          <cell r="N137">
            <v>88.16</v>
          </cell>
          <cell r="O137">
            <v>83</v>
          </cell>
          <cell r="P137">
            <v>195</v>
          </cell>
          <cell r="Q137">
            <v>0</v>
          </cell>
          <cell r="R137">
            <v>16.3</v>
          </cell>
          <cell r="S137">
            <v>12.5</v>
          </cell>
          <cell r="T137">
            <v>13.5</v>
          </cell>
          <cell r="U137">
            <v>195.97096260805469</v>
          </cell>
          <cell r="V137">
            <v>76.468032689002172</v>
          </cell>
          <cell r="W137">
            <v>0.64033306249484723</v>
          </cell>
          <cell r="X137">
            <v>34.605560850697202</v>
          </cell>
          <cell r="Y137">
            <v>35.747544358770199</v>
          </cell>
          <cell r="Z137">
            <v>0</v>
          </cell>
          <cell r="AA137">
            <v>1</v>
          </cell>
          <cell r="AB137">
            <v>35.747544358770199</v>
          </cell>
          <cell r="AC137">
            <v>0</v>
          </cell>
          <cell r="AD137">
            <v>35.747544358770199</v>
          </cell>
          <cell r="AE137">
            <v>47.086200000000005</v>
          </cell>
          <cell r="AF137">
            <v>48.965009554704842</v>
          </cell>
          <cell r="AG137">
            <v>0</v>
          </cell>
          <cell r="AH137">
            <v>457.80954981282343</v>
          </cell>
          <cell r="AI137">
            <v>13.824</v>
          </cell>
          <cell r="AJ137">
            <v>471.63354981282345</v>
          </cell>
          <cell r="AK137">
            <v>0</v>
          </cell>
          <cell r="AL137">
            <v>184.03180361188265</v>
          </cell>
          <cell r="AM137">
            <v>184.03180361188265</v>
          </cell>
          <cell r="AN137">
            <v>0</v>
          </cell>
          <cell r="AO137">
            <v>23.050112760736198</v>
          </cell>
          <cell r="AP137">
            <v>56.474007970798134</v>
          </cell>
          <cell r="AQ137">
            <v>0</v>
          </cell>
          <cell r="AR137">
            <v>0</v>
          </cell>
          <cell r="AS137">
            <v>46.277219851851839</v>
          </cell>
          <cell r="AT137">
            <v>0</v>
          </cell>
          <cell r="AU137">
            <v>318.86200979324957</v>
          </cell>
          <cell r="AV137">
            <v>55.136000000000003</v>
          </cell>
          <cell r="AW137">
            <v>0</v>
          </cell>
          <cell r="AX137">
            <v>5.9225955881726851</v>
          </cell>
          <cell r="AY137">
            <v>0</v>
          </cell>
          <cell r="AZ137">
            <v>0</v>
          </cell>
          <cell r="BA137">
            <v>19.2</v>
          </cell>
          <cell r="BB137">
            <v>0</v>
          </cell>
          <cell r="BC137">
            <v>2.56</v>
          </cell>
          <cell r="BD137">
            <v>50.508800000000001</v>
          </cell>
          <cell r="BE137">
            <v>133.32739558817269</v>
          </cell>
          <cell r="BF137">
            <v>452.18940538142226</v>
          </cell>
          <cell r="BG137">
            <v>19.444144431401156</v>
          </cell>
          <cell r="BH137">
            <v>4.2999999999999997E-2</v>
          </cell>
          <cell r="BI137">
            <v>471.63354981282345</v>
          </cell>
          <cell r="BJ137">
            <v>0</v>
          </cell>
          <cell r="BK137">
            <v>16365.567189802521</v>
          </cell>
          <cell r="BL137">
            <v>1391.0732111332145</v>
          </cell>
          <cell r="BM137">
            <v>196.38680627763026</v>
          </cell>
          <cell r="BN137" t="e">
            <v>#N/A</v>
          </cell>
          <cell r="BO137">
            <v>1194.6480480574828</v>
          </cell>
          <cell r="BP137">
            <v>0</v>
          </cell>
          <cell r="BQ137">
            <v>130.92453751842018</v>
          </cell>
          <cell r="BR137">
            <v>8.1827835949012613</v>
          </cell>
          <cell r="BS137">
            <v>0</v>
          </cell>
          <cell r="BT137">
            <v>0</v>
          </cell>
          <cell r="BU137">
            <v>4892.6525241832342</v>
          </cell>
          <cell r="BV137">
            <v>540.06371726348323</v>
          </cell>
          <cell r="BW137">
            <v>685.7172652527255</v>
          </cell>
          <cell r="BX137">
            <v>0</v>
          </cell>
          <cell r="BY137">
            <v>83</v>
          </cell>
          <cell r="BZ137">
            <v>3.9E-2</v>
          </cell>
          <cell r="CA137">
            <v>638.25712040229826</v>
          </cell>
          <cell r="CB137">
            <v>23122.257816904261</v>
          </cell>
          <cell r="CC137">
            <v>-679.63617280000005</v>
          </cell>
          <cell r="CD137">
            <v>650.91962880000005</v>
          </cell>
          <cell r="CE137">
            <v>23093.541272904262</v>
          </cell>
        </row>
        <row r="138">
          <cell r="A138">
            <v>42267</v>
          </cell>
          <cell r="B138">
            <v>12</v>
          </cell>
          <cell r="C138" t="str">
            <v>Sun</v>
          </cell>
          <cell r="D138">
            <v>13176.96468830394</v>
          </cell>
          <cell r="E138">
            <v>0</v>
          </cell>
          <cell r="F138">
            <v>13176.96468830394</v>
          </cell>
          <cell r="G138">
            <v>65.611999999999995</v>
          </cell>
          <cell r="H138">
            <v>13242.576688303941</v>
          </cell>
          <cell r="I138">
            <v>5.6077140000000005</v>
          </cell>
          <cell r="J138">
            <v>529.44382472623249</v>
          </cell>
          <cell r="K138">
            <v>0</v>
          </cell>
          <cell r="L138">
            <v>529.44382472623249</v>
          </cell>
          <cell r="M138">
            <v>200.64721600000001</v>
          </cell>
          <cell r="N138">
            <v>66.12</v>
          </cell>
          <cell r="O138">
            <v>84</v>
          </cell>
          <cell r="P138">
            <v>195</v>
          </cell>
          <cell r="Q138">
            <v>0</v>
          </cell>
          <cell r="R138">
            <v>16.3</v>
          </cell>
          <cell r="S138">
            <v>12.5</v>
          </cell>
          <cell r="T138">
            <v>13.5</v>
          </cell>
          <cell r="U138">
            <v>195.97096260805469</v>
          </cell>
          <cell r="V138">
            <v>76.468032689002172</v>
          </cell>
          <cell r="W138">
            <v>0.64033306249484723</v>
          </cell>
          <cell r="X138">
            <v>34.605560850697202</v>
          </cell>
          <cell r="Y138">
            <v>35.747544358770199</v>
          </cell>
          <cell r="Z138">
            <v>0</v>
          </cell>
          <cell r="AA138">
            <v>1</v>
          </cell>
          <cell r="AB138">
            <v>35.747544358770199</v>
          </cell>
          <cell r="AC138">
            <v>0</v>
          </cell>
          <cell r="AD138">
            <v>35.747544358770199</v>
          </cell>
          <cell r="AE138">
            <v>47.086200000000005</v>
          </cell>
          <cell r="AF138">
            <v>48.965009554704842</v>
          </cell>
          <cell r="AG138">
            <v>0</v>
          </cell>
          <cell r="AH138">
            <v>168.1019440718961</v>
          </cell>
          <cell r="AI138">
            <v>5.0759999999999996</v>
          </cell>
          <cell r="AJ138">
            <v>173.17794407189609</v>
          </cell>
          <cell r="AK138">
            <v>0</v>
          </cell>
          <cell r="AL138">
            <v>67.574177888738163</v>
          </cell>
          <cell r="AM138">
            <v>67.574177888738163</v>
          </cell>
          <cell r="AN138">
            <v>0</v>
          </cell>
          <cell r="AO138">
            <v>0.34403153374233131</v>
          </cell>
          <cell r="AP138">
            <v>42.355505978098599</v>
          </cell>
          <cell r="AQ138">
            <v>0</v>
          </cell>
          <cell r="AR138">
            <v>0</v>
          </cell>
          <cell r="AS138">
            <v>14.862756740740741</v>
          </cell>
          <cell r="AT138">
            <v>0</v>
          </cell>
          <cell r="AU138">
            <v>117.08214422095881</v>
          </cell>
          <cell r="AV138">
            <v>20.245249999999999</v>
          </cell>
          <cell r="AW138">
            <v>0</v>
          </cell>
          <cell r="AX138">
            <v>2.1747030675321577</v>
          </cell>
          <cell r="AY138">
            <v>0</v>
          </cell>
          <cell r="AZ138">
            <v>0</v>
          </cell>
          <cell r="BA138">
            <v>7.05</v>
          </cell>
          <cell r="BB138">
            <v>0</v>
          </cell>
          <cell r="BC138">
            <v>0.94</v>
          </cell>
          <cell r="BD138">
            <v>18.546200000000002</v>
          </cell>
          <cell r="BE138">
            <v>48.956153067532156</v>
          </cell>
          <cell r="BF138">
            <v>166.03829728849098</v>
          </cell>
          <cell r="BG138">
            <v>7.1396467834051123</v>
          </cell>
          <cell r="BH138">
            <v>4.2999999999999997E-2</v>
          </cell>
          <cell r="BI138">
            <v>173.17794407189609</v>
          </cell>
          <cell r="BJ138">
            <v>0</v>
          </cell>
          <cell r="BK138">
            <v>6009.2317025056127</v>
          </cell>
          <cell r="BL138">
            <v>510.78469471297717</v>
          </cell>
          <cell r="BM138">
            <v>72.110780430067351</v>
          </cell>
          <cell r="BN138" t="e">
            <v>#N/A</v>
          </cell>
          <cell r="BO138">
            <v>438.65983014610697</v>
          </cell>
          <cell r="BP138">
            <v>0</v>
          </cell>
          <cell r="BQ138">
            <v>48.073853620044908</v>
          </cell>
          <cell r="BR138">
            <v>3.0046158512528067</v>
          </cell>
          <cell r="BS138">
            <v>0</v>
          </cell>
          <cell r="BT138">
            <v>0</v>
          </cell>
          <cell r="BU138">
            <v>1796.5208487235313</v>
          </cell>
          <cell r="BV138">
            <v>198.30464618268525</v>
          </cell>
          <cell r="BW138">
            <v>251.78680833498512</v>
          </cell>
          <cell r="BX138">
            <v>0</v>
          </cell>
          <cell r="BY138">
            <v>84</v>
          </cell>
          <cell r="BZ138">
            <v>3.9E-2</v>
          </cell>
          <cell r="CA138">
            <v>234.36003639771891</v>
          </cell>
          <cell r="CB138">
            <v>8490.2040421445345</v>
          </cell>
          <cell r="CC138">
            <v>-249.55390720000003</v>
          </cell>
          <cell r="CD138">
            <v>239.00955120000003</v>
          </cell>
          <cell r="CE138">
            <v>8479.6596861445341</v>
          </cell>
        </row>
        <row r="139">
          <cell r="A139">
            <v>42268</v>
          </cell>
          <cell r="B139">
            <v>13</v>
          </cell>
          <cell r="C139" t="str">
            <v>Mon</v>
          </cell>
          <cell r="D139">
            <v>43881.045490156372</v>
          </cell>
          <cell r="E139">
            <v>0</v>
          </cell>
          <cell r="F139">
            <v>43881.045490156372</v>
          </cell>
          <cell r="G139">
            <v>177.90600000000001</v>
          </cell>
          <cell r="H139">
            <v>44058.951490156374</v>
          </cell>
          <cell r="I139">
            <v>1142.5295699999999</v>
          </cell>
          <cell r="J139">
            <v>432.23134844029477</v>
          </cell>
          <cell r="K139">
            <v>0</v>
          </cell>
          <cell r="L139">
            <v>432.23134844029477</v>
          </cell>
          <cell r="M139">
            <v>720.9923839999999</v>
          </cell>
          <cell r="N139">
            <v>52.519999999999996</v>
          </cell>
          <cell r="O139">
            <v>85</v>
          </cell>
          <cell r="P139">
            <v>195</v>
          </cell>
          <cell r="Q139">
            <v>0</v>
          </cell>
          <cell r="R139">
            <v>16.3</v>
          </cell>
          <cell r="S139">
            <v>12.5</v>
          </cell>
          <cell r="T139">
            <v>13.5</v>
          </cell>
          <cell r="U139">
            <v>195.79058439953948</v>
          </cell>
          <cell r="V139">
            <v>78.578209118741654</v>
          </cell>
          <cell r="W139">
            <v>0.61335019220053755</v>
          </cell>
          <cell r="X139">
            <v>35.119392559135278</v>
          </cell>
          <cell r="Y139">
            <v>35.27833251358674</v>
          </cell>
          <cell r="Z139">
            <v>0</v>
          </cell>
          <cell r="AA139">
            <v>1</v>
          </cell>
          <cell r="AB139">
            <v>35.27833251358674</v>
          </cell>
          <cell r="AC139">
            <v>0</v>
          </cell>
          <cell r="AD139">
            <v>35.27833251358674</v>
          </cell>
          <cell r="AE139">
            <v>46.495680000000007</v>
          </cell>
          <cell r="AF139">
            <v>48.195959665754224</v>
          </cell>
          <cell r="AG139">
            <v>0</v>
          </cell>
          <cell r="AH139">
            <v>544.46090431010839</v>
          </cell>
          <cell r="AI139">
            <v>16.241</v>
          </cell>
          <cell r="AJ139">
            <v>560.70190431010838</v>
          </cell>
          <cell r="AK139">
            <v>0</v>
          </cell>
          <cell r="AL139">
            <v>225.03100251362244</v>
          </cell>
          <cell r="AM139">
            <v>225.03100251362244</v>
          </cell>
          <cell r="AN139">
            <v>0</v>
          </cell>
          <cell r="AO139">
            <v>70.093838650306736</v>
          </cell>
          <cell r="AP139">
            <v>34.578507875223579</v>
          </cell>
          <cell r="AQ139">
            <v>0</v>
          </cell>
          <cell r="AR139">
            <v>0</v>
          </cell>
          <cell r="AS139">
            <v>53.406843259259254</v>
          </cell>
          <cell r="AT139">
            <v>0</v>
          </cell>
          <cell r="AU139">
            <v>382.30121035852261</v>
          </cell>
          <cell r="AV139">
            <v>64.181749999999994</v>
          </cell>
          <cell r="AW139">
            <v>0</v>
          </cell>
          <cell r="AX139">
            <v>6.9773580596062548</v>
          </cell>
          <cell r="AY139">
            <v>0</v>
          </cell>
          <cell r="AZ139">
            <v>0</v>
          </cell>
          <cell r="BA139">
            <v>22.349999999999998</v>
          </cell>
          <cell r="BB139">
            <v>0</v>
          </cell>
          <cell r="BC139">
            <v>2.98</v>
          </cell>
          <cell r="BD139">
            <v>58.795400000000001</v>
          </cell>
          <cell r="BE139">
            <v>155.28450805960625</v>
          </cell>
          <cell r="BF139">
            <v>537.58571841812886</v>
          </cell>
          <cell r="BG139">
            <v>23.116185891979541</v>
          </cell>
          <cell r="BH139">
            <v>4.2999999999999997E-2</v>
          </cell>
          <cell r="BI139">
            <v>560.70190431010838</v>
          </cell>
          <cell r="BJ139">
            <v>0</v>
          </cell>
          <cell r="BK139">
            <v>19207.672822900138</v>
          </cell>
          <cell r="BL139">
            <v>1632.6521899465117</v>
          </cell>
          <cell r="BM139">
            <v>230.49207387480163</v>
          </cell>
          <cell r="BN139" t="e">
            <v>#N/A</v>
          </cell>
          <cell r="BO139">
            <v>1402.1150980885313</v>
          </cell>
          <cell r="BP139">
            <v>0</v>
          </cell>
          <cell r="BQ139">
            <v>153.66138258320109</v>
          </cell>
          <cell r="BR139">
            <v>9.6038364114500681</v>
          </cell>
          <cell r="BS139">
            <v>0</v>
          </cell>
          <cell r="BT139">
            <v>0</v>
          </cell>
          <cell r="BU139">
            <v>5742.3288683331039</v>
          </cell>
          <cell r="BV139">
            <v>633.85320315570459</v>
          </cell>
          <cell r="BW139">
            <v>804.80149127951574</v>
          </cell>
          <cell r="BX139">
            <v>0</v>
          </cell>
          <cell r="BY139">
            <v>85</v>
          </cell>
          <cell r="BZ139">
            <v>3.9E-2</v>
          </cell>
          <cell r="CA139">
            <v>749.09924009310532</v>
          </cell>
          <cell r="CB139">
            <v>27137.755625761569</v>
          </cell>
          <cell r="CC139">
            <v>-869.32559999999989</v>
          </cell>
          <cell r="CD139">
            <v>755.13633888000015</v>
          </cell>
          <cell r="CE139">
            <v>27023.566364641571</v>
          </cell>
        </row>
        <row r="140">
          <cell r="A140">
            <v>42269</v>
          </cell>
          <cell r="B140">
            <v>13</v>
          </cell>
          <cell r="C140" t="str">
            <v>Tue</v>
          </cell>
          <cell r="D140">
            <v>39463.490575039963</v>
          </cell>
          <cell r="E140">
            <v>0</v>
          </cell>
          <cell r="F140">
            <v>39463.490575039963</v>
          </cell>
          <cell r="G140">
            <v>159.99600000000001</v>
          </cell>
          <cell r="H140">
            <v>39623.486575039962</v>
          </cell>
          <cell r="I140">
            <v>908.1645299999999</v>
          </cell>
          <cell r="J140">
            <v>577.73497068752283</v>
          </cell>
          <cell r="K140">
            <v>0</v>
          </cell>
          <cell r="L140">
            <v>577.73497068752283</v>
          </cell>
          <cell r="M140">
            <v>644.59583999999995</v>
          </cell>
          <cell r="N140">
            <v>70.2</v>
          </cell>
          <cell r="O140">
            <v>86</v>
          </cell>
          <cell r="P140">
            <v>195</v>
          </cell>
          <cell r="Q140">
            <v>0</v>
          </cell>
          <cell r="R140">
            <v>16.3</v>
          </cell>
          <cell r="S140">
            <v>12.5</v>
          </cell>
          <cell r="T140">
            <v>13.5</v>
          </cell>
          <cell r="U140">
            <v>195.79058439953948</v>
          </cell>
          <cell r="V140">
            <v>78.578209118741654</v>
          </cell>
          <cell r="W140">
            <v>0.61335019220053755</v>
          </cell>
          <cell r="X140">
            <v>35.119392559135278</v>
          </cell>
          <cell r="Y140">
            <v>35.27833251358674</v>
          </cell>
          <cell r="Z140">
            <v>0</v>
          </cell>
          <cell r="AA140">
            <v>1</v>
          </cell>
          <cell r="AB140">
            <v>35.27833251358674</v>
          </cell>
          <cell r="AC140">
            <v>0</v>
          </cell>
          <cell r="AD140">
            <v>35.27833251358674</v>
          </cell>
          <cell r="AE140">
            <v>46.495680000000007</v>
          </cell>
          <cell r="AF140">
            <v>48.195959665754224</v>
          </cell>
          <cell r="AG140">
            <v>0</v>
          </cell>
          <cell r="AH140">
            <v>489.64940387620493</v>
          </cell>
          <cell r="AI140">
            <v>14.606000000000002</v>
          </cell>
          <cell r="AJ140">
            <v>504.25540387620492</v>
          </cell>
          <cell r="AK140">
            <v>0</v>
          </cell>
          <cell r="AL140">
            <v>202.3768747437947</v>
          </cell>
          <cell r="AM140">
            <v>202.3768747437947</v>
          </cell>
          <cell r="AN140">
            <v>0</v>
          </cell>
          <cell r="AO140">
            <v>55.715615337423301</v>
          </cell>
          <cell r="AP140">
            <v>46.218797655001822</v>
          </cell>
          <cell r="AQ140">
            <v>0</v>
          </cell>
          <cell r="AR140">
            <v>0</v>
          </cell>
          <cell r="AS140">
            <v>47.747839999999997</v>
          </cell>
          <cell r="AT140">
            <v>0</v>
          </cell>
          <cell r="AU140">
            <v>343.81451132914123</v>
          </cell>
          <cell r="AV140">
            <v>57.720500000000001</v>
          </cell>
          <cell r="AW140">
            <v>0</v>
          </cell>
          <cell r="AX140">
            <v>6.2749394630015987</v>
          </cell>
          <cell r="AY140">
            <v>0</v>
          </cell>
          <cell r="AZ140">
            <v>0</v>
          </cell>
          <cell r="BA140">
            <v>20.100000000000001</v>
          </cell>
          <cell r="BB140">
            <v>0</v>
          </cell>
          <cell r="BC140">
            <v>2.68</v>
          </cell>
          <cell r="BD140">
            <v>52.876400000000004</v>
          </cell>
          <cell r="BE140">
            <v>139.65183946300161</v>
          </cell>
          <cell r="BF140">
            <v>483.4663507921428</v>
          </cell>
          <cell r="BG140">
            <v>20.789053084062139</v>
          </cell>
          <cell r="BH140">
            <v>4.2999999999999997E-2</v>
          </cell>
          <cell r="BI140">
            <v>504.25540387620492</v>
          </cell>
          <cell r="BJ140">
            <v>0</v>
          </cell>
          <cell r="BK140">
            <v>17274.014485024287</v>
          </cell>
          <cell r="BL140">
            <v>1468.2912312270644</v>
          </cell>
          <cell r="BM140">
            <v>207.28817382029143</v>
          </cell>
          <cell r="BN140" t="e">
            <v>#N/A</v>
          </cell>
          <cell r="BO140">
            <v>1260.9625714353235</v>
          </cell>
          <cell r="BP140">
            <v>0</v>
          </cell>
          <cell r="BQ140">
            <v>138.19211588019428</v>
          </cell>
          <cell r="BR140">
            <v>8.6370072425121425</v>
          </cell>
          <cell r="BS140">
            <v>0</v>
          </cell>
          <cell r="BT140">
            <v>0</v>
          </cell>
          <cell r="BU140">
            <v>5164.2420695076244</v>
          </cell>
          <cell r="BV140">
            <v>570.04247800580151</v>
          </cell>
          <cell r="BW140">
            <v>723.78120692251753</v>
          </cell>
          <cell r="BX140">
            <v>0</v>
          </cell>
          <cell r="BY140">
            <v>86</v>
          </cell>
          <cell r="BZ140">
            <v>3.9E-2</v>
          </cell>
          <cell r="CA140">
            <v>673.68656491594709</v>
          </cell>
          <cell r="CB140">
            <v>24405.766804376181</v>
          </cell>
          <cell r="CC140">
            <v>-781.80960000000005</v>
          </cell>
          <cell r="CD140">
            <v>679.11590208000018</v>
          </cell>
          <cell r="CE140">
            <v>24303.073106456181</v>
          </cell>
        </row>
        <row r="141">
          <cell r="A141">
            <v>42270</v>
          </cell>
          <cell r="B141">
            <v>13</v>
          </cell>
          <cell r="C141" t="str">
            <v>Wed</v>
          </cell>
          <cell r="D141">
            <v>51243.637015350396</v>
          </cell>
          <cell r="E141">
            <v>0</v>
          </cell>
          <cell r="F141">
            <v>51243.637015350396</v>
          </cell>
          <cell r="G141">
            <v>207.75599999999997</v>
          </cell>
          <cell r="H141">
            <v>51451.393015350397</v>
          </cell>
          <cell r="I141">
            <v>1013.628798</v>
          </cell>
          <cell r="J141">
            <v>667.60485501669291</v>
          </cell>
          <cell r="K141">
            <v>0</v>
          </cell>
          <cell r="L141">
            <v>667.60485501669291</v>
          </cell>
          <cell r="M141">
            <v>869.01068799999996</v>
          </cell>
          <cell r="N141">
            <v>81.12</v>
          </cell>
          <cell r="O141">
            <v>87</v>
          </cell>
          <cell r="P141">
            <v>195</v>
          </cell>
          <cell r="Q141">
            <v>0</v>
          </cell>
          <cell r="R141">
            <v>16.3</v>
          </cell>
          <cell r="S141">
            <v>12.5</v>
          </cell>
          <cell r="T141">
            <v>13.5</v>
          </cell>
          <cell r="U141">
            <v>195.79058439953948</v>
          </cell>
          <cell r="V141">
            <v>78.578209118741654</v>
          </cell>
          <cell r="W141">
            <v>0.61335019220053755</v>
          </cell>
          <cell r="X141">
            <v>35.119392559135278</v>
          </cell>
          <cell r="Y141">
            <v>35.27833251358674</v>
          </cell>
          <cell r="Z141">
            <v>0</v>
          </cell>
          <cell r="AA141">
            <v>1</v>
          </cell>
          <cell r="AB141">
            <v>35.27833251358674</v>
          </cell>
          <cell r="AC141">
            <v>0</v>
          </cell>
          <cell r="AD141">
            <v>35.27833251358674</v>
          </cell>
          <cell r="AE141">
            <v>46.495680000000007</v>
          </cell>
          <cell r="AF141">
            <v>48.195959665754224</v>
          </cell>
          <cell r="AG141">
            <v>0</v>
          </cell>
          <cell r="AH141">
            <v>635.8134050332809</v>
          </cell>
          <cell r="AI141">
            <v>18.965999999999998</v>
          </cell>
          <cell r="AJ141">
            <v>654.77940503328091</v>
          </cell>
          <cell r="AK141">
            <v>0</v>
          </cell>
          <cell r="AL141">
            <v>262.787882130002</v>
          </cell>
          <cell r="AM141">
            <v>262.787882130002</v>
          </cell>
          <cell r="AN141">
            <v>0</v>
          </cell>
          <cell r="AO141">
            <v>62.185815828220854</v>
          </cell>
          <cell r="AP141">
            <v>53.408388401335436</v>
          </cell>
          <cell r="AQ141">
            <v>0</v>
          </cell>
          <cell r="AR141">
            <v>0</v>
          </cell>
          <cell r="AS141">
            <v>64.371162074074064</v>
          </cell>
          <cell r="AT141">
            <v>0</v>
          </cell>
          <cell r="AU141">
            <v>446.44570874082507</v>
          </cell>
          <cell r="AV141">
            <v>74.950499999999991</v>
          </cell>
          <cell r="AW141">
            <v>0</v>
          </cell>
          <cell r="AX141">
            <v>8.1480557206140158</v>
          </cell>
          <cell r="AY141">
            <v>0</v>
          </cell>
          <cell r="AZ141">
            <v>0</v>
          </cell>
          <cell r="BA141">
            <v>26.099999999999998</v>
          </cell>
          <cell r="BB141">
            <v>0</v>
          </cell>
          <cell r="BC141">
            <v>3.4799999999999995</v>
          </cell>
          <cell r="BD141">
            <v>68.660399999999996</v>
          </cell>
          <cell r="BE141">
            <v>181.338955720614</v>
          </cell>
          <cell r="BF141">
            <v>627.78466446143909</v>
          </cell>
          <cell r="BG141">
            <v>26.994740571841881</v>
          </cell>
          <cell r="BH141">
            <v>4.2999999999999997E-2</v>
          </cell>
          <cell r="BI141">
            <v>654.77940503328091</v>
          </cell>
          <cell r="BJ141">
            <v>0</v>
          </cell>
          <cell r="BK141">
            <v>22430.436719359892</v>
          </cell>
          <cell r="BL141">
            <v>1906.5871211455908</v>
          </cell>
          <cell r="BM141">
            <v>269.16524063231867</v>
          </cell>
          <cell r="BN141" t="e">
            <v>#N/A</v>
          </cell>
          <cell r="BO141">
            <v>1637.3693091772111</v>
          </cell>
          <cell r="BP141">
            <v>0</v>
          </cell>
          <cell r="BQ141">
            <v>179.44349375487911</v>
          </cell>
          <cell r="BR141">
            <v>11.215218359679945</v>
          </cell>
          <cell r="BS141">
            <v>0</v>
          </cell>
          <cell r="BT141">
            <v>0</v>
          </cell>
          <cell r="BU141">
            <v>6705.8068663755712</v>
          </cell>
          <cell r="BV141">
            <v>740.2044117388765</v>
          </cell>
          <cell r="BW141">
            <v>939.83529854117944</v>
          </cell>
          <cell r="BX141">
            <v>0</v>
          </cell>
          <cell r="BY141">
            <v>87</v>
          </cell>
          <cell r="BZ141">
            <v>3.9E-2</v>
          </cell>
          <cell r="CA141">
            <v>874.78703205503575</v>
          </cell>
          <cell r="CB141">
            <v>31691.070328070557</v>
          </cell>
          <cell r="CC141">
            <v>-1015.1855999999999</v>
          </cell>
          <cell r="CD141">
            <v>881.83706688000018</v>
          </cell>
          <cell r="CE141">
            <v>31557.721794950558</v>
          </cell>
        </row>
        <row r="142">
          <cell r="A142">
            <v>42271</v>
          </cell>
          <cell r="B142">
            <v>13</v>
          </cell>
          <cell r="C142" t="str">
            <v>Thu</v>
          </cell>
          <cell r="D142">
            <v>47415.089422249504</v>
          </cell>
          <cell r="E142">
            <v>0</v>
          </cell>
          <cell r="F142">
            <v>47415.089422249504</v>
          </cell>
          <cell r="G142">
            <v>192.23400000000001</v>
          </cell>
          <cell r="H142">
            <v>47607.323422249508</v>
          </cell>
          <cell r="I142">
            <v>1072.2200579999999</v>
          </cell>
          <cell r="J142">
            <v>731.79762953752891</v>
          </cell>
          <cell r="K142">
            <v>0</v>
          </cell>
          <cell r="L142">
            <v>731.79762953752891</v>
          </cell>
          <cell r="M142">
            <v>763.96543999999994</v>
          </cell>
          <cell r="N142">
            <v>88.92</v>
          </cell>
          <cell r="O142">
            <v>88</v>
          </cell>
          <cell r="P142">
            <v>195</v>
          </cell>
          <cell r="Q142">
            <v>0</v>
          </cell>
          <cell r="R142">
            <v>16.3</v>
          </cell>
          <cell r="S142">
            <v>12.5</v>
          </cell>
          <cell r="T142">
            <v>13.5</v>
          </cell>
          <cell r="U142">
            <v>195.79058439953948</v>
          </cell>
          <cell r="V142">
            <v>78.578209118741654</v>
          </cell>
          <cell r="W142">
            <v>0.61335019220053755</v>
          </cell>
          <cell r="X142">
            <v>35.119392559135278</v>
          </cell>
          <cell r="Y142">
            <v>35.27833251358674</v>
          </cell>
          <cell r="Z142">
            <v>0</v>
          </cell>
          <cell r="AA142">
            <v>1</v>
          </cell>
          <cell r="AB142">
            <v>35.27833251358674</v>
          </cell>
          <cell r="AC142">
            <v>0</v>
          </cell>
          <cell r="AD142">
            <v>35.27833251358674</v>
          </cell>
          <cell r="AE142">
            <v>46.495680000000007</v>
          </cell>
          <cell r="AF142">
            <v>48.195959665754224</v>
          </cell>
          <cell r="AG142">
            <v>0</v>
          </cell>
          <cell r="AH142">
            <v>588.31010465723125</v>
          </cell>
          <cell r="AI142">
            <v>17.548999999999999</v>
          </cell>
          <cell r="AJ142">
            <v>605.85910465723123</v>
          </cell>
          <cell r="AK142">
            <v>0</v>
          </cell>
          <cell r="AL142">
            <v>243.15430472948466</v>
          </cell>
          <cell r="AM142">
            <v>243.15430472948466</v>
          </cell>
          <cell r="AN142">
            <v>0</v>
          </cell>
          <cell r="AO142">
            <v>65.780371656441702</v>
          </cell>
          <cell r="AP142">
            <v>58.543810363002308</v>
          </cell>
          <cell r="AQ142">
            <v>0</v>
          </cell>
          <cell r="AR142">
            <v>0</v>
          </cell>
          <cell r="AS142">
            <v>56.590032592592593</v>
          </cell>
          <cell r="AT142">
            <v>0</v>
          </cell>
          <cell r="AU142">
            <v>413.09056958202785</v>
          </cell>
          <cell r="AV142">
            <v>69.350750000000005</v>
          </cell>
          <cell r="AW142">
            <v>0</v>
          </cell>
          <cell r="AX142">
            <v>7.5392929368899804</v>
          </cell>
          <cell r="AY142">
            <v>0</v>
          </cell>
          <cell r="AZ142">
            <v>0</v>
          </cell>
          <cell r="BA142">
            <v>24.150000000000002</v>
          </cell>
          <cell r="BB142">
            <v>0</v>
          </cell>
          <cell r="BC142">
            <v>3.22</v>
          </cell>
          <cell r="BD142">
            <v>63.530600000000007</v>
          </cell>
          <cell r="BE142">
            <v>167.79064293688998</v>
          </cell>
          <cell r="BF142">
            <v>580.88121251891778</v>
          </cell>
          <cell r="BG142">
            <v>24.977892138313464</v>
          </cell>
          <cell r="BH142">
            <v>4.2999999999999997E-2</v>
          </cell>
          <cell r="BI142">
            <v>605.85910465723123</v>
          </cell>
          <cell r="BJ142">
            <v>0</v>
          </cell>
          <cell r="BK142">
            <v>20754.599493200822</v>
          </cell>
          <cell r="BL142">
            <v>1764.1409569220698</v>
          </cell>
          <cell r="BM142">
            <v>249.05519391840983</v>
          </cell>
          <cell r="BN142" t="e">
            <v>#N/A</v>
          </cell>
          <cell r="BO142">
            <v>1515.0371194110978</v>
          </cell>
          <cell r="BP142">
            <v>0</v>
          </cell>
          <cell r="BQ142">
            <v>166.03679594560657</v>
          </cell>
          <cell r="BR142">
            <v>10.377299746600411</v>
          </cell>
          <cell r="BS142">
            <v>0</v>
          </cell>
          <cell r="BT142">
            <v>0</v>
          </cell>
          <cell r="BU142">
            <v>6204.7983073934884</v>
          </cell>
          <cell r="BV142">
            <v>684.90178327562717</v>
          </cell>
          <cell r="BW142">
            <v>869.61771876511432</v>
          </cell>
          <cell r="BX142">
            <v>0</v>
          </cell>
          <cell r="BY142">
            <v>88</v>
          </cell>
          <cell r="BZ142">
            <v>3.9E-2</v>
          </cell>
          <cell r="CA142">
            <v>809.42938023483202</v>
          </cell>
          <cell r="CB142">
            <v>29323.346682869887</v>
          </cell>
          <cell r="CC142">
            <v>-939.33839999999998</v>
          </cell>
          <cell r="CD142">
            <v>815.95268832000022</v>
          </cell>
          <cell r="CE142">
            <v>29199.960971189885</v>
          </cell>
        </row>
        <row r="143">
          <cell r="A143">
            <v>42272</v>
          </cell>
          <cell r="B143">
            <v>13</v>
          </cell>
          <cell r="C143" t="str">
            <v>Fri</v>
          </cell>
          <cell r="D143">
            <v>60962.257828606504</v>
          </cell>
          <cell r="E143">
            <v>0</v>
          </cell>
          <cell r="F143">
            <v>60962.257828606504</v>
          </cell>
          <cell r="G143">
            <v>247.15799999999999</v>
          </cell>
          <cell r="H143">
            <v>61209.415828606507</v>
          </cell>
          <cell r="I143">
            <v>1330.0216019999998</v>
          </cell>
          <cell r="J143">
            <v>731.79762953752891</v>
          </cell>
          <cell r="K143">
            <v>0</v>
          </cell>
          <cell r="L143">
            <v>731.79762953752891</v>
          </cell>
          <cell r="M143">
            <v>907.20895999999993</v>
          </cell>
          <cell r="N143">
            <v>88.92</v>
          </cell>
          <cell r="O143">
            <v>89</v>
          </cell>
          <cell r="P143">
            <v>195</v>
          </cell>
          <cell r="Q143">
            <v>0</v>
          </cell>
          <cell r="R143">
            <v>16.3</v>
          </cell>
          <cell r="S143">
            <v>12.5</v>
          </cell>
          <cell r="T143">
            <v>13.5</v>
          </cell>
          <cell r="U143">
            <v>195.79058439953948</v>
          </cell>
          <cell r="V143">
            <v>78.578209118741654</v>
          </cell>
          <cell r="W143">
            <v>0.61335019220053755</v>
          </cell>
          <cell r="X143">
            <v>35.119392559135278</v>
          </cell>
          <cell r="Y143">
            <v>35.27833251358674</v>
          </cell>
          <cell r="Z143">
            <v>0</v>
          </cell>
          <cell r="AA143">
            <v>1</v>
          </cell>
          <cell r="AB143">
            <v>35.27833251358674</v>
          </cell>
          <cell r="AC143">
            <v>0</v>
          </cell>
          <cell r="AD143">
            <v>35.27833251358674</v>
          </cell>
          <cell r="AE143">
            <v>46.495680000000007</v>
          </cell>
          <cell r="AF143">
            <v>48.195959665754224</v>
          </cell>
          <cell r="AG143">
            <v>0</v>
          </cell>
          <cell r="AH143">
            <v>756.39870598786877</v>
          </cell>
          <cell r="AI143">
            <v>22.562999999999999</v>
          </cell>
          <cell r="AJ143">
            <v>778.96170598786875</v>
          </cell>
          <cell r="AK143">
            <v>0</v>
          </cell>
          <cell r="AL143">
            <v>312.62696322362308</v>
          </cell>
          <cell r="AM143">
            <v>312.62696322362308</v>
          </cell>
          <cell r="AN143">
            <v>0</v>
          </cell>
          <cell r="AO143">
            <v>81.596417300613481</v>
          </cell>
          <cell r="AP143">
            <v>58.543810363002308</v>
          </cell>
          <cell r="AQ143">
            <v>0</v>
          </cell>
          <cell r="AR143">
            <v>0</v>
          </cell>
          <cell r="AS143">
            <v>67.200663703703697</v>
          </cell>
          <cell r="AT143">
            <v>0</v>
          </cell>
          <cell r="AU143">
            <v>531.11644660546438</v>
          </cell>
          <cell r="AV143">
            <v>89.16525</v>
          </cell>
          <cell r="AW143">
            <v>0</v>
          </cell>
          <cell r="AX143">
            <v>9.6933766331442595</v>
          </cell>
          <cell r="AY143">
            <v>0</v>
          </cell>
          <cell r="AZ143">
            <v>0</v>
          </cell>
          <cell r="BA143">
            <v>31.049999999999997</v>
          </cell>
          <cell r="BB143">
            <v>0</v>
          </cell>
          <cell r="BC143">
            <v>4.1399999999999997</v>
          </cell>
          <cell r="BD143">
            <v>81.682199999999995</v>
          </cell>
          <cell r="BE143">
            <v>215.73082663314423</v>
          </cell>
          <cell r="BF143">
            <v>746.84727323860852</v>
          </cell>
          <cell r="BG143">
            <v>32.114432749260168</v>
          </cell>
          <cell r="BH143">
            <v>4.2999999999999997E-2</v>
          </cell>
          <cell r="BI143">
            <v>778.96170598786875</v>
          </cell>
          <cell r="BJ143">
            <v>0</v>
          </cell>
          <cell r="BK143">
            <v>26684.485062686766</v>
          </cell>
          <cell r="BL143">
            <v>2268.1812303283755</v>
          </cell>
          <cell r="BM143">
            <v>320.21382075224119</v>
          </cell>
          <cell r="BN143" t="e">
            <v>#N/A</v>
          </cell>
          <cell r="BO143">
            <v>1947.9048678142683</v>
          </cell>
          <cell r="BP143">
            <v>0</v>
          </cell>
          <cell r="BQ143">
            <v>213.47588050149412</v>
          </cell>
          <cell r="BR143">
            <v>13.342242531343382</v>
          </cell>
          <cell r="BS143">
            <v>0</v>
          </cell>
          <cell r="BT143">
            <v>0</v>
          </cell>
          <cell r="BU143">
            <v>7977.5978237916279</v>
          </cell>
          <cell r="BV143">
            <v>880.58800706866339</v>
          </cell>
          <cell r="BW143">
            <v>1118.0799241265756</v>
          </cell>
          <cell r="BX143">
            <v>0</v>
          </cell>
          <cell r="BY143">
            <v>89</v>
          </cell>
          <cell r="BZ143">
            <v>3.9E-2</v>
          </cell>
          <cell r="CA143">
            <v>1040.6949174447839</v>
          </cell>
          <cell r="CB143">
            <v>37701.445735118425</v>
          </cell>
          <cell r="CC143">
            <v>-1207.7207999999998</v>
          </cell>
          <cell r="CD143">
            <v>1049.0820278400001</v>
          </cell>
          <cell r="CE143">
            <v>37542.806962958421</v>
          </cell>
        </row>
        <row r="144">
          <cell r="A144">
            <v>42273</v>
          </cell>
          <cell r="B144">
            <v>13</v>
          </cell>
          <cell r="C144" t="str">
            <v>Sat</v>
          </cell>
          <cell r="D144">
            <v>37696.468608993397</v>
          </cell>
          <cell r="E144">
            <v>0</v>
          </cell>
          <cell r="F144">
            <v>37696.468608993397</v>
          </cell>
          <cell r="G144">
            <v>152.83199999999999</v>
          </cell>
          <cell r="H144">
            <v>37849.300608993399</v>
          </cell>
          <cell r="I144">
            <v>392.561442</v>
          </cell>
          <cell r="J144">
            <v>650.48678181113667</v>
          </cell>
          <cell r="K144">
            <v>0</v>
          </cell>
          <cell r="L144">
            <v>650.48678181113667</v>
          </cell>
          <cell r="M144">
            <v>654.14540799999986</v>
          </cell>
          <cell r="N144">
            <v>79.039999999999992</v>
          </cell>
          <cell r="O144">
            <v>90</v>
          </cell>
          <cell r="P144">
            <v>195</v>
          </cell>
          <cell r="Q144">
            <v>0</v>
          </cell>
          <cell r="R144">
            <v>16.3</v>
          </cell>
          <cell r="S144">
            <v>12.5</v>
          </cell>
          <cell r="T144">
            <v>13.5</v>
          </cell>
          <cell r="U144">
            <v>195.79058439953948</v>
          </cell>
          <cell r="V144">
            <v>78.578209118741654</v>
          </cell>
          <cell r="W144">
            <v>0.61335019220053755</v>
          </cell>
          <cell r="X144">
            <v>35.119392559135278</v>
          </cell>
          <cell r="Y144">
            <v>35.27833251358674</v>
          </cell>
          <cell r="Z144">
            <v>0</v>
          </cell>
          <cell r="AA144">
            <v>1</v>
          </cell>
          <cell r="AB144">
            <v>35.27833251358674</v>
          </cell>
          <cell r="AC144">
            <v>0</v>
          </cell>
          <cell r="AD144">
            <v>35.27833251358674</v>
          </cell>
          <cell r="AE144">
            <v>46.495680000000007</v>
          </cell>
          <cell r="AF144">
            <v>48.195959665754224</v>
          </cell>
          <cell r="AG144">
            <v>0</v>
          </cell>
          <cell r="AH144">
            <v>467.7248037026435</v>
          </cell>
          <cell r="AI144">
            <v>13.952</v>
          </cell>
          <cell r="AJ144">
            <v>481.6768037026435</v>
          </cell>
          <cell r="AK144">
            <v>0</v>
          </cell>
          <cell r="AL144">
            <v>193.31522363586359</v>
          </cell>
          <cell r="AM144">
            <v>193.31522363586359</v>
          </cell>
          <cell r="AN144">
            <v>0</v>
          </cell>
          <cell r="AO144">
            <v>24.083524049079752</v>
          </cell>
          <cell r="AP144">
            <v>52.038942544890936</v>
          </cell>
          <cell r="AQ144">
            <v>0</v>
          </cell>
          <cell r="AR144">
            <v>0</v>
          </cell>
          <cell r="AS144">
            <v>48.455215407407401</v>
          </cell>
          <cell r="AT144">
            <v>0</v>
          </cell>
          <cell r="AU144">
            <v>328.4198317173886</v>
          </cell>
          <cell r="AV144">
            <v>55.136000000000003</v>
          </cell>
          <cell r="AW144">
            <v>0</v>
          </cell>
          <cell r="AX144">
            <v>5.9939720243597359</v>
          </cell>
          <cell r="AY144">
            <v>0</v>
          </cell>
          <cell r="AZ144">
            <v>0</v>
          </cell>
          <cell r="BA144">
            <v>19.2</v>
          </cell>
          <cell r="BB144">
            <v>0</v>
          </cell>
          <cell r="BC144">
            <v>2.56</v>
          </cell>
          <cell r="BD144">
            <v>50.508800000000001</v>
          </cell>
          <cell r="BE144">
            <v>133.39877202435974</v>
          </cell>
          <cell r="BF144">
            <v>461.81860374174835</v>
          </cell>
          <cell r="BG144">
            <v>19.858199960895178</v>
          </cell>
          <cell r="BH144">
            <v>4.2999999999999997E-2</v>
          </cell>
          <cell r="BI144">
            <v>481.6768037026435</v>
          </cell>
          <cell r="BJ144">
            <v>0</v>
          </cell>
          <cell r="BK144">
            <v>16500.551149873943</v>
          </cell>
          <cell r="BL144">
            <v>1402.5468477392853</v>
          </cell>
          <cell r="BM144">
            <v>198.00661379848734</v>
          </cell>
          <cell r="BN144" t="e">
            <v>#N/A</v>
          </cell>
          <cell r="BO144">
            <v>1204.5015607740404</v>
          </cell>
          <cell r="BP144">
            <v>0</v>
          </cell>
          <cell r="BQ144">
            <v>132.00440919899154</v>
          </cell>
          <cell r="BR144">
            <v>8.2502755749369712</v>
          </cell>
          <cell r="BS144">
            <v>0</v>
          </cell>
          <cell r="BT144">
            <v>0</v>
          </cell>
          <cell r="BU144">
            <v>4933.0073499774317</v>
          </cell>
          <cell r="BV144">
            <v>544.51818794584017</v>
          </cell>
          <cell r="BW144">
            <v>691.37309317971824</v>
          </cell>
          <cell r="BX144">
            <v>0</v>
          </cell>
          <cell r="BY144">
            <v>90</v>
          </cell>
          <cell r="BZ144">
            <v>3.9E-2</v>
          </cell>
          <cell r="CA144">
            <v>643.52149484508379</v>
          </cell>
          <cell r="CB144">
            <v>23312.971275822023</v>
          </cell>
          <cell r="CC144">
            <v>-746.80319999999995</v>
          </cell>
          <cell r="CD144">
            <v>648.70772736000015</v>
          </cell>
          <cell r="CE144">
            <v>23214.875803182022</v>
          </cell>
        </row>
        <row r="145">
          <cell r="A145">
            <v>42274</v>
          </cell>
          <cell r="B145">
            <v>13</v>
          </cell>
          <cell r="C145" t="str">
            <v>Sun</v>
          </cell>
          <cell r="D145">
            <v>13841.672067364763</v>
          </cell>
          <cell r="E145">
            <v>0</v>
          </cell>
          <cell r="F145">
            <v>13841.672067364763</v>
          </cell>
          <cell r="G145">
            <v>56.118000000000002</v>
          </cell>
          <cell r="H145">
            <v>13897.790067364762</v>
          </cell>
          <cell r="I145">
            <v>5.8591259999999998</v>
          </cell>
          <cell r="J145">
            <v>487.86508635835253</v>
          </cell>
          <cell r="K145">
            <v>0</v>
          </cell>
          <cell r="L145">
            <v>487.86508635835253</v>
          </cell>
          <cell r="M145">
            <v>210.090496</v>
          </cell>
          <cell r="N145">
            <v>59.28</v>
          </cell>
          <cell r="O145">
            <v>91</v>
          </cell>
          <cell r="P145">
            <v>195</v>
          </cell>
          <cell r="Q145">
            <v>0</v>
          </cell>
          <cell r="R145">
            <v>16.3</v>
          </cell>
          <cell r="S145">
            <v>12.5</v>
          </cell>
          <cell r="T145">
            <v>13.5</v>
          </cell>
          <cell r="U145">
            <v>195.79058439953948</v>
          </cell>
          <cell r="V145">
            <v>78.578209118741654</v>
          </cell>
          <cell r="W145">
            <v>0.61335019220053755</v>
          </cell>
          <cell r="X145">
            <v>35.119392559135278</v>
          </cell>
          <cell r="Y145">
            <v>35.27833251358674</v>
          </cell>
          <cell r="Z145">
            <v>0</v>
          </cell>
          <cell r="AA145">
            <v>1</v>
          </cell>
          <cell r="AB145">
            <v>35.27833251358674</v>
          </cell>
          <cell r="AC145">
            <v>0</v>
          </cell>
          <cell r="AD145">
            <v>35.27833251358674</v>
          </cell>
          <cell r="AE145">
            <v>46.495680000000007</v>
          </cell>
          <cell r="AF145">
            <v>48.195959665754224</v>
          </cell>
          <cell r="AG145">
            <v>0</v>
          </cell>
          <cell r="AH145">
            <v>171.74270135956442</v>
          </cell>
          <cell r="AI145">
            <v>5.1230000000000002</v>
          </cell>
          <cell r="AJ145">
            <v>176.86570135956441</v>
          </cell>
          <cell r="AK145">
            <v>0</v>
          </cell>
          <cell r="AL145">
            <v>70.982933678793657</v>
          </cell>
          <cell r="AM145">
            <v>70.982933678793657</v>
          </cell>
          <cell r="AN145">
            <v>0</v>
          </cell>
          <cell r="AO145">
            <v>0.35945558282208584</v>
          </cell>
          <cell r="AP145">
            <v>39.029206908668201</v>
          </cell>
          <cell r="AQ145">
            <v>0</v>
          </cell>
          <cell r="AR145">
            <v>0</v>
          </cell>
          <cell r="AS145">
            <v>15.562258962962963</v>
          </cell>
          <cell r="AT145">
            <v>0</v>
          </cell>
          <cell r="AU145">
            <v>120.59165695872862</v>
          </cell>
          <cell r="AV145">
            <v>20.245249999999999</v>
          </cell>
          <cell r="AW145">
            <v>0</v>
          </cell>
          <cell r="AX145">
            <v>2.2009116026945903</v>
          </cell>
          <cell r="AY145">
            <v>0</v>
          </cell>
          <cell r="AZ145">
            <v>0</v>
          </cell>
          <cell r="BA145">
            <v>7.05</v>
          </cell>
          <cell r="BB145">
            <v>0</v>
          </cell>
          <cell r="BC145">
            <v>0.94</v>
          </cell>
          <cell r="BD145">
            <v>18.546200000000002</v>
          </cell>
          <cell r="BE145">
            <v>48.982361602694588</v>
          </cell>
          <cell r="BF145">
            <v>169.5740185614232</v>
          </cell>
          <cell r="BG145">
            <v>7.2916827981411982</v>
          </cell>
          <cell r="BH145">
            <v>4.2999999999999997E-2</v>
          </cell>
          <cell r="BI145">
            <v>176.86570135956441</v>
          </cell>
          <cell r="BJ145">
            <v>0</v>
          </cell>
          <cell r="BK145">
            <v>6058.7961253443391</v>
          </cell>
          <cell r="BL145">
            <v>514.99767065426886</v>
          </cell>
          <cell r="BM145">
            <v>72.70555350413207</v>
          </cell>
          <cell r="BN145" t="e">
            <v>#N/A</v>
          </cell>
          <cell r="BO145">
            <v>442.27791684671797</v>
          </cell>
          <cell r="BP145">
            <v>0</v>
          </cell>
          <cell r="BQ145">
            <v>48.470369002754708</v>
          </cell>
          <cell r="BR145">
            <v>3.0293980626721693</v>
          </cell>
          <cell r="BS145">
            <v>0</v>
          </cell>
          <cell r="BT145">
            <v>0</v>
          </cell>
          <cell r="BU145">
            <v>1811.3386363198383</v>
          </cell>
          <cell r="BV145">
            <v>199.94027213636321</v>
          </cell>
          <cell r="BW145">
            <v>253.86355765192781</v>
          </cell>
          <cell r="BX145">
            <v>0</v>
          </cell>
          <cell r="BY145">
            <v>91</v>
          </cell>
          <cell r="BZ145">
            <v>3.9E-2</v>
          </cell>
          <cell r="CA145">
            <v>236.29304888842921</v>
          </cell>
          <cell r="CB145">
            <v>8560.2316403408986</v>
          </cell>
          <cell r="CC145">
            <v>-274.21679999999998</v>
          </cell>
          <cell r="CD145">
            <v>238.19736864000004</v>
          </cell>
          <cell r="CE145">
            <v>8524.2122089808981</v>
          </cell>
        </row>
        <row r="146">
          <cell r="A146">
            <v>42275</v>
          </cell>
          <cell r="B146">
            <v>14</v>
          </cell>
          <cell r="C146" t="str">
            <v>Mon</v>
          </cell>
          <cell r="D146">
            <v>47652.210533111742</v>
          </cell>
          <cell r="E146">
            <v>0</v>
          </cell>
          <cell r="F146">
            <v>47652.210533111742</v>
          </cell>
          <cell r="G146">
            <v>228.566</v>
          </cell>
          <cell r="H146">
            <v>47880.776533111741</v>
          </cell>
          <cell r="I146">
            <v>1230.6157500000002</v>
          </cell>
          <cell r="J146">
            <v>446.7174910492177</v>
          </cell>
          <cell r="K146">
            <v>0</v>
          </cell>
          <cell r="L146">
            <v>446.7174910492177</v>
          </cell>
          <cell r="M146">
            <v>767.28898400000003</v>
          </cell>
          <cell r="N146">
            <v>56.256999999999998</v>
          </cell>
          <cell r="O146">
            <v>92</v>
          </cell>
          <cell r="P146">
            <v>195</v>
          </cell>
          <cell r="Q146">
            <v>0</v>
          </cell>
          <cell r="R146">
            <v>16.3</v>
          </cell>
          <cell r="S146">
            <v>12.5</v>
          </cell>
          <cell r="T146">
            <v>13.5</v>
          </cell>
          <cell r="U146">
            <v>195.93532638887822</v>
          </cell>
          <cell r="V146">
            <v>81.064317418534188</v>
          </cell>
          <cell r="W146">
            <v>0.60735286795320764</v>
          </cell>
          <cell r="X146">
            <v>31.916335131526672</v>
          </cell>
          <cell r="Y146">
            <v>35.969574190867</v>
          </cell>
          <cell r="Z146">
            <v>0</v>
          </cell>
          <cell r="AA146">
            <v>1</v>
          </cell>
          <cell r="AB146">
            <v>35.969574190867</v>
          </cell>
          <cell r="AC146">
            <v>0</v>
          </cell>
          <cell r="AD146">
            <v>35.969574190867</v>
          </cell>
          <cell r="AE146">
            <v>47.759600000000006</v>
          </cell>
          <cell r="AF146">
            <v>49.234645672815901</v>
          </cell>
          <cell r="AG146">
            <v>0</v>
          </cell>
          <cell r="AH146">
            <v>574.11269556543368</v>
          </cell>
          <cell r="AI146">
            <v>16.538999999999998</v>
          </cell>
          <cell r="AJ146">
            <v>590.65169556543367</v>
          </cell>
          <cell r="AK146">
            <v>0</v>
          </cell>
          <cell r="AL146">
            <v>244.37031042621405</v>
          </cell>
          <cell r="AM146">
            <v>244.37031042621405</v>
          </cell>
          <cell r="AN146">
            <v>0</v>
          </cell>
          <cell r="AO146">
            <v>75.497898773006128</v>
          </cell>
          <cell r="AP146">
            <v>35.737399283937414</v>
          </cell>
          <cell r="AQ146">
            <v>0</v>
          </cell>
          <cell r="AR146">
            <v>0</v>
          </cell>
          <cell r="AS146">
            <v>56.836221037037042</v>
          </cell>
          <cell r="AT146">
            <v>0</v>
          </cell>
          <cell r="AU146">
            <v>410.8633817051508</v>
          </cell>
          <cell r="AV146">
            <v>64.181749999999994</v>
          </cell>
          <cell r="AW146">
            <v>0</v>
          </cell>
          <cell r="AX146">
            <v>7.1302310613244693</v>
          </cell>
          <cell r="AY146">
            <v>0</v>
          </cell>
          <cell r="AZ146">
            <v>0</v>
          </cell>
          <cell r="BA146">
            <v>22.349999999999998</v>
          </cell>
          <cell r="BB146">
            <v>0</v>
          </cell>
          <cell r="BC146">
            <v>2.98</v>
          </cell>
          <cell r="BD146">
            <v>58.795400000000001</v>
          </cell>
          <cell r="BE146">
            <v>155.43738106132446</v>
          </cell>
          <cell r="BF146">
            <v>566.30076276647526</v>
          </cell>
          <cell r="BG146">
            <v>24.350932798958432</v>
          </cell>
          <cell r="BH146">
            <v>4.2999999999999997E-2</v>
          </cell>
          <cell r="BI146">
            <v>590.65169556543367</v>
          </cell>
          <cell r="BJ146">
            <v>0</v>
          </cell>
          <cell r="BK146">
            <v>20650.589197059508</v>
          </cell>
          <cell r="BL146">
            <v>1755.3000817500583</v>
          </cell>
          <cell r="BM146">
            <v>247.80707036471409</v>
          </cell>
          <cell r="BN146" t="e">
            <v>#N/A</v>
          </cell>
          <cell r="BO146">
            <v>1507.4446115669139</v>
          </cell>
          <cell r="BP146">
            <v>0</v>
          </cell>
          <cell r="BQ146">
            <v>165.20471357647608</v>
          </cell>
          <cell r="BR146">
            <v>10.325294598529755</v>
          </cell>
          <cell r="BS146">
            <v>0</v>
          </cell>
          <cell r="BT146">
            <v>0</v>
          </cell>
          <cell r="BU146">
            <v>6173.7033730074736</v>
          </cell>
          <cell r="BV146">
            <v>681.46944350296371</v>
          </cell>
          <cell r="BW146">
            <v>865.25968735679339</v>
          </cell>
          <cell r="BX146">
            <v>0</v>
          </cell>
          <cell r="BY146">
            <v>92</v>
          </cell>
          <cell r="BZ146">
            <v>3.9E-2</v>
          </cell>
          <cell r="CA146">
            <v>805.37297868532073</v>
          </cell>
          <cell r="CB146">
            <v>29176.394679612058</v>
          </cell>
          <cell r="CC146">
            <v>-885.76375680000001</v>
          </cell>
          <cell r="CD146">
            <v>789.8960244000001</v>
          </cell>
          <cell r="CE146">
            <v>29080.526947212056</v>
          </cell>
        </row>
        <row r="147">
          <cell r="A147">
            <v>42276</v>
          </cell>
          <cell r="B147">
            <v>14</v>
          </cell>
          <cell r="C147" t="str">
            <v>Tue</v>
          </cell>
          <cell r="D147">
            <v>42855.008130449489</v>
          </cell>
          <cell r="E147">
            <v>0</v>
          </cell>
          <cell r="F147">
            <v>42855.008130449489</v>
          </cell>
          <cell r="G147">
            <v>205.55600000000001</v>
          </cell>
          <cell r="H147">
            <v>43060.564130449486</v>
          </cell>
          <cell r="I147">
            <v>978.18175000000008</v>
          </cell>
          <cell r="J147">
            <v>597.09763655093457</v>
          </cell>
          <cell r="K147">
            <v>0</v>
          </cell>
          <cell r="L147">
            <v>597.09763655093457</v>
          </cell>
          <cell r="M147">
            <v>685.98684000000003</v>
          </cell>
          <cell r="N147">
            <v>75.195000000000007</v>
          </cell>
          <cell r="O147">
            <v>93</v>
          </cell>
          <cell r="P147">
            <v>195</v>
          </cell>
          <cell r="Q147">
            <v>0</v>
          </cell>
          <cell r="R147">
            <v>16.3</v>
          </cell>
          <cell r="S147">
            <v>12.5</v>
          </cell>
          <cell r="T147">
            <v>13.5</v>
          </cell>
          <cell r="U147">
            <v>195.93532638887822</v>
          </cell>
          <cell r="V147">
            <v>81.064317418534188</v>
          </cell>
          <cell r="W147">
            <v>0.60735286795320764</v>
          </cell>
          <cell r="X147">
            <v>31.916335131526672</v>
          </cell>
          <cell r="Y147">
            <v>35.969574190867</v>
          </cell>
          <cell r="Z147">
            <v>0</v>
          </cell>
          <cell r="AA147">
            <v>1</v>
          </cell>
          <cell r="AB147">
            <v>35.969574190867</v>
          </cell>
          <cell r="AC147">
            <v>0</v>
          </cell>
          <cell r="AD147">
            <v>35.969574190867</v>
          </cell>
          <cell r="AE147">
            <v>47.759600000000006</v>
          </cell>
          <cell r="AF147">
            <v>49.234645672815901</v>
          </cell>
          <cell r="AG147">
            <v>0</v>
          </cell>
          <cell r="AH147">
            <v>516.31611547495379</v>
          </cell>
          <cell r="AI147">
            <v>14.874000000000001</v>
          </cell>
          <cell r="AJ147">
            <v>531.19011547495381</v>
          </cell>
          <cell r="AK147">
            <v>0</v>
          </cell>
          <cell r="AL147">
            <v>219.76927246384352</v>
          </cell>
          <cell r="AM147">
            <v>219.76927246384352</v>
          </cell>
          <cell r="AN147">
            <v>0</v>
          </cell>
          <cell r="AO147">
            <v>60.011150306748462</v>
          </cell>
          <cell r="AP147">
            <v>47.767810924074773</v>
          </cell>
          <cell r="AQ147">
            <v>0</v>
          </cell>
          <cell r="AR147">
            <v>0</v>
          </cell>
          <cell r="AS147">
            <v>50.813840000000006</v>
          </cell>
          <cell r="AT147">
            <v>0</v>
          </cell>
          <cell r="AU147">
            <v>369.50129629859202</v>
          </cell>
          <cell r="AV147">
            <v>57.720500000000001</v>
          </cell>
          <cell r="AW147">
            <v>0</v>
          </cell>
          <cell r="AX147">
            <v>6.4124225652179794</v>
          </cell>
          <cell r="AY147">
            <v>0</v>
          </cell>
          <cell r="AZ147">
            <v>0</v>
          </cell>
          <cell r="BA147">
            <v>20.100000000000001</v>
          </cell>
          <cell r="BB147">
            <v>0</v>
          </cell>
          <cell r="BC147">
            <v>2.68</v>
          </cell>
          <cell r="BD147">
            <v>52.876400000000004</v>
          </cell>
          <cell r="BE147">
            <v>139.78932256521799</v>
          </cell>
          <cell r="BF147">
            <v>509.29061886380998</v>
          </cell>
          <cell r="BG147">
            <v>21.899496611143828</v>
          </cell>
          <cell r="BH147">
            <v>4.2999999999999997E-2</v>
          </cell>
          <cell r="BI147">
            <v>531.19011547495381</v>
          </cell>
          <cell r="BJ147">
            <v>0</v>
          </cell>
          <cell r="BK147">
            <v>18571.670821516607</v>
          </cell>
          <cell r="BL147">
            <v>1578.5920198289116</v>
          </cell>
          <cell r="BM147">
            <v>222.86004985819929</v>
          </cell>
          <cell r="BN147" t="e">
            <v>#N/A</v>
          </cell>
          <cell r="BO147">
            <v>1355.6884426172248</v>
          </cell>
          <cell r="BP147">
            <v>0</v>
          </cell>
          <cell r="BQ147">
            <v>148.57336657213284</v>
          </cell>
          <cell r="BR147">
            <v>9.2858354107583025</v>
          </cell>
          <cell r="BS147">
            <v>0</v>
          </cell>
          <cell r="BT147">
            <v>0</v>
          </cell>
          <cell r="BU147">
            <v>5552.1896106241711</v>
          </cell>
          <cell r="BV147">
            <v>612.86513711004795</v>
          </cell>
          <cell r="BW147">
            <v>778.15300742154579</v>
          </cell>
          <cell r="BX147">
            <v>0</v>
          </cell>
          <cell r="BY147">
            <v>93</v>
          </cell>
          <cell r="BZ147">
            <v>3.9E-2</v>
          </cell>
          <cell r="CA147">
            <v>724.29516203914761</v>
          </cell>
          <cell r="CB147">
            <v>26239.173738711517</v>
          </cell>
          <cell r="CC147">
            <v>-796.59290880000015</v>
          </cell>
          <cell r="CD147">
            <v>710.37629040000013</v>
          </cell>
          <cell r="CE147">
            <v>26152.957120311516</v>
          </cell>
        </row>
        <row r="148">
          <cell r="A148">
            <v>42277</v>
          </cell>
          <cell r="B148">
            <v>14</v>
          </cell>
          <cell r="C148" t="str">
            <v>Wed</v>
          </cell>
          <cell r="D148">
            <v>55647.547870882168</v>
          </cell>
          <cell r="E148">
            <v>0</v>
          </cell>
          <cell r="F148">
            <v>55647.547870882168</v>
          </cell>
          <cell r="G148">
            <v>266.916</v>
          </cell>
          <cell r="H148">
            <v>55914.463870882166</v>
          </cell>
          <cell r="I148">
            <v>1091.7770500000001</v>
          </cell>
          <cell r="J148">
            <v>689.97949112552442</v>
          </cell>
          <cell r="K148">
            <v>0</v>
          </cell>
          <cell r="L148">
            <v>689.97949112552442</v>
          </cell>
          <cell r="M148">
            <v>924.81188799999995</v>
          </cell>
          <cell r="N148">
            <v>86.891999999999996</v>
          </cell>
          <cell r="O148">
            <v>94</v>
          </cell>
          <cell r="P148">
            <v>195</v>
          </cell>
          <cell r="Q148">
            <v>0</v>
          </cell>
          <cell r="R148">
            <v>16.3</v>
          </cell>
          <cell r="S148">
            <v>12.5</v>
          </cell>
          <cell r="T148">
            <v>13.5</v>
          </cell>
          <cell r="U148">
            <v>195.93532638887822</v>
          </cell>
          <cell r="V148">
            <v>81.064317418534188</v>
          </cell>
          <cell r="W148">
            <v>0.60735286795320764</v>
          </cell>
          <cell r="X148">
            <v>31.916335131526672</v>
          </cell>
          <cell r="Y148">
            <v>35.969574190867</v>
          </cell>
          <cell r="Z148">
            <v>0</v>
          </cell>
          <cell r="AA148">
            <v>1</v>
          </cell>
          <cell r="AB148">
            <v>35.969574190867</v>
          </cell>
          <cell r="AC148">
            <v>0</v>
          </cell>
          <cell r="AD148">
            <v>35.969574190867</v>
          </cell>
          <cell r="AE148">
            <v>47.759600000000006</v>
          </cell>
          <cell r="AF148">
            <v>49.234645672815901</v>
          </cell>
          <cell r="AG148">
            <v>0</v>
          </cell>
          <cell r="AH148">
            <v>670.4403290495668</v>
          </cell>
          <cell r="AI148">
            <v>19.314</v>
          </cell>
          <cell r="AJ148">
            <v>689.75432904956688</v>
          </cell>
          <cell r="AK148">
            <v>0</v>
          </cell>
          <cell r="AL148">
            <v>285.37204036349829</v>
          </cell>
          <cell r="AM148">
            <v>285.37204036349829</v>
          </cell>
          <cell r="AN148">
            <v>0</v>
          </cell>
          <cell r="AO148">
            <v>66.980187116564423</v>
          </cell>
          <cell r="AP148">
            <v>55.19835929004195</v>
          </cell>
          <cell r="AQ148">
            <v>0</v>
          </cell>
          <cell r="AR148">
            <v>0</v>
          </cell>
          <cell r="AS148">
            <v>68.504584296296301</v>
          </cell>
          <cell r="AT148">
            <v>0</v>
          </cell>
          <cell r="AU148">
            <v>479.80019071608217</v>
          </cell>
          <cell r="AV148">
            <v>74.950499999999991</v>
          </cell>
          <cell r="AW148">
            <v>0</v>
          </cell>
          <cell r="AX148">
            <v>8.3265785548352866</v>
          </cell>
          <cell r="AY148">
            <v>0</v>
          </cell>
          <cell r="AZ148">
            <v>0</v>
          </cell>
          <cell r="BA148">
            <v>26.099999999999998</v>
          </cell>
          <cell r="BB148">
            <v>0</v>
          </cell>
          <cell r="BC148">
            <v>3.4799999999999995</v>
          </cell>
          <cell r="BD148">
            <v>68.660399999999996</v>
          </cell>
          <cell r="BE148">
            <v>181.51747855483526</v>
          </cell>
          <cell r="BF148">
            <v>661.31766927091735</v>
          </cell>
          <cell r="BG148">
            <v>28.436659778649446</v>
          </cell>
          <cell r="BH148">
            <v>4.2999999999999997E-2</v>
          </cell>
          <cell r="BI148">
            <v>689.75432904956688</v>
          </cell>
          <cell r="BJ148">
            <v>0</v>
          </cell>
          <cell r="BK148">
            <v>24115.453156297681</v>
          </cell>
          <cell r="BL148">
            <v>2049.813518285303</v>
          </cell>
          <cell r="BM148">
            <v>289.38543787557217</v>
          </cell>
          <cell r="BN148" t="e">
            <v>#N/A</v>
          </cell>
          <cell r="BO148">
            <v>1760.371559816396</v>
          </cell>
          <cell r="BP148">
            <v>0</v>
          </cell>
          <cell r="BQ148">
            <v>192.92362525038143</v>
          </cell>
          <cell r="BR148">
            <v>12.05772657814884</v>
          </cell>
          <cell r="BS148">
            <v>0</v>
          </cell>
          <cell r="BT148">
            <v>0</v>
          </cell>
          <cell r="BU148">
            <v>7209.5596436463111</v>
          </cell>
          <cell r="BV148">
            <v>795.80995415782343</v>
          </cell>
          <cell r="BW148">
            <v>1010.4374872488728</v>
          </cell>
          <cell r="BX148">
            <v>0</v>
          </cell>
          <cell r="BY148">
            <v>94</v>
          </cell>
          <cell r="BZ148">
            <v>3.9E-2</v>
          </cell>
          <cell r="CA148">
            <v>940.50267309560945</v>
          </cell>
          <cell r="CB148">
            <v>34071.762914446292</v>
          </cell>
          <cell r="CC148">
            <v>-1034.3818368</v>
          </cell>
          <cell r="CD148">
            <v>922.42891440000005</v>
          </cell>
          <cell r="CE148">
            <v>33959.809992046292</v>
          </cell>
        </row>
      </sheetData>
      <sheetData sheetId="11">
        <row r="1">
          <cell r="A1" t="str">
            <v>Date</v>
          </cell>
          <cell r="B1" t="str">
            <v>Week</v>
          </cell>
          <cell r="C1" t="str">
            <v>Day</v>
          </cell>
          <cell r="D1" t="str">
            <v>Cartons Picked to Pallet</v>
          </cell>
          <cell r="E1" t="str">
            <v>Cartons Picked to Roll Cage</v>
          </cell>
          <cell r="F1" t="str">
            <v>Cartons Picked to Security Tote</v>
          </cell>
          <cell r="G1" t="str">
            <v>Cartons Layer Picked</v>
          </cell>
          <cell r="H1" t="str">
            <v>Cartons Reverse Picked</v>
          </cell>
          <cell r="I1" t="str">
            <v>Cartons Pallet Selected</v>
          </cell>
          <cell r="J1" t="str">
            <v>Cartons Rainbow Pallets</v>
          </cell>
          <cell r="K1" t="str">
            <v>Total Cartons Picked</v>
          </cell>
          <cell r="L1" t="str">
            <v>Other Cartons Handled Ex NDC Cross Dock</v>
          </cell>
          <cell r="M1" t="str">
            <v>Total Cartons Handled Ex NDC Cross Dock</v>
          </cell>
          <cell r="N1" t="str">
            <v>Total Shorts</v>
          </cell>
          <cell r="O1" t="str">
            <v>Pallets Received</v>
          </cell>
          <cell r="P1" t="str">
            <v>Cases Received</v>
          </cell>
          <cell r="Q1" t="str">
            <v xml:space="preserve">Pallets despatched </v>
          </cell>
          <cell r="R1" t="str">
            <v xml:space="preserve">Roll Cages despatched </v>
          </cell>
          <cell r="S1" t="str">
            <v>Security Totes despatched</v>
          </cell>
          <cell r="T1" t="str">
            <v>Display Pallets despatched</v>
          </cell>
          <cell r="U1" t="str">
            <v>Pallet Spaces Used</v>
          </cell>
          <cell r="V1" t="str">
            <v>LPs Despatched</v>
          </cell>
          <cell r="W1" t="str">
            <v>ULD despatched</v>
          </cell>
          <cell r="X1" t="str">
            <v>Pallets Let-Down</v>
          </cell>
          <cell r="Y1" t="str">
            <v>Pallets Misc_Moves</v>
          </cell>
          <cell r="Z1" t="str">
            <v>Pallets Pallet_Moves</v>
          </cell>
          <cell r="AA1" t="str">
            <v>Pallets Pallet Selects</v>
          </cell>
          <cell r="AB1" t="str">
            <v>Pallets Replenished</v>
          </cell>
          <cell r="AC1" t="str">
            <v>Pallets Abandoned</v>
          </cell>
          <cell r="AD1" t="str">
            <v>Pallets PutAway</v>
          </cell>
          <cell r="AE1" t="str">
            <v>Pallets Hauled</v>
          </cell>
          <cell r="AF1" t="str">
            <v>Pallets Cross Docked</v>
          </cell>
          <cell r="AG1" t="str">
            <v>Other Pallets Despatched</v>
          </cell>
          <cell r="AH1" t="str">
            <v>Pick Performance</v>
          </cell>
          <cell r="AI1" t="str">
            <v>Fork Performance</v>
          </cell>
          <cell r="AJ1" t="str">
            <v>1st Pick Availability</v>
          </cell>
          <cell r="AK1" t="str">
            <v>Pick Rate to Pallet</v>
          </cell>
          <cell r="AL1" t="str">
            <v>Pick Rate to Roll Cage</v>
          </cell>
          <cell r="AM1" t="str">
            <v>Bulk Select Ratio</v>
          </cell>
          <cell r="AN1" t="str">
            <v>Pallets Received per Hour</v>
          </cell>
          <cell r="AO1" t="str">
            <v>Pallets Receiving Only per Hour</v>
          </cell>
          <cell r="AP1" t="str">
            <v>Pallets Putaway Only per Hour</v>
          </cell>
          <cell r="AQ1" t="str">
            <v>ULD Despatched per Hour</v>
          </cell>
          <cell r="AR1" t="str">
            <v>Cartons per ULD</v>
          </cell>
          <cell r="AS1" t="str">
            <v>Pallets Replenished per Hour</v>
          </cell>
          <cell r="AT1" t="str">
            <v>Throughout (Cartons per Hour)</v>
          </cell>
          <cell r="AU1" t="str">
            <v>Pickrate</v>
          </cell>
          <cell r="AV1" t="str">
            <v>Labour on Pick</v>
          </cell>
          <cell r="AW1" t="str">
            <v>Pick to Standard</v>
          </cell>
          <cell r="AX1" t="str">
            <v>LCPH - Salaries &amp; Wages</v>
          </cell>
          <cell r="AY1" t="str">
            <v>Excluding On Costs @ &amp; Contractors</v>
          </cell>
          <cell r="AZ1" t="str">
            <v>EBA Multiplier</v>
          </cell>
          <cell r="BA1" t="str">
            <v>LCPH uplifted for EBA</v>
          </cell>
          <cell r="BB1" t="str">
            <v>Public Holidays Allowances</v>
          </cell>
          <cell r="BC1" t="str">
            <v>Adjusted Labour Cost Per Hour</v>
          </cell>
          <cell r="BD1" t="str">
            <v>LCPH - Contract Labour</v>
          </cell>
          <cell r="BE1" t="str">
            <v>LCPH - Total Labour</v>
          </cell>
          <cell r="BF1" t="str">
            <v>Salaried Hours</v>
          </cell>
          <cell r="BG1" t="str">
            <v>Casual Hours</v>
          </cell>
          <cell r="BH1" t="str">
            <v>Permanent Hours</v>
          </cell>
          <cell r="BI1" t="str">
            <v>Agency Hours</v>
          </cell>
          <cell r="BJ1" t="str">
            <v>Total Hours</v>
          </cell>
          <cell r="BK1" t="str">
            <v>Total Selection Hours</v>
          </cell>
          <cell r="BL1" t="str">
            <v>Total Standard Hours</v>
          </cell>
          <cell r="BM1" t="str">
            <v>Selection Hours - Pallets</v>
          </cell>
          <cell r="BN1" t="str">
            <v>Standard Hours - Pallets</v>
          </cell>
          <cell r="BO1" t="str">
            <v>Selection Hours - Roll Cages</v>
          </cell>
          <cell r="BP1" t="str">
            <v>Standard Hours - Roll Cages</v>
          </cell>
          <cell r="BQ1" t="str">
            <v>Selection Hours - Security Totes</v>
          </cell>
          <cell r="BR1" t="str">
            <v>Standard Hours - Security Totes</v>
          </cell>
          <cell r="BS1" t="str">
            <v>Selection Hours - Layer Picking</v>
          </cell>
          <cell r="BT1" t="str">
            <v>Standard Hours - Layer Picking</v>
          </cell>
          <cell r="BU1" t="str">
            <v>Selection Hours - Reverse Picking</v>
          </cell>
          <cell r="BV1" t="str">
            <v>Standard Hours - Reverse Picking</v>
          </cell>
          <cell r="BW1" t="str">
            <v>Receiving Hours</v>
          </cell>
          <cell r="BX1" t="str">
            <v>Receiver Hours</v>
          </cell>
          <cell r="BY1" t="str">
            <v>Putaway Hours</v>
          </cell>
          <cell r="BZ1" t="str">
            <v>Putaway Standard Hours</v>
          </cell>
          <cell r="CA1" t="str">
            <v>Despatch Hours</v>
          </cell>
          <cell r="CB1" t="str">
            <v>Other Handling Hours Ex Cross Dock</v>
          </cell>
          <cell r="CC1" t="str">
            <v>De-Stuffing Hours</v>
          </cell>
          <cell r="CD1" t="str">
            <v>Replenishment Hours</v>
          </cell>
          <cell r="CE1" t="str">
            <v>Replenishment Standard Hours</v>
          </cell>
          <cell r="CF1" t="str">
            <v>Let Down Hours</v>
          </cell>
          <cell r="CG1" t="str">
            <v>Let Down Standard Hours</v>
          </cell>
          <cell r="CH1" t="str">
            <v>Misc move Hours</v>
          </cell>
          <cell r="CI1" t="str">
            <v>Misc move Standard Hours</v>
          </cell>
          <cell r="CJ1" t="str">
            <v>Pallet move Hours</v>
          </cell>
          <cell r="CK1" t="str">
            <v>Pallet move Standard Hours</v>
          </cell>
          <cell r="CL1" t="str">
            <v>Pallet Select Hours</v>
          </cell>
          <cell r="CM1" t="str">
            <v>Pallet Select Standard Hours</v>
          </cell>
          <cell r="CN1" t="str">
            <v>Other Direct Hours</v>
          </cell>
          <cell r="CO1" t="str">
            <v>Total Production Hours</v>
          </cell>
          <cell r="CP1" t="str">
            <v>DC Management &amp; Supervision</v>
          </cell>
          <cell r="CQ1" t="str">
            <v>Training</v>
          </cell>
          <cell r="CR1" t="str">
            <v>Inventory Control</v>
          </cell>
          <cell r="CS1" t="str">
            <v>Maintenance</v>
          </cell>
          <cell r="CT1" t="str">
            <v>Stocktake</v>
          </cell>
          <cell r="CU1" t="str">
            <v>Cleaning</v>
          </cell>
          <cell r="CV1" t="str">
            <v>Clerical Support</v>
          </cell>
          <cell r="CW1" t="str">
            <v>Rehab</v>
          </cell>
          <cell r="CX1" t="str">
            <v>Tea Break</v>
          </cell>
          <cell r="CY1" t="str">
            <v>Delay</v>
          </cell>
          <cell r="CZ1" t="str">
            <v>Equip Swap</v>
          </cell>
          <cell r="DA1" t="str">
            <v>Freezer Break</v>
          </cell>
          <cell r="DB1" t="str">
            <v>HSR</v>
          </cell>
          <cell r="DC1" t="str">
            <v>Breakdown</v>
          </cell>
          <cell r="DD1" t="str">
            <v>Meeting</v>
          </cell>
          <cell r="DE1" t="str">
            <v>Union Biz</v>
          </cell>
          <cell r="DF1" t="str">
            <v>OT Break</v>
          </cell>
          <cell r="DG1" t="str">
            <v>First Aid</v>
          </cell>
          <cell r="DH1" t="str">
            <v>Yard Fork</v>
          </cell>
          <cell r="DI1" t="str">
            <v>Pallet Fork</v>
          </cell>
          <cell r="DJ1" t="str">
            <v>Pallet Turn</v>
          </cell>
          <cell r="DK1" t="str">
            <v>Cycle Count</v>
          </cell>
          <cell r="DL1" t="str">
            <v>QA</v>
          </cell>
          <cell r="DM1" t="str">
            <v>StockTake</v>
          </cell>
          <cell r="DN1" t="str">
            <v>Other Support Hours</v>
          </cell>
          <cell r="DO1" t="str">
            <v>Total Support Hours</v>
          </cell>
          <cell r="DP1" t="str">
            <v>Total Throughput Hours</v>
          </cell>
          <cell r="DQ1" t="str">
            <v>Other Non Throughput Hours +/(-)</v>
          </cell>
          <cell r="DR1" t="str">
            <v>Ratio</v>
          </cell>
          <cell r="DS1" t="str">
            <v>Total Hours</v>
          </cell>
          <cell r="DT1" t="str">
            <v>Lunch</v>
          </cell>
          <cell r="DU1" t="str">
            <v>Begin Day</v>
          </cell>
          <cell r="DV1" t="str">
            <v>Sick Hours</v>
          </cell>
          <cell r="DW1" t="str">
            <v>Sick Pay %</v>
          </cell>
          <cell r="DX1" t="str">
            <v>Sick Pay</v>
          </cell>
          <cell r="DY1" t="str">
            <v>OT Hours</v>
          </cell>
          <cell r="DZ1" t="str">
            <v>OT Pay</v>
          </cell>
          <cell r="EA1" t="str">
            <v>Support Hrs % of Total</v>
          </cell>
          <cell r="EB1" t="str">
            <v>Labour Costs</v>
          </cell>
          <cell r="EC1" t="str">
            <v>Salaries &amp; Wages</v>
          </cell>
          <cell r="ED1" t="str">
            <v>Contract Labour Cost</v>
          </cell>
          <cell r="EE1" t="str">
            <v>Begin Days</v>
          </cell>
          <cell r="EF1" t="str">
            <v>Avg. Begin Day Minutes</v>
          </cell>
          <cell r="EG1" t="str">
            <v>Hauling Hours</v>
          </cell>
          <cell r="EH1" t="str">
            <v>Hauling per Hour</v>
          </cell>
          <cell r="EI1" t="str">
            <v>Let Downs per Hour</v>
          </cell>
          <cell r="EJ1" t="str">
            <v>Misc Moves per Hour</v>
          </cell>
          <cell r="EK1" t="str">
            <v>Pallet Moves</v>
          </cell>
          <cell r="EL1" t="str">
            <v>Pallet Selects per Hour</v>
          </cell>
          <cell r="EM1" t="str">
            <v>Sec Totes per Hour</v>
          </cell>
          <cell r="EN1" t="str">
            <v>Layer Picks per Hour</v>
          </cell>
          <cell r="EO1" t="str">
            <v>Reverse Picks per Hour</v>
          </cell>
          <cell r="EP1" t="str">
            <v>Pick KPI versus Budget</v>
          </cell>
          <cell r="EQ1" t="str">
            <v>Receipt KPI versus Budget</v>
          </cell>
          <cell r="ER1" t="str">
            <v>Despatch KPI versus Budget</v>
          </cell>
          <cell r="ES1" t="str">
            <v>Replenishment KPI versus Budget</v>
          </cell>
          <cell r="ET1" t="str">
            <v>CPC Variance</v>
          </cell>
          <cell r="EU1" t="str">
            <v>Hrs Variance</v>
          </cell>
          <cell r="EV1" t="str">
            <v>XD Hours</v>
          </cell>
          <cell r="EW1" t="str">
            <v>Dekit Hours</v>
          </cell>
        </row>
        <row r="2">
          <cell r="A2">
            <v>42271</v>
          </cell>
          <cell r="B2">
            <v>13</v>
          </cell>
          <cell r="C2" t="str">
            <v>Thu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52.453000000000003</v>
          </cell>
          <cell r="BF2">
            <v>119.995</v>
          </cell>
          <cell r="BG2">
            <v>0</v>
          </cell>
          <cell r="BH2">
            <v>102.50249999990066</v>
          </cell>
          <cell r="BI2">
            <v>0</v>
          </cell>
          <cell r="BJ2">
            <v>222.49749999990067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0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0</v>
          </cell>
          <cell r="BY2">
            <v>0</v>
          </cell>
          <cell r="BZ2">
            <v>0</v>
          </cell>
          <cell r="CA2">
            <v>0</v>
          </cell>
          <cell r="CB2">
            <v>0</v>
          </cell>
          <cell r="CC2">
            <v>0</v>
          </cell>
          <cell r="CD2">
            <v>0</v>
          </cell>
          <cell r="CE2">
            <v>0</v>
          </cell>
          <cell r="CF2">
            <v>0</v>
          </cell>
          <cell r="CG2">
            <v>0</v>
          </cell>
          <cell r="CH2">
            <v>0</v>
          </cell>
          <cell r="CI2">
            <v>0</v>
          </cell>
          <cell r="CJ2">
            <v>0</v>
          </cell>
          <cell r="CK2">
            <v>0</v>
          </cell>
          <cell r="CL2">
            <v>0</v>
          </cell>
          <cell r="CM2">
            <v>0</v>
          </cell>
          <cell r="CN2">
            <v>0</v>
          </cell>
          <cell r="CO2">
            <v>0</v>
          </cell>
          <cell r="CP2">
            <v>119.995</v>
          </cell>
          <cell r="CQ2">
            <v>0</v>
          </cell>
          <cell r="CR2">
            <v>8.2252777777777784</v>
          </cell>
          <cell r="CS2">
            <v>13.559166666666666</v>
          </cell>
          <cell r="CT2">
            <v>0</v>
          </cell>
          <cell r="CU2">
            <v>0</v>
          </cell>
          <cell r="CV2">
            <v>71.362777777678431</v>
          </cell>
          <cell r="CW2">
            <v>0</v>
          </cell>
          <cell r="CX2">
            <v>5.7413888888888893</v>
          </cell>
          <cell r="CY2">
            <v>0</v>
          </cell>
          <cell r="CZ2">
            <v>0</v>
          </cell>
          <cell r="DA2">
            <v>0</v>
          </cell>
          <cell r="DB2">
            <v>0</v>
          </cell>
          <cell r="DC2">
            <v>0</v>
          </cell>
          <cell r="DD2">
            <v>0</v>
          </cell>
          <cell r="DE2">
            <v>0</v>
          </cell>
          <cell r="DF2">
            <v>0</v>
          </cell>
          <cell r="DG2">
            <v>0</v>
          </cell>
          <cell r="DH2">
            <v>0</v>
          </cell>
          <cell r="DI2">
            <v>0</v>
          </cell>
          <cell r="DJ2">
            <v>0</v>
          </cell>
          <cell r="DK2">
            <v>0</v>
          </cell>
          <cell r="DL2">
            <v>0</v>
          </cell>
          <cell r="DM2">
            <v>0</v>
          </cell>
          <cell r="DN2">
            <v>5.7413888888888893</v>
          </cell>
          <cell r="DO2">
            <v>218.88361111101176</v>
          </cell>
          <cell r="DP2">
            <v>218.88361111101176</v>
          </cell>
          <cell r="DQ2">
            <v>9.4119952777735048</v>
          </cell>
          <cell r="DR2">
            <v>4.2999999999999997E-2</v>
          </cell>
          <cell r="DS2">
            <v>228.29560638878527</v>
          </cell>
          <cell r="DT2">
            <v>3.6138888888888889</v>
          </cell>
          <cell r="DU2">
            <v>0</v>
          </cell>
          <cell r="DV2">
            <v>0</v>
          </cell>
          <cell r="DW2">
            <v>0</v>
          </cell>
          <cell r="DX2">
            <v>0</v>
          </cell>
          <cell r="DY2">
            <v>0</v>
          </cell>
          <cell r="DZ2">
            <v>0</v>
          </cell>
          <cell r="EA2">
            <v>0.9587727708533077</v>
          </cell>
          <cell r="EB2">
            <v>52.453000000000003</v>
          </cell>
          <cell r="EC2">
            <v>11974.789441910954</v>
          </cell>
          <cell r="ED2">
            <v>0</v>
          </cell>
          <cell r="EE2">
            <v>2</v>
          </cell>
          <cell r="EF2">
            <v>0</v>
          </cell>
          <cell r="EG2">
            <v>0</v>
          </cell>
          <cell r="EH2">
            <v>0</v>
          </cell>
          <cell r="EI2">
            <v>0</v>
          </cell>
          <cell r="EJ2">
            <v>0</v>
          </cell>
          <cell r="EK2">
            <v>0</v>
          </cell>
          <cell r="EL2">
            <v>0</v>
          </cell>
          <cell r="EM2">
            <v>0</v>
          </cell>
          <cell r="EN2">
            <v>0</v>
          </cell>
          <cell r="EO2">
            <v>0</v>
          </cell>
          <cell r="EP2">
            <v>0</v>
          </cell>
          <cell r="EQ2">
            <v>0</v>
          </cell>
          <cell r="ER2">
            <v>0</v>
          </cell>
          <cell r="ES2">
            <v>0</v>
          </cell>
          <cell r="ET2">
            <v>0</v>
          </cell>
          <cell r="EU2">
            <v>0</v>
          </cell>
          <cell r="EV2">
            <v>0</v>
          </cell>
          <cell r="EW2">
            <v>0</v>
          </cell>
        </row>
        <row r="3">
          <cell r="A3">
            <v>42131</v>
          </cell>
          <cell r="B3">
            <v>45</v>
          </cell>
          <cell r="C3" t="str">
            <v>Thu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54.782392785619258</v>
          </cell>
          <cell r="BF3">
            <v>111.995</v>
          </cell>
          <cell r="BG3">
            <v>0</v>
          </cell>
          <cell r="BH3">
            <v>50.142777777777781</v>
          </cell>
          <cell r="BI3">
            <v>0</v>
          </cell>
          <cell r="BJ3">
            <v>162.13777777777779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0</v>
          </cell>
          <cell r="BR3">
            <v>0</v>
          </cell>
          <cell r="BS3">
            <v>0</v>
          </cell>
          <cell r="BT3">
            <v>0</v>
          </cell>
          <cell r="BU3">
            <v>0</v>
          </cell>
          <cell r="BV3">
            <v>0</v>
          </cell>
          <cell r="BW3">
            <v>0</v>
          </cell>
          <cell r="BX3">
            <v>0</v>
          </cell>
          <cell r="BY3">
            <v>0</v>
          </cell>
          <cell r="BZ3">
            <v>0</v>
          </cell>
          <cell r="CA3">
            <v>0</v>
          </cell>
          <cell r="CB3">
            <v>0</v>
          </cell>
          <cell r="CC3">
            <v>0</v>
          </cell>
          <cell r="CD3">
            <v>0</v>
          </cell>
          <cell r="CE3">
            <v>0</v>
          </cell>
          <cell r="CF3">
            <v>0</v>
          </cell>
          <cell r="CG3">
            <v>0</v>
          </cell>
          <cell r="CH3">
            <v>0</v>
          </cell>
          <cell r="CI3">
            <v>0</v>
          </cell>
          <cell r="CJ3">
            <v>0</v>
          </cell>
          <cell r="CK3">
            <v>0</v>
          </cell>
          <cell r="CL3">
            <v>0</v>
          </cell>
          <cell r="CM3">
            <v>0</v>
          </cell>
          <cell r="CN3">
            <v>0</v>
          </cell>
          <cell r="CO3">
            <v>0</v>
          </cell>
          <cell r="CP3">
            <v>111.995</v>
          </cell>
          <cell r="CQ3">
            <v>0</v>
          </cell>
          <cell r="CR3">
            <v>7.9511111111111115</v>
          </cell>
          <cell r="CS3">
            <v>8.3763888888888882</v>
          </cell>
          <cell r="CT3">
            <v>0</v>
          </cell>
          <cell r="CU3">
            <v>0</v>
          </cell>
          <cell r="CV3">
            <v>32.628611111111113</v>
          </cell>
          <cell r="CW3">
            <v>0</v>
          </cell>
          <cell r="CX3">
            <v>0.65249999999999997</v>
          </cell>
          <cell r="CY3">
            <v>0</v>
          </cell>
          <cell r="CZ3">
            <v>0</v>
          </cell>
          <cell r="DA3">
            <v>0</v>
          </cell>
          <cell r="DB3">
            <v>0</v>
          </cell>
          <cell r="DC3">
            <v>0</v>
          </cell>
          <cell r="DD3">
            <v>0</v>
          </cell>
          <cell r="DE3">
            <v>0</v>
          </cell>
          <cell r="DF3">
            <v>0</v>
          </cell>
          <cell r="DG3">
            <v>0</v>
          </cell>
          <cell r="DH3">
            <v>0</v>
          </cell>
          <cell r="DI3">
            <v>0</v>
          </cell>
          <cell r="DJ3">
            <v>0</v>
          </cell>
          <cell r="DK3">
            <v>0</v>
          </cell>
          <cell r="DL3">
            <v>0</v>
          </cell>
          <cell r="DM3">
            <v>0</v>
          </cell>
          <cell r="DN3">
            <v>0.65249999999999997</v>
          </cell>
          <cell r="DO3">
            <v>161.60361111111112</v>
          </cell>
          <cell r="DP3">
            <v>161.60361111111112</v>
          </cell>
          <cell r="DQ3">
            <v>6.9489552777777774</v>
          </cell>
          <cell r="DR3">
            <v>4.2999999999999997E-2</v>
          </cell>
          <cell r="DS3">
            <v>168.55256638888889</v>
          </cell>
          <cell r="DT3">
            <v>0.53416666666666668</v>
          </cell>
          <cell r="DU3">
            <v>0</v>
          </cell>
          <cell r="DV3">
            <v>3.67</v>
          </cell>
          <cell r="DW3">
            <v>2.1773622785027667E-2</v>
          </cell>
          <cell r="DX3">
            <v>196.76705000000001</v>
          </cell>
          <cell r="DY3">
            <v>0</v>
          </cell>
          <cell r="DZ3">
            <v>0</v>
          </cell>
          <cell r="EA3">
            <v>0.95877277085330781</v>
          </cell>
          <cell r="EB3">
            <v>53.615000000000002</v>
          </cell>
          <cell r="EC3">
            <v>9233.7128969402784</v>
          </cell>
          <cell r="ED3">
            <v>0</v>
          </cell>
          <cell r="EE3">
            <v>3</v>
          </cell>
          <cell r="EF3">
            <v>0</v>
          </cell>
          <cell r="EG3">
            <v>0</v>
          </cell>
          <cell r="EH3">
            <v>0</v>
          </cell>
          <cell r="EI3">
            <v>0</v>
          </cell>
          <cell r="EJ3">
            <v>0</v>
          </cell>
          <cell r="EK3">
            <v>0</v>
          </cell>
          <cell r="EL3">
            <v>0</v>
          </cell>
          <cell r="EM3">
            <v>0</v>
          </cell>
          <cell r="EN3">
            <v>0</v>
          </cell>
          <cell r="EO3">
            <v>0</v>
          </cell>
          <cell r="EP3">
            <v>0</v>
          </cell>
          <cell r="EQ3">
            <v>0</v>
          </cell>
          <cell r="ER3">
            <v>0</v>
          </cell>
          <cell r="ES3">
            <v>0</v>
          </cell>
          <cell r="ET3">
            <v>0</v>
          </cell>
          <cell r="EU3">
            <v>0</v>
          </cell>
          <cell r="EV3">
            <v>0</v>
          </cell>
          <cell r="EW3">
            <v>0</v>
          </cell>
        </row>
        <row r="4">
          <cell r="A4">
            <v>42132</v>
          </cell>
          <cell r="B4">
            <v>45</v>
          </cell>
          <cell r="C4" t="str">
            <v>Fri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51.314</v>
          </cell>
          <cell r="BF4">
            <v>103.995</v>
          </cell>
          <cell r="BG4">
            <v>0</v>
          </cell>
          <cell r="BH4">
            <v>45.936388888820595</v>
          </cell>
          <cell r="BI4">
            <v>0</v>
          </cell>
          <cell r="BJ4">
            <v>149.93138888882061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103.995</v>
          </cell>
          <cell r="CQ4">
            <v>0</v>
          </cell>
          <cell r="CR4">
            <v>7.9133333333333331</v>
          </cell>
          <cell r="CS4">
            <v>7.4980555555555553</v>
          </cell>
          <cell r="CT4">
            <v>0</v>
          </cell>
          <cell r="CU4">
            <v>0</v>
          </cell>
          <cell r="CV4">
            <v>29.148055555555555</v>
          </cell>
          <cell r="CW4">
            <v>0</v>
          </cell>
          <cell r="CX4">
            <v>0.75055555555555553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  <cell r="DC4">
            <v>0</v>
          </cell>
          <cell r="DD4">
            <v>0</v>
          </cell>
          <cell r="DE4">
            <v>0</v>
          </cell>
          <cell r="DF4">
            <v>0</v>
          </cell>
          <cell r="DG4">
            <v>0</v>
          </cell>
          <cell r="DH4">
            <v>0</v>
          </cell>
          <cell r="DI4">
            <v>0</v>
          </cell>
          <cell r="DJ4">
            <v>0</v>
          </cell>
          <cell r="DK4">
            <v>0</v>
          </cell>
          <cell r="DL4">
            <v>0</v>
          </cell>
          <cell r="DM4">
            <v>0</v>
          </cell>
          <cell r="DN4">
            <v>0.75055555555555553</v>
          </cell>
          <cell r="DO4">
            <v>149.30500000000001</v>
          </cell>
          <cell r="DP4">
            <v>149.30500000000001</v>
          </cell>
          <cell r="DQ4">
            <v>6.420115</v>
          </cell>
          <cell r="DR4">
            <v>4.2999999999999997E-2</v>
          </cell>
          <cell r="DS4">
            <v>155.72511500000002</v>
          </cell>
          <cell r="DT4">
            <v>0.51361111111111113</v>
          </cell>
          <cell r="DU4">
            <v>0.11277777770948079</v>
          </cell>
          <cell r="DV4">
            <v>0</v>
          </cell>
          <cell r="DW4">
            <v>0</v>
          </cell>
          <cell r="DX4">
            <v>0</v>
          </cell>
          <cell r="DY4">
            <v>0</v>
          </cell>
          <cell r="DZ4">
            <v>0</v>
          </cell>
          <cell r="EA4">
            <v>0.9587727708533077</v>
          </cell>
          <cell r="EB4">
            <v>51.314</v>
          </cell>
          <cell r="EC4">
            <v>7990.8785511100004</v>
          </cell>
          <cell r="ED4">
            <v>0</v>
          </cell>
          <cell r="EE4">
            <v>3</v>
          </cell>
          <cell r="EF4">
            <v>2.2555555541896157</v>
          </cell>
          <cell r="EG4">
            <v>0</v>
          </cell>
          <cell r="EH4">
            <v>0</v>
          </cell>
          <cell r="EI4">
            <v>0</v>
          </cell>
          <cell r="EJ4">
            <v>0</v>
          </cell>
          <cell r="EK4">
            <v>0</v>
          </cell>
          <cell r="EL4">
            <v>0</v>
          </cell>
          <cell r="EM4">
            <v>0</v>
          </cell>
          <cell r="EN4">
            <v>0</v>
          </cell>
          <cell r="EO4">
            <v>0</v>
          </cell>
          <cell r="EP4">
            <v>0</v>
          </cell>
          <cell r="EQ4">
            <v>0</v>
          </cell>
          <cell r="ER4">
            <v>0</v>
          </cell>
          <cell r="ES4">
            <v>0</v>
          </cell>
          <cell r="ET4">
            <v>0</v>
          </cell>
          <cell r="EU4">
            <v>0</v>
          </cell>
          <cell r="EV4">
            <v>0</v>
          </cell>
          <cell r="EW4">
            <v>0</v>
          </cell>
        </row>
        <row r="5">
          <cell r="A5">
            <v>42133</v>
          </cell>
          <cell r="B5">
            <v>45</v>
          </cell>
          <cell r="C5" t="str">
            <v>Sat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86.118667796160878</v>
          </cell>
          <cell r="BF5">
            <v>0</v>
          </cell>
          <cell r="BG5">
            <v>0</v>
          </cell>
          <cell r="BH5">
            <v>17.477222222222224</v>
          </cell>
          <cell r="BI5">
            <v>0</v>
          </cell>
          <cell r="BJ5">
            <v>17.477222222222224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0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0</v>
          </cell>
          <cell r="BY5">
            <v>0</v>
          </cell>
          <cell r="BZ5">
            <v>0</v>
          </cell>
          <cell r="CA5">
            <v>0</v>
          </cell>
          <cell r="CB5">
            <v>0</v>
          </cell>
          <cell r="CC5">
            <v>0</v>
          </cell>
          <cell r="CD5">
            <v>0</v>
          </cell>
          <cell r="CE5">
            <v>0</v>
          </cell>
          <cell r="CF5">
            <v>0</v>
          </cell>
          <cell r="CG5">
            <v>0</v>
          </cell>
          <cell r="CH5">
            <v>0</v>
          </cell>
          <cell r="CI5">
            <v>0</v>
          </cell>
          <cell r="CJ5">
            <v>0</v>
          </cell>
          <cell r="CK5">
            <v>0</v>
          </cell>
          <cell r="CL5">
            <v>0</v>
          </cell>
          <cell r="CM5">
            <v>0</v>
          </cell>
          <cell r="CN5">
            <v>0</v>
          </cell>
          <cell r="CO5">
            <v>0</v>
          </cell>
          <cell r="CP5">
            <v>0</v>
          </cell>
          <cell r="CQ5">
            <v>0</v>
          </cell>
          <cell r="CR5">
            <v>0</v>
          </cell>
          <cell r="CS5">
            <v>7.950277777777778</v>
          </cell>
          <cell r="CT5">
            <v>0</v>
          </cell>
          <cell r="CU5">
            <v>0</v>
          </cell>
          <cell r="CV5">
            <v>9.5269444444444442</v>
          </cell>
          <cell r="CW5">
            <v>0</v>
          </cell>
          <cell r="CX5">
            <v>0</v>
          </cell>
          <cell r="CY5">
            <v>0</v>
          </cell>
          <cell r="CZ5">
            <v>0</v>
          </cell>
          <cell r="DA5">
            <v>0</v>
          </cell>
          <cell r="DB5">
            <v>0</v>
          </cell>
          <cell r="DC5">
            <v>0</v>
          </cell>
          <cell r="DD5">
            <v>0</v>
          </cell>
          <cell r="DE5">
            <v>0</v>
          </cell>
          <cell r="DF5">
            <v>0</v>
          </cell>
          <cell r="DG5">
            <v>0</v>
          </cell>
          <cell r="DH5">
            <v>0</v>
          </cell>
          <cell r="DI5">
            <v>0</v>
          </cell>
          <cell r="DJ5">
            <v>0</v>
          </cell>
          <cell r="DK5">
            <v>0</v>
          </cell>
          <cell r="DL5">
            <v>0</v>
          </cell>
          <cell r="DM5">
            <v>0</v>
          </cell>
          <cell r="DN5">
            <v>0</v>
          </cell>
          <cell r="DO5">
            <v>17.477222222222224</v>
          </cell>
          <cell r="DP5">
            <v>17.477222222222224</v>
          </cell>
          <cell r="DQ5">
            <v>0.75152055555555553</v>
          </cell>
          <cell r="DR5">
            <v>4.2999999999999997E-2</v>
          </cell>
          <cell r="DS5">
            <v>18.228742777777779</v>
          </cell>
          <cell r="DT5">
            <v>0</v>
          </cell>
          <cell r="DU5">
            <v>0</v>
          </cell>
          <cell r="DV5">
            <v>9.5</v>
          </cell>
          <cell r="DW5">
            <v>0.52115497573322622</v>
          </cell>
          <cell r="DX5">
            <v>537.83299999999997</v>
          </cell>
          <cell r="DY5">
            <v>0</v>
          </cell>
          <cell r="DZ5">
            <v>0</v>
          </cell>
          <cell r="EA5">
            <v>0.95877277085330781</v>
          </cell>
          <cell r="EB5">
            <v>56.613999999999997</v>
          </cell>
          <cell r="EC5">
            <v>1569.8350436211113</v>
          </cell>
          <cell r="ED5">
            <v>0</v>
          </cell>
          <cell r="EE5">
            <v>0</v>
          </cell>
          <cell r="EF5">
            <v>0</v>
          </cell>
          <cell r="EG5">
            <v>0</v>
          </cell>
          <cell r="EH5">
            <v>0</v>
          </cell>
          <cell r="EI5">
            <v>0</v>
          </cell>
          <cell r="EJ5">
            <v>0</v>
          </cell>
          <cell r="EK5">
            <v>0</v>
          </cell>
          <cell r="EL5">
            <v>0</v>
          </cell>
          <cell r="EM5">
            <v>0</v>
          </cell>
          <cell r="EN5">
            <v>0</v>
          </cell>
          <cell r="EO5">
            <v>0</v>
          </cell>
          <cell r="EP5">
            <v>0</v>
          </cell>
          <cell r="EQ5">
            <v>0</v>
          </cell>
          <cell r="ER5">
            <v>0</v>
          </cell>
          <cell r="ES5">
            <v>0</v>
          </cell>
          <cell r="ET5">
            <v>0</v>
          </cell>
          <cell r="EU5">
            <v>0</v>
          </cell>
          <cell r="EV5">
            <v>0</v>
          </cell>
          <cell r="EW5">
            <v>0</v>
          </cell>
        </row>
        <row r="6">
          <cell r="A6">
            <v>42134</v>
          </cell>
          <cell r="B6">
            <v>45</v>
          </cell>
          <cell r="C6" t="str">
            <v>Sun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78.968000000000004</v>
          </cell>
          <cell r="BF6">
            <v>0</v>
          </cell>
          <cell r="BG6">
            <v>0</v>
          </cell>
          <cell r="BH6">
            <v>16.710555555555555</v>
          </cell>
          <cell r="BI6">
            <v>0</v>
          </cell>
          <cell r="BJ6">
            <v>16.710555555555555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0</v>
          </cell>
          <cell r="BW6">
            <v>0</v>
          </cell>
          <cell r="BX6">
            <v>0</v>
          </cell>
          <cell r="BY6">
            <v>0</v>
          </cell>
          <cell r="BZ6">
            <v>0</v>
          </cell>
          <cell r="CA6">
            <v>0</v>
          </cell>
          <cell r="CB6">
            <v>0</v>
          </cell>
          <cell r="CC6">
            <v>0</v>
          </cell>
          <cell r="CD6">
            <v>0</v>
          </cell>
          <cell r="CE6">
            <v>0</v>
          </cell>
          <cell r="CF6">
            <v>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  <cell r="CM6">
            <v>0</v>
          </cell>
          <cell r="CN6">
            <v>0</v>
          </cell>
          <cell r="CO6">
            <v>0</v>
          </cell>
          <cell r="CP6">
            <v>0</v>
          </cell>
          <cell r="CQ6">
            <v>0</v>
          </cell>
          <cell r="CR6">
            <v>0</v>
          </cell>
          <cell r="CS6">
            <v>0</v>
          </cell>
          <cell r="CT6">
            <v>0</v>
          </cell>
          <cell r="CU6">
            <v>0</v>
          </cell>
          <cell r="CV6">
            <v>16.235555555555557</v>
          </cell>
          <cell r="CW6">
            <v>0</v>
          </cell>
          <cell r="CX6">
            <v>0</v>
          </cell>
          <cell r="CY6">
            <v>0</v>
          </cell>
          <cell r="CZ6">
            <v>0</v>
          </cell>
          <cell r="DA6">
            <v>0</v>
          </cell>
          <cell r="DB6">
            <v>0</v>
          </cell>
          <cell r="DC6">
            <v>0</v>
          </cell>
          <cell r="DD6">
            <v>0</v>
          </cell>
          <cell r="DE6">
            <v>0</v>
          </cell>
          <cell r="DF6">
            <v>0</v>
          </cell>
          <cell r="DG6">
            <v>0</v>
          </cell>
          <cell r="DH6">
            <v>0</v>
          </cell>
          <cell r="DI6">
            <v>0</v>
          </cell>
          <cell r="DJ6">
            <v>0</v>
          </cell>
          <cell r="DK6">
            <v>0</v>
          </cell>
          <cell r="DL6">
            <v>0</v>
          </cell>
          <cell r="DM6">
            <v>0</v>
          </cell>
          <cell r="DN6">
            <v>0</v>
          </cell>
          <cell r="DO6">
            <v>16.235555555555557</v>
          </cell>
          <cell r="DP6">
            <v>16.235555555555557</v>
          </cell>
          <cell r="DQ6">
            <v>0.69812888888888891</v>
          </cell>
          <cell r="DR6">
            <v>4.2999999999999997E-2</v>
          </cell>
          <cell r="DS6">
            <v>16.933684444444445</v>
          </cell>
          <cell r="DT6">
            <v>0.47499999999999998</v>
          </cell>
          <cell r="DU6">
            <v>0</v>
          </cell>
          <cell r="DV6">
            <v>0</v>
          </cell>
          <cell r="DW6">
            <v>0</v>
          </cell>
          <cell r="DX6">
            <v>0</v>
          </cell>
          <cell r="DY6">
            <v>0</v>
          </cell>
          <cell r="DZ6">
            <v>0</v>
          </cell>
          <cell r="EA6">
            <v>0.95877277085330781</v>
          </cell>
          <cell r="EB6">
            <v>78.968000000000004</v>
          </cell>
          <cell r="EC6">
            <v>1337.219193208889</v>
          </cell>
          <cell r="ED6">
            <v>0</v>
          </cell>
          <cell r="EE6">
            <v>0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</v>
          </cell>
          <cell r="EK6">
            <v>0</v>
          </cell>
          <cell r="EL6">
            <v>0</v>
          </cell>
          <cell r="EM6">
            <v>0</v>
          </cell>
          <cell r="EN6">
            <v>0</v>
          </cell>
          <cell r="EO6">
            <v>0</v>
          </cell>
          <cell r="EP6">
            <v>0</v>
          </cell>
          <cell r="EQ6">
            <v>0</v>
          </cell>
          <cell r="ER6">
            <v>0</v>
          </cell>
          <cell r="ES6">
            <v>0</v>
          </cell>
          <cell r="ET6">
            <v>0</v>
          </cell>
          <cell r="EU6">
            <v>0</v>
          </cell>
          <cell r="EV6">
            <v>0</v>
          </cell>
          <cell r="EW6">
            <v>0</v>
          </cell>
        </row>
        <row r="7">
          <cell r="A7">
            <v>42135</v>
          </cell>
          <cell r="B7">
            <v>46</v>
          </cell>
          <cell r="C7" t="str">
            <v>Mon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58.021973665111034</v>
          </cell>
          <cell r="BF7">
            <v>95.995000000000005</v>
          </cell>
          <cell r="BG7">
            <v>0</v>
          </cell>
          <cell r="BH7">
            <v>64.88055555555556</v>
          </cell>
          <cell r="BI7">
            <v>0</v>
          </cell>
          <cell r="BJ7">
            <v>160.87555555555556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0</v>
          </cell>
          <cell r="BY7">
            <v>0</v>
          </cell>
          <cell r="BZ7">
            <v>0</v>
          </cell>
          <cell r="CA7">
            <v>0</v>
          </cell>
          <cell r="CB7">
            <v>0</v>
          </cell>
          <cell r="CC7">
            <v>0</v>
          </cell>
          <cell r="CD7">
            <v>0</v>
          </cell>
          <cell r="CE7">
            <v>0</v>
          </cell>
          <cell r="CF7">
            <v>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  <cell r="CM7">
            <v>0</v>
          </cell>
          <cell r="CN7">
            <v>0</v>
          </cell>
          <cell r="CO7">
            <v>0</v>
          </cell>
          <cell r="CP7">
            <v>95.995000000000005</v>
          </cell>
          <cell r="CQ7">
            <v>0</v>
          </cell>
          <cell r="CR7">
            <v>1.3744444444444444</v>
          </cell>
          <cell r="CS7">
            <v>9.8608333333333338</v>
          </cell>
          <cell r="CT7">
            <v>0</v>
          </cell>
          <cell r="CU7">
            <v>0</v>
          </cell>
          <cell r="CV7">
            <v>50.098333333333336</v>
          </cell>
          <cell r="CW7">
            <v>0</v>
          </cell>
          <cell r="CX7">
            <v>1.6402777777777777</v>
          </cell>
          <cell r="CY7">
            <v>0</v>
          </cell>
          <cell r="CZ7">
            <v>0</v>
          </cell>
          <cell r="DA7">
            <v>0</v>
          </cell>
          <cell r="DB7">
            <v>0</v>
          </cell>
          <cell r="DC7">
            <v>0</v>
          </cell>
          <cell r="DD7">
            <v>0</v>
          </cell>
          <cell r="DE7">
            <v>0</v>
          </cell>
          <cell r="DF7">
            <v>0</v>
          </cell>
          <cell r="DG7">
            <v>0</v>
          </cell>
          <cell r="DH7">
            <v>0</v>
          </cell>
          <cell r="DI7">
            <v>0</v>
          </cell>
          <cell r="DJ7">
            <v>0</v>
          </cell>
          <cell r="DK7">
            <v>0</v>
          </cell>
          <cell r="DL7">
            <v>0</v>
          </cell>
          <cell r="DM7">
            <v>0</v>
          </cell>
          <cell r="DN7">
            <v>1.6402777777777777</v>
          </cell>
          <cell r="DO7">
            <v>158.9688888888889</v>
          </cell>
          <cell r="DP7">
            <v>158.9688888888889</v>
          </cell>
          <cell r="DQ7">
            <v>6.8356622222222221</v>
          </cell>
          <cell r="DR7">
            <v>4.2999999999999997E-2</v>
          </cell>
          <cell r="DS7">
            <v>165.80455111111112</v>
          </cell>
          <cell r="DT7">
            <v>1.9066666666666667</v>
          </cell>
          <cell r="DU7">
            <v>0</v>
          </cell>
          <cell r="DV7">
            <v>14.53</v>
          </cell>
          <cell r="DW7">
            <v>8.7633300187658705E-2</v>
          </cell>
          <cell r="DX7">
            <v>775.13191000000006</v>
          </cell>
          <cell r="DY7">
            <v>0</v>
          </cell>
          <cell r="DZ7">
            <v>0</v>
          </cell>
          <cell r="EA7">
            <v>0.9587727708533077</v>
          </cell>
          <cell r="EB7">
            <v>53.347000000000001</v>
          </cell>
          <cell r="EC7">
            <v>9620.3072981244459</v>
          </cell>
          <cell r="ED7">
            <v>0</v>
          </cell>
          <cell r="EE7">
            <v>2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0</v>
          </cell>
          <cell r="EK7">
            <v>0</v>
          </cell>
          <cell r="EL7">
            <v>0</v>
          </cell>
          <cell r="EM7">
            <v>0</v>
          </cell>
          <cell r="EN7">
            <v>0</v>
          </cell>
          <cell r="EO7">
            <v>0</v>
          </cell>
          <cell r="EP7">
            <v>0</v>
          </cell>
          <cell r="EQ7">
            <v>0</v>
          </cell>
          <cell r="ER7">
            <v>0</v>
          </cell>
          <cell r="ES7">
            <v>0</v>
          </cell>
          <cell r="ET7">
            <v>0</v>
          </cell>
          <cell r="EU7">
            <v>0</v>
          </cell>
          <cell r="EV7">
            <v>0</v>
          </cell>
          <cell r="EW7">
            <v>0</v>
          </cell>
        </row>
        <row r="8">
          <cell r="A8">
            <v>42136</v>
          </cell>
          <cell r="B8">
            <v>46</v>
          </cell>
          <cell r="C8" t="str">
            <v>Tue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51.337000000000003</v>
          </cell>
          <cell r="BF8">
            <v>111.995</v>
          </cell>
          <cell r="BG8">
            <v>0</v>
          </cell>
          <cell r="BH8">
            <v>78.319999999999993</v>
          </cell>
          <cell r="BI8">
            <v>0</v>
          </cell>
          <cell r="BJ8">
            <v>190.315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0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0</v>
          </cell>
          <cell r="BW8">
            <v>0</v>
          </cell>
          <cell r="BX8">
            <v>0</v>
          </cell>
          <cell r="BY8">
            <v>0</v>
          </cell>
          <cell r="BZ8">
            <v>0</v>
          </cell>
          <cell r="CA8">
            <v>0</v>
          </cell>
          <cell r="CB8">
            <v>0</v>
          </cell>
          <cell r="CC8">
            <v>0</v>
          </cell>
          <cell r="CD8">
            <v>0</v>
          </cell>
          <cell r="CE8">
            <v>0</v>
          </cell>
          <cell r="CF8">
            <v>0</v>
          </cell>
          <cell r="CG8">
            <v>0</v>
          </cell>
          <cell r="CH8">
            <v>0</v>
          </cell>
          <cell r="CI8">
            <v>0</v>
          </cell>
          <cell r="CJ8">
            <v>0</v>
          </cell>
          <cell r="CK8">
            <v>0</v>
          </cell>
          <cell r="CL8">
            <v>0</v>
          </cell>
          <cell r="CM8">
            <v>0</v>
          </cell>
          <cell r="CN8">
            <v>0</v>
          </cell>
          <cell r="CO8">
            <v>0</v>
          </cell>
          <cell r="CP8">
            <v>111.995</v>
          </cell>
          <cell r="CQ8">
            <v>0</v>
          </cell>
          <cell r="CR8">
            <v>7.8402777777777777</v>
          </cell>
          <cell r="CS8">
            <v>18.743055555555557</v>
          </cell>
          <cell r="CT8">
            <v>0</v>
          </cell>
          <cell r="CU8">
            <v>0</v>
          </cell>
          <cell r="CV8">
            <v>49.65</v>
          </cell>
          <cell r="CW8">
            <v>0</v>
          </cell>
          <cell r="CX8">
            <v>1.1058333333333332</v>
          </cell>
          <cell r="CY8">
            <v>0</v>
          </cell>
          <cell r="CZ8">
            <v>0</v>
          </cell>
          <cell r="DA8">
            <v>0</v>
          </cell>
          <cell r="DB8">
            <v>0</v>
          </cell>
          <cell r="DC8">
            <v>0</v>
          </cell>
          <cell r="DD8">
            <v>0</v>
          </cell>
          <cell r="DE8">
            <v>0</v>
          </cell>
          <cell r="DF8">
            <v>0</v>
          </cell>
          <cell r="DG8">
            <v>0</v>
          </cell>
          <cell r="DH8">
            <v>0</v>
          </cell>
          <cell r="DI8">
            <v>0</v>
          </cell>
          <cell r="DJ8">
            <v>0</v>
          </cell>
          <cell r="DK8">
            <v>0</v>
          </cell>
          <cell r="DL8">
            <v>0</v>
          </cell>
          <cell r="DM8">
            <v>0</v>
          </cell>
          <cell r="DN8">
            <v>1.1058333333333332</v>
          </cell>
          <cell r="DO8">
            <v>189.33416666666665</v>
          </cell>
          <cell r="DP8">
            <v>189.33416666666665</v>
          </cell>
          <cell r="DQ8">
            <v>8.1413691666666654</v>
          </cell>
          <cell r="DR8">
            <v>4.2999999999999997E-2</v>
          </cell>
          <cell r="DS8">
            <v>197.47553583333331</v>
          </cell>
          <cell r="DT8">
            <v>0.98083333333333333</v>
          </cell>
          <cell r="DU8">
            <v>0</v>
          </cell>
          <cell r="DV8">
            <v>0</v>
          </cell>
          <cell r="DW8">
            <v>0</v>
          </cell>
          <cell r="DX8">
            <v>0</v>
          </cell>
          <cell r="DY8">
            <v>0</v>
          </cell>
          <cell r="DZ8">
            <v>0</v>
          </cell>
          <cell r="EA8">
            <v>0.95877277085330781</v>
          </cell>
          <cell r="EB8">
            <v>51.337000000000003</v>
          </cell>
          <cell r="EC8">
            <v>10137.801583075832</v>
          </cell>
          <cell r="ED8">
            <v>0</v>
          </cell>
          <cell r="EE8">
            <v>2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0</v>
          </cell>
          <cell r="EK8">
            <v>0</v>
          </cell>
          <cell r="EL8">
            <v>0</v>
          </cell>
          <cell r="EM8">
            <v>0</v>
          </cell>
          <cell r="EN8">
            <v>0</v>
          </cell>
          <cell r="EO8">
            <v>0</v>
          </cell>
          <cell r="EP8">
            <v>0</v>
          </cell>
          <cell r="EQ8">
            <v>0</v>
          </cell>
          <cell r="ER8">
            <v>0</v>
          </cell>
          <cell r="ES8">
            <v>0</v>
          </cell>
          <cell r="ET8">
            <v>0</v>
          </cell>
          <cell r="EU8">
            <v>0</v>
          </cell>
          <cell r="EV8">
            <v>0</v>
          </cell>
          <cell r="EW8">
            <v>0</v>
          </cell>
        </row>
        <row r="9">
          <cell r="A9">
            <v>42137</v>
          </cell>
          <cell r="B9">
            <v>46</v>
          </cell>
          <cell r="C9" t="str">
            <v>Wed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53.627000000000002</v>
          </cell>
          <cell r="BF9">
            <v>110.495</v>
          </cell>
          <cell r="BG9">
            <v>0</v>
          </cell>
          <cell r="BH9">
            <v>87.410277777777779</v>
          </cell>
          <cell r="BI9">
            <v>0</v>
          </cell>
          <cell r="BJ9">
            <v>197.90527777777777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0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0</v>
          </cell>
          <cell r="BY9">
            <v>0</v>
          </cell>
          <cell r="BZ9">
            <v>0</v>
          </cell>
          <cell r="CA9">
            <v>0</v>
          </cell>
          <cell r="CB9">
            <v>0</v>
          </cell>
          <cell r="CC9">
            <v>0</v>
          </cell>
          <cell r="CD9">
            <v>0</v>
          </cell>
          <cell r="CE9">
            <v>0</v>
          </cell>
          <cell r="CF9">
            <v>0</v>
          </cell>
          <cell r="CG9">
            <v>0</v>
          </cell>
          <cell r="CH9">
            <v>0</v>
          </cell>
          <cell r="CI9">
            <v>0</v>
          </cell>
          <cell r="CJ9">
            <v>0</v>
          </cell>
          <cell r="CK9">
            <v>0</v>
          </cell>
          <cell r="CL9">
            <v>0</v>
          </cell>
          <cell r="CM9">
            <v>0</v>
          </cell>
          <cell r="CN9">
            <v>0</v>
          </cell>
          <cell r="CO9">
            <v>0</v>
          </cell>
          <cell r="CP9">
            <v>110.495</v>
          </cell>
          <cell r="CQ9">
            <v>0</v>
          </cell>
          <cell r="CR9">
            <v>8.6366666666666667</v>
          </cell>
          <cell r="CS9">
            <v>23.97111111111111</v>
          </cell>
          <cell r="CT9">
            <v>0</v>
          </cell>
          <cell r="CU9">
            <v>0</v>
          </cell>
          <cell r="CV9">
            <v>52.156111111111109</v>
          </cell>
          <cell r="CW9">
            <v>0</v>
          </cell>
          <cell r="CX9">
            <v>1.43</v>
          </cell>
          <cell r="CY9">
            <v>0</v>
          </cell>
          <cell r="CZ9">
            <v>0</v>
          </cell>
          <cell r="DA9">
            <v>0</v>
          </cell>
          <cell r="DB9">
            <v>0</v>
          </cell>
          <cell r="DC9">
            <v>0</v>
          </cell>
          <cell r="DD9">
            <v>0</v>
          </cell>
          <cell r="DE9">
            <v>0</v>
          </cell>
          <cell r="DF9">
            <v>0</v>
          </cell>
          <cell r="DG9">
            <v>0</v>
          </cell>
          <cell r="DH9">
            <v>0</v>
          </cell>
          <cell r="DI9">
            <v>0</v>
          </cell>
          <cell r="DJ9">
            <v>0</v>
          </cell>
          <cell r="DK9">
            <v>0</v>
          </cell>
          <cell r="DL9">
            <v>0</v>
          </cell>
          <cell r="DM9">
            <v>0</v>
          </cell>
          <cell r="DN9">
            <v>1.43</v>
          </cell>
          <cell r="DO9">
            <v>196.6888888888889</v>
          </cell>
          <cell r="DP9">
            <v>196.6888888888889</v>
          </cell>
          <cell r="DQ9">
            <v>8.4576222222222217</v>
          </cell>
          <cell r="DR9">
            <v>4.2999999999999997E-2</v>
          </cell>
          <cell r="DS9">
            <v>205.14651111111112</v>
          </cell>
          <cell r="DT9">
            <v>1.216388888888889</v>
          </cell>
          <cell r="DU9">
            <v>0</v>
          </cell>
          <cell r="DV9">
            <v>0</v>
          </cell>
          <cell r="DW9">
            <v>0</v>
          </cell>
          <cell r="DX9">
            <v>0</v>
          </cell>
          <cell r="DY9">
            <v>0</v>
          </cell>
          <cell r="DZ9">
            <v>0</v>
          </cell>
          <cell r="EA9">
            <v>0.9587727708533077</v>
          </cell>
          <cell r="EB9">
            <v>53.627000000000002</v>
          </cell>
          <cell r="EC9">
            <v>11001.391951355557</v>
          </cell>
          <cell r="ED9">
            <v>0</v>
          </cell>
          <cell r="EE9">
            <v>3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0</v>
          </cell>
          <cell r="EK9">
            <v>0</v>
          </cell>
          <cell r="EL9">
            <v>0</v>
          </cell>
          <cell r="EM9">
            <v>0</v>
          </cell>
          <cell r="EN9">
            <v>0</v>
          </cell>
          <cell r="EO9">
            <v>0</v>
          </cell>
          <cell r="EP9">
            <v>0</v>
          </cell>
          <cell r="EQ9">
            <v>0</v>
          </cell>
          <cell r="ER9">
            <v>0</v>
          </cell>
          <cell r="ES9">
            <v>0</v>
          </cell>
          <cell r="ET9">
            <v>0</v>
          </cell>
          <cell r="EU9">
            <v>0</v>
          </cell>
          <cell r="EV9">
            <v>0</v>
          </cell>
          <cell r="EW9">
            <v>0</v>
          </cell>
        </row>
        <row r="10">
          <cell r="A10">
            <v>42138</v>
          </cell>
          <cell r="B10">
            <v>46</v>
          </cell>
          <cell r="C10" t="str">
            <v>Thu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54.479192438694213</v>
          </cell>
          <cell r="BF10">
            <v>118.995</v>
          </cell>
          <cell r="BG10">
            <v>0</v>
          </cell>
          <cell r="BH10">
            <v>99.851666666666674</v>
          </cell>
          <cell r="BI10">
            <v>0</v>
          </cell>
          <cell r="BJ10">
            <v>218.84666666666669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0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0</v>
          </cell>
          <cell r="BY10">
            <v>0</v>
          </cell>
          <cell r="BZ10">
            <v>0</v>
          </cell>
          <cell r="CA10">
            <v>0</v>
          </cell>
          <cell r="CB10">
            <v>0</v>
          </cell>
          <cell r="CC10">
            <v>0</v>
          </cell>
          <cell r="CD10">
            <v>0</v>
          </cell>
          <cell r="CE10">
            <v>0</v>
          </cell>
          <cell r="CF10">
            <v>0</v>
          </cell>
          <cell r="CG10">
            <v>0</v>
          </cell>
          <cell r="CH10">
            <v>0</v>
          </cell>
          <cell r="CI10">
            <v>0</v>
          </cell>
          <cell r="CJ10">
            <v>0</v>
          </cell>
          <cell r="CK10">
            <v>0</v>
          </cell>
          <cell r="CL10">
            <v>0</v>
          </cell>
          <cell r="CM10">
            <v>0</v>
          </cell>
          <cell r="CN10">
            <v>0</v>
          </cell>
          <cell r="CO10">
            <v>0</v>
          </cell>
          <cell r="CP10">
            <v>118.995</v>
          </cell>
          <cell r="CQ10">
            <v>0</v>
          </cell>
          <cell r="CR10">
            <v>7.9205555555555556</v>
          </cell>
          <cell r="CS10">
            <v>23.759444444444444</v>
          </cell>
          <cell r="CT10">
            <v>0</v>
          </cell>
          <cell r="CU10">
            <v>0</v>
          </cell>
          <cell r="CV10">
            <v>56.195555555555558</v>
          </cell>
          <cell r="CW10">
            <v>0</v>
          </cell>
          <cell r="CX10">
            <v>1.2816666666666667</v>
          </cell>
          <cell r="CY10">
            <v>0</v>
          </cell>
          <cell r="CZ10">
            <v>0</v>
          </cell>
          <cell r="DA10">
            <v>0</v>
          </cell>
          <cell r="DB10">
            <v>0</v>
          </cell>
          <cell r="DC10">
            <v>0</v>
          </cell>
          <cell r="DD10">
            <v>0</v>
          </cell>
          <cell r="DE10">
            <v>0</v>
          </cell>
          <cell r="DF10">
            <v>0</v>
          </cell>
          <cell r="DG10">
            <v>0</v>
          </cell>
          <cell r="DH10">
            <v>0</v>
          </cell>
          <cell r="DI10">
            <v>0</v>
          </cell>
          <cell r="DJ10">
            <v>0</v>
          </cell>
          <cell r="DK10">
            <v>0</v>
          </cell>
          <cell r="DL10">
            <v>10.149722222222222</v>
          </cell>
          <cell r="DM10">
            <v>0</v>
          </cell>
          <cell r="DN10">
            <v>11.431388888888888</v>
          </cell>
          <cell r="DO10">
            <v>218.30194444444444</v>
          </cell>
          <cell r="DP10">
            <v>218.30194444444444</v>
          </cell>
          <cell r="DQ10">
            <v>9.3869836111111109</v>
          </cell>
          <cell r="DR10">
            <v>4.2999999999999997E-2</v>
          </cell>
          <cell r="DS10">
            <v>227.68892805555555</v>
          </cell>
          <cell r="DT10">
            <v>0.54472222222222222</v>
          </cell>
          <cell r="DU10">
            <v>0</v>
          </cell>
          <cell r="DV10">
            <v>3.67</v>
          </cell>
          <cell r="DW10">
            <v>1.6118482489866741E-2</v>
          </cell>
          <cell r="DX10">
            <v>196.76705000000001</v>
          </cell>
          <cell r="DY10">
            <v>0</v>
          </cell>
          <cell r="DZ10">
            <v>0</v>
          </cell>
          <cell r="EA10">
            <v>0.95877277085330781</v>
          </cell>
          <cell r="EB10">
            <v>53.615000000000002</v>
          </cell>
          <cell r="EC10">
            <v>12404.308927698612</v>
          </cell>
          <cell r="ED10">
            <v>0</v>
          </cell>
          <cell r="EE10">
            <v>3</v>
          </cell>
          <cell r="EF10">
            <v>0</v>
          </cell>
          <cell r="EG10">
            <v>0</v>
          </cell>
          <cell r="EH10">
            <v>0</v>
          </cell>
          <cell r="EI10">
            <v>0</v>
          </cell>
          <cell r="EJ10">
            <v>0</v>
          </cell>
          <cell r="EK10">
            <v>0</v>
          </cell>
          <cell r="EL10">
            <v>0</v>
          </cell>
          <cell r="EM10">
            <v>0</v>
          </cell>
          <cell r="EN10">
            <v>0</v>
          </cell>
          <cell r="EO10">
            <v>0</v>
          </cell>
          <cell r="EP10">
            <v>0</v>
          </cell>
          <cell r="EQ10">
            <v>0</v>
          </cell>
          <cell r="ER10">
            <v>0</v>
          </cell>
          <cell r="ES10">
            <v>0</v>
          </cell>
          <cell r="ET10">
            <v>0</v>
          </cell>
          <cell r="EU10">
            <v>0</v>
          </cell>
          <cell r="EV10">
            <v>0</v>
          </cell>
          <cell r="EW10">
            <v>0</v>
          </cell>
        </row>
        <row r="11">
          <cell r="A11">
            <v>42139</v>
          </cell>
          <cell r="B11">
            <v>46</v>
          </cell>
          <cell r="C11" t="str">
            <v>Fri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51.314</v>
          </cell>
          <cell r="BF11">
            <v>103.995</v>
          </cell>
          <cell r="BG11">
            <v>0</v>
          </cell>
          <cell r="BH11">
            <v>75.161388888888894</v>
          </cell>
          <cell r="BI11">
            <v>0</v>
          </cell>
          <cell r="BJ11">
            <v>179.1563888888889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0</v>
          </cell>
          <cell r="BY11">
            <v>0</v>
          </cell>
          <cell r="BZ11">
            <v>0</v>
          </cell>
          <cell r="CA11">
            <v>0</v>
          </cell>
          <cell r="CB11">
            <v>0</v>
          </cell>
          <cell r="CC11">
            <v>0</v>
          </cell>
          <cell r="CD11">
            <v>0</v>
          </cell>
          <cell r="CE11">
            <v>0</v>
          </cell>
          <cell r="CF11">
            <v>0</v>
          </cell>
          <cell r="CG11">
            <v>0</v>
          </cell>
          <cell r="CH11">
            <v>0</v>
          </cell>
          <cell r="CI11">
            <v>0</v>
          </cell>
          <cell r="CJ11">
            <v>0</v>
          </cell>
          <cell r="CK11">
            <v>0</v>
          </cell>
          <cell r="CL11">
            <v>0</v>
          </cell>
          <cell r="CM11">
            <v>0</v>
          </cell>
          <cell r="CN11">
            <v>0</v>
          </cell>
          <cell r="CO11">
            <v>0</v>
          </cell>
          <cell r="CP11">
            <v>103.995</v>
          </cell>
          <cell r="CQ11">
            <v>0</v>
          </cell>
          <cell r="CR11">
            <v>7.9758333333333331</v>
          </cell>
          <cell r="CS11">
            <v>17.697777777777777</v>
          </cell>
          <cell r="CT11">
            <v>0</v>
          </cell>
          <cell r="CU11">
            <v>0</v>
          </cell>
          <cell r="CV11">
            <v>48.07277777777778</v>
          </cell>
          <cell r="CW11">
            <v>0</v>
          </cell>
          <cell r="CX11">
            <v>0.88194444444444442</v>
          </cell>
          <cell r="CY11">
            <v>0</v>
          </cell>
          <cell r="CZ11">
            <v>0</v>
          </cell>
          <cell r="DA11">
            <v>0</v>
          </cell>
          <cell r="DB11">
            <v>0</v>
          </cell>
          <cell r="DC11">
            <v>0</v>
          </cell>
          <cell r="DD11">
            <v>0</v>
          </cell>
          <cell r="DE11">
            <v>0</v>
          </cell>
          <cell r="DF11">
            <v>0</v>
          </cell>
          <cell r="DG11">
            <v>0</v>
          </cell>
          <cell r="DH11">
            <v>0</v>
          </cell>
          <cell r="DI11">
            <v>0</v>
          </cell>
          <cell r="DJ11">
            <v>0</v>
          </cell>
          <cell r="DK11">
            <v>0</v>
          </cell>
          <cell r="DL11">
            <v>0</v>
          </cell>
          <cell r="DM11">
            <v>0</v>
          </cell>
          <cell r="DN11">
            <v>0.88194444444444442</v>
          </cell>
          <cell r="DO11">
            <v>178.62333333333336</v>
          </cell>
          <cell r="DP11">
            <v>178.62333333333336</v>
          </cell>
          <cell r="DQ11">
            <v>7.6808033333333343</v>
          </cell>
          <cell r="DR11">
            <v>4.2999999999999997E-2</v>
          </cell>
          <cell r="DS11">
            <v>186.30413666666669</v>
          </cell>
          <cell r="DT11">
            <v>0.5330555555555555</v>
          </cell>
          <cell r="DU11">
            <v>1.0833333333333334E-2</v>
          </cell>
          <cell r="DV11">
            <v>0</v>
          </cell>
          <cell r="DW11">
            <v>0</v>
          </cell>
          <cell r="DX11">
            <v>0</v>
          </cell>
          <cell r="DY11">
            <v>0</v>
          </cell>
          <cell r="DZ11">
            <v>0</v>
          </cell>
          <cell r="EA11">
            <v>0.95877277085330781</v>
          </cell>
          <cell r="EB11">
            <v>51.314</v>
          </cell>
          <cell r="EC11">
            <v>9560.010468913335</v>
          </cell>
          <cell r="ED11">
            <v>0</v>
          </cell>
          <cell r="EE11">
            <v>4</v>
          </cell>
          <cell r="EF11">
            <v>0.16250000000000001</v>
          </cell>
          <cell r="EG11">
            <v>0</v>
          </cell>
          <cell r="EH11">
            <v>0</v>
          </cell>
          <cell r="EI11">
            <v>0</v>
          </cell>
          <cell r="EJ11">
            <v>0</v>
          </cell>
          <cell r="EK11">
            <v>0</v>
          </cell>
          <cell r="EL11">
            <v>0</v>
          </cell>
          <cell r="EM11">
            <v>0</v>
          </cell>
          <cell r="EN11">
            <v>0</v>
          </cell>
          <cell r="EO11">
            <v>0</v>
          </cell>
          <cell r="EP11">
            <v>0</v>
          </cell>
          <cell r="EQ11">
            <v>0</v>
          </cell>
          <cell r="ER11">
            <v>0</v>
          </cell>
          <cell r="ES11">
            <v>0</v>
          </cell>
          <cell r="ET11">
            <v>0</v>
          </cell>
          <cell r="EU11">
            <v>0</v>
          </cell>
          <cell r="EV11">
            <v>0</v>
          </cell>
          <cell r="EW11">
            <v>0</v>
          </cell>
        </row>
        <row r="12">
          <cell r="A12">
            <v>42140</v>
          </cell>
          <cell r="B12">
            <v>46</v>
          </cell>
          <cell r="C12" t="str">
            <v>Sat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56.61399999999999</v>
          </cell>
          <cell r="BF12">
            <v>0</v>
          </cell>
          <cell r="BG12">
            <v>0</v>
          </cell>
          <cell r="BH12">
            <v>20.584722222222222</v>
          </cell>
          <cell r="BI12">
            <v>0</v>
          </cell>
          <cell r="BJ12">
            <v>20.584722222222222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0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0</v>
          </cell>
          <cell r="BY12">
            <v>0</v>
          </cell>
          <cell r="BZ12">
            <v>0</v>
          </cell>
          <cell r="CA12">
            <v>0</v>
          </cell>
          <cell r="CB12">
            <v>0</v>
          </cell>
          <cell r="CC12">
            <v>0</v>
          </cell>
          <cell r="CD12">
            <v>0</v>
          </cell>
          <cell r="CE12">
            <v>0</v>
          </cell>
          <cell r="CF12">
            <v>0</v>
          </cell>
          <cell r="CG12">
            <v>0</v>
          </cell>
          <cell r="CH12">
            <v>0</v>
          </cell>
          <cell r="CI12">
            <v>0</v>
          </cell>
          <cell r="CJ12">
            <v>0</v>
          </cell>
          <cell r="CK12">
            <v>0</v>
          </cell>
          <cell r="CL12">
            <v>0</v>
          </cell>
          <cell r="CM12">
            <v>0</v>
          </cell>
          <cell r="CN12">
            <v>0</v>
          </cell>
          <cell r="CO12">
            <v>0</v>
          </cell>
          <cell r="CP12">
            <v>0</v>
          </cell>
          <cell r="CQ12">
            <v>0</v>
          </cell>
          <cell r="CR12">
            <v>0</v>
          </cell>
          <cell r="CS12">
            <v>7.4155555555555557</v>
          </cell>
          <cell r="CT12">
            <v>0</v>
          </cell>
          <cell r="CU12">
            <v>0</v>
          </cell>
          <cell r="CV12">
            <v>12.651944444444444</v>
          </cell>
          <cell r="CW12">
            <v>0</v>
          </cell>
          <cell r="CX12">
            <v>0</v>
          </cell>
          <cell r="CY12">
            <v>0</v>
          </cell>
          <cell r="CZ12">
            <v>0</v>
          </cell>
          <cell r="DA12">
            <v>0</v>
          </cell>
          <cell r="DB12">
            <v>0</v>
          </cell>
          <cell r="DC12">
            <v>0</v>
          </cell>
          <cell r="DD12">
            <v>0</v>
          </cell>
          <cell r="DE12">
            <v>0</v>
          </cell>
          <cell r="DF12">
            <v>0</v>
          </cell>
          <cell r="DG12">
            <v>0</v>
          </cell>
          <cell r="DH12">
            <v>0</v>
          </cell>
          <cell r="DI12">
            <v>0</v>
          </cell>
          <cell r="DJ12">
            <v>0</v>
          </cell>
          <cell r="DK12">
            <v>0</v>
          </cell>
          <cell r="DL12">
            <v>0</v>
          </cell>
          <cell r="DM12">
            <v>0</v>
          </cell>
          <cell r="DN12">
            <v>0</v>
          </cell>
          <cell r="DO12">
            <v>20.067499999999999</v>
          </cell>
          <cell r="DP12">
            <v>20.067499999999999</v>
          </cell>
          <cell r="DQ12">
            <v>0.86290249999999991</v>
          </cell>
          <cell r="DR12">
            <v>4.2999999999999997E-2</v>
          </cell>
          <cell r="DS12">
            <v>20.9304025</v>
          </cell>
          <cell r="DT12">
            <v>0.51722222222222225</v>
          </cell>
          <cell r="DU12">
            <v>0</v>
          </cell>
          <cell r="DV12">
            <v>0</v>
          </cell>
          <cell r="DW12">
            <v>0</v>
          </cell>
          <cell r="DX12">
            <v>0</v>
          </cell>
          <cell r="DY12">
            <v>0</v>
          </cell>
          <cell r="DZ12">
            <v>0</v>
          </cell>
          <cell r="EA12">
            <v>0.9587727708533077</v>
          </cell>
          <cell r="EB12">
            <v>56.613999999999997</v>
          </cell>
          <cell r="EC12">
            <v>1184.9538071349998</v>
          </cell>
          <cell r="ED12">
            <v>0</v>
          </cell>
          <cell r="EE12">
            <v>0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0</v>
          </cell>
          <cell r="EL12">
            <v>0</v>
          </cell>
          <cell r="EM12">
            <v>0</v>
          </cell>
          <cell r="EN12">
            <v>0</v>
          </cell>
          <cell r="EO12">
            <v>0</v>
          </cell>
          <cell r="EP12">
            <v>0</v>
          </cell>
          <cell r="EQ12">
            <v>0</v>
          </cell>
          <cell r="ER12">
            <v>0</v>
          </cell>
          <cell r="ES12">
            <v>0</v>
          </cell>
          <cell r="ET12">
            <v>0</v>
          </cell>
          <cell r="EU12">
            <v>0</v>
          </cell>
          <cell r="EV12">
            <v>0</v>
          </cell>
          <cell r="EW12">
            <v>0</v>
          </cell>
        </row>
        <row r="13">
          <cell r="A13">
            <v>42141</v>
          </cell>
          <cell r="B13">
            <v>46</v>
          </cell>
          <cell r="C13" t="str">
            <v>Sun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78.968000000000004</v>
          </cell>
          <cell r="BF13">
            <v>0</v>
          </cell>
          <cell r="BG13">
            <v>0</v>
          </cell>
          <cell r="BH13">
            <v>25.854722222222222</v>
          </cell>
          <cell r="BI13">
            <v>0</v>
          </cell>
          <cell r="BJ13">
            <v>25.854722222222222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0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BZ13">
            <v>0</v>
          </cell>
          <cell r="CA13">
            <v>0</v>
          </cell>
          <cell r="CB13">
            <v>0</v>
          </cell>
          <cell r="CC13">
            <v>0</v>
          </cell>
          <cell r="CD13">
            <v>0</v>
          </cell>
          <cell r="CE13">
            <v>0</v>
          </cell>
          <cell r="CF13">
            <v>0</v>
          </cell>
          <cell r="CG13">
            <v>0</v>
          </cell>
          <cell r="CH13">
            <v>0</v>
          </cell>
          <cell r="CI13">
            <v>0</v>
          </cell>
          <cell r="CJ13">
            <v>0</v>
          </cell>
          <cell r="CK13">
            <v>0</v>
          </cell>
          <cell r="CL13">
            <v>0</v>
          </cell>
          <cell r="CM13">
            <v>0</v>
          </cell>
          <cell r="CN13">
            <v>0</v>
          </cell>
          <cell r="CO13">
            <v>0</v>
          </cell>
          <cell r="CP13">
            <v>0</v>
          </cell>
          <cell r="CQ13">
            <v>0</v>
          </cell>
          <cell r="CR13">
            <v>0</v>
          </cell>
          <cell r="CS13">
            <v>0</v>
          </cell>
          <cell r="CT13">
            <v>0</v>
          </cell>
          <cell r="CU13">
            <v>0</v>
          </cell>
          <cell r="CV13">
            <v>18.687222222222221</v>
          </cell>
          <cell r="CW13">
            <v>0</v>
          </cell>
          <cell r="CX13">
            <v>0.32166666666666666</v>
          </cell>
          <cell r="CY13">
            <v>0</v>
          </cell>
          <cell r="CZ13">
            <v>0</v>
          </cell>
          <cell r="DA13">
            <v>0</v>
          </cell>
          <cell r="DB13">
            <v>0</v>
          </cell>
          <cell r="DC13">
            <v>0</v>
          </cell>
          <cell r="DD13">
            <v>0</v>
          </cell>
          <cell r="DE13">
            <v>0</v>
          </cell>
          <cell r="DF13">
            <v>0</v>
          </cell>
          <cell r="DG13">
            <v>0</v>
          </cell>
          <cell r="DH13">
            <v>0</v>
          </cell>
          <cell r="DI13">
            <v>0</v>
          </cell>
          <cell r="DJ13">
            <v>0</v>
          </cell>
          <cell r="DK13">
            <v>0</v>
          </cell>
          <cell r="DL13">
            <v>6.8458333333333332</v>
          </cell>
          <cell r="DM13">
            <v>0</v>
          </cell>
          <cell r="DN13">
            <v>7.1675000000000004</v>
          </cell>
          <cell r="DO13">
            <v>25.854722222222222</v>
          </cell>
          <cell r="DP13">
            <v>25.854722222222222</v>
          </cell>
          <cell r="DQ13">
            <v>1.1117530555555555</v>
          </cell>
          <cell r="DR13">
            <v>4.2999999999999997E-2</v>
          </cell>
          <cell r="DS13">
            <v>26.966475277777779</v>
          </cell>
          <cell r="DT13">
            <v>0</v>
          </cell>
          <cell r="DU13">
            <v>0</v>
          </cell>
          <cell r="DV13">
            <v>0</v>
          </cell>
          <cell r="DW13">
            <v>0</v>
          </cell>
          <cell r="DX13">
            <v>0</v>
          </cell>
          <cell r="DY13">
            <v>0</v>
          </cell>
          <cell r="DZ13">
            <v>0</v>
          </cell>
          <cell r="EA13">
            <v>0.9587727708533077</v>
          </cell>
          <cell r="EB13">
            <v>78.968000000000004</v>
          </cell>
          <cell r="EC13">
            <v>2129.4886197355559</v>
          </cell>
          <cell r="ED13">
            <v>0</v>
          </cell>
          <cell r="EE13">
            <v>0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</v>
          </cell>
          <cell r="EM13">
            <v>0</v>
          </cell>
          <cell r="EN13">
            <v>0</v>
          </cell>
          <cell r="EO13">
            <v>0</v>
          </cell>
          <cell r="EP13">
            <v>0</v>
          </cell>
          <cell r="EQ13">
            <v>0</v>
          </cell>
          <cell r="ER13">
            <v>0</v>
          </cell>
          <cell r="ES13">
            <v>0</v>
          </cell>
          <cell r="ET13">
            <v>0</v>
          </cell>
          <cell r="EU13">
            <v>0</v>
          </cell>
          <cell r="EV13">
            <v>0</v>
          </cell>
          <cell r="EW13">
            <v>0</v>
          </cell>
        </row>
        <row r="14">
          <cell r="A14">
            <v>42142</v>
          </cell>
          <cell r="B14">
            <v>47</v>
          </cell>
          <cell r="C14" t="str">
            <v>Mon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54.132499966186934</v>
          </cell>
          <cell r="BF14">
            <v>104.495</v>
          </cell>
          <cell r="BG14">
            <v>0</v>
          </cell>
          <cell r="BH14">
            <v>64.052777777777777</v>
          </cell>
          <cell r="BI14">
            <v>0</v>
          </cell>
          <cell r="BJ14">
            <v>168.54777777777778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0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0</v>
          </cell>
          <cell r="BY14">
            <v>0</v>
          </cell>
          <cell r="BZ14">
            <v>0</v>
          </cell>
          <cell r="CA14">
            <v>0</v>
          </cell>
          <cell r="CB14">
            <v>0</v>
          </cell>
          <cell r="CC14">
            <v>0</v>
          </cell>
          <cell r="CD14">
            <v>0</v>
          </cell>
          <cell r="CE14">
            <v>0</v>
          </cell>
          <cell r="CF14">
            <v>0</v>
          </cell>
          <cell r="CG14">
            <v>0</v>
          </cell>
          <cell r="CH14">
            <v>0</v>
          </cell>
          <cell r="CI14">
            <v>0</v>
          </cell>
          <cell r="CJ14">
            <v>0</v>
          </cell>
          <cell r="CK14">
            <v>0</v>
          </cell>
          <cell r="CL14">
            <v>0</v>
          </cell>
          <cell r="CM14">
            <v>0</v>
          </cell>
          <cell r="CN14">
            <v>0</v>
          </cell>
          <cell r="CO14">
            <v>0</v>
          </cell>
          <cell r="CP14">
            <v>104.495</v>
          </cell>
          <cell r="CQ14">
            <v>0</v>
          </cell>
          <cell r="CR14">
            <v>7.8744444444444444</v>
          </cell>
          <cell r="CS14">
            <v>4.6061111111111108</v>
          </cell>
          <cell r="CT14">
            <v>0</v>
          </cell>
          <cell r="CU14">
            <v>0</v>
          </cell>
          <cell r="CV14">
            <v>41.82277777777778</v>
          </cell>
          <cell r="CW14">
            <v>0</v>
          </cell>
          <cell r="CX14">
            <v>1.1536111111111111</v>
          </cell>
          <cell r="CY14">
            <v>0</v>
          </cell>
          <cell r="CZ14">
            <v>0</v>
          </cell>
          <cell r="DA14">
            <v>0</v>
          </cell>
          <cell r="DB14">
            <v>0</v>
          </cell>
          <cell r="DC14">
            <v>0</v>
          </cell>
          <cell r="DD14">
            <v>0</v>
          </cell>
          <cell r="DE14">
            <v>0</v>
          </cell>
          <cell r="DF14">
            <v>0</v>
          </cell>
          <cell r="DG14">
            <v>0</v>
          </cell>
          <cell r="DH14">
            <v>0</v>
          </cell>
          <cell r="DI14">
            <v>0</v>
          </cell>
          <cell r="DJ14">
            <v>0</v>
          </cell>
          <cell r="DK14">
            <v>0</v>
          </cell>
          <cell r="DL14">
            <v>8.0441666666666674</v>
          </cell>
          <cell r="DM14">
            <v>0</v>
          </cell>
          <cell r="DN14">
            <v>9.1977777777777785</v>
          </cell>
          <cell r="DO14">
            <v>167.99611111111113</v>
          </cell>
          <cell r="DP14">
            <v>167.99611111111113</v>
          </cell>
          <cell r="DQ14">
            <v>7.223832777777778</v>
          </cell>
          <cell r="DR14">
            <v>4.2999999999999997E-2</v>
          </cell>
          <cell r="DS14">
            <v>175.21994388888891</v>
          </cell>
          <cell r="DT14">
            <v>0.55166666666666664</v>
          </cell>
          <cell r="DU14">
            <v>0</v>
          </cell>
          <cell r="DV14">
            <v>2.58</v>
          </cell>
          <cell r="DW14">
            <v>1.4724351250997083E-2</v>
          </cell>
          <cell r="DX14">
            <v>137.63526000000002</v>
          </cell>
          <cell r="DY14">
            <v>0</v>
          </cell>
          <cell r="DZ14">
            <v>0</v>
          </cell>
          <cell r="EA14">
            <v>0.95877277085330781</v>
          </cell>
          <cell r="EB14">
            <v>53.347000000000001</v>
          </cell>
          <cell r="EC14">
            <v>9485.0936066405557</v>
          </cell>
          <cell r="ED14">
            <v>0</v>
          </cell>
          <cell r="EE14">
            <v>2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0</v>
          </cell>
          <cell r="EK14">
            <v>0</v>
          </cell>
          <cell r="EL14">
            <v>0</v>
          </cell>
          <cell r="EM14">
            <v>0</v>
          </cell>
          <cell r="EN14">
            <v>0</v>
          </cell>
          <cell r="EO14">
            <v>0</v>
          </cell>
          <cell r="EP14">
            <v>0</v>
          </cell>
          <cell r="EQ14">
            <v>0</v>
          </cell>
          <cell r="ER14">
            <v>0</v>
          </cell>
          <cell r="ES14">
            <v>0</v>
          </cell>
          <cell r="ET14">
            <v>0</v>
          </cell>
          <cell r="EU14">
            <v>0</v>
          </cell>
          <cell r="EV14">
            <v>0</v>
          </cell>
          <cell r="EW14">
            <v>0</v>
          </cell>
        </row>
        <row r="15">
          <cell r="A15">
            <v>42143</v>
          </cell>
          <cell r="B15">
            <v>47</v>
          </cell>
          <cell r="C15" t="str">
            <v>Tue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53.025866128460571</v>
          </cell>
          <cell r="BF15">
            <v>112.495</v>
          </cell>
          <cell r="BG15">
            <v>0</v>
          </cell>
          <cell r="BH15">
            <v>63.804166666666667</v>
          </cell>
          <cell r="BI15">
            <v>0</v>
          </cell>
          <cell r="BJ15">
            <v>176.29916666666668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CC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H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M15">
            <v>0</v>
          </cell>
          <cell r="CN15">
            <v>0</v>
          </cell>
          <cell r="CO15">
            <v>0</v>
          </cell>
          <cell r="CP15">
            <v>112.495</v>
          </cell>
          <cell r="CQ15">
            <v>0</v>
          </cell>
          <cell r="CR15">
            <v>7.8711111111111114</v>
          </cell>
          <cell r="CS15">
            <v>13.670833333333333</v>
          </cell>
          <cell r="CT15">
            <v>0</v>
          </cell>
          <cell r="CU15">
            <v>0</v>
          </cell>
          <cell r="CV15">
            <v>40.057499999999997</v>
          </cell>
          <cell r="CW15">
            <v>0</v>
          </cell>
          <cell r="CX15">
            <v>0.77027777777777773</v>
          </cell>
          <cell r="CY15">
            <v>0</v>
          </cell>
          <cell r="CZ15">
            <v>0</v>
          </cell>
          <cell r="DA15">
            <v>0</v>
          </cell>
          <cell r="DB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G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L15">
            <v>0</v>
          </cell>
          <cell r="DM15">
            <v>0</v>
          </cell>
          <cell r="DN15">
            <v>0.77027777777777773</v>
          </cell>
          <cell r="DO15">
            <v>174.86472222222221</v>
          </cell>
          <cell r="DP15">
            <v>174.86472222222221</v>
          </cell>
          <cell r="DQ15">
            <v>7.5191830555555548</v>
          </cell>
          <cell r="DR15">
            <v>4.2999999999999997E-2</v>
          </cell>
          <cell r="DS15">
            <v>182.38390527777776</v>
          </cell>
          <cell r="DT15">
            <v>1.4344444444444444</v>
          </cell>
          <cell r="DU15">
            <v>0</v>
          </cell>
          <cell r="DV15">
            <v>6</v>
          </cell>
          <cell r="DW15">
            <v>3.2897639684059662E-2</v>
          </cell>
          <cell r="DX15">
            <v>308.02200000000005</v>
          </cell>
          <cell r="DY15">
            <v>0</v>
          </cell>
          <cell r="DZ15">
            <v>0</v>
          </cell>
          <cell r="EA15">
            <v>0.95877277085330781</v>
          </cell>
          <cell r="EB15">
            <v>51.337000000000003</v>
          </cell>
          <cell r="EC15">
            <v>9671.0645452452773</v>
          </cell>
          <cell r="ED15">
            <v>0</v>
          </cell>
          <cell r="EE15">
            <v>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K15">
            <v>0</v>
          </cell>
          <cell r="EL15">
            <v>0</v>
          </cell>
          <cell r="EM15">
            <v>0</v>
          </cell>
          <cell r="EN15">
            <v>0</v>
          </cell>
          <cell r="EO15">
            <v>0</v>
          </cell>
          <cell r="EP15">
            <v>0</v>
          </cell>
          <cell r="EQ15">
            <v>0</v>
          </cell>
          <cell r="ER15">
            <v>0</v>
          </cell>
          <cell r="ES15">
            <v>0</v>
          </cell>
          <cell r="ET15">
            <v>0</v>
          </cell>
          <cell r="EU15">
            <v>0</v>
          </cell>
          <cell r="EV15">
            <v>0</v>
          </cell>
          <cell r="EW15">
            <v>0</v>
          </cell>
        </row>
        <row r="16">
          <cell r="A16">
            <v>42144</v>
          </cell>
          <cell r="B16">
            <v>47</v>
          </cell>
          <cell r="C16" t="str">
            <v>Wed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53.872839025274978</v>
          </cell>
          <cell r="BF16">
            <v>118.995</v>
          </cell>
          <cell r="BG16">
            <v>0</v>
          </cell>
          <cell r="BH16">
            <v>95.398611111111109</v>
          </cell>
          <cell r="BI16">
            <v>0</v>
          </cell>
          <cell r="BJ16">
            <v>214.39361111111111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0</v>
          </cell>
          <cell r="BW16">
            <v>0</v>
          </cell>
          <cell r="BX16">
            <v>0</v>
          </cell>
          <cell r="BY16">
            <v>0</v>
          </cell>
          <cell r="BZ16">
            <v>0</v>
          </cell>
          <cell r="CA16">
            <v>0</v>
          </cell>
          <cell r="CB16">
            <v>0</v>
          </cell>
          <cell r="CC16">
            <v>0</v>
          </cell>
          <cell r="CD16">
            <v>0</v>
          </cell>
          <cell r="CE16">
            <v>0</v>
          </cell>
          <cell r="CF16">
            <v>0</v>
          </cell>
          <cell r="CG16">
            <v>0</v>
          </cell>
          <cell r="CH16">
            <v>0</v>
          </cell>
          <cell r="CI16">
            <v>0</v>
          </cell>
          <cell r="CJ16">
            <v>0</v>
          </cell>
          <cell r="CK16">
            <v>0</v>
          </cell>
          <cell r="CL16">
            <v>0</v>
          </cell>
          <cell r="CM16">
            <v>0</v>
          </cell>
          <cell r="CN16">
            <v>0</v>
          </cell>
          <cell r="CO16">
            <v>0</v>
          </cell>
          <cell r="CP16">
            <v>118.995</v>
          </cell>
          <cell r="CQ16">
            <v>0</v>
          </cell>
          <cell r="CR16">
            <v>8.3524999999999991</v>
          </cell>
          <cell r="CS16">
            <v>23.833055555555557</v>
          </cell>
          <cell r="CT16">
            <v>0</v>
          </cell>
          <cell r="CU16">
            <v>0</v>
          </cell>
          <cell r="CV16">
            <v>48.866388888888892</v>
          </cell>
          <cell r="CW16">
            <v>0</v>
          </cell>
          <cell r="CX16">
            <v>3.237222222222222</v>
          </cell>
          <cell r="CY16">
            <v>0</v>
          </cell>
          <cell r="CZ16">
            <v>0</v>
          </cell>
          <cell r="DA16">
            <v>0</v>
          </cell>
          <cell r="DB16">
            <v>0</v>
          </cell>
          <cell r="DC16">
            <v>0</v>
          </cell>
          <cell r="DD16">
            <v>0</v>
          </cell>
          <cell r="DE16">
            <v>0</v>
          </cell>
          <cell r="DF16">
            <v>0</v>
          </cell>
          <cell r="DG16">
            <v>0</v>
          </cell>
          <cell r="DH16">
            <v>0</v>
          </cell>
          <cell r="DI16">
            <v>0</v>
          </cell>
          <cell r="DJ16">
            <v>0</v>
          </cell>
          <cell r="DK16">
            <v>0</v>
          </cell>
          <cell r="DL16">
            <v>10.044166666666667</v>
          </cell>
          <cell r="DM16">
            <v>0</v>
          </cell>
          <cell r="DN16">
            <v>13.281388888888889</v>
          </cell>
          <cell r="DO16">
            <v>213.32833333333332</v>
          </cell>
          <cell r="DP16">
            <v>213.32833333333332</v>
          </cell>
          <cell r="DQ16">
            <v>9.1731183333333313</v>
          </cell>
          <cell r="DR16">
            <v>4.2999999999999997E-2</v>
          </cell>
          <cell r="DS16">
            <v>222.50145166666664</v>
          </cell>
          <cell r="DT16">
            <v>1.0652777777777778</v>
          </cell>
          <cell r="DU16">
            <v>0</v>
          </cell>
          <cell r="DV16">
            <v>1.02</v>
          </cell>
          <cell r="DW16">
            <v>4.5842397537616073E-3</v>
          </cell>
          <cell r="DX16">
            <v>54.699540000000006</v>
          </cell>
          <cell r="DY16">
            <v>0</v>
          </cell>
          <cell r="DZ16">
            <v>0</v>
          </cell>
          <cell r="EA16">
            <v>0.95877277085330781</v>
          </cell>
          <cell r="EB16">
            <v>53.627000000000002</v>
          </cell>
          <cell r="EC16">
            <v>11986.784888528333</v>
          </cell>
          <cell r="ED16">
            <v>0</v>
          </cell>
          <cell r="EE16">
            <v>3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0</v>
          </cell>
          <cell r="EK16">
            <v>0</v>
          </cell>
          <cell r="EL16">
            <v>0</v>
          </cell>
          <cell r="EM16">
            <v>0</v>
          </cell>
          <cell r="EN16">
            <v>0</v>
          </cell>
          <cell r="EO16">
            <v>0</v>
          </cell>
          <cell r="EP16">
            <v>0</v>
          </cell>
          <cell r="EQ16">
            <v>0</v>
          </cell>
          <cell r="ER16">
            <v>0</v>
          </cell>
          <cell r="ES16">
            <v>0</v>
          </cell>
          <cell r="ET16">
            <v>0</v>
          </cell>
          <cell r="EU16">
            <v>0</v>
          </cell>
          <cell r="EV16">
            <v>0</v>
          </cell>
          <cell r="EW16">
            <v>0</v>
          </cell>
        </row>
        <row r="17">
          <cell r="A17">
            <v>42145</v>
          </cell>
          <cell r="B17">
            <v>47</v>
          </cell>
          <cell r="C17" t="str">
            <v>Thu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53.698105966734055</v>
          </cell>
          <cell r="BF17">
            <v>119.495</v>
          </cell>
          <cell r="BG17">
            <v>0</v>
          </cell>
          <cell r="BH17">
            <v>98.623055555555553</v>
          </cell>
          <cell r="BI17">
            <v>0</v>
          </cell>
          <cell r="BJ17">
            <v>218.11805555555554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C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0</v>
          </cell>
          <cell r="CI17">
            <v>0</v>
          </cell>
          <cell r="CJ17">
            <v>0</v>
          </cell>
          <cell r="CK17">
            <v>0</v>
          </cell>
          <cell r="CL17">
            <v>0</v>
          </cell>
          <cell r="CM17">
            <v>0</v>
          </cell>
          <cell r="CN17">
            <v>0</v>
          </cell>
          <cell r="CO17">
            <v>0</v>
          </cell>
          <cell r="CP17">
            <v>119.495</v>
          </cell>
          <cell r="CQ17">
            <v>0</v>
          </cell>
          <cell r="CR17">
            <v>7.8991666666666669</v>
          </cell>
          <cell r="CS17">
            <v>18.047499999999999</v>
          </cell>
          <cell r="CT17">
            <v>0</v>
          </cell>
          <cell r="CU17">
            <v>0</v>
          </cell>
          <cell r="CV17">
            <v>59.419444444444444</v>
          </cell>
          <cell r="CW17">
            <v>0</v>
          </cell>
          <cell r="CX17">
            <v>1.471111111111111</v>
          </cell>
          <cell r="CY17">
            <v>0</v>
          </cell>
          <cell r="CZ17">
            <v>0</v>
          </cell>
          <cell r="DA17">
            <v>0</v>
          </cell>
          <cell r="DB17">
            <v>0</v>
          </cell>
          <cell r="DC17">
            <v>0</v>
          </cell>
          <cell r="DD17">
            <v>0</v>
          </cell>
          <cell r="DE17">
            <v>0</v>
          </cell>
          <cell r="DF17">
            <v>0</v>
          </cell>
          <cell r="DG17">
            <v>0</v>
          </cell>
          <cell r="DH17">
            <v>0</v>
          </cell>
          <cell r="DI17">
            <v>0</v>
          </cell>
          <cell r="DJ17">
            <v>0</v>
          </cell>
          <cell r="DK17">
            <v>0</v>
          </cell>
          <cell r="DL17">
            <v>10.157777777777778</v>
          </cell>
          <cell r="DM17">
            <v>0</v>
          </cell>
          <cell r="DN17">
            <v>11.628888888888888</v>
          </cell>
          <cell r="DO17">
            <v>216.49</v>
          </cell>
          <cell r="DP17">
            <v>216.49</v>
          </cell>
          <cell r="DQ17">
            <v>9.3090700000000002</v>
          </cell>
          <cell r="DR17">
            <v>4.2999999999999997E-2</v>
          </cell>
          <cell r="DS17">
            <v>225.79907</v>
          </cell>
          <cell r="DT17">
            <v>1.6280555555555556</v>
          </cell>
          <cell r="DU17">
            <v>0</v>
          </cell>
          <cell r="DV17">
            <v>0.35</v>
          </cell>
          <cell r="DW17">
            <v>1.55005067115644E-3</v>
          </cell>
          <cell r="DX17">
            <v>18.765249999999998</v>
          </cell>
          <cell r="DY17">
            <v>0</v>
          </cell>
          <cell r="DZ17">
            <v>0</v>
          </cell>
          <cell r="EA17">
            <v>0.95877277085330781</v>
          </cell>
          <cell r="EB17">
            <v>53.615000000000002</v>
          </cell>
          <cell r="EC17">
            <v>12124.982388050001</v>
          </cell>
          <cell r="ED17">
            <v>0</v>
          </cell>
          <cell r="EE17">
            <v>3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0</v>
          </cell>
          <cell r="EK17">
            <v>0</v>
          </cell>
          <cell r="EL17">
            <v>0</v>
          </cell>
          <cell r="EM17">
            <v>0</v>
          </cell>
          <cell r="EN17">
            <v>0</v>
          </cell>
          <cell r="EO17">
            <v>0</v>
          </cell>
          <cell r="EP17">
            <v>0</v>
          </cell>
          <cell r="EQ17">
            <v>0</v>
          </cell>
          <cell r="ER17">
            <v>0</v>
          </cell>
          <cell r="ES17">
            <v>0</v>
          </cell>
          <cell r="ET17">
            <v>0</v>
          </cell>
          <cell r="EU17">
            <v>0</v>
          </cell>
          <cell r="EV17">
            <v>0</v>
          </cell>
          <cell r="EW17">
            <v>0</v>
          </cell>
        </row>
        <row r="18">
          <cell r="A18">
            <v>42146</v>
          </cell>
          <cell r="B18">
            <v>47</v>
          </cell>
          <cell r="C18" t="str">
            <v>Fri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51.545025245219733</v>
          </cell>
          <cell r="BF18">
            <v>103.995</v>
          </cell>
          <cell r="BG18">
            <v>0</v>
          </cell>
          <cell r="BH18">
            <v>88.76</v>
          </cell>
          <cell r="BI18">
            <v>0</v>
          </cell>
          <cell r="BJ18">
            <v>192.755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  <cell r="CB18">
            <v>0</v>
          </cell>
          <cell r="CC18">
            <v>0</v>
          </cell>
          <cell r="CD18">
            <v>0</v>
          </cell>
          <cell r="CE18">
            <v>0</v>
          </cell>
          <cell r="CF18">
            <v>0</v>
          </cell>
          <cell r="CG18">
            <v>0</v>
          </cell>
          <cell r="CH18">
            <v>0</v>
          </cell>
          <cell r="CI18">
            <v>0</v>
          </cell>
          <cell r="CJ18">
            <v>0</v>
          </cell>
          <cell r="CK18">
            <v>0</v>
          </cell>
          <cell r="CL18">
            <v>0</v>
          </cell>
          <cell r="CM18">
            <v>0</v>
          </cell>
          <cell r="CN18">
            <v>0</v>
          </cell>
          <cell r="CO18">
            <v>0</v>
          </cell>
          <cell r="CP18">
            <v>103.995</v>
          </cell>
          <cell r="CQ18">
            <v>0</v>
          </cell>
          <cell r="CR18">
            <v>7.9355555555555553</v>
          </cell>
          <cell r="CS18">
            <v>17.181944444444444</v>
          </cell>
          <cell r="CT18">
            <v>0</v>
          </cell>
          <cell r="CU18">
            <v>0</v>
          </cell>
          <cell r="CV18">
            <v>62.541111111111114</v>
          </cell>
          <cell r="CW18">
            <v>0</v>
          </cell>
          <cell r="CX18">
            <v>7.7777777777777776E-3</v>
          </cell>
          <cell r="CY18">
            <v>0</v>
          </cell>
          <cell r="CZ18">
            <v>0</v>
          </cell>
          <cell r="DA18">
            <v>0</v>
          </cell>
          <cell r="DB18">
            <v>0</v>
          </cell>
          <cell r="DC18">
            <v>0</v>
          </cell>
          <cell r="DD18">
            <v>0</v>
          </cell>
          <cell r="DE18">
            <v>0</v>
          </cell>
          <cell r="DF18">
            <v>0</v>
          </cell>
          <cell r="DG18">
            <v>0</v>
          </cell>
          <cell r="DH18">
            <v>0</v>
          </cell>
          <cell r="DI18">
            <v>0</v>
          </cell>
          <cell r="DJ18">
            <v>0</v>
          </cell>
          <cell r="DK18">
            <v>0</v>
          </cell>
          <cell r="DL18">
            <v>0</v>
          </cell>
          <cell r="DM18">
            <v>0</v>
          </cell>
          <cell r="DN18">
            <v>7.7777777777777776E-3</v>
          </cell>
          <cell r="DO18">
            <v>191.66138888888892</v>
          </cell>
          <cell r="DP18">
            <v>191.66138888888892</v>
          </cell>
          <cell r="DQ18">
            <v>8.2414397222222231</v>
          </cell>
          <cell r="DR18">
            <v>4.2999999999999997E-2</v>
          </cell>
          <cell r="DS18">
            <v>199.90282861111115</v>
          </cell>
          <cell r="DT18">
            <v>1.0936111111111111</v>
          </cell>
          <cell r="DU18">
            <v>0</v>
          </cell>
          <cell r="DV18">
            <v>0.9</v>
          </cell>
          <cell r="DW18">
            <v>4.5021874190227223E-3</v>
          </cell>
          <cell r="DX18">
            <v>46.182600000000001</v>
          </cell>
          <cell r="DY18">
            <v>0</v>
          </cell>
          <cell r="DZ18">
            <v>0</v>
          </cell>
          <cell r="EA18">
            <v>0.95877277085330781</v>
          </cell>
          <cell r="EB18">
            <v>51.314</v>
          </cell>
          <cell r="EC18">
            <v>10303.996347350558</v>
          </cell>
          <cell r="ED18">
            <v>0</v>
          </cell>
          <cell r="EE18">
            <v>3</v>
          </cell>
          <cell r="EF18">
            <v>0</v>
          </cell>
          <cell r="EG18">
            <v>0</v>
          </cell>
          <cell r="EH18">
            <v>0</v>
          </cell>
          <cell r="EI18">
            <v>0</v>
          </cell>
          <cell r="EJ18">
            <v>0</v>
          </cell>
          <cell r="EK18">
            <v>0</v>
          </cell>
          <cell r="EL18">
            <v>0</v>
          </cell>
          <cell r="EM18">
            <v>0</v>
          </cell>
          <cell r="EN18">
            <v>0</v>
          </cell>
          <cell r="EO18">
            <v>0</v>
          </cell>
          <cell r="EP18">
            <v>0</v>
          </cell>
          <cell r="EQ18">
            <v>0</v>
          </cell>
          <cell r="ER18">
            <v>0</v>
          </cell>
          <cell r="ES18">
            <v>0</v>
          </cell>
          <cell r="ET18">
            <v>0</v>
          </cell>
          <cell r="EU18">
            <v>0</v>
          </cell>
          <cell r="EV18">
            <v>0</v>
          </cell>
          <cell r="EW18">
            <v>0</v>
          </cell>
        </row>
        <row r="19">
          <cell r="A19">
            <v>42147</v>
          </cell>
          <cell r="B19">
            <v>47</v>
          </cell>
          <cell r="C19" t="str">
            <v>Sat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56.613999999999997</v>
          </cell>
          <cell r="BF19">
            <v>0</v>
          </cell>
          <cell r="BG19">
            <v>0</v>
          </cell>
          <cell r="BH19">
            <v>31.228055555555557</v>
          </cell>
          <cell r="BI19">
            <v>0</v>
          </cell>
          <cell r="BJ19">
            <v>31.228055555555557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0</v>
          </cell>
          <cell r="CB19">
            <v>0</v>
          </cell>
          <cell r="CC19">
            <v>0</v>
          </cell>
          <cell r="CD19">
            <v>0</v>
          </cell>
          <cell r="CE19">
            <v>0</v>
          </cell>
          <cell r="CF19">
            <v>0</v>
          </cell>
          <cell r="CG19">
            <v>0</v>
          </cell>
          <cell r="CH19">
            <v>0</v>
          </cell>
          <cell r="CI19">
            <v>0</v>
          </cell>
          <cell r="CJ19">
            <v>0</v>
          </cell>
          <cell r="CK19">
            <v>0</v>
          </cell>
          <cell r="CL19">
            <v>0</v>
          </cell>
          <cell r="CM19">
            <v>0</v>
          </cell>
          <cell r="CN19">
            <v>0</v>
          </cell>
          <cell r="CO19">
            <v>0</v>
          </cell>
          <cell r="CP19">
            <v>0</v>
          </cell>
          <cell r="CQ19">
            <v>0</v>
          </cell>
          <cell r="CR19">
            <v>0</v>
          </cell>
          <cell r="CS19">
            <v>7.7052777777777779</v>
          </cell>
          <cell r="CT19">
            <v>0</v>
          </cell>
          <cell r="CU19">
            <v>0</v>
          </cell>
          <cell r="CV19">
            <v>22.650277777777777</v>
          </cell>
          <cell r="CW19">
            <v>0</v>
          </cell>
          <cell r="CX19">
            <v>0.34638888888888891</v>
          </cell>
          <cell r="CY19">
            <v>0</v>
          </cell>
          <cell r="CZ19">
            <v>0</v>
          </cell>
          <cell r="DA19">
            <v>0</v>
          </cell>
          <cell r="DB19">
            <v>0</v>
          </cell>
          <cell r="DC19">
            <v>0</v>
          </cell>
          <cell r="DD19">
            <v>0</v>
          </cell>
          <cell r="DE19">
            <v>0</v>
          </cell>
          <cell r="DF19">
            <v>0</v>
          </cell>
          <cell r="DG19">
            <v>0</v>
          </cell>
          <cell r="DH19">
            <v>0</v>
          </cell>
          <cell r="DI19">
            <v>0</v>
          </cell>
          <cell r="DJ19">
            <v>0</v>
          </cell>
          <cell r="DK19">
            <v>0</v>
          </cell>
          <cell r="DL19">
            <v>0</v>
          </cell>
          <cell r="DM19">
            <v>0</v>
          </cell>
          <cell r="DN19">
            <v>0.34638888888888891</v>
          </cell>
          <cell r="DO19">
            <v>30.701944444444443</v>
          </cell>
          <cell r="DP19">
            <v>30.701944444444443</v>
          </cell>
          <cell r="DQ19">
            <v>1.3201836111111109</v>
          </cell>
          <cell r="DR19">
            <v>4.2999999999999997E-2</v>
          </cell>
          <cell r="DS19">
            <v>32.022128055555555</v>
          </cell>
          <cell r="DT19">
            <v>0.52611111111111108</v>
          </cell>
          <cell r="DU19">
            <v>0</v>
          </cell>
          <cell r="DV19">
            <v>0</v>
          </cell>
          <cell r="DW19">
            <v>0</v>
          </cell>
          <cell r="DX19">
            <v>0</v>
          </cell>
          <cell r="DY19">
            <v>0</v>
          </cell>
          <cell r="DZ19">
            <v>0</v>
          </cell>
          <cell r="EA19">
            <v>0.9587727708533077</v>
          </cell>
          <cell r="EB19">
            <v>56.613999999999997</v>
          </cell>
          <cell r="EC19">
            <v>1812.9007577372222</v>
          </cell>
          <cell r="ED19">
            <v>0</v>
          </cell>
          <cell r="EE19">
            <v>0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</v>
          </cell>
          <cell r="EK19">
            <v>0</v>
          </cell>
          <cell r="EL19">
            <v>0</v>
          </cell>
          <cell r="EM19">
            <v>0</v>
          </cell>
          <cell r="EN19">
            <v>0</v>
          </cell>
          <cell r="EO19">
            <v>0</v>
          </cell>
          <cell r="EP19">
            <v>0</v>
          </cell>
          <cell r="EQ19">
            <v>0</v>
          </cell>
          <cell r="ER19">
            <v>0</v>
          </cell>
          <cell r="ES19">
            <v>0</v>
          </cell>
          <cell r="ET19">
            <v>0</v>
          </cell>
          <cell r="EU19">
            <v>0</v>
          </cell>
          <cell r="EV19">
            <v>0</v>
          </cell>
          <cell r="EW19">
            <v>0</v>
          </cell>
        </row>
        <row r="20">
          <cell r="A20">
            <v>42148</v>
          </cell>
          <cell r="B20">
            <v>47</v>
          </cell>
          <cell r="C20" t="str">
            <v>Sun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78.968000000000004</v>
          </cell>
          <cell r="BF20">
            <v>0</v>
          </cell>
          <cell r="BG20">
            <v>0</v>
          </cell>
          <cell r="BH20">
            <v>25.13388888888889</v>
          </cell>
          <cell r="BI20">
            <v>0</v>
          </cell>
          <cell r="BJ20">
            <v>25.13388888888889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0</v>
          </cell>
          <cell r="CD20">
            <v>0</v>
          </cell>
          <cell r="CE20">
            <v>0</v>
          </cell>
          <cell r="CF20">
            <v>0</v>
          </cell>
          <cell r="CG20">
            <v>0</v>
          </cell>
          <cell r="CH20">
            <v>0</v>
          </cell>
          <cell r="CI20">
            <v>0</v>
          </cell>
          <cell r="CJ20">
            <v>0</v>
          </cell>
          <cell r="CK20">
            <v>0</v>
          </cell>
          <cell r="CL20">
            <v>0</v>
          </cell>
          <cell r="CM20">
            <v>0</v>
          </cell>
          <cell r="CN20">
            <v>0</v>
          </cell>
          <cell r="CO20">
            <v>0</v>
          </cell>
          <cell r="CP20">
            <v>0</v>
          </cell>
          <cell r="CQ20">
            <v>0</v>
          </cell>
          <cell r="CR20">
            <v>0</v>
          </cell>
          <cell r="CS20">
            <v>0</v>
          </cell>
          <cell r="CT20">
            <v>0</v>
          </cell>
          <cell r="CU20">
            <v>0</v>
          </cell>
          <cell r="CV20">
            <v>16.019444444444446</v>
          </cell>
          <cell r="CW20">
            <v>0</v>
          </cell>
          <cell r="CX20">
            <v>0</v>
          </cell>
          <cell r="CY20">
            <v>0</v>
          </cell>
          <cell r="CZ20">
            <v>0</v>
          </cell>
          <cell r="DA20">
            <v>0</v>
          </cell>
          <cell r="DB20">
            <v>0</v>
          </cell>
          <cell r="DC20">
            <v>0</v>
          </cell>
          <cell r="DD20">
            <v>0</v>
          </cell>
          <cell r="DE20">
            <v>0</v>
          </cell>
          <cell r="DF20">
            <v>0</v>
          </cell>
          <cell r="DG20">
            <v>0</v>
          </cell>
          <cell r="DH20">
            <v>0</v>
          </cell>
          <cell r="DI20">
            <v>0</v>
          </cell>
          <cell r="DJ20">
            <v>0</v>
          </cell>
          <cell r="DK20">
            <v>0</v>
          </cell>
          <cell r="DL20">
            <v>9.1144444444444446</v>
          </cell>
          <cell r="DM20">
            <v>0</v>
          </cell>
          <cell r="DN20">
            <v>9.1144444444444446</v>
          </cell>
          <cell r="DO20">
            <v>25.13388888888889</v>
          </cell>
          <cell r="DP20">
            <v>25.13388888888889</v>
          </cell>
          <cell r="DQ20">
            <v>1.0807572222222221</v>
          </cell>
          <cell r="DR20">
            <v>4.2999999999999997E-2</v>
          </cell>
          <cell r="DS20">
            <v>26.214646111111112</v>
          </cell>
          <cell r="DT20">
            <v>0</v>
          </cell>
          <cell r="DU20">
            <v>0</v>
          </cell>
          <cell r="DV20">
            <v>0</v>
          </cell>
          <cell r="DW20">
            <v>0</v>
          </cell>
          <cell r="DX20">
            <v>0</v>
          </cell>
          <cell r="DY20">
            <v>0</v>
          </cell>
          <cell r="DZ20">
            <v>0</v>
          </cell>
          <cell r="EA20">
            <v>0.95877277085330781</v>
          </cell>
          <cell r="EB20">
            <v>78.968000000000004</v>
          </cell>
          <cell r="EC20">
            <v>2070.1181741022224</v>
          </cell>
          <cell r="ED20">
            <v>0</v>
          </cell>
          <cell r="EE20">
            <v>0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0</v>
          </cell>
          <cell r="EK20">
            <v>0</v>
          </cell>
          <cell r="EL20">
            <v>0</v>
          </cell>
          <cell r="EM20">
            <v>0</v>
          </cell>
          <cell r="EN20">
            <v>0</v>
          </cell>
          <cell r="EO20">
            <v>0</v>
          </cell>
          <cell r="EP20">
            <v>0</v>
          </cell>
          <cell r="EQ20">
            <v>0</v>
          </cell>
          <cell r="ER20">
            <v>0</v>
          </cell>
          <cell r="ES20">
            <v>0</v>
          </cell>
          <cell r="ET20">
            <v>0</v>
          </cell>
          <cell r="EU20">
            <v>0</v>
          </cell>
          <cell r="EV20">
            <v>0</v>
          </cell>
          <cell r="EW20">
            <v>0</v>
          </cell>
        </row>
        <row r="21">
          <cell r="A21">
            <v>42149</v>
          </cell>
          <cell r="B21">
            <v>48</v>
          </cell>
          <cell r="C21" t="str">
            <v>Mon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55.183592332958689</v>
          </cell>
          <cell r="BF21">
            <v>111.55388888888889</v>
          </cell>
          <cell r="BG21">
            <v>0</v>
          </cell>
          <cell r="BH21">
            <v>56.951111111111111</v>
          </cell>
          <cell r="BI21">
            <v>0</v>
          </cell>
          <cell r="BJ21">
            <v>168.505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C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H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M21">
            <v>0</v>
          </cell>
          <cell r="CN21">
            <v>0</v>
          </cell>
          <cell r="CO21">
            <v>0</v>
          </cell>
          <cell r="CP21">
            <v>111.55388888888889</v>
          </cell>
          <cell r="CQ21">
            <v>0</v>
          </cell>
          <cell r="CR21">
            <v>0</v>
          </cell>
          <cell r="CS21">
            <v>10.001111111111111</v>
          </cell>
          <cell r="CT21">
            <v>0</v>
          </cell>
          <cell r="CU21">
            <v>0</v>
          </cell>
          <cell r="CV21">
            <v>44.402500000000003</v>
          </cell>
          <cell r="CW21">
            <v>0</v>
          </cell>
          <cell r="CX21">
            <v>1.1377777777777778</v>
          </cell>
          <cell r="CY21">
            <v>0</v>
          </cell>
          <cell r="CZ21">
            <v>0</v>
          </cell>
          <cell r="DA21">
            <v>0</v>
          </cell>
          <cell r="DB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G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L21">
            <v>0</v>
          </cell>
          <cell r="DM21">
            <v>0</v>
          </cell>
          <cell r="DN21">
            <v>1.1377777777777778</v>
          </cell>
          <cell r="DO21">
            <v>167.0952777777778</v>
          </cell>
          <cell r="DP21">
            <v>167.0952777777778</v>
          </cell>
          <cell r="DQ21">
            <v>7.185096944444445</v>
          </cell>
          <cell r="DR21">
            <v>4.2999999999999997E-2</v>
          </cell>
          <cell r="DS21">
            <v>174.28037472222223</v>
          </cell>
          <cell r="DT21">
            <v>1.4097222222222223</v>
          </cell>
          <cell r="DU21">
            <v>0</v>
          </cell>
          <cell r="DV21">
            <v>6</v>
          </cell>
          <cell r="DW21">
            <v>3.4427284251385928E-2</v>
          </cell>
          <cell r="DX21">
            <v>320.08199999999999</v>
          </cell>
          <cell r="DY21">
            <v>0</v>
          </cell>
          <cell r="DZ21">
            <v>0</v>
          </cell>
          <cell r="EA21">
            <v>0.95877277085330781</v>
          </cell>
          <cell r="EB21">
            <v>53.347000000000001</v>
          </cell>
          <cell r="EC21">
            <v>9617.4171503063899</v>
          </cell>
          <cell r="ED21">
            <v>0</v>
          </cell>
          <cell r="EE21">
            <v>1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K21">
            <v>0</v>
          </cell>
          <cell r="EL21">
            <v>0</v>
          </cell>
          <cell r="EM21">
            <v>0</v>
          </cell>
          <cell r="EN21">
            <v>0</v>
          </cell>
          <cell r="EO21">
            <v>0</v>
          </cell>
          <cell r="EP21">
            <v>0</v>
          </cell>
          <cell r="EQ21">
            <v>0</v>
          </cell>
          <cell r="ER21">
            <v>0</v>
          </cell>
          <cell r="ES21">
            <v>0</v>
          </cell>
          <cell r="ET21">
            <v>0</v>
          </cell>
          <cell r="EU21">
            <v>0</v>
          </cell>
          <cell r="EV21">
            <v>0</v>
          </cell>
          <cell r="EW21">
            <v>0</v>
          </cell>
        </row>
        <row r="22">
          <cell r="A22">
            <v>42150</v>
          </cell>
          <cell r="B22">
            <v>48</v>
          </cell>
          <cell r="C22" t="str">
            <v>Tue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51.33700000000001</v>
          </cell>
          <cell r="BF22">
            <v>119.995</v>
          </cell>
          <cell r="BG22">
            <v>0</v>
          </cell>
          <cell r="BH22">
            <v>70.616388888888892</v>
          </cell>
          <cell r="BI22">
            <v>0</v>
          </cell>
          <cell r="BJ22">
            <v>190.61138888888888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C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H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M22">
            <v>0</v>
          </cell>
          <cell r="CN22">
            <v>0</v>
          </cell>
          <cell r="CO22">
            <v>0</v>
          </cell>
          <cell r="CP22">
            <v>119.995</v>
          </cell>
          <cell r="CQ22">
            <v>0</v>
          </cell>
          <cell r="CR22">
            <v>0</v>
          </cell>
          <cell r="CS22">
            <v>11.257222222222222</v>
          </cell>
          <cell r="CT22">
            <v>0</v>
          </cell>
          <cell r="CU22">
            <v>0</v>
          </cell>
          <cell r="CV22">
            <v>55.190555555555555</v>
          </cell>
          <cell r="CW22">
            <v>0</v>
          </cell>
          <cell r="CX22">
            <v>2.7380555555555555</v>
          </cell>
          <cell r="CY22">
            <v>0</v>
          </cell>
          <cell r="CZ22">
            <v>0</v>
          </cell>
          <cell r="DA22">
            <v>0</v>
          </cell>
          <cell r="DB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G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L22">
            <v>0</v>
          </cell>
          <cell r="DM22">
            <v>0</v>
          </cell>
          <cell r="DN22">
            <v>2.7380555555555555</v>
          </cell>
          <cell r="DO22">
            <v>189.18083333333334</v>
          </cell>
          <cell r="DP22">
            <v>189.18083333333334</v>
          </cell>
          <cell r="DQ22">
            <v>8.1347758333333324</v>
          </cell>
          <cell r="DR22">
            <v>4.2999999999999997E-2</v>
          </cell>
          <cell r="DS22">
            <v>197.31560916666666</v>
          </cell>
          <cell r="DT22">
            <v>1.4305555555555556</v>
          </cell>
          <cell r="DU22">
            <v>0</v>
          </cell>
          <cell r="DV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A22">
            <v>0.95877277085330781</v>
          </cell>
          <cell r="EB22">
            <v>51.337000000000003</v>
          </cell>
          <cell r="EC22">
            <v>10129.591427789168</v>
          </cell>
          <cell r="ED22">
            <v>0</v>
          </cell>
          <cell r="EE22">
            <v>2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0</v>
          </cell>
          <cell r="EK22">
            <v>0</v>
          </cell>
          <cell r="EL22">
            <v>0</v>
          </cell>
          <cell r="EM22">
            <v>0</v>
          </cell>
          <cell r="EN22">
            <v>0</v>
          </cell>
          <cell r="EO22">
            <v>0</v>
          </cell>
          <cell r="EP22">
            <v>0</v>
          </cell>
          <cell r="EQ22">
            <v>0</v>
          </cell>
          <cell r="ER22">
            <v>0</v>
          </cell>
          <cell r="ES22">
            <v>0</v>
          </cell>
          <cell r="ET22">
            <v>0</v>
          </cell>
          <cell r="EU22">
            <v>0</v>
          </cell>
          <cell r="EV22">
            <v>0</v>
          </cell>
          <cell r="EW22">
            <v>0</v>
          </cell>
        </row>
        <row r="23">
          <cell r="A23">
            <v>42151</v>
          </cell>
          <cell r="B23">
            <v>48</v>
          </cell>
          <cell r="C23" t="str">
            <v>Wed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57.510549494893233</v>
          </cell>
          <cell r="BF23">
            <v>110.495</v>
          </cell>
          <cell r="BG23">
            <v>0</v>
          </cell>
          <cell r="BH23">
            <v>97.25</v>
          </cell>
          <cell r="BI23">
            <v>0</v>
          </cell>
          <cell r="BJ23">
            <v>207.745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C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H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M23">
            <v>0</v>
          </cell>
          <cell r="CN23">
            <v>0</v>
          </cell>
          <cell r="CO23">
            <v>0</v>
          </cell>
          <cell r="CP23">
            <v>110.495</v>
          </cell>
          <cell r="CQ23">
            <v>0</v>
          </cell>
          <cell r="CR23">
            <v>0</v>
          </cell>
          <cell r="CS23">
            <v>27.189444444444444</v>
          </cell>
          <cell r="CT23">
            <v>0</v>
          </cell>
          <cell r="CU23">
            <v>0</v>
          </cell>
          <cell r="CV23">
            <v>65.532777777777781</v>
          </cell>
          <cell r="CW23">
            <v>0</v>
          </cell>
          <cell r="CX23">
            <v>1.9905555555555556</v>
          </cell>
          <cell r="CY23">
            <v>0</v>
          </cell>
          <cell r="CZ23">
            <v>0</v>
          </cell>
          <cell r="DA23">
            <v>0</v>
          </cell>
          <cell r="DB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G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L23">
            <v>0</v>
          </cell>
          <cell r="DM23">
            <v>0</v>
          </cell>
          <cell r="DN23">
            <v>1.9905555555555556</v>
          </cell>
          <cell r="DO23">
            <v>205.20777777777778</v>
          </cell>
          <cell r="DP23">
            <v>205.20777777777778</v>
          </cell>
          <cell r="DQ23">
            <v>8.8239344444444434</v>
          </cell>
          <cell r="DR23">
            <v>4.2999999999999997E-2</v>
          </cell>
          <cell r="DS23">
            <v>214.03171222222221</v>
          </cell>
          <cell r="DT23">
            <v>2.5333333333333332</v>
          </cell>
          <cell r="DU23">
            <v>3.8888888888888888E-3</v>
          </cell>
          <cell r="DV23">
            <v>15.5</v>
          </cell>
          <cell r="DW23">
            <v>7.2417802504209164E-2</v>
          </cell>
          <cell r="DX23">
            <v>831.21850000000006</v>
          </cell>
          <cell r="DY23">
            <v>0</v>
          </cell>
          <cell r="DZ23">
            <v>0</v>
          </cell>
          <cell r="EA23">
            <v>0.95877277085330781</v>
          </cell>
          <cell r="EB23">
            <v>53.627000000000002</v>
          </cell>
          <cell r="EC23">
            <v>12309.097131341112</v>
          </cell>
          <cell r="ED23">
            <v>0</v>
          </cell>
          <cell r="EE23">
            <v>2</v>
          </cell>
          <cell r="EF23">
            <v>0.11666666666666667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K23">
            <v>0</v>
          </cell>
          <cell r="EL23">
            <v>0</v>
          </cell>
          <cell r="EM23">
            <v>0</v>
          </cell>
          <cell r="EN23">
            <v>0</v>
          </cell>
          <cell r="EO23">
            <v>0</v>
          </cell>
          <cell r="EP23">
            <v>0</v>
          </cell>
          <cell r="EQ23">
            <v>0</v>
          </cell>
          <cell r="ER23">
            <v>0</v>
          </cell>
          <cell r="ES23">
            <v>0</v>
          </cell>
          <cell r="ET23">
            <v>0</v>
          </cell>
          <cell r="EU23">
            <v>0</v>
          </cell>
          <cell r="EV23">
            <v>0</v>
          </cell>
          <cell r="EW23">
            <v>0</v>
          </cell>
        </row>
        <row r="24">
          <cell r="A24">
            <v>42152</v>
          </cell>
          <cell r="B24">
            <v>48</v>
          </cell>
          <cell r="C24" t="str">
            <v>Thu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54.544376579845917</v>
          </cell>
          <cell r="BF24">
            <v>120.495</v>
          </cell>
          <cell r="BG24">
            <v>0</v>
          </cell>
          <cell r="BH24">
            <v>87.974999999999994</v>
          </cell>
          <cell r="BI24">
            <v>0</v>
          </cell>
          <cell r="BJ24">
            <v>208.47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H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M24">
            <v>0</v>
          </cell>
          <cell r="CN24">
            <v>0</v>
          </cell>
          <cell r="CO24">
            <v>0</v>
          </cell>
          <cell r="CP24">
            <v>120.495</v>
          </cell>
          <cell r="CQ24">
            <v>0</v>
          </cell>
          <cell r="CR24">
            <v>0</v>
          </cell>
          <cell r="CS24">
            <v>18.098611111111111</v>
          </cell>
          <cell r="CT24">
            <v>0</v>
          </cell>
          <cell r="CU24">
            <v>0</v>
          </cell>
          <cell r="CV24">
            <v>66.311666666666667</v>
          </cell>
          <cell r="CW24">
            <v>0</v>
          </cell>
          <cell r="CX24">
            <v>1.4041666666666666</v>
          </cell>
          <cell r="CY24">
            <v>0</v>
          </cell>
          <cell r="CZ24">
            <v>0</v>
          </cell>
          <cell r="DA24">
            <v>0</v>
          </cell>
          <cell r="DB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G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L24">
            <v>0</v>
          </cell>
          <cell r="DM24">
            <v>0</v>
          </cell>
          <cell r="DN24">
            <v>1.4041666666666666</v>
          </cell>
          <cell r="DO24">
            <v>206.30944444444444</v>
          </cell>
          <cell r="DP24">
            <v>206.30944444444444</v>
          </cell>
          <cell r="DQ24">
            <v>8.8713061111111102</v>
          </cell>
          <cell r="DR24">
            <v>4.2999999999999997E-2</v>
          </cell>
          <cell r="DS24">
            <v>215.18075055555556</v>
          </cell>
          <cell r="DT24">
            <v>2.1605555555555553</v>
          </cell>
          <cell r="DU24">
            <v>0</v>
          </cell>
          <cell r="DV24">
            <v>3.73</v>
          </cell>
          <cell r="DW24">
            <v>1.7334264288835562E-2</v>
          </cell>
          <cell r="DX24">
            <v>199.98394999999999</v>
          </cell>
          <cell r="DY24">
            <v>0</v>
          </cell>
          <cell r="DZ24">
            <v>0</v>
          </cell>
          <cell r="EA24">
            <v>0.9587727708533077</v>
          </cell>
          <cell r="EB24">
            <v>53.615000000000002</v>
          </cell>
          <cell r="EC24">
            <v>11736.899891036112</v>
          </cell>
          <cell r="ED24">
            <v>0</v>
          </cell>
          <cell r="EE24">
            <v>3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K24">
            <v>0</v>
          </cell>
          <cell r="EL24">
            <v>0</v>
          </cell>
          <cell r="EM24">
            <v>0</v>
          </cell>
          <cell r="EN24">
            <v>0</v>
          </cell>
          <cell r="EO24">
            <v>0</v>
          </cell>
          <cell r="EP24">
            <v>0</v>
          </cell>
          <cell r="EQ24">
            <v>0</v>
          </cell>
          <cell r="ER24">
            <v>0</v>
          </cell>
          <cell r="ES24">
            <v>0</v>
          </cell>
          <cell r="ET24">
            <v>0</v>
          </cell>
          <cell r="EU24">
            <v>0</v>
          </cell>
          <cell r="EV24">
            <v>0</v>
          </cell>
          <cell r="EW24">
            <v>0</v>
          </cell>
        </row>
        <row r="25">
          <cell r="A25">
            <v>42153</v>
          </cell>
          <cell r="B25">
            <v>48</v>
          </cell>
          <cell r="C25" t="str">
            <v>Fri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51.314</v>
          </cell>
          <cell r="BF25">
            <v>103.995</v>
          </cell>
          <cell r="BG25">
            <v>0</v>
          </cell>
          <cell r="BH25">
            <v>80.809444444389086</v>
          </cell>
          <cell r="BI25">
            <v>0</v>
          </cell>
          <cell r="BJ25">
            <v>184.80444444438911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H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M25">
            <v>0</v>
          </cell>
          <cell r="CN25">
            <v>0</v>
          </cell>
          <cell r="CO25">
            <v>0</v>
          </cell>
          <cell r="CP25">
            <v>103.995</v>
          </cell>
          <cell r="CQ25">
            <v>0</v>
          </cell>
          <cell r="CR25">
            <v>0</v>
          </cell>
          <cell r="CS25">
            <v>17.201666666666668</v>
          </cell>
          <cell r="CT25">
            <v>0</v>
          </cell>
          <cell r="CU25">
            <v>0</v>
          </cell>
          <cell r="CV25">
            <v>61.084444444389085</v>
          </cell>
          <cell r="CW25">
            <v>0</v>
          </cell>
          <cell r="CX25">
            <v>0.86638888888888888</v>
          </cell>
          <cell r="CY25">
            <v>0</v>
          </cell>
          <cell r="CZ25">
            <v>0</v>
          </cell>
          <cell r="DA25">
            <v>0</v>
          </cell>
          <cell r="DB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G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0</v>
          </cell>
          <cell r="DL25">
            <v>0</v>
          </cell>
          <cell r="DM25">
            <v>0</v>
          </cell>
          <cell r="DN25">
            <v>0.86638888888888888</v>
          </cell>
          <cell r="DO25">
            <v>183.14749999994464</v>
          </cell>
          <cell r="DP25">
            <v>183.14749999994464</v>
          </cell>
          <cell r="DQ25">
            <v>7.8753424999976192</v>
          </cell>
          <cell r="DR25">
            <v>4.2999999999999997E-2</v>
          </cell>
          <cell r="DS25">
            <v>191.02284249994227</v>
          </cell>
          <cell r="DT25">
            <v>1.6569444444444446</v>
          </cell>
          <cell r="DU25">
            <v>0</v>
          </cell>
          <cell r="DV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A25">
            <v>0.9587727708533077</v>
          </cell>
          <cell r="EB25">
            <v>51.314</v>
          </cell>
          <cell r="EC25">
            <v>9802.1461400420376</v>
          </cell>
          <cell r="ED25">
            <v>0</v>
          </cell>
          <cell r="EE25">
            <v>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0</v>
          </cell>
          <cell r="EK25">
            <v>0</v>
          </cell>
          <cell r="EL25">
            <v>0</v>
          </cell>
          <cell r="EM25">
            <v>0</v>
          </cell>
          <cell r="EN25">
            <v>0</v>
          </cell>
          <cell r="EO25">
            <v>0</v>
          </cell>
          <cell r="EP25">
            <v>0</v>
          </cell>
          <cell r="EQ25">
            <v>0</v>
          </cell>
          <cell r="ER25">
            <v>0</v>
          </cell>
          <cell r="ES25">
            <v>0</v>
          </cell>
          <cell r="ET25">
            <v>0</v>
          </cell>
          <cell r="EU25">
            <v>0</v>
          </cell>
          <cell r="EV25">
            <v>0</v>
          </cell>
          <cell r="EW25">
            <v>0</v>
          </cell>
        </row>
        <row r="26">
          <cell r="A26">
            <v>42154</v>
          </cell>
          <cell r="B26">
            <v>48</v>
          </cell>
          <cell r="C26" t="str">
            <v>Sat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58.526064418178485</v>
          </cell>
          <cell r="BF26">
            <v>0</v>
          </cell>
          <cell r="BG26">
            <v>0</v>
          </cell>
          <cell r="BH26">
            <v>32.36472222222222</v>
          </cell>
          <cell r="BI26">
            <v>0</v>
          </cell>
          <cell r="BJ26">
            <v>32.36472222222222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CC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H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M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R26">
            <v>0</v>
          </cell>
          <cell r="CS26">
            <v>7.1672222222222226</v>
          </cell>
          <cell r="CT26">
            <v>0</v>
          </cell>
          <cell r="CU26">
            <v>0</v>
          </cell>
          <cell r="CV26">
            <v>24.270277777777778</v>
          </cell>
          <cell r="CW26">
            <v>0</v>
          </cell>
          <cell r="CX26">
            <v>0.35722222222222222</v>
          </cell>
          <cell r="CY26">
            <v>0</v>
          </cell>
          <cell r="CZ26">
            <v>0</v>
          </cell>
          <cell r="DA26">
            <v>0</v>
          </cell>
          <cell r="DB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G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L26">
            <v>0</v>
          </cell>
          <cell r="DM26">
            <v>0</v>
          </cell>
          <cell r="DN26">
            <v>0.35722222222222222</v>
          </cell>
          <cell r="DO26">
            <v>31.794722222222223</v>
          </cell>
          <cell r="DP26">
            <v>31.794722222222223</v>
          </cell>
          <cell r="DQ26">
            <v>1.3671730555555555</v>
          </cell>
          <cell r="DR26">
            <v>4.2999999999999997E-2</v>
          </cell>
          <cell r="DS26">
            <v>33.161895277777781</v>
          </cell>
          <cell r="DT26">
            <v>0.56999999999999995</v>
          </cell>
          <cell r="DU26">
            <v>0</v>
          </cell>
          <cell r="DV26">
            <v>1.1200000000000001</v>
          </cell>
          <cell r="DW26">
            <v>3.377370293882228E-2</v>
          </cell>
          <cell r="DX26">
            <v>63.407680000000006</v>
          </cell>
          <cell r="DY26">
            <v>0</v>
          </cell>
          <cell r="DZ26">
            <v>0</v>
          </cell>
          <cell r="EA26">
            <v>0.9587727708533077</v>
          </cell>
          <cell r="EB26">
            <v>56.613999999999997</v>
          </cell>
          <cell r="EC26">
            <v>1940.8352192561113</v>
          </cell>
          <cell r="ED26">
            <v>0</v>
          </cell>
          <cell r="EE26">
            <v>0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0</v>
          </cell>
          <cell r="EK26">
            <v>0</v>
          </cell>
          <cell r="EL26">
            <v>0</v>
          </cell>
          <cell r="EM26">
            <v>0</v>
          </cell>
          <cell r="EN26">
            <v>0</v>
          </cell>
          <cell r="EO26">
            <v>0</v>
          </cell>
          <cell r="EP26">
            <v>0</v>
          </cell>
          <cell r="EQ26">
            <v>0</v>
          </cell>
          <cell r="ER26">
            <v>0</v>
          </cell>
          <cell r="ES26">
            <v>0</v>
          </cell>
          <cell r="ET26">
            <v>0</v>
          </cell>
          <cell r="EU26">
            <v>0</v>
          </cell>
          <cell r="EV26">
            <v>0</v>
          </cell>
          <cell r="EW26">
            <v>0</v>
          </cell>
        </row>
        <row r="27">
          <cell r="A27">
            <v>42155</v>
          </cell>
          <cell r="B27">
            <v>48</v>
          </cell>
          <cell r="C27" t="str">
            <v>Sun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78.968000000000004</v>
          </cell>
          <cell r="BF27">
            <v>0</v>
          </cell>
          <cell r="BG27">
            <v>0</v>
          </cell>
          <cell r="BH27">
            <v>27.965833333333332</v>
          </cell>
          <cell r="BI27">
            <v>0</v>
          </cell>
          <cell r="BJ27">
            <v>27.965833333333332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CC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H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M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R27">
            <v>9.9091666666666658</v>
          </cell>
          <cell r="CS27">
            <v>0</v>
          </cell>
          <cell r="CT27">
            <v>0</v>
          </cell>
          <cell r="CU27">
            <v>0</v>
          </cell>
          <cell r="CV27">
            <v>18.056666666666668</v>
          </cell>
          <cell r="CW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B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G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L27">
            <v>0</v>
          </cell>
          <cell r="DM27">
            <v>0</v>
          </cell>
          <cell r="DN27">
            <v>0</v>
          </cell>
          <cell r="DO27">
            <v>27.965833333333336</v>
          </cell>
          <cell r="DP27">
            <v>27.965833333333336</v>
          </cell>
          <cell r="DQ27">
            <v>1.2025308333333333</v>
          </cell>
          <cell r="DR27">
            <v>4.2999999999999997E-2</v>
          </cell>
          <cell r="DS27">
            <v>29.16836416666667</v>
          </cell>
          <cell r="DT27">
            <v>0</v>
          </cell>
          <cell r="DU27">
            <v>0</v>
          </cell>
          <cell r="DV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A27">
            <v>0.9587727708533077</v>
          </cell>
          <cell r="EB27">
            <v>78.968000000000004</v>
          </cell>
          <cell r="EC27">
            <v>2303.3673815133338</v>
          </cell>
          <cell r="ED27">
            <v>0</v>
          </cell>
          <cell r="EE27">
            <v>0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K27">
            <v>0</v>
          </cell>
          <cell r="EL27">
            <v>0</v>
          </cell>
          <cell r="EM27">
            <v>0</v>
          </cell>
          <cell r="EN27">
            <v>0</v>
          </cell>
          <cell r="EO27">
            <v>0</v>
          </cell>
          <cell r="EP27">
            <v>0</v>
          </cell>
          <cell r="EQ27">
            <v>0</v>
          </cell>
          <cell r="ER27">
            <v>0</v>
          </cell>
          <cell r="ES27">
            <v>0</v>
          </cell>
          <cell r="ET27">
            <v>0</v>
          </cell>
          <cell r="EU27">
            <v>0</v>
          </cell>
          <cell r="EV27">
            <v>0</v>
          </cell>
          <cell r="EW27">
            <v>0</v>
          </cell>
        </row>
        <row r="28">
          <cell r="A28">
            <v>42156</v>
          </cell>
          <cell r="B28">
            <v>49</v>
          </cell>
          <cell r="C28" t="str">
            <v>Mon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53.375971908455035</v>
          </cell>
          <cell r="BF28">
            <v>111.995</v>
          </cell>
          <cell r="BG28">
            <v>0</v>
          </cell>
          <cell r="BH28">
            <v>66.123611111111117</v>
          </cell>
          <cell r="BI28">
            <v>0</v>
          </cell>
          <cell r="BJ28">
            <v>178.11861111111114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S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X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C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H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M28">
            <v>0</v>
          </cell>
          <cell r="CN28">
            <v>0</v>
          </cell>
          <cell r="CO28">
            <v>0</v>
          </cell>
          <cell r="CP28">
            <v>111.995</v>
          </cell>
          <cell r="CQ28">
            <v>0</v>
          </cell>
          <cell r="CR28">
            <v>9.9458333333333329</v>
          </cell>
          <cell r="CS28">
            <v>1.6274999999999999</v>
          </cell>
          <cell r="CT28">
            <v>0</v>
          </cell>
          <cell r="CU28">
            <v>0</v>
          </cell>
          <cell r="CV28">
            <v>51.69</v>
          </cell>
          <cell r="CW28">
            <v>0</v>
          </cell>
          <cell r="CX28">
            <v>1.2838888888888889</v>
          </cell>
          <cell r="CY28">
            <v>0</v>
          </cell>
          <cell r="CZ28">
            <v>0</v>
          </cell>
          <cell r="DA28">
            <v>0</v>
          </cell>
          <cell r="DB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G28">
            <v>0</v>
          </cell>
          <cell r="DH28">
            <v>0</v>
          </cell>
          <cell r="DI28">
            <v>0</v>
          </cell>
          <cell r="DJ28">
            <v>0</v>
          </cell>
          <cell r="DK28">
            <v>0</v>
          </cell>
          <cell r="DL28">
            <v>0</v>
          </cell>
          <cell r="DM28">
            <v>0</v>
          </cell>
          <cell r="DN28">
            <v>1.2838888888888889</v>
          </cell>
          <cell r="DO28">
            <v>176.54222222222222</v>
          </cell>
          <cell r="DP28">
            <v>176.54222222222222</v>
          </cell>
          <cell r="DQ28">
            <v>7.5913155555555552</v>
          </cell>
          <cell r="DR28">
            <v>4.2999999999999997E-2</v>
          </cell>
          <cell r="DS28">
            <v>184.13353777777778</v>
          </cell>
          <cell r="DT28">
            <v>1.5763888888888888</v>
          </cell>
          <cell r="DU28">
            <v>0</v>
          </cell>
          <cell r="DV28">
            <v>0.1</v>
          </cell>
          <cell r="DW28">
            <v>5.4308411822666098E-4</v>
          </cell>
          <cell r="DX28">
            <v>5.3347000000000007</v>
          </cell>
          <cell r="DY28">
            <v>0</v>
          </cell>
          <cell r="DZ28">
            <v>0</v>
          </cell>
          <cell r="EA28">
            <v>0.95877277085330781</v>
          </cell>
          <cell r="EB28">
            <v>53.347000000000001</v>
          </cell>
          <cell r="EC28">
            <v>9828.3065398311101</v>
          </cell>
          <cell r="ED28">
            <v>0</v>
          </cell>
          <cell r="EE28">
            <v>2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</v>
          </cell>
          <cell r="EK28">
            <v>0</v>
          </cell>
          <cell r="EL28">
            <v>0</v>
          </cell>
          <cell r="EM28">
            <v>0</v>
          </cell>
          <cell r="EN28">
            <v>0</v>
          </cell>
          <cell r="EO28">
            <v>0</v>
          </cell>
          <cell r="EP28">
            <v>0</v>
          </cell>
          <cell r="EQ28">
            <v>0</v>
          </cell>
          <cell r="ER28">
            <v>0</v>
          </cell>
          <cell r="ES28">
            <v>0</v>
          </cell>
          <cell r="ET28">
            <v>0</v>
          </cell>
          <cell r="EU28">
            <v>0</v>
          </cell>
          <cell r="EV28">
            <v>0</v>
          </cell>
          <cell r="EW28">
            <v>0</v>
          </cell>
        </row>
        <row r="29">
          <cell r="A29">
            <v>42157</v>
          </cell>
          <cell r="B29">
            <v>49</v>
          </cell>
          <cell r="C29" t="str">
            <v>Tue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53.126581526283118</v>
          </cell>
          <cell r="BF29">
            <v>119.995</v>
          </cell>
          <cell r="BG29">
            <v>0</v>
          </cell>
          <cell r="BH29">
            <v>88.147222222222226</v>
          </cell>
          <cell r="BI29">
            <v>0</v>
          </cell>
          <cell r="BJ29">
            <v>208.14222222222224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S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C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H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M29">
            <v>0</v>
          </cell>
          <cell r="CN29">
            <v>0</v>
          </cell>
          <cell r="CO29">
            <v>0</v>
          </cell>
          <cell r="CP29">
            <v>119.995</v>
          </cell>
          <cell r="CQ29">
            <v>0</v>
          </cell>
          <cell r="CR29">
            <v>9.9341666666666661</v>
          </cell>
          <cell r="CS29">
            <v>17.055277777777778</v>
          </cell>
          <cell r="CT29">
            <v>0</v>
          </cell>
          <cell r="CU29">
            <v>0</v>
          </cell>
          <cell r="CV29">
            <v>57.357500000000002</v>
          </cell>
          <cell r="CW29">
            <v>0</v>
          </cell>
          <cell r="CX29">
            <v>1.9375</v>
          </cell>
          <cell r="CY29">
            <v>0</v>
          </cell>
          <cell r="CZ29">
            <v>0</v>
          </cell>
          <cell r="DA29">
            <v>0</v>
          </cell>
          <cell r="DB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G29">
            <v>0</v>
          </cell>
          <cell r="DH29">
            <v>0</v>
          </cell>
          <cell r="DI29">
            <v>0</v>
          </cell>
          <cell r="DJ29">
            <v>0</v>
          </cell>
          <cell r="DK29">
            <v>0</v>
          </cell>
          <cell r="DL29">
            <v>0</v>
          </cell>
          <cell r="DM29">
            <v>0</v>
          </cell>
          <cell r="DN29">
            <v>1.9375</v>
          </cell>
          <cell r="DO29">
            <v>206.27944444444444</v>
          </cell>
          <cell r="DP29">
            <v>206.27944444444444</v>
          </cell>
          <cell r="DQ29">
            <v>8.8700161111111093</v>
          </cell>
          <cell r="DR29">
            <v>4.299999999999999E-2</v>
          </cell>
          <cell r="DS29">
            <v>215.14946055555555</v>
          </cell>
          <cell r="DT29">
            <v>1.8627777777777779</v>
          </cell>
          <cell r="DU29">
            <v>0</v>
          </cell>
          <cell r="DV29">
            <v>7.5</v>
          </cell>
          <cell r="DW29">
            <v>3.4859487821320201E-2</v>
          </cell>
          <cell r="DX29">
            <v>385.02749999999997</v>
          </cell>
          <cell r="DY29">
            <v>0</v>
          </cell>
          <cell r="DZ29">
            <v>0</v>
          </cell>
          <cell r="EA29">
            <v>0.95877277085330781</v>
          </cell>
          <cell r="EB29">
            <v>51.337000000000003</v>
          </cell>
          <cell r="EC29">
            <v>11430.155356540556</v>
          </cell>
          <cell r="ED29">
            <v>0</v>
          </cell>
          <cell r="EE29">
            <v>2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</v>
          </cell>
          <cell r="EK29">
            <v>0</v>
          </cell>
          <cell r="EL29">
            <v>0</v>
          </cell>
          <cell r="EM29">
            <v>0</v>
          </cell>
          <cell r="EN29">
            <v>0</v>
          </cell>
          <cell r="EO29">
            <v>0</v>
          </cell>
          <cell r="EP29">
            <v>0</v>
          </cell>
          <cell r="EQ29">
            <v>0</v>
          </cell>
          <cell r="ER29">
            <v>0</v>
          </cell>
          <cell r="ES29">
            <v>0</v>
          </cell>
          <cell r="ET29">
            <v>0</v>
          </cell>
          <cell r="EU29">
            <v>0</v>
          </cell>
          <cell r="EV29">
            <v>0</v>
          </cell>
          <cell r="EW29">
            <v>0</v>
          </cell>
        </row>
        <row r="30">
          <cell r="A30">
            <v>42158</v>
          </cell>
          <cell r="B30">
            <v>49</v>
          </cell>
          <cell r="C30" t="str">
            <v>Wed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56.015456655391141</v>
          </cell>
          <cell r="BF30">
            <v>118.495</v>
          </cell>
          <cell r="BG30">
            <v>0</v>
          </cell>
          <cell r="BH30">
            <v>98.329166666666666</v>
          </cell>
          <cell r="BI30">
            <v>0</v>
          </cell>
          <cell r="BJ30">
            <v>216.82416666666666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S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X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C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H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M30">
            <v>0</v>
          </cell>
          <cell r="CN30">
            <v>0</v>
          </cell>
          <cell r="CO30">
            <v>0</v>
          </cell>
          <cell r="CP30">
            <v>118.495</v>
          </cell>
          <cell r="CQ30">
            <v>0</v>
          </cell>
          <cell r="CR30">
            <v>9.7611111111111111</v>
          </cell>
          <cell r="CS30">
            <v>25.830277777777777</v>
          </cell>
          <cell r="CT30">
            <v>0</v>
          </cell>
          <cell r="CU30">
            <v>0</v>
          </cell>
          <cell r="CV30">
            <v>60.027500000000003</v>
          </cell>
          <cell r="CW30">
            <v>0</v>
          </cell>
          <cell r="CX30">
            <v>1.1552777777777778</v>
          </cell>
          <cell r="CY30">
            <v>0</v>
          </cell>
          <cell r="CZ30">
            <v>0</v>
          </cell>
          <cell r="DA30">
            <v>0</v>
          </cell>
          <cell r="DB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G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L30">
            <v>0</v>
          </cell>
          <cell r="DM30">
            <v>0</v>
          </cell>
          <cell r="DN30">
            <v>1.1552777777777778</v>
          </cell>
          <cell r="DO30">
            <v>215.26916666666668</v>
          </cell>
          <cell r="DP30">
            <v>215.26916666666668</v>
          </cell>
          <cell r="DQ30">
            <v>9.2565741666666668</v>
          </cell>
          <cell r="DR30">
            <v>4.2999999999999997E-2</v>
          </cell>
          <cell r="DS30">
            <v>224.52574083333334</v>
          </cell>
          <cell r="DT30">
            <v>1.5549999999999999</v>
          </cell>
          <cell r="DU30">
            <v>0</v>
          </cell>
          <cell r="DV30">
            <v>10</v>
          </cell>
          <cell r="DW30">
            <v>4.4538323146756938E-2</v>
          </cell>
          <cell r="DX30">
            <v>536.27</v>
          </cell>
          <cell r="DY30">
            <v>0</v>
          </cell>
          <cell r="DZ30">
            <v>0</v>
          </cell>
          <cell r="EA30">
            <v>0.95877277085330781</v>
          </cell>
          <cell r="EB30">
            <v>53.627000000000002</v>
          </cell>
          <cell r="EC30">
            <v>12576.911903669168</v>
          </cell>
          <cell r="ED30">
            <v>0</v>
          </cell>
          <cell r="EE30">
            <v>3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K30">
            <v>0</v>
          </cell>
          <cell r="EL30">
            <v>0</v>
          </cell>
          <cell r="EM30">
            <v>0</v>
          </cell>
          <cell r="EN30">
            <v>0</v>
          </cell>
          <cell r="EO30">
            <v>0</v>
          </cell>
          <cell r="EP30">
            <v>0</v>
          </cell>
          <cell r="EQ30">
            <v>0</v>
          </cell>
          <cell r="ER30">
            <v>0</v>
          </cell>
          <cell r="ES30">
            <v>0</v>
          </cell>
          <cell r="ET30">
            <v>0</v>
          </cell>
          <cell r="EU30">
            <v>0</v>
          </cell>
          <cell r="EV30">
            <v>0</v>
          </cell>
          <cell r="EW30">
            <v>0</v>
          </cell>
        </row>
        <row r="31">
          <cell r="A31">
            <v>42159</v>
          </cell>
          <cell r="B31">
            <v>49</v>
          </cell>
          <cell r="C31" t="str">
            <v>Thu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55.584231570364999</v>
          </cell>
          <cell r="BF31">
            <v>119.995</v>
          </cell>
          <cell r="BG31">
            <v>0</v>
          </cell>
          <cell r="BH31">
            <v>76.467222222222219</v>
          </cell>
          <cell r="BI31">
            <v>0</v>
          </cell>
          <cell r="BJ31">
            <v>196.46222222222224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S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X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CC31">
            <v>0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H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M31">
            <v>0</v>
          </cell>
          <cell r="CN31">
            <v>0</v>
          </cell>
          <cell r="CO31">
            <v>0</v>
          </cell>
          <cell r="CP31">
            <v>119.995</v>
          </cell>
          <cell r="CQ31">
            <v>0</v>
          </cell>
          <cell r="CR31">
            <v>0</v>
          </cell>
          <cell r="CS31">
            <v>16.563333333333333</v>
          </cell>
          <cell r="CT31">
            <v>0</v>
          </cell>
          <cell r="CU31">
            <v>0</v>
          </cell>
          <cell r="CV31">
            <v>58.295833333333334</v>
          </cell>
          <cell r="CW31">
            <v>0</v>
          </cell>
          <cell r="CX31">
            <v>0.92500000000000004</v>
          </cell>
          <cell r="CY31">
            <v>0</v>
          </cell>
          <cell r="CZ31">
            <v>0</v>
          </cell>
          <cell r="DA31">
            <v>0</v>
          </cell>
          <cell r="DB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G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L31">
            <v>0</v>
          </cell>
          <cell r="DM31">
            <v>0</v>
          </cell>
          <cell r="DN31">
            <v>0.92500000000000004</v>
          </cell>
          <cell r="DO31">
            <v>195.7791666666667</v>
          </cell>
          <cell r="DP31">
            <v>195.7791666666667</v>
          </cell>
          <cell r="DQ31">
            <v>8.4185041666666667</v>
          </cell>
          <cell r="DR31">
            <v>4.2999999999999997E-2</v>
          </cell>
          <cell r="DS31">
            <v>204.19767083333338</v>
          </cell>
          <cell r="DT31">
            <v>0.68305555555555553</v>
          </cell>
          <cell r="DU31">
            <v>0</v>
          </cell>
          <cell r="DV31">
            <v>7.5</v>
          </cell>
          <cell r="DW31">
            <v>3.6729116298890196E-2</v>
          </cell>
          <cell r="DX31">
            <v>402.11250000000001</v>
          </cell>
          <cell r="DY31">
            <v>0</v>
          </cell>
          <cell r="DZ31">
            <v>0</v>
          </cell>
          <cell r="EA31">
            <v>0.9587727708533077</v>
          </cell>
          <cell r="EB31">
            <v>53.615000000000002</v>
          </cell>
          <cell r="EC31">
            <v>11350.170621729168</v>
          </cell>
          <cell r="ED31">
            <v>0</v>
          </cell>
          <cell r="EE31">
            <v>3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K31">
            <v>0</v>
          </cell>
          <cell r="EL31">
            <v>0</v>
          </cell>
          <cell r="EM31">
            <v>0</v>
          </cell>
          <cell r="EN31">
            <v>0</v>
          </cell>
          <cell r="EO31">
            <v>0</v>
          </cell>
          <cell r="EP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0</v>
          </cell>
          <cell r="EU31">
            <v>0</v>
          </cell>
          <cell r="EV31">
            <v>0</v>
          </cell>
          <cell r="EW31">
            <v>0</v>
          </cell>
        </row>
        <row r="32">
          <cell r="A32">
            <v>42160</v>
          </cell>
          <cell r="B32">
            <v>49</v>
          </cell>
          <cell r="C32" t="str">
            <v>Fri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51.314</v>
          </cell>
          <cell r="BF32">
            <v>111.995</v>
          </cell>
          <cell r="BG32">
            <v>0</v>
          </cell>
          <cell r="BH32">
            <v>74.180833333333339</v>
          </cell>
          <cell r="BI32">
            <v>0</v>
          </cell>
          <cell r="BJ32">
            <v>186.17583333333334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0</v>
          </cell>
          <cell r="BQ32">
            <v>0</v>
          </cell>
          <cell r="BR32">
            <v>0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  <cell r="BZ32">
            <v>0</v>
          </cell>
          <cell r="CA32">
            <v>0</v>
          </cell>
          <cell r="CB32">
            <v>0</v>
          </cell>
          <cell r="CC32">
            <v>0</v>
          </cell>
          <cell r="CD32">
            <v>0</v>
          </cell>
          <cell r="CE32">
            <v>0</v>
          </cell>
          <cell r="CF32">
            <v>0</v>
          </cell>
          <cell r="CG32">
            <v>0</v>
          </cell>
          <cell r="CH32">
            <v>0</v>
          </cell>
          <cell r="CI32">
            <v>0</v>
          </cell>
          <cell r="CJ32">
            <v>0</v>
          </cell>
          <cell r="CK32">
            <v>0</v>
          </cell>
          <cell r="CL32">
            <v>0</v>
          </cell>
          <cell r="CM32">
            <v>0</v>
          </cell>
          <cell r="CN32">
            <v>0</v>
          </cell>
          <cell r="CO32">
            <v>0</v>
          </cell>
          <cell r="CP32">
            <v>111.995</v>
          </cell>
          <cell r="CQ32">
            <v>0</v>
          </cell>
          <cell r="CR32">
            <v>0</v>
          </cell>
          <cell r="CS32">
            <v>17.538888888888888</v>
          </cell>
          <cell r="CT32">
            <v>0</v>
          </cell>
          <cell r="CU32">
            <v>0</v>
          </cell>
          <cell r="CV32">
            <v>54.805</v>
          </cell>
          <cell r="CW32">
            <v>0</v>
          </cell>
          <cell r="CX32">
            <v>1.283611111111111</v>
          </cell>
          <cell r="CY32">
            <v>0</v>
          </cell>
          <cell r="CZ32">
            <v>0</v>
          </cell>
          <cell r="DA32">
            <v>0</v>
          </cell>
          <cell r="DB32">
            <v>0</v>
          </cell>
          <cell r="DC32">
            <v>0</v>
          </cell>
          <cell r="DD32">
            <v>0</v>
          </cell>
          <cell r="DE32">
            <v>0</v>
          </cell>
          <cell r="DF32">
            <v>0</v>
          </cell>
          <cell r="DG32">
            <v>0</v>
          </cell>
          <cell r="DH32">
            <v>0</v>
          </cell>
          <cell r="DI32">
            <v>0</v>
          </cell>
          <cell r="DJ32">
            <v>0</v>
          </cell>
          <cell r="DK32">
            <v>0</v>
          </cell>
          <cell r="DL32">
            <v>0</v>
          </cell>
          <cell r="DM32">
            <v>0</v>
          </cell>
          <cell r="DN32">
            <v>1.283611111111111</v>
          </cell>
          <cell r="DO32">
            <v>185.6225</v>
          </cell>
          <cell r="DP32">
            <v>185.6225</v>
          </cell>
          <cell r="DQ32">
            <v>7.9817674999999992</v>
          </cell>
          <cell r="DR32">
            <v>4.2999999999999997E-2</v>
          </cell>
          <cell r="DS32">
            <v>193.60426749999999</v>
          </cell>
          <cell r="DT32">
            <v>0.55527777777777776</v>
          </cell>
          <cell r="DU32">
            <v>-1.9444444444444444E-3</v>
          </cell>
          <cell r="DV32">
            <v>0</v>
          </cell>
          <cell r="DW32">
            <v>0</v>
          </cell>
          <cell r="DX32">
            <v>0</v>
          </cell>
          <cell r="DY32">
            <v>0</v>
          </cell>
          <cell r="DZ32">
            <v>0</v>
          </cell>
          <cell r="EA32">
            <v>0.95877277085330781</v>
          </cell>
          <cell r="EB32">
            <v>51.314</v>
          </cell>
          <cell r="EC32">
            <v>9934.6093824950003</v>
          </cell>
          <cell r="ED32">
            <v>0</v>
          </cell>
          <cell r="EE32">
            <v>3</v>
          </cell>
          <cell r="EF32">
            <v>-3.888888888888889E-2</v>
          </cell>
          <cell r="EG32">
            <v>0</v>
          </cell>
          <cell r="EH32">
            <v>0</v>
          </cell>
          <cell r="EI32">
            <v>0</v>
          </cell>
          <cell r="EJ32">
            <v>0</v>
          </cell>
          <cell r="EK32">
            <v>0</v>
          </cell>
          <cell r="EL32">
            <v>0</v>
          </cell>
          <cell r="EM32">
            <v>0</v>
          </cell>
          <cell r="EN32">
            <v>0</v>
          </cell>
          <cell r="EO32">
            <v>0</v>
          </cell>
          <cell r="EP32">
            <v>0</v>
          </cell>
          <cell r="EQ32">
            <v>0</v>
          </cell>
          <cell r="ER32">
            <v>0</v>
          </cell>
          <cell r="ES32">
            <v>0</v>
          </cell>
          <cell r="ET32">
            <v>0</v>
          </cell>
          <cell r="EU32">
            <v>0</v>
          </cell>
          <cell r="EV32">
            <v>0</v>
          </cell>
          <cell r="EW32">
            <v>0</v>
          </cell>
        </row>
        <row r="33">
          <cell r="A33">
            <v>42161</v>
          </cell>
          <cell r="B33">
            <v>49</v>
          </cell>
          <cell r="C33" t="str">
            <v>Sat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56.614000000000004</v>
          </cell>
          <cell r="BF33">
            <v>0</v>
          </cell>
          <cell r="BG33">
            <v>0</v>
          </cell>
          <cell r="BH33">
            <v>15.222222222222221</v>
          </cell>
          <cell r="BI33">
            <v>0</v>
          </cell>
          <cell r="BJ33">
            <v>15.222222222222221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0</v>
          </cell>
          <cell r="BQ33">
            <v>0</v>
          </cell>
          <cell r="BR33">
            <v>0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  <cell r="BZ33">
            <v>0</v>
          </cell>
          <cell r="CA33">
            <v>0</v>
          </cell>
          <cell r="CB33">
            <v>0</v>
          </cell>
          <cell r="CC33">
            <v>0</v>
          </cell>
          <cell r="CD33">
            <v>0</v>
          </cell>
          <cell r="CE33">
            <v>0</v>
          </cell>
          <cell r="CF33">
            <v>0</v>
          </cell>
          <cell r="CG33">
            <v>0</v>
          </cell>
          <cell r="CH33">
            <v>0</v>
          </cell>
          <cell r="CI33">
            <v>0</v>
          </cell>
          <cell r="CJ33">
            <v>0</v>
          </cell>
          <cell r="CK33">
            <v>0</v>
          </cell>
          <cell r="CL33">
            <v>0</v>
          </cell>
          <cell r="CM33">
            <v>0</v>
          </cell>
          <cell r="CN33">
            <v>0</v>
          </cell>
          <cell r="CO33">
            <v>0</v>
          </cell>
          <cell r="CP33">
            <v>0</v>
          </cell>
          <cell r="CQ33">
            <v>0</v>
          </cell>
          <cell r="CR33">
            <v>0</v>
          </cell>
          <cell r="CS33">
            <v>0</v>
          </cell>
          <cell r="CT33">
            <v>0</v>
          </cell>
          <cell r="CU33">
            <v>0</v>
          </cell>
          <cell r="CV33">
            <v>13.888055555555555</v>
          </cell>
          <cell r="CW33">
            <v>0</v>
          </cell>
          <cell r="CX33">
            <v>0.29388888888888887</v>
          </cell>
          <cell r="CY33">
            <v>0</v>
          </cell>
          <cell r="CZ33">
            <v>0</v>
          </cell>
          <cell r="DA33">
            <v>0</v>
          </cell>
          <cell r="DB33">
            <v>0</v>
          </cell>
          <cell r="DC33">
            <v>0</v>
          </cell>
          <cell r="DD33">
            <v>0</v>
          </cell>
          <cell r="DE33">
            <v>0</v>
          </cell>
          <cell r="DF33">
            <v>0</v>
          </cell>
          <cell r="DG33">
            <v>0</v>
          </cell>
          <cell r="DH33">
            <v>0</v>
          </cell>
          <cell r="DI33">
            <v>0</v>
          </cell>
          <cell r="DJ33">
            <v>0</v>
          </cell>
          <cell r="DK33">
            <v>0</v>
          </cell>
          <cell r="DL33">
            <v>0</v>
          </cell>
          <cell r="DM33">
            <v>0</v>
          </cell>
          <cell r="DN33">
            <v>0.29388888888888887</v>
          </cell>
          <cell r="DO33">
            <v>14.181944444444444</v>
          </cell>
          <cell r="DP33">
            <v>14.181944444444444</v>
          </cell>
          <cell r="DQ33">
            <v>0.60982361111111105</v>
          </cell>
          <cell r="DR33">
            <v>4.2999999999999997E-2</v>
          </cell>
          <cell r="DS33">
            <v>14.791768055555554</v>
          </cell>
          <cell r="DT33">
            <v>1.0402777777777779</v>
          </cell>
          <cell r="DU33">
            <v>0</v>
          </cell>
          <cell r="DV33">
            <v>0</v>
          </cell>
          <cell r="DW33">
            <v>0</v>
          </cell>
          <cell r="DX33">
            <v>0</v>
          </cell>
          <cell r="DY33">
            <v>0</v>
          </cell>
          <cell r="DZ33">
            <v>0</v>
          </cell>
          <cell r="EA33">
            <v>0.95877277085330781</v>
          </cell>
          <cell r="EB33">
            <v>56.613999999999997</v>
          </cell>
          <cell r="EC33">
            <v>837.42115669722216</v>
          </cell>
          <cell r="ED33">
            <v>0</v>
          </cell>
          <cell r="EE33">
            <v>0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</v>
          </cell>
          <cell r="EK33">
            <v>0</v>
          </cell>
          <cell r="EL33">
            <v>0</v>
          </cell>
          <cell r="EM33">
            <v>0</v>
          </cell>
          <cell r="EN33">
            <v>0</v>
          </cell>
          <cell r="EO33">
            <v>0</v>
          </cell>
          <cell r="EP33">
            <v>0</v>
          </cell>
          <cell r="EQ33">
            <v>0</v>
          </cell>
          <cell r="ER33">
            <v>0</v>
          </cell>
          <cell r="ES33">
            <v>0</v>
          </cell>
          <cell r="ET33">
            <v>0</v>
          </cell>
          <cell r="EU33">
            <v>0</v>
          </cell>
          <cell r="EV33">
            <v>0</v>
          </cell>
          <cell r="EW33">
            <v>0</v>
          </cell>
        </row>
        <row r="34">
          <cell r="A34">
            <v>42162</v>
          </cell>
          <cell r="B34">
            <v>49</v>
          </cell>
          <cell r="C34" t="str">
            <v>Sun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78.968000000000004</v>
          </cell>
          <cell r="BF34">
            <v>0</v>
          </cell>
          <cell r="BG34">
            <v>0</v>
          </cell>
          <cell r="BH34">
            <v>25.672777777861597</v>
          </cell>
          <cell r="BI34">
            <v>0</v>
          </cell>
          <cell r="BJ34">
            <v>25.672777777861597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0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0</v>
          </cell>
          <cell r="BV34">
            <v>0</v>
          </cell>
          <cell r="BW34">
            <v>0</v>
          </cell>
          <cell r="BX34">
            <v>0</v>
          </cell>
          <cell r="BY34">
            <v>0</v>
          </cell>
          <cell r="BZ34">
            <v>0</v>
          </cell>
          <cell r="CA34">
            <v>0</v>
          </cell>
          <cell r="CB34">
            <v>0</v>
          </cell>
          <cell r="CC34">
            <v>0</v>
          </cell>
          <cell r="CD34">
            <v>0</v>
          </cell>
          <cell r="CE34">
            <v>0</v>
          </cell>
          <cell r="CF34">
            <v>0</v>
          </cell>
          <cell r="CG34">
            <v>0</v>
          </cell>
          <cell r="CH34">
            <v>0</v>
          </cell>
          <cell r="CI34">
            <v>0</v>
          </cell>
          <cell r="CJ34">
            <v>0</v>
          </cell>
          <cell r="CK34">
            <v>0</v>
          </cell>
          <cell r="CL34">
            <v>0</v>
          </cell>
          <cell r="CM34">
            <v>0</v>
          </cell>
          <cell r="CN34">
            <v>0</v>
          </cell>
          <cell r="CO34">
            <v>0</v>
          </cell>
          <cell r="CP34">
            <v>0</v>
          </cell>
          <cell r="CQ34">
            <v>0</v>
          </cell>
          <cell r="CR34">
            <v>9.9361111111111118</v>
          </cell>
          <cell r="CS34">
            <v>0</v>
          </cell>
          <cell r="CT34">
            <v>0</v>
          </cell>
          <cell r="CU34">
            <v>0</v>
          </cell>
          <cell r="CV34">
            <v>15.736666666750486</v>
          </cell>
          <cell r="CW34">
            <v>0</v>
          </cell>
          <cell r="CX34">
            <v>0</v>
          </cell>
          <cell r="CY34">
            <v>0</v>
          </cell>
          <cell r="CZ34">
            <v>0</v>
          </cell>
          <cell r="DA34">
            <v>0</v>
          </cell>
          <cell r="DB34">
            <v>0</v>
          </cell>
          <cell r="DC34">
            <v>0</v>
          </cell>
          <cell r="DD34">
            <v>0</v>
          </cell>
          <cell r="DE34">
            <v>0</v>
          </cell>
          <cell r="DF34">
            <v>0</v>
          </cell>
          <cell r="DG34">
            <v>0</v>
          </cell>
          <cell r="DH34">
            <v>0</v>
          </cell>
          <cell r="DI34">
            <v>0</v>
          </cell>
          <cell r="DJ34">
            <v>0</v>
          </cell>
          <cell r="DK34">
            <v>0</v>
          </cell>
          <cell r="DL34">
            <v>0</v>
          </cell>
          <cell r="DM34">
            <v>0</v>
          </cell>
          <cell r="DN34">
            <v>0</v>
          </cell>
          <cell r="DO34">
            <v>25.672777777861597</v>
          </cell>
          <cell r="DP34">
            <v>25.672777777861597</v>
          </cell>
          <cell r="DQ34">
            <v>1.1039294444480485</v>
          </cell>
          <cell r="DR34">
            <v>4.2999999999999997E-2</v>
          </cell>
          <cell r="DS34">
            <v>26.776707222309646</v>
          </cell>
          <cell r="DT34">
            <v>0</v>
          </cell>
          <cell r="DU34">
            <v>0</v>
          </cell>
          <cell r="DV34">
            <v>0</v>
          </cell>
          <cell r="DW34">
            <v>0</v>
          </cell>
          <cell r="DX34">
            <v>0</v>
          </cell>
          <cell r="DY34">
            <v>0</v>
          </cell>
          <cell r="DZ34">
            <v>0</v>
          </cell>
          <cell r="EA34">
            <v>0.95877277085330781</v>
          </cell>
          <cell r="EB34">
            <v>78.968000000000004</v>
          </cell>
          <cell r="EC34">
            <v>2114.5030159313483</v>
          </cell>
          <cell r="ED34">
            <v>0</v>
          </cell>
          <cell r="EE34">
            <v>0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0</v>
          </cell>
          <cell r="EK34">
            <v>0</v>
          </cell>
          <cell r="EL34">
            <v>0</v>
          </cell>
          <cell r="EM34">
            <v>0</v>
          </cell>
          <cell r="EN34">
            <v>0</v>
          </cell>
          <cell r="EO34">
            <v>0</v>
          </cell>
          <cell r="EP34">
            <v>0</v>
          </cell>
          <cell r="EQ34">
            <v>0</v>
          </cell>
          <cell r="ER34">
            <v>0</v>
          </cell>
          <cell r="ES34">
            <v>0</v>
          </cell>
          <cell r="ET34">
            <v>0</v>
          </cell>
          <cell r="EU34">
            <v>0</v>
          </cell>
          <cell r="EV34">
            <v>0</v>
          </cell>
          <cell r="EW34">
            <v>0</v>
          </cell>
        </row>
        <row r="35">
          <cell r="A35">
            <v>42163</v>
          </cell>
          <cell r="B35">
            <v>50</v>
          </cell>
          <cell r="C35" t="str">
            <v>Mon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53.347000000000001</v>
          </cell>
          <cell r="BF35">
            <v>103.995</v>
          </cell>
          <cell r="BG35">
            <v>0</v>
          </cell>
          <cell r="BH35">
            <v>39.582777777777778</v>
          </cell>
          <cell r="BI35">
            <v>0</v>
          </cell>
          <cell r="BJ35">
            <v>143.57777777777778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0</v>
          </cell>
          <cell r="BV35">
            <v>0</v>
          </cell>
          <cell r="BW35">
            <v>0</v>
          </cell>
          <cell r="BX35">
            <v>0</v>
          </cell>
          <cell r="BY35">
            <v>0</v>
          </cell>
          <cell r="BZ35">
            <v>0</v>
          </cell>
          <cell r="CA35">
            <v>0</v>
          </cell>
          <cell r="CB35">
            <v>0</v>
          </cell>
          <cell r="CC35">
            <v>0</v>
          </cell>
          <cell r="CD35">
            <v>0</v>
          </cell>
          <cell r="CE35">
            <v>0</v>
          </cell>
          <cell r="CF35">
            <v>0</v>
          </cell>
          <cell r="CG35">
            <v>0</v>
          </cell>
          <cell r="CH35">
            <v>0</v>
          </cell>
          <cell r="CI35">
            <v>0</v>
          </cell>
          <cell r="CJ35">
            <v>0</v>
          </cell>
          <cell r="CK35">
            <v>0</v>
          </cell>
          <cell r="CL35">
            <v>0</v>
          </cell>
          <cell r="CM35">
            <v>0</v>
          </cell>
          <cell r="CN35">
            <v>0</v>
          </cell>
          <cell r="CO35">
            <v>0</v>
          </cell>
          <cell r="CP35">
            <v>103.995</v>
          </cell>
          <cell r="CQ35">
            <v>0</v>
          </cell>
          <cell r="CR35">
            <v>0</v>
          </cell>
          <cell r="CS35">
            <v>9.8369444444444447</v>
          </cell>
          <cell r="CT35">
            <v>0</v>
          </cell>
          <cell r="CU35">
            <v>0</v>
          </cell>
          <cell r="CV35">
            <v>28.06388888888889</v>
          </cell>
          <cell r="CW35">
            <v>0</v>
          </cell>
          <cell r="CX35">
            <v>0.93555555555555558</v>
          </cell>
          <cell r="CY35">
            <v>0</v>
          </cell>
          <cell r="CZ35">
            <v>0</v>
          </cell>
          <cell r="DA35">
            <v>0</v>
          </cell>
          <cell r="DB35">
            <v>0</v>
          </cell>
          <cell r="DC35">
            <v>0</v>
          </cell>
          <cell r="DD35">
            <v>0</v>
          </cell>
          <cell r="DE35">
            <v>0</v>
          </cell>
          <cell r="DF35">
            <v>0</v>
          </cell>
          <cell r="DG35">
            <v>0</v>
          </cell>
          <cell r="DH35">
            <v>0</v>
          </cell>
          <cell r="DI35">
            <v>0</v>
          </cell>
          <cell r="DJ35">
            <v>0</v>
          </cell>
          <cell r="DK35">
            <v>0</v>
          </cell>
          <cell r="DL35">
            <v>0</v>
          </cell>
          <cell r="DM35">
            <v>0</v>
          </cell>
          <cell r="DN35">
            <v>0.93555555555555558</v>
          </cell>
          <cell r="DO35">
            <v>142.83138888888891</v>
          </cell>
          <cell r="DP35">
            <v>142.83138888888891</v>
          </cell>
          <cell r="DQ35">
            <v>6.1417497222222224</v>
          </cell>
          <cell r="DR35">
            <v>4.2999999999999997E-2</v>
          </cell>
          <cell r="DS35">
            <v>148.97313861111112</v>
          </cell>
          <cell r="DT35">
            <v>0.74638888888888888</v>
          </cell>
          <cell r="DU35">
            <v>0</v>
          </cell>
          <cell r="DV35">
            <v>0</v>
          </cell>
          <cell r="DW35">
            <v>0</v>
          </cell>
          <cell r="DX35">
            <v>0</v>
          </cell>
          <cell r="DY35">
            <v>0</v>
          </cell>
          <cell r="DZ35">
            <v>0</v>
          </cell>
          <cell r="EA35">
            <v>0.95877277085330781</v>
          </cell>
          <cell r="EB35">
            <v>53.347000000000001</v>
          </cell>
          <cell r="EC35">
            <v>7947.2700254869451</v>
          </cell>
          <cell r="ED35">
            <v>0</v>
          </cell>
          <cell r="EE35">
            <v>1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0</v>
          </cell>
          <cell r="EK35">
            <v>0</v>
          </cell>
          <cell r="EL35">
            <v>0</v>
          </cell>
          <cell r="EM35">
            <v>0</v>
          </cell>
          <cell r="EN35">
            <v>0</v>
          </cell>
          <cell r="EO35">
            <v>0</v>
          </cell>
          <cell r="EP35">
            <v>0</v>
          </cell>
          <cell r="EQ35">
            <v>0</v>
          </cell>
          <cell r="ER35">
            <v>0</v>
          </cell>
          <cell r="ES35">
            <v>0</v>
          </cell>
          <cell r="ET35">
            <v>0</v>
          </cell>
          <cell r="EU35">
            <v>0</v>
          </cell>
          <cell r="EV35">
            <v>0</v>
          </cell>
          <cell r="EW35">
            <v>0</v>
          </cell>
        </row>
        <row r="36">
          <cell r="A36">
            <v>42164</v>
          </cell>
          <cell r="B36">
            <v>50</v>
          </cell>
          <cell r="C36" t="str">
            <v>Tue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51.337000000000003</v>
          </cell>
          <cell r="BF36">
            <v>119.995</v>
          </cell>
          <cell r="BG36">
            <v>0</v>
          </cell>
          <cell r="BH36">
            <v>90.819444444444443</v>
          </cell>
          <cell r="BI36">
            <v>0</v>
          </cell>
          <cell r="BJ36">
            <v>210.81444444444446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0</v>
          </cell>
          <cell r="BQ36">
            <v>0</v>
          </cell>
          <cell r="BR36">
            <v>0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  <cell r="BY36">
            <v>0</v>
          </cell>
          <cell r="BZ36">
            <v>0</v>
          </cell>
          <cell r="CA36">
            <v>0</v>
          </cell>
          <cell r="CB36">
            <v>0</v>
          </cell>
          <cell r="CC36">
            <v>0</v>
          </cell>
          <cell r="CD36">
            <v>0</v>
          </cell>
          <cell r="CE36">
            <v>0</v>
          </cell>
          <cell r="CF36">
            <v>0</v>
          </cell>
          <cell r="CG36">
            <v>0</v>
          </cell>
          <cell r="CH36">
            <v>0</v>
          </cell>
          <cell r="CI36">
            <v>0</v>
          </cell>
          <cell r="CJ36">
            <v>0</v>
          </cell>
          <cell r="CK36">
            <v>0</v>
          </cell>
          <cell r="CL36">
            <v>0</v>
          </cell>
          <cell r="CM36">
            <v>0</v>
          </cell>
          <cell r="CN36">
            <v>0</v>
          </cell>
          <cell r="CO36">
            <v>0</v>
          </cell>
          <cell r="CP36">
            <v>119.995</v>
          </cell>
          <cell r="CQ36">
            <v>0</v>
          </cell>
          <cell r="CR36">
            <v>9.8574999999999999</v>
          </cell>
          <cell r="CS36">
            <v>18.205277777777777</v>
          </cell>
          <cell r="CT36">
            <v>0</v>
          </cell>
          <cell r="CU36">
            <v>0</v>
          </cell>
          <cell r="CV36">
            <v>59.94222222222222</v>
          </cell>
          <cell r="CW36">
            <v>0</v>
          </cell>
          <cell r="CX36">
            <v>1.3091666666666666</v>
          </cell>
          <cell r="CY36">
            <v>0</v>
          </cell>
          <cell r="CZ36">
            <v>0</v>
          </cell>
          <cell r="DA36">
            <v>0</v>
          </cell>
          <cell r="DB36">
            <v>0</v>
          </cell>
          <cell r="DC36">
            <v>0</v>
          </cell>
          <cell r="DD36">
            <v>0</v>
          </cell>
          <cell r="DE36">
            <v>0</v>
          </cell>
          <cell r="DF36">
            <v>0</v>
          </cell>
          <cell r="DG36">
            <v>0</v>
          </cell>
          <cell r="DH36">
            <v>0</v>
          </cell>
          <cell r="DI36">
            <v>0</v>
          </cell>
          <cell r="DJ36">
            <v>0</v>
          </cell>
          <cell r="DK36">
            <v>0</v>
          </cell>
          <cell r="DL36">
            <v>0</v>
          </cell>
          <cell r="DM36">
            <v>0</v>
          </cell>
          <cell r="DN36">
            <v>1.3091666666666666</v>
          </cell>
          <cell r="DO36">
            <v>209.30916666666667</v>
          </cell>
          <cell r="DP36">
            <v>209.30916666666667</v>
          </cell>
          <cell r="DQ36">
            <v>9.0002941666666665</v>
          </cell>
          <cell r="DR36">
            <v>4.2999999999999997E-2</v>
          </cell>
          <cell r="DS36">
            <v>218.30946083333333</v>
          </cell>
          <cell r="DT36">
            <v>1.5052777777777777</v>
          </cell>
          <cell r="DU36">
            <v>0</v>
          </cell>
          <cell r="DV36">
            <v>0</v>
          </cell>
          <cell r="DW36">
            <v>0</v>
          </cell>
          <cell r="DX36">
            <v>0</v>
          </cell>
          <cell r="DY36">
            <v>0</v>
          </cell>
          <cell r="DZ36">
            <v>0</v>
          </cell>
          <cell r="EA36">
            <v>0.95877277085330781</v>
          </cell>
          <cell r="EB36">
            <v>51.337000000000003</v>
          </cell>
          <cell r="EC36">
            <v>11207.352790800835</v>
          </cell>
          <cell r="ED36">
            <v>0</v>
          </cell>
          <cell r="EE36">
            <v>2</v>
          </cell>
          <cell r="EF36">
            <v>0</v>
          </cell>
          <cell r="EG36">
            <v>0</v>
          </cell>
          <cell r="EH36">
            <v>0</v>
          </cell>
          <cell r="EI36">
            <v>0</v>
          </cell>
          <cell r="EJ36">
            <v>0</v>
          </cell>
          <cell r="EK36">
            <v>0</v>
          </cell>
          <cell r="EL36">
            <v>0</v>
          </cell>
          <cell r="EM36">
            <v>0</v>
          </cell>
          <cell r="EN36">
            <v>0</v>
          </cell>
          <cell r="EO36">
            <v>0</v>
          </cell>
          <cell r="EP36">
            <v>0</v>
          </cell>
          <cell r="EQ36">
            <v>0</v>
          </cell>
          <cell r="ER36">
            <v>0</v>
          </cell>
          <cell r="ES36">
            <v>0</v>
          </cell>
          <cell r="ET36">
            <v>0</v>
          </cell>
          <cell r="EU36">
            <v>0</v>
          </cell>
          <cell r="EV36">
            <v>0</v>
          </cell>
          <cell r="EW36">
            <v>0</v>
          </cell>
        </row>
        <row r="37">
          <cell r="A37">
            <v>42165</v>
          </cell>
          <cell r="B37">
            <v>50</v>
          </cell>
          <cell r="C37" t="str">
            <v>Wed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53.627000000000002</v>
          </cell>
          <cell r="BF37">
            <v>118.495</v>
          </cell>
          <cell r="BG37">
            <v>0</v>
          </cell>
          <cell r="BH37">
            <v>106.83555555555556</v>
          </cell>
          <cell r="BI37">
            <v>0</v>
          </cell>
          <cell r="BJ37">
            <v>225.33055555555558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0</v>
          </cell>
          <cell r="BQ37">
            <v>0</v>
          </cell>
          <cell r="BR37">
            <v>0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0</v>
          </cell>
          <cell r="BY37">
            <v>0</v>
          </cell>
          <cell r="BZ37">
            <v>0</v>
          </cell>
          <cell r="CA37">
            <v>0</v>
          </cell>
          <cell r="CB37">
            <v>0</v>
          </cell>
          <cell r="CC37">
            <v>0</v>
          </cell>
          <cell r="CD37">
            <v>0</v>
          </cell>
          <cell r="CE37">
            <v>0</v>
          </cell>
          <cell r="CF37">
            <v>0</v>
          </cell>
          <cell r="CG37">
            <v>0</v>
          </cell>
          <cell r="CH37">
            <v>0</v>
          </cell>
          <cell r="CI37">
            <v>0</v>
          </cell>
          <cell r="CJ37">
            <v>0</v>
          </cell>
          <cell r="CK37">
            <v>0</v>
          </cell>
          <cell r="CL37">
            <v>0</v>
          </cell>
          <cell r="CM37">
            <v>0</v>
          </cell>
          <cell r="CN37">
            <v>0</v>
          </cell>
          <cell r="CO37">
            <v>0</v>
          </cell>
          <cell r="CP37">
            <v>118.495</v>
          </cell>
          <cell r="CQ37">
            <v>0</v>
          </cell>
          <cell r="CR37">
            <v>9.8286111111111119</v>
          </cell>
          <cell r="CS37">
            <v>19.329444444444444</v>
          </cell>
          <cell r="CT37">
            <v>0</v>
          </cell>
          <cell r="CU37">
            <v>0</v>
          </cell>
          <cell r="CV37">
            <v>72.97</v>
          </cell>
          <cell r="CW37">
            <v>0</v>
          </cell>
          <cell r="CX37">
            <v>1.7491666666666668</v>
          </cell>
          <cell r="CY37">
            <v>0</v>
          </cell>
          <cell r="CZ37">
            <v>0</v>
          </cell>
          <cell r="DA37">
            <v>0</v>
          </cell>
          <cell r="DB37">
            <v>0</v>
          </cell>
          <cell r="DC37">
            <v>0</v>
          </cell>
          <cell r="DD37">
            <v>0</v>
          </cell>
          <cell r="DE37">
            <v>0</v>
          </cell>
          <cell r="DF37">
            <v>0</v>
          </cell>
          <cell r="DG37">
            <v>0</v>
          </cell>
          <cell r="DH37">
            <v>0</v>
          </cell>
          <cell r="DI37">
            <v>0</v>
          </cell>
          <cell r="DJ37">
            <v>0</v>
          </cell>
          <cell r="DK37">
            <v>0</v>
          </cell>
          <cell r="DL37">
            <v>0</v>
          </cell>
          <cell r="DM37">
            <v>0</v>
          </cell>
          <cell r="DN37">
            <v>1.7491666666666668</v>
          </cell>
          <cell r="DO37">
            <v>222.37222222222223</v>
          </cell>
          <cell r="DP37">
            <v>222.37222222222223</v>
          </cell>
          <cell r="DQ37">
            <v>9.5620055555555545</v>
          </cell>
          <cell r="DR37">
            <v>4.2999999999999997E-2</v>
          </cell>
          <cell r="DS37">
            <v>231.93422777777778</v>
          </cell>
          <cell r="DT37">
            <v>2.9561111111111109</v>
          </cell>
          <cell r="DU37">
            <v>2.2222222222222222E-3</v>
          </cell>
          <cell r="DV37">
            <v>0</v>
          </cell>
          <cell r="DW37">
            <v>0</v>
          </cell>
          <cell r="DX37">
            <v>0</v>
          </cell>
          <cell r="DY37">
            <v>0</v>
          </cell>
          <cell r="DZ37">
            <v>0</v>
          </cell>
          <cell r="EA37">
            <v>0.95877277085330781</v>
          </cell>
          <cell r="EB37">
            <v>53.627000000000002</v>
          </cell>
          <cell r="EC37">
            <v>12437.93683303889</v>
          </cell>
          <cell r="ED37">
            <v>0</v>
          </cell>
          <cell r="EE37">
            <v>3</v>
          </cell>
          <cell r="EF37">
            <v>4.4444444444444439E-2</v>
          </cell>
          <cell r="EG37">
            <v>0</v>
          </cell>
          <cell r="EH37">
            <v>0</v>
          </cell>
          <cell r="EI37">
            <v>0</v>
          </cell>
          <cell r="EJ37">
            <v>0</v>
          </cell>
          <cell r="EK37">
            <v>0</v>
          </cell>
          <cell r="EL37">
            <v>0</v>
          </cell>
          <cell r="EM37">
            <v>0</v>
          </cell>
          <cell r="EN37">
            <v>0</v>
          </cell>
          <cell r="EO37">
            <v>0</v>
          </cell>
          <cell r="EP37">
            <v>0</v>
          </cell>
          <cell r="EQ37">
            <v>0</v>
          </cell>
          <cell r="ER37">
            <v>0</v>
          </cell>
          <cell r="ES37">
            <v>0</v>
          </cell>
          <cell r="ET37">
            <v>0</v>
          </cell>
          <cell r="EU37">
            <v>0</v>
          </cell>
          <cell r="EV37">
            <v>0</v>
          </cell>
          <cell r="EW37">
            <v>0</v>
          </cell>
        </row>
        <row r="38">
          <cell r="A38">
            <v>42166</v>
          </cell>
          <cell r="B38">
            <v>50</v>
          </cell>
          <cell r="C38" t="str">
            <v>Thu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53.615000000000002</v>
          </cell>
          <cell r="BF38">
            <v>119.995</v>
          </cell>
          <cell r="BG38">
            <v>0</v>
          </cell>
          <cell r="BH38">
            <v>76.865555555555559</v>
          </cell>
          <cell r="BI38">
            <v>0</v>
          </cell>
          <cell r="BJ38">
            <v>196.86055555555555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0</v>
          </cell>
          <cell r="BQ38">
            <v>0</v>
          </cell>
          <cell r="BR38">
            <v>0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BZ38">
            <v>0</v>
          </cell>
          <cell r="CA38">
            <v>0</v>
          </cell>
          <cell r="CB38">
            <v>0</v>
          </cell>
          <cell r="CC38">
            <v>0</v>
          </cell>
          <cell r="CD38">
            <v>0</v>
          </cell>
          <cell r="CE38">
            <v>0</v>
          </cell>
          <cell r="CF38">
            <v>0</v>
          </cell>
          <cell r="CG38">
            <v>0</v>
          </cell>
          <cell r="CH38">
            <v>0</v>
          </cell>
          <cell r="CI38">
            <v>0</v>
          </cell>
          <cell r="CJ38">
            <v>0</v>
          </cell>
          <cell r="CK38">
            <v>0</v>
          </cell>
          <cell r="CL38">
            <v>0</v>
          </cell>
          <cell r="CM38">
            <v>0</v>
          </cell>
          <cell r="CN38">
            <v>0</v>
          </cell>
          <cell r="CO38">
            <v>0</v>
          </cell>
          <cell r="CP38">
            <v>119.995</v>
          </cell>
          <cell r="CQ38">
            <v>0</v>
          </cell>
          <cell r="CR38">
            <v>0</v>
          </cell>
          <cell r="CS38">
            <v>22.884444444444444</v>
          </cell>
          <cell r="CT38">
            <v>0</v>
          </cell>
          <cell r="CU38">
            <v>0</v>
          </cell>
          <cell r="CV38">
            <v>52.323055555555555</v>
          </cell>
          <cell r="CW38">
            <v>0</v>
          </cell>
          <cell r="CX38">
            <v>0.63583333333333336</v>
          </cell>
          <cell r="CY38">
            <v>0</v>
          </cell>
          <cell r="CZ38">
            <v>0</v>
          </cell>
          <cell r="DA38">
            <v>0</v>
          </cell>
          <cell r="DB38">
            <v>0</v>
          </cell>
          <cell r="DC38">
            <v>0</v>
          </cell>
          <cell r="DD38">
            <v>0</v>
          </cell>
          <cell r="DE38">
            <v>0</v>
          </cell>
          <cell r="DF38">
            <v>0</v>
          </cell>
          <cell r="DG38">
            <v>0</v>
          </cell>
          <cell r="DH38">
            <v>0</v>
          </cell>
          <cell r="DI38">
            <v>0</v>
          </cell>
          <cell r="DJ38">
            <v>0</v>
          </cell>
          <cell r="DK38">
            <v>0</v>
          </cell>
          <cell r="DL38">
            <v>0</v>
          </cell>
          <cell r="DM38">
            <v>0</v>
          </cell>
          <cell r="DN38">
            <v>0.63583333333333336</v>
          </cell>
          <cell r="DO38">
            <v>195.83833333333334</v>
          </cell>
          <cell r="DP38">
            <v>195.83833333333334</v>
          </cell>
          <cell r="DQ38">
            <v>8.4210483333333332</v>
          </cell>
          <cell r="DR38">
            <v>4.2999999999999997E-2</v>
          </cell>
          <cell r="DS38">
            <v>204.25938166666668</v>
          </cell>
          <cell r="DT38">
            <v>1.0222222222222221</v>
          </cell>
          <cell r="DU38">
            <v>0</v>
          </cell>
          <cell r="DV38">
            <v>0</v>
          </cell>
          <cell r="DW38">
            <v>0</v>
          </cell>
          <cell r="DX38">
            <v>0</v>
          </cell>
          <cell r="DY38">
            <v>0</v>
          </cell>
          <cell r="DZ38">
            <v>0</v>
          </cell>
          <cell r="EA38">
            <v>0.9587727708533077</v>
          </cell>
          <cell r="EB38">
            <v>53.615000000000002</v>
          </cell>
          <cell r="EC38">
            <v>10951.366748058335</v>
          </cell>
          <cell r="ED38">
            <v>0</v>
          </cell>
          <cell r="EE38">
            <v>3</v>
          </cell>
          <cell r="EF38">
            <v>0</v>
          </cell>
          <cell r="EG38">
            <v>0</v>
          </cell>
          <cell r="EH38">
            <v>0</v>
          </cell>
          <cell r="EI38">
            <v>0</v>
          </cell>
          <cell r="EJ38">
            <v>0</v>
          </cell>
          <cell r="EK38">
            <v>0</v>
          </cell>
          <cell r="EL38">
            <v>0</v>
          </cell>
          <cell r="EM38">
            <v>0</v>
          </cell>
          <cell r="EN38">
            <v>0</v>
          </cell>
          <cell r="EO38">
            <v>0</v>
          </cell>
          <cell r="EP38">
            <v>0</v>
          </cell>
          <cell r="EQ38">
            <v>0</v>
          </cell>
          <cell r="ER38">
            <v>0</v>
          </cell>
          <cell r="ES38">
            <v>0</v>
          </cell>
          <cell r="ET38">
            <v>0</v>
          </cell>
          <cell r="EU38">
            <v>0</v>
          </cell>
          <cell r="EV38">
            <v>0</v>
          </cell>
          <cell r="EW38">
            <v>0</v>
          </cell>
        </row>
        <row r="39">
          <cell r="A39">
            <v>42167</v>
          </cell>
          <cell r="B39">
            <v>50</v>
          </cell>
          <cell r="C39" t="str">
            <v>Fri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51.314</v>
          </cell>
          <cell r="BF39">
            <v>111.995</v>
          </cell>
          <cell r="BG39">
            <v>0</v>
          </cell>
          <cell r="BH39">
            <v>69.579444444444448</v>
          </cell>
          <cell r="BI39">
            <v>0</v>
          </cell>
          <cell r="BJ39">
            <v>181.57444444444445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  <cell r="BP39">
            <v>0</v>
          </cell>
          <cell r="BQ39">
            <v>0</v>
          </cell>
          <cell r="BR39">
            <v>0</v>
          </cell>
          <cell r="BS39">
            <v>0</v>
          </cell>
          <cell r="BT39">
            <v>0</v>
          </cell>
          <cell r="BU39">
            <v>0</v>
          </cell>
          <cell r="BV39">
            <v>0</v>
          </cell>
          <cell r="BW39">
            <v>0</v>
          </cell>
          <cell r="BX39">
            <v>0</v>
          </cell>
          <cell r="BY39">
            <v>0</v>
          </cell>
          <cell r="BZ39">
            <v>0</v>
          </cell>
          <cell r="CA39">
            <v>0</v>
          </cell>
          <cell r="CB39">
            <v>0</v>
          </cell>
          <cell r="CC39">
            <v>0</v>
          </cell>
          <cell r="CD39">
            <v>0</v>
          </cell>
          <cell r="CE39">
            <v>0</v>
          </cell>
          <cell r="CF39">
            <v>0</v>
          </cell>
          <cell r="CG39">
            <v>0</v>
          </cell>
          <cell r="CH39">
            <v>0</v>
          </cell>
          <cell r="CI39">
            <v>0</v>
          </cell>
          <cell r="CJ39">
            <v>0</v>
          </cell>
          <cell r="CK39">
            <v>0</v>
          </cell>
          <cell r="CL39">
            <v>0</v>
          </cell>
          <cell r="CM39">
            <v>0</v>
          </cell>
          <cell r="CN39">
            <v>0</v>
          </cell>
          <cell r="CO39">
            <v>0</v>
          </cell>
          <cell r="CP39">
            <v>111.995</v>
          </cell>
          <cell r="CQ39">
            <v>0</v>
          </cell>
          <cell r="CR39">
            <v>0</v>
          </cell>
          <cell r="CS39">
            <v>17.746944444444445</v>
          </cell>
          <cell r="CT39">
            <v>0</v>
          </cell>
          <cell r="CU39">
            <v>0</v>
          </cell>
          <cell r="CV39">
            <v>50.93138888888889</v>
          </cell>
          <cell r="CW39">
            <v>0</v>
          </cell>
          <cell r="CX39">
            <v>0.90111111111111108</v>
          </cell>
          <cell r="CY39">
            <v>0</v>
          </cell>
          <cell r="CZ39">
            <v>0</v>
          </cell>
          <cell r="DA39">
            <v>0</v>
          </cell>
          <cell r="DB39">
            <v>0</v>
          </cell>
          <cell r="DC39">
            <v>0</v>
          </cell>
          <cell r="DD39">
            <v>0</v>
          </cell>
          <cell r="DE39">
            <v>0</v>
          </cell>
          <cell r="DF39">
            <v>0</v>
          </cell>
          <cell r="DG39">
            <v>0</v>
          </cell>
          <cell r="DH39">
            <v>0</v>
          </cell>
          <cell r="DI39">
            <v>0</v>
          </cell>
          <cell r="DJ39">
            <v>0</v>
          </cell>
          <cell r="DK39">
            <v>0</v>
          </cell>
          <cell r="DL39">
            <v>0</v>
          </cell>
          <cell r="DM39">
            <v>0</v>
          </cell>
          <cell r="DN39">
            <v>0.90111111111111108</v>
          </cell>
          <cell r="DO39">
            <v>181.57444444444445</v>
          </cell>
          <cell r="DP39">
            <v>181.57444444444445</v>
          </cell>
          <cell r="DQ39">
            <v>7.8077011111111112</v>
          </cell>
          <cell r="DR39">
            <v>4.2999999999999997E-2</v>
          </cell>
          <cell r="DS39">
            <v>189.38214555555555</v>
          </cell>
          <cell r="DT39">
            <v>0</v>
          </cell>
          <cell r="DU39">
            <v>0</v>
          </cell>
          <cell r="DV39">
            <v>0</v>
          </cell>
          <cell r="DW39">
            <v>0</v>
          </cell>
          <cell r="DX39">
            <v>0</v>
          </cell>
          <cell r="DY39">
            <v>0</v>
          </cell>
          <cell r="DZ39">
            <v>0</v>
          </cell>
          <cell r="EA39">
            <v>0.95877277085330781</v>
          </cell>
          <cell r="EB39">
            <v>51.314</v>
          </cell>
          <cell r="EC39">
            <v>9717.9554170377778</v>
          </cell>
          <cell r="ED39">
            <v>0</v>
          </cell>
          <cell r="EE39">
            <v>3</v>
          </cell>
          <cell r="EF39">
            <v>0</v>
          </cell>
          <cell r="EG39">
            <v>0</v>
          </cell>
          <cell r="EH39">
            <v>0</v>
          </cell>
          <cell r="EI39">
            <v>0</v>
          </cell>
          <cell r="EJ39">
            <v>0</v>
          </cell>
          <cell r="EK39">
            <v>0</v>
          </cell>
          <cell r="EL39">
            <v>0</v>
          </cell>
          <cell r="EM39">
            <v>0</v>
          </cell>
          <cell r="EN39">
            <v>0</v>
          </cell>
          <cell r="EO39">
            <v>0</v>
          </cell>
          <cell r="EP39">
            <v>0</v>
          </cell>
          <cell r="EQ39">
            <v>0</v>
          </cell>
          <cell r="ER39">
            <v>0</v>
          </cell>
          <cell r="ES39">
            <v>0</v>
          </cell>
          <cell r="ET39">
            <v>0</v>
          </cell>
          <cell r="EU39">
            <v>0</v>
          </cell>
          <cell r="EV39">
            <v>0</v>
          </cell>
          <cell r="EW39">
            <v>0</v>
          </cell>
        </row>
        <row r="40">
          <cell r="A40">
            <v>42168</v>
          </cell>
          <cell r="B40">
            <v>50</v>
          </cell>
          <cell r="C40" t="str">
            <v>Sat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56.614000000000004</v>
          </cell>
          <cell r="BF40">
            <v>0</v>
          </cell>
          <cell r="BG40">
            <v>0</v>
          </cell>
          <cell r="BH40">
            <v>25.200833333333332</v>
          </cell>
          <cell r="BI40">
            <v>0</v>
          </cell>
          <cell r="BJ40">
            <v>25.200833333333332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0</v>
          </cell>
          <cell r="BQ40">
            <v>0</v>
          </cell>
          <cell r="BR40">
            <v>0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BZ40">
            <v>0</v>
          </cell>
          <cell r="CA40">
            <v>0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  <cell r="CF40">
            <v>0</v>
          </cell>
          <cell r="CG40">
            <v>0</v>
          </cell>
          <cell r="CH40">
            <v>0</v>
          </cell>
          <cell r="CI40">
            <v>0</v>
          </cell>
          <cell r="CJ40">
            <v>0</v>
          </cell>
          <cell r="CK40">
            <v>0</v>
          </cell>
          <cell r="CL40">
            <v>0</v>
          </cell>
          <cell r="CM40">
            <v>0</v>
          </cell>
          <cell r="CN40">
            <v>0</v>
          </cell>
          <cell r="CO40">
            <v>0</v>
          </cell>
          <cell r="CP40">
            <v>0</v>
          </cell>
          <cell r="CQ40">
            <v>0</v>
          </cell>
          <cell r="CR40">
            <v>0</v>
          </cell>
          <cell r="CS40">
            <v>9.9313888888888897</v>
          </cell>
          <cell r="CT40">
            <v>0</v>
          </cell>
          <cell r="CU40">
            <v>0</v>
          </cell>
          <cell r="CV40">
            <v>8.5652777777777782</v>
          </cell>
          <cell r="CW40">
            <v>0</v>
          </cell>
          <cell r="CX40">
            <v>6.7041666666666666</v>
          </cell>
          <cell r="CY40">
            <v>0</v>
          </cell>
          <cell r="CZ40">
            <v>0</v>
          </cell>
          <cell r="DA40">
            <v>0</v>
          </cell>
          <cell r="DB40">
            <v>0</v>
          </cell>
          <cell r="DC40">
            <v>0</v>
          </cell>
          <cell r="DD40">
            <v>0</v>
          </cell>
          <cell r="DE40">
            <v>0</v>
          </cell>
          <cell r="DF40">
            <v>0</v>
          </cell>
          <cell r="DG40">
            <v>0</v>
          </cell>
          <cell r="DH40">
            <v>0</v>
          </cell>
          <cell r="DI40">
            <v>0</v>
          </cell>
          <cell r="DJ40">
            <v>0</v>
          </cell>
          <cell r="DK40">
            <v>0</v>
          </cell>
          <cell r="DL40">
            <v>0</v>
          </cell>
          <cell r="DM40">
            <v>0</v>
          </cell>
          <cell r="DN40">
            <v>6.7041666666666666</v>
          </cell>
          <cell r="DO40">
            <v>25.200833333333335</v>
          </cell>
          <cell r="DP40">
            <v>25.200833333333335</v>
          </cell>
          <cell r="DQ40">
            <v>1.0836358333333334</v>
          </cell>
          <cell r="DR40">
            <v>4.2999999999999997E-2</v>
          </cell>
          <cell r="DS40">
            <v>26.284469166666668</v>
          </cell>
          <cell r="DT40">
            <v>0</v>
          </cell>
          <cell r="DU40">
            <v>0</v>
          </cell>
          <cell r="DV40">
            <v>0</v>
          </cell>
          <cell r="DW40">
            <v>0</v>
          </cell>
          <cell r="DX40">
            <v>0</v>
          </cell>
          <cell r="DY40">
            <v>0</v>
          </cell>
          <cell r="DZ40">
            <v>0</v>
          </cell>
          <cell r="EA40">
            <v>0.95877277085330781</v>
          </cell>
          <cell r="EB40">
            <v>56.613999999999997</v>
          </cell>
          <cell r="EC40">
            <v>1488.0689374016667</v>
          </cell>
          <cell r="ED40">
            <v>0</v>
          </cell>
          <cell r="EE40">
            <v>0</v>
          </cell>
          <cell r="EF40">
            <v>0</v>
          </cell>
          <cell r="EG40">
            <v>0</v>
          </cell>
          <cell r="EH40">
            <v>0</v>
          </cell>
          <cell r="EI40">
            <v>0</v>
          </cell>
          <cell r="EJ40">
            <v>0</v>
          </cell>
          <cell r="EK40">
            <v>0</v>
          </cell>
          <cell r="EL40">
            <v>0</v>
          </cell>
          <cell r="EM40">
            <v>0</v>
          </cell>
          <cell r="EN40">
            <v>0</v>
          </cell>
          <cell r="EO40">
            <v>0</v>
          </cell>
          <cell r="EP40">
            <v>0</v>
          </cell>
          <cell r="EQ40">
            <v>0</v>
          </cell>
          <cell r="ER40">
            <v>0</v>
          </cell>
          <cell r="ES40">
            <v>0</v>
          </cell>
          <cell r="ET40">
            <v>0</v>
          </cell>
          <cell r="EU40">
            <v>0</v>
          </cell>
          <cell r="EV40">
            <v>0</v>
          </cell>
          <cell r="EW40">
            <v>0</v>
          </cell>
        </row>
        <row r="41">
          <cell r="A41">
            <v>42169</v>
          </cell>
          <cell r="B41">
            <v>50</v>
          </cell>
          <cell r="C41" t="str">
            <v>Sun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78.968000000000004</v>
          </cell>
          <cell r="BF41">
            <v>0</v>
          </cell>
          <cell r="BG41">
            <v>0</v>
          </cell>
          <cell r="BH41">
            <v>14.240277777777777</v>
          </cell>
          <cell r="BI41">
            <v>0</v>
          </cell>
          <cell r="BJ41">
            <v>14.240277777777777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  <cell r="BP41">
            <v>0</v>
          </cell>
          <cell r="BQ41">
            <v>0</v>
          </cell>
          <cell r="BR41">
            <v>0</v>
          </cell>
          <cell r="BS41">
            <v>0</v>
          </cell>
          <cell r="BT41">
            <v>0</v>
          </cell>
          <cell r="BU41">
            <v>0</v>
          </cell>
          <cell r="BV41">
            <v>0</v>
          </cell>
          <cell r="BW41">
            <v>0</v>
          </cell>
          <cell r="BX41">
            <v>0</v>
          </cell>
          <cell r="BY41">
            <v>0</v>
          </cell>
          <cell r="BZ41">
            <v>0</v>
          </cell>
          <cell r="CA41">
            <v>0</v>
          </cell>
          <cell r="CB41">
            <v>0</v>
          </cell>
          <cell r="CC41">
            <v>0</v>
          </cell>
          <cell r="CD41">
            <v>0</v>
          </cell>
          <cell r="CE41">
            <v>0</v>
          </cell>
          <cell r="CF41">
            <v>0</v>
          </cell>
          <cell r="CG41">
            <v>0</v>
          </cell>
          <cell r="CH41">
            <v>0</v>
          </cell>
          <cell r="CI41">
            <v>0</v>
          </cell>
          <cell r="CJ41">
            <v>0</v>
          </cell>
          <cell r="CK41">
            <v>0</v>
          </cell>
          <cell r="CL41">
            <v>0</v>
          </cell>
          <cell r="CM41">
            <v>0</v>
          </cell>
          <cell r="CN41">
            <v>0</v>
          </cell>
          <cell r="CO41">
            <v>0</v>
          </cell>
          <cell r="CP41">
            <v>0</v>
          </cell>
          <cell r="CQ41">
            <v>0</v>
          </cell>
          <cell r="CR41">
            <v>9.8224999999999998</v>
          </cell>
          <cell r="CS41">
            <v>0</v>
          </cell>
          <cell r="CT41">
            <v>0</v>
          </cell>
          <cell r="CU41">
            <v>0</v>
          </cell>
          <cell r="CV41">
            <v>4.4177777777777774</v>
          </cell>
          <cell r="CW41">
            <v>0</v>
          </cell>
          <cell r="CX41">
            <v>0</v>
          </cell>
          <cell r="CY41">
            <v>0</v>
          </cell>
          <cell r="CZ41">
            <v>0</v>
          </cell>
          <cell r="DA41">
            <v>0</v>
          </cell>
          <cell r="DB41">
            <v>0</v>
          </cell>
          <cell r="DC41">
            <v>0</v>
          </cell>
          <cell r="DD41">
            <v>0</v>
          </cell>
          <cell r="DE41">
            <v>0</v>
          </cell>
          <cell r="DF41">
            <v>0</v>
          </cell>
          <cell r="DG41">
            <v>0</v>
          </cell>
          <cell r="DH41">
            <v>0</v>
          </cell>
          <cell r="DI41">
            <v>0</v>
          </cell>
          <cell r="DJ41">
            <v>0</v>
          </cell>
          <cell r="DK41">
            <v>0</v>
          </cell>
          <cell r="DL41">
            <v>0</v>
          </cell>
          <cell r="DM41">
            <v>0</v>
          </cell>
          <cell r="DN41">
            <v>0</v>
          </cell>
          <cell r="DO41">
            <v>14.240277777777777</v>
          </cell>
          <cell r="DP41">
            <v>14.240277777777777</v>
          </cell>
          <cell r="DQ41">
            <v>0.61233194444444439</v>
          </cell>
          <cell r="DR41">
            <v>4.2999999999999997E-2</v>
          </cell>
          <cell r="DS41">
            <v>14.852609722222221</v>
          </cell>
          <cell r="DT41">
            <v>0</v>
          </cell>
          <cell r="DU41">
            <v>0</v>
          </cell>
          <cell r="DV41">
            <v>0</v>
          </cell>
          <cell r="DW41">
            <v>0</v>
          </cell>
          <cell r="DX41">
            <v>0</v>
          </cell>
          <cell r="DY41">
            <v>0</v>
          </cell>
          <cell r="DZ41">
            <v>0</v>
          </cell>
          <cell r="EA41">
            <v>0.95877277085330781</v>
          </cell>
          <cell r="EB41">
            <v>78.968000000000004</v>
          </cell>
          <cell r="EC41">
            <v>1172.8808845444444</v>
          </cell>
          <cell r="ED41">
            <v>0</v>
          </cell>
          <cell r="EE41">
            <v>0</v>
          </cell>
          <cell r="EF41">
            <v>0</v>
          </cell>
          <cell r="EG41">
            <v>0</v>
          </cell>
          <cell r="EH41">
            <v>0</v>
          </cell>
          <cell r="EI41">
            <v>0</v>
          </cell>
          <cell r="EJ41">
            <v>0</v>
          </cell>
          <cell r="EK41">
            <v>0</v>
          </cell>
          <cell r="EL41">
            <v>0</v>
          </cell>
          <cell r="EM41">
            <v>0</v>
          </cell>
          <cell r="EN41">
            <v>0</v>
          </cell>
          <cell r="EO41">
            <v>0</v>
          </cell>
          <cell r="EP41">
            <v>0</v>
          </cell>
          <cell r="EQ41">
            <v>0</v>
          </cell>
          <cell r="ER41">
            <v>0</v>
          </cell>
          <cell r="ES41">
            <v>0</v>
          </cell>
          <cell r="ET41">
            <v>0</v>
          </cell>
          <cell r="EU41">
            <v>0</v>
          </cell>
          <cell r="EV41">
            <v>0</v>
          </cell>
          <cell r="EW41">
            <v>0</v>
          </cell>
        </row>
        <row r="42">
          <cell r="A42">
            <v>42170</v>
          </cell>
          <cell r="B42">
            <v>51</v>
          </cell>
          <cell r="C42" t="str">
            <v>Mon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55.143811412245974</v>
          </cell>
          <cell r="BF42">
            <v>103.995</v>
          </cell>
          <cell r="BG42">
            <v>0</v>
          </cell>
          <cell r="BH42">
            <v>67.282499999999999</v>
          </cell>
          <cell r="BI42">
            <v>0</v>
          </cell>
          <cell r="BJ42">
            <v>171.2775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0</v>
          </cell>
          <cell r="BQ42">
            <v>0</v>
          </cell>
          <cell r="BR42">
            <v>0</v>
          </cell>
          <cell r="BS42">
            <v>0</v>
          </cell>
          <cell r="BT42">
            <v>0</v>
          </cell>
          <cell r="BU42">
            <v>0</v>
          </cell>
          <cell r="BV42">
            <v>0</v>
          </cell>
          <cell r="BW42">
            <v>0</v>
          </cell>
          <cell r="BX42">
            <v>0</v>
          </cell>
          <cell r="BY42">
            <v>0</v>
          </cell>
          <cell r="BZ42">
            <v>0</v>
          </cell>
          <cell r="CA42">
            <v>0</v>
          </cell>
          <cell r="CB42">
            <v>0</v>
          </cell>
          <cell r="CC42">
            <v>0</v>
          </cell>
          <cell r="CD42">
            <v>0</v>
          </cell>
          <cell r="CE42">
            <v>0</v>
          </cell>
          <cell r="CF42">
            <v>0</v>
          </cell>
          <cell r="CG42">
            <v>0</v>
          </cell>
          <cell r="CH42">
            <v>0</v>
          </cell>
          <cell r="CI42">
            <v>0</v>
          </cell>
          <cell r="CJ42">
            <v>0</v>
          </cell>
          <cell r="CK42">
            <v>0</v>
          </cell>
          <cell r="CL42">
            <v>0</v>
          </cell>
          <cell r="CM42">
            <v>0</v>
          </cell>
          <cell r="CN42">
            <v>0</v>
          </cell>
          <cell r="CO42">
            <v>0</v>
          </cell>
          <cell r="CP42">
            <v>103.995</v>
          </cell>
          <cell r="CQ42">
            <v>0</v>
          </cell>
          <cell r="CR42">
            <v>9.9233333333333338</v>
          </cell>
          <cell r="CS42">
            <v>10.074722222222222</v>
          </cell>
          <cell r="CT42">
            <v>0</v>
          </cell>
          <cell r="CU42">
            <v>0</v>
          </cell>
          <cell r="CV42">
            <v>46.16</v>
          </cell>
          <cell r="CW42">
            <v>0</v>
          </cell>
          <cell r="CX42">
            <v>0.64166666666666672</v>
          </cell>
          <cell r="CY42">
            <v>0</v>
          </cell>
          <cell r="CZ42">
            <v>0</v>
          </cell>
          <cell r="DA42">
            <v>0</v>
          </cell>
          <cell r="DB42">
            <v>0</v>
          </cell>
          <cell r="DC42">
            <v>0</v>
          </cell>
          <cell r="DD42">
            <v>0</v>
          </cell>
          <cell r="DE42">
            <v>0</v>
          </cell>
          <cell r="DF42">
            <v>0</v>
          </cell>
          <cell r="DG42">
            <v>0</v>
          </cell>
          <cell r="DH42">
            <v>0</v>
          </cell>
          <cell r="DI42">
            <v>0</v>
          </cell>
          <cell r="DJ42">
            <v>0</v>
          </cell>
          <cell r="DK42">
            <v>0</v>
          </cell>
          <cell r="DL42">
            <v>0</v>
          </cell>
          <cell r="DM42">
            <v>0</v>
          </cell>
          <cell r="DN42">
            <v>0.64166666666666672</v>
          </cell>
          <cell r="DO42">
            <v>170.79472222222225</v>
          </cell>
          <cell r="DP42">
            <v>170.79472222222225</v>
          </cell>
          <cell r="DQ42">
            <v>7.3441730555555562</v>
          </cell>
          <cell r="DR42">
            <v>4.2999999999999997E-2</v>
          </cell>
          <cell r="DS42">
            <v>178.13889527777781</v>
          </cell>
          <cell r="DT42">
            <v>0.48277777777777775</v>
          </cell>
          <cell r="DU42">
            <v>0</v>
          </cell>
          <cell r="DV42">
            <v>6</v>
          </cell>
          <cell r="DW42">
            <v>3.3681583073949146E-2</v>
          </cell>
          <cell r="DX42">
            <v>320.08199999999999</v>
          </cell>
          <cell r="DY42">
            <v>0</v>
          </cell>
          <cell r="DZ42">
            <v>0</v>
          </cell>
          <cell r="EA42">
            <v>0.95877277085330781</v>
          </cell>
          <cell r="EB42">
            <v>53.347000000000001</v>
          </cell>
          <cell r="EC42">
            <v>9823.257646383614</v>
          </cell>
          <cell r="ED42">
            <v>0</v>
          </cell>
          <cell r="EE42">
            <v>2</v>
          </cell>
          <cell r="EF42">
            <v>0</v>
          </cell>
          <cell r="EG42">
            <v>0</v>
          </cell>
          <cell r="EH42">
            <v>0</v>
          </cell>
          <cell r="EI42">
            <v>0</v>
          </cell>
          <cell r="EJ42">
            <v>0</v>
          </cell>
          <cell r="EK42">
            <v>0</v>
          </cell>
          <cell r="EL42">
            <v>0</v>
          </cell>
          <cell r="EM42">
            <v>0</v>
          </cell>
          <cell r="EN42">
            <v>0</v>
          </cell>
          <cell r="EO42">
            <v>0</v>
          </cell>
          <cell r="EP42">
            <v>0</v>
          </cell>
          <cell r="EQ42">
            <v>0</v>
          </cell>
          <cell r="ER42">
            <v>0</v>
          </cell>
          <cell r="ES42">
            <v>0</v>
          </cell>
          <cell r="ET42">
            <v>0</v>
          </cell>
          <cell r="EU42">
            <v>0</v>
          </cell>
          <cell r="EV42">
            <v>0</v>
          </cell>
          <cell r="EW42">
            <v>0</v>
          </cell>
        </row>
        <row r="43">
          <cell r="A43">
            <v>42171</v>
          </cell>
          <cell r="B43">
            <v>51</v>
          </cell>
          <cell r="C43" t="str">
            <v>Tue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51.342110309912798</v>
          </cell>
          <cell r="BF43">
            <v>111.05361111111111</v>
          </cell>
          <cell r="BG43">
            <v>0</v>
          </cell>
          <cell r="BH43">
            <v>82.45194444444445</v>
          </cell>
          <cell r="BI43">
            <v>0</v>
          </cell>
          <cell r="BJ43">
            <v>193.50555555555556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0</v>
          </cell>
          <cell r="BQ43">
            <v>0</v>
          </cell>
          <cell r="BR43">
            <v>0</v>
          </cell>
          <cell r="BS43">
            <v>0</v>
          </cell>
          <cell r="BT43">
            <v>0</v>
          </cell>
          <cell r="BU43">
            <v>0</v>
          </cell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BZ43">
            <v>0</v>
          </cell>
          <cell r="CA43">
            <v>0</v>
          </cell>
          <cell r="CB43">
            <v>0</v>
          </cell>
          <cell r="CC43">
            <v>0</v>
          </cell>
          <cell r="CD43">
            <v>0</v>
          </cell>
          <cell r="CE43">
            <v>0</v>
          </cell>
          <cell r="CF43">
            <v>0</v>
          </cell>
          <cell r="CG43">
            <v>0</v>
          </cell>
          <cell r="CH43">
            <v>0</v>
          </cell>
          <cell r="CI43">
            <v>0</v>
          </cell>
          <cell r="CJ43">
            <v>0</v>
          </cell>
          <cell r="CK43">
            <v>0</v>
          </cell>
          <cell r="CL43">
            <v>0</v>
          </cell>
          <cell r="CM43">
            <v>0</v>
          </cell>
          <cell r="CN43">
            <v>0</v>
          </cell>
          <cell r="CO43">
            <v>0</v>
          </cell>
          <cell r="CP43">
            <v>111.05361111111111</v>
          </cell>
          <cell r="CQ43">
            <v>0</v>
          </cell>
          <cell r="CR43">
            <v>9.836666666666666</v>
          </cell>
          <cell r="CS43">
            <v>26.710555555555555</v>
          </cell>
          <cell r="CT43">
            <v>0</v>
          </cell>
          <cell r="CU43">
            <v>0</v>
          </cell>
          <cell r="CV43">
            <v>43.588888888888889</v>
          </cell>
          <cell r="CW43">
            <v>0</v>
          </cell>
          <cell r="CX43">
            <v>1.4408333333333334</v>
          </cell>
          <cell r="CY43">
            <v>0</v>
          </cell>
          <cell r="CZ43">
            <v>0</v>
          </cell>
          <cell r="DA43">
            <v>0</v>
          </cell>
          <cell r="DB43">
            <v>0</v>
          </cell>
          <cell r="DC43">
            <v>0</v>
          </cell>
          <cell r="DD43">
            <v>0</v>
          </cell>
          <cell r="DE43">
            <v>0</v>
          </cell>
          <cell r="DF43">
            <v>0</v>
          </cell>
          <cell r="DG43">
            <v>0</v>
          </cell>
          <cell r="DH43">
            <v>0</v>
          </cell>
          <cell r="DI43">
            <v>0</v>
          </cell>
          <cell r="DJ43">
            <v>0</v>
          </cell>
          <cell r="DK43">
            <v>0</v>
          </cell>
          <cell r="DL43">
            <v>0</v>
          </cell>
          <cell r="DM43">
            <v>0</v>
          </cell>
          <cell r="DN43">
            <v>1.4408333333333334</v>
          </cell>
          <cell r="DO43">
            <v>192.63055555555553</v>
          </cell>
          <cell r="DP43">
            <v>192.63055555555553</v>
          </cell>
          <cell r="DQ43">
            <v>8.283113888888888</v>
          </cell>
          <cell r="DR43">
            <v>4.2999999999999997E-2</v>
          </cell>
          <cell r="DS43">
            <v>200.91366944444442</v>
          </cell>
          <cell r="DT43">
            <v>0.87749999999999995</v>
          </cell>
          <cell r="DU43">
            <v>1.6666666666666668E-3</v>
          </cell>
          <cell r="DV43">
            <v>0.02</v>
          </cell>
          <cell r="DW43">
            <v>9.9544381494728258E-5</v>
          </cell>
          <cell r="DX43">
            <v>1.02674</v>
          </cell>
          <cell r="DY43">
            <v>0</v>
          </cell>
          <cell r="DZ43">
            <v>0</v>
          </cell>
          <cell r="EA43">
            <v>0.9587727708533077</v>
          </cell>
          <cell r="EB43">
            <v>51.337000000000003</v>
          </cell>
          <cell r="EC43">
            <v>10315.331788269443</v>
          </cell>
          <cell r="ED43">
            <v>0</v>
          </cell>
          <cell r="EE43">
            <v>2</v>
          </cell>
          <cell r="EF43">
            <v>0.05</v>
          </cell>
          <cell r="EG43">
            <v>0</v>
          </cell>
          <cell r="EH43">
            <v>0</v>
          </cell>
          <cell r="EI43">
            <v>0</v>
          </cell>
          <cell r="EJ43">
            <v>0</v>
          </cell>
          <cell r="EK43">
            <v>0</v>
          </cell>
          <cell r="EL43">
            <v>0</v>
          </cell>
          <cell r="EM43">
            <v>0</v>
          </cell>
          <cell r="EN43">
            <v>0</v>
          </cell>
          <cell r="EO43">
            <v>0</v>
          </cell>
          <cell r="EP43">
            <v>0</v>
          </cell>
          <cell r="EQ43">
            <v>0</v>
          </cell>
          <cell r="ER43">
            <v>0</v>
          </cell>
          <cell r="ES43">
            <v>0</v>
          </cell>
          <cell r="ET43">
            <v>0</v>
          </cell>
          <cell r="EU43">
            <v>0</v>
          </cell>
          <cell r="EV43">
            <v>0</v>
          </cell>
          <cell r="EW43">
            <v>0</v>
          </cell>
        </row>
        <row r="44">
          <cell r="A44">
            <v>42172</v>
          </cell>
          <cell r="B44">
            <v>51</v>
          </cell>
          <cell r="C44" t="str">
            <v>Wed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55.235869186274911</v>
          </cell>
          <cell r="BF44">
            <v>110.495</v>
          </cell>
          <cell r="BG44">
            <v>0</v>
          </cell>
          <cell r="BH44">
            <v>81.78333333336748</v>
          </cell>
          <cell r="BI44">
            <v>0</v>
          </cell>
          <cell r="BJ44">
            <v>192.27833333336747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0</v>
          </cell>
          <cell r="BQ44">
            <v>0</v>
          </cell>
          <cell r="BR44">
            <v>0</v>
          </cell>
          <cell r="BS44">
            <v>0</v>
          </cell>
          <cell r="BT44">
            <v>0</v>
          </cell>
          <cell r="BU44">
            <v>0</v>
          </cell>
          <cell r="BV44">
            <v>0</v>
          </cell>
          <cell r="BW44">
            <v>0</v>
          </cell>
          <cell r="BX44">
            <v>0</v>
          </cell>
          <cell r="BY44">
            <v>0</v>
          </cell>
          <cell r="BZ44">
            <v>0</v>
          </cell>
          <cell r="CA44">
            <v>0</v>
          </cell>
          <cell r="CB44">
            <v>0</v>
          </cell>
          <cell r="CC44">
            <v>0</v>
          </cell>
          <cell r="CD44">
            <v>0</v>
          </cell>
          <cell r="CE44">
            <v>0</v>
          </cell>
          <cell r="CF44">
            <v>0</v>
          </cell>
          <cell r="CG44">
            <v>0</v>
          </cell>
          <cell r="CH44">
            <v>0</v>
          </cell>
          <cell r="CI44">
            <v>0</v>
          </cell>
          <cell r="CJ44">
            <v>0</v>
          </cell>
          <cell r="CK44">
            <v>0</v>
          </cell>
          <cell r="CL44">
            <v>0</v>
          </cell>
          <cell r="CM44">
            <v>0</v>
          </cell>
          <cell r="CN44">
            <v>0</v>
          </cell>
          <cell r="CO44">
            <v>0</v>
          </cell>
          <cell r="CP44">
            <v>110.495</v>
          </cell>
          <cell r="CQ44">
            <v>0</v>
          </cell>
          <cell r="CR44">
            <v>0</v>
          </cell>
          <cell r="CS44">
            <v>29.347777777777779</v>
          </cell>
          <cell r="CT44">
            <v>0</v>
          </cell>
          <cell r="CU44">
            <v>0</v>
          </cell>
          <cell r="CV44">
            <v>51.038611111145258</v>
          </cell>
          <cell r="CW44">
            <v>0</v>
          </cell>
          <cell r="CX44">
            <v>0.86611111111111116</v>
          </cell>
          <cell r="CY44">
            <v>0</v>
          </cell>
          <cell r="CZ44">
            <v>0</v>
          </cell>
          <cell r="DA44">
            <v>0</v>
          </cell>
          <cell r="DB44">
            <v>0</v>
          </cell>
          <cell r="DC44">
            <v>0</v>
          </cell>
          <cell r="DD44">
            <v>0</v>
          </cell>
          <cell r="DE44">
            <v>0</v>
          </cell>
          <cell r="DF44">
            <v>0</v>
          </cell>
          <cell r="DG44">
            <v>0</v>
          </cell>
          <cell r="DH44">
            <v>0</v>
          </cell>
          <cell r="DI44">
            <v>0</v>
          </cell>
          <cell r="DJ44">
            <v>0</v>
          </cell>
          <cell r="DK44">
            <v>0</v>
          </cell>
          <cell r="DL44">
            <v>0</v>
          </cell>
          <cell r="DM44">
            <v>0</v>
          </cell>
          <cell r="DN44">
            <v>0.86611111111111116</v>
          </cell>
          <cell r="DO44">
            <v>191.74750000003414</v>
          </cell>
          <cell r="DP44">
            <v>191.74750000003414</v>
          </cell>
          <cell r="DQ44">
            <v>8.2451425000014673</v>
          </cell>
          <cell r="DR44">
            <v>4.2999999999999997E-2</v>
          </cell>
          <cell r="DS44">
            <v>199.9926425000356</v>
          </cell>
          <cell r="DT44">
            <v>0.53083333333333338</v>
          </cell>
          <cell r="DU44">
            <v>0</v>
          </cell>
          <cell r="DV44">
            <v>6</v>
          </cell>
          <cell r="DW44">
            <v>3.0001103665595757E-2</v>
          </cell>
          <cell r="DX44">
            <v>321.762</v>
          </cell>
          <cell r="DY44">
            <v>0</v>
          </cell>
          <cell r="DZ44">
            <v>0</v>
          </cell>
          <cell r="EA44">
            <v>0.95877277085330781</v>
          </cell>
          <cell r="EB44">
            <v>53.627000000000002</v>
          </cell>
          <cell r="EC44">
            <v>11046.767439349411</v>
          </cell>
          <cell r="ED44">
            <v>0</v>
          </cell>
          <cell r="EE44">
            <v>2</v>
          </cell>
          <cell r="EF44">
            <v>0</v>
          </cell>
          <cell r="EG44">
            <v>0</v>
          </cell>
          <cell r="EH44">
            <v>0</v>
          </cell>
          <cell r="EI44">
            <v>0</v>
          </cell>
          <cell r="EJ44">
            <v>0</v>
          </cell>
          <cell r="EK44">
            <v>0</v>
          </cell>
          <cell r="EL44">
            <v>0</v>
          </cell>
          <cell r="EM44">
            <v>0</v>
          </cell>
          <cell r="EN44">
            <v>0</v>
          </cell>
          <cell r="EO44">
            <v>0</v>
          </cell>
          <cell r="EP44">
            <v>0</v>
          </cell>
          <cell r="EQ44">
            <v>0</v>
          </cell>
          <cell r="ER44">
            <v>0</v>
          </cell>
          <cell r="ES44">
            <v>0</v>
          </cell>
          <cell r="ET44">
            <v>0</v>
          </cell>
          <cell r="EU44">
            <v>0</v>
          </cell>
          <cell r="EV44">
            <v>0</v>
          </cell>
          <cell r="EW44">
            <v>0</v>
          </cell>
        </row>
        <row r="45">
          <cell r="A45">
            <v>42173</v>
          </cell>
          <cell r="B45">
            <v>51</v>
          </cell>
          <cell r="C45" t="str">
            <v>Thu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55.461890364110225</v>
          </cell>
          <cell r="BF45">
            <v>103.995</v>
          </cell>
          <cell r="BG45">
            <v>0</v>
          </cell>
          <cell r="BH45">
            <v>119.2325</v>
          </cell>
          <cell r="BI45">
            <v>0</v>
          </cell>
          <cell r="BJ45">
            <v>223.22749999999999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0</v>
          </cell>
          <cell r="BQ45">
            <v>0</v>
          </cell>
          <cell r="BR45">
            <v>0</v>
          </cell>
          <cell r="BS45">
            <v>0</v>
          </cell>
          <cell r="BT45">
            <v>0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0</v>
          </cell>
          <cell r="CA45">
            <v>0</v>
          </cell>
          <cell r="CB45">
            <v>0</v>
          </cell>
          <cell r="CC45">
            <v>0</v>
          </cell>
          <cell r="CD45">
            <v>0</v>
          </cell>
          <cell r="CE45">
            <v>0</v>
          </cell>
          <cell r="CF45">
            <v>0</v>
          </cell>
          <cell r="CG45">
            <v>0</v>
          </cell>
          <cell r="CH45">
            <v>0</v>
          </cell>
          <cell r="CI45">
            <v>0</v>
          </cell>
          <cell r="CJ45">
            <v>0</v>
          </cell>
          <cell r="CK45">
            <v>0</v>
          </cell>
          <cell r="CL45">
            <v>0</v>
          </cell>
          <cell r="CM45">
            <v>0</v>
          </cell>
          <cell r="CN45">
            <v>0</v>
          </cell>
          <cell r="CO45">
            <v>0</v>
          </cell>
          <cell r="CP45">
            <v>103.995</v>
          </cell>
          <cell r="CQ45">
            <v>0</v>
          </cell>
          <cell r="CR45">
            <v>0</v>
          </cell>
          <cell r="CS45">
            <v>26.393888888888888</v>
          </cell>
          <cell r="CT45">
            <v>0</v>
          </cell>
          <cell r="CU45">
            <v>0</v>
          </cell>
          <cell r="CV45">
            <v>91.553888888888892</v>
          </cell>
          <cell r="CW45">
            <v>0</v>
          </cell>
          <cell r="CX45">
            <v>0.71777777777777774</v>
          </cell>
          <cell r="CY45">
            <v>0</v>
          </cell>
          <cell r="CZ45">
            <v>0</v>
          </cell>
          <cell r="DA45">
            <v>0</v>
          </cell>
          <cell r="DB45">
            <v>0</v>
          </cell>
          <cell r="DC45">
            <v>0</v>
          </cell>
          <cell r="DD45">
            <v>0</v>
          </cell>
          <cell r="DE45">
            <v>0</v>
          </cell>
          <cell r="DF45">
            <v>0</v>
          </cell>
          <cell r="DG45">
            <v>0</v>
          </cell>
          <cell r="DH45">
            <v>0</v>
          </cell>
          <cell r="DI45">
            <v>0</v>
          </cell>
          <cell r="DJ45">
            <v>0</v>
          </cell>
          <cell r="DK45">
            <v>0</v>
          </cell>
          <cell r="DL45">
            <v>0</v>
          </cell>
          <cell r="DM45">
            <v>0</v>
          </cell>
          <cell r="DN45">
            <v>0.71777777777777774</v>
          </cell>
          <cell r="DO45">
            <v>222.66055555555556</v>
          </cell>
          <cell r="DP45">
            <v>222.66055555555556</v>
          </cell>
          <cell r="DQ45">
            <v>9.574403888888888</v>
          </cell>
          <cell r="DR45">
            <v>4.2999999999999997E-2</v>
          </cell>
          <cell r="DS45">
            <v>232.23495944444446</v>
          </cell>
          <cell r="DT45">
            <v>0.56305555555555553</v>
          </cell>
          <cell r="DU45">
            <v>3.8888888888888888E-3</v>
          </cell>
          <cell r="DV45">
            <v>8</v>
          </cell>
          <cell r="DW45">
            <v>3.4447269684047821E-2</v>
          </cell>
          <cell r="DX45">
            <v>428.92</v>
          </cell>
          <cell r="DY45">
            <v>0</v>
          </cell>
          <cell r="DZ45">
            <v>0</v>
          </cell>
          <cell r="EA45">
            <v>0.9587727708533077</v>
          </cell>
          <cell r="EB45">
            <v>53.615000000000002</v>
          </cell>
          <cell r="EC45">
            <v>12880.197350613889</v>
          </cell>
          <cell r="ED45">
            <v>0</v>
          </cell>
          <cell r="EE45">
            <v>3</v>
          </cell>
          <cell r="EF45">
            <v>7.7777777777777779E-2</v>
          </cell>
          <cell r="EG45">
            <v>0</v>
          </cell>
          <cell r="EH45">
            <v>0</v>
          </cell>
          <cell r="EI45">
            <v>0</v>
          </cell>
          <cell r="EJ45">
            <v>0</v>
          </cell>
          <cell r="EK45">
            <v>0</v>
          </cell>
          <cell r="EL45">
            <v>0</v>
          </cell>
          <cell r="EM45">
            <v>0</v>
          </cell>
          <cell r="EN45">
            <v>0</v>
          </cell>
          <cell r="EO45">
            <v>0</v>
          </cell>
          <cell r="EP45">
            <v>0</v>
          </cell>
          <cell r="EQ45">
            <v>0</v>
          </cell>
          <cell r="ER45">
            <v>0</v>
          </cell>
          <cell r="ES45">
            <v>0</v>
          </cell>
          <cell r="ET45">
            <v>0</v>
          </cell>
          <cell r="EU45">
            <v>0</v>
          </cell>
          <cell r="EV45">
            <v>0</v>
          </cell>
          <cell r="EW45">
            <v>0</v>
          </cell>
        </row>
        <row r="46">
          <cell r="A46">
            <v>42174</v>
          </cell>
          <cell r="B46">
            <v>51</v>
          </cell>
          <cell r="C46" t="str">
            <v>Fri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51.314</v>
          </cell>
          <cell r="BF46">
            <v>103.995</v>
          </cell>
          <cell r="BG46">
            <v>0</v>
          </cell>
          <cell r="BH46">
            <v>57.255277777777778</v>
          </cell>
          <cell r="BI46">
            <v>0</v>
          </cell>
          <cell r="BJ46">
            <v>161.2502777777778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0</v>
          </cell>
          <cell r="BQ46">
            <v>0</v>
          </cell>
          <cell r="BR46">
            <v>0</v>
          </cell>
          <cell r="BS46">
            <v>0</v>
          </cell>
          <cell r="BT46">
            <v>0</v>
          </cell>
          <cell r="BU46">
            <v>0</v>
          </cell>
          <cell r="BV46">
            <v>0</v>
          </cell>
          <cell r="BW46">
            <v>0</v>
          </cell>
          <cell r="BX46">
            <v>0</v>
          </cell>
          <cell r="BY46">
            <v>0</v>
          </cell>
          <cell r="BZ46">
            <v>0</v>
          </cell>
          <cell r="CA46">
            <v>0</v>
          </cell>
          <cell r="CB46">
            <v>0</v>
          </cell>
          <cell r="CC46">
            <v>0</v>
          </cell>
          <cell r="CD46">
            <v>0</v>
          </cell>
          <cell r="CE46">
            <v>0</v>
          </cell>
          <cell r="CF46">
            <v>0</v>
          </cell>
          <cell r="CG46">
            <v>0</v>
          </cell>
          <cell r="CH46">
            <v>0</v>
          </cell>
          <cell r="CI46">
            <v>0</v>
          </cell>
          <cell r="CJ46">
            <v>0</v>
          </cell>
          <cell r="CK46">
            <v>0</v>
          </cell>
          <cell r="CL46">
            <v>0</v>
          </cell>
          <cell r="CM46">
            <v>0</v>
          </cell>
          <cell r="CN46">
            <v>0</v>
          </cell>
          <cell r="CO46">
            <v>0</v>
          </cell>
          <cell r="CP46">
            <v>103.995</v>
          </cell>
          <cell r="CQ46">
            <v>0</v>
          </cell>
          <cell r="CR46">
            <v>0</v>
          </cell>
          <cell r="CS46">
            <v>17.97</v>
          </cell>
          <cell r="CT46">
            <v>0</v>
          </cell>
          <cell r="CU46">
            <v>0</v>
          </cell>
          <cell r="CV46">
            <v>37.999166666666667</v>
          </cell>
          <cell r="CW46">
            <v>0</v>
          </cell>
          <cell r="CX46">
            <v>0.77222222222222225</v>
          </cell>
          <cell r="CY46">
            <v>0</v>
          </cell>
          <cell r="CZ46">
            <v>0</v>
          </cell>
          <cell r="DA46">
            <v>0</v>
          </cell>
          <cell r="DB46">
            <v>0</v>
          </cell>
          <cell r="DC46">
            <v>0</v>
          </cell>
          <cell r="DD46">
            <v>0</v>
          </cell>
          <cell r="DE46">
            <v>0</v>
          </cell>
          <cell r="DF46">
            <v>0</v>
          </cell>
          <cell r="DG46">
            <v>0</v>
          </cell>
          <cell r="DH46">
            <v>0</v>
          </cell>
          <cell r="DI46">
            <v>0</v>
          </cell>
          <cell r="DJ46">
            <v>0</v>
          </cell>
          <cell r="DK46">
            <v>0</v>
          </cell>
          <cell r="DL46">
            <v>0</v>
          </cell>
          <cell r="DM46">
            <v>0</v>
          </cell>
          <cell r="DN46">
            <v>0.77222222222222225</v>
          </cell>
          <cell r="DO46">
            <v>160.73638888888888</v>
          </cell>
          <cell r="DP46">
            <v>160.73638888888888</v>
          </cell>
          <cell r="DQ46">
            <v>6.9116647222222216</v>
          </cell>
          <cell r="DR46">
            <v>4.2999999999999997E-2</v>
          </cell>
          <cell r="DS46">
            <v>167.6480536111111</v>
          </cell>
          <cell r="DT46">
            <v>0.51416666666666666</v>
          </cell>
          <cell r="DU46">
            <v>-2.7777777777777778E-4</v>
          </cell>
          <cell r="DV46">
            <v>0</v>
          </cell>
          <cell r="DW46">
            <v>0</v>
          </cell>
          <cell r="DX46">
            <v>0</v>
          </cell>
          <cell r="DY46">
            <v>0</v>
          </cell>
          <cell r="DZ46">
            <v>0</v>
          </cell>
          <cell r="EA46">
            <v>0.95877277085330781</v>
          </cell>
          <cell r="EB46">
            <v>51.314</v>
          </cell>
          <cell r="EC46">
            <v>8602.6922230005548</v>
          </cell>
          <cell r="ED46">
            <v>0</v>
          </cell>
          <cell r="EE46">
            <v>3</v>
          </cell>
          <cell r="EF46">
            <v>-5.5555555555555549E-3</v>
          </cell>
          <cell r="EG46">
            <v>0</v>
          </cell>
          <cell r="EH46">
            <v>0</v>
          </cell>
          <cell r="EI46">
            <v>0</v>
          </cell>
          <cell r="EJ46">
            <v>0</v>
          </cell>
          <cell r="EK46">
            <v>0</v>
          </cell>
          <cell r="EL46">
            <v>0</v>
          </cell>
          <cell r="EM46">
            <v>0</v>
          </cell>
          <cell r="EN46">
            <v>0</v>
          </cell>
          <cell r="EO46">
            <v>0</v>
          </cell>
          <cell r="EP46">
            <v>0</v>
          </cell>
          <cell r="EQ46">
            <v>0</v>
          </cell>
          <cell r="ER46">
            <v>0</v>
          </cell>
          <cell r="ES46">
            <v>0</v>
          </cell>
          <cell r="ET46">
            <v>0</v>
          </cell>
          <cell r="EU46">
            <v>0</v>
          </cell>
          <cell r="EV46">
            <v>0</v>
          </cell>
          <cell r="EW46">
            <v>0</v>
          </cell>
        </row>
        <row r="47">
          <cell r="A47">
            <v>42175</v>
          </cell>
          <cell r="B47">
            <v>51</v>
          </cell>
          <cell r="C47" t="str">
            <v>Sat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56.613999999999997</v>
          </cell>
          <cell r="BF47">
            <v>0</v>
          </cell>
          <cell r="BG47">
            <v>0</v>
          </cell>
          <cell r="BH47">
            <v>11.639722222222222</v>
          </cell>
          <cell r="BI47">
            <v>0</v>
          </cell>
          <cell r="BJ47">
            <v>11.639722222222222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0</v>
          </cell>
          <cell r="BR47">
            <v>0</v>
          </cell>
          <cell r="BS47">
            <v>0</v>
          </cell>
          <cell r="BT47">
            <v>0</v>
          </cell>
          <cell r="BU47">
            <v>0</v>
          </cell>
          <cell r="BV47">
            <v>0</v>
          </cell>
          <cell r="BW47">
            <v>0</v>
          </cell>
          <cell r="BX47">
            <v>0</v>
          </cell>
          <cell r="BY47">
            <v>0</v>
          </cell>
          <cell r="BZ47">
            <v>0</v>
          </cell>
          <cell r="CA47">
            <v>0</v>
          </cell>
          <cell r="CB47">
            <v>0</v>
          </cell>
          <cell r="CC47">
            <v>0</v>
          </cell>
          <cell r="CD47">
            <v>0</v>
          </cell>
          <cell r="CE47">
            <v>0</v>
          </cell>
          <cell r="CF47">
            <v>0</v>
          </cell>
          <cell r="CG47">
            <v>0</v>
          </cell>
          <cell r="CH47">
            <v>0</v>
          </cell>
          <cell r="CI47">
            <v>0</v>
          </cell>
          <cell r="CJ47">
            <v>0</v>
          </cell>
          <cell r="CK47">
            <v>0</v>
          </cell>
          <cell r="CL47">
            <v>0</v>
          </cell>
          <cell r="CM47">
            <v>0</v>
          </cell>
          <cell r="CN47">
            <v>0</v>
          </cell>
          <cell r="CO47">
            <v>0</v>
          </cell>
          <cell r="CP47">
            <v>0</v>
          </cell>
          <cell r="CQ47">
            <v>0</v>
          </cell>
          <cell r="CR47">
            <v>0</v>
          </cell>
          <cell r="CS47">
            <v>0</v>
          </cell>
          <cell r="CT47">
            <v>0</v>
          </cell>
          <cell r="CU47">
            <v>0</v>
          </cell>
          <cell r="CV47">
            <v>11.639722222222222</v>
          </cell>
          <cell r="CW47">
            <v>0</v>
          </cell>
          <cell r="CX47">
            <v>0</v>
          </cell>
          <cell r="CY47">
            <v>0</v>
          </cell>
          <cell r="CZ47">
            <v>0</v>
          </cell>
          <cell r="DA47">
            <v>0</v>
          </cell>
          <cell r="DB47">
            <v>0</v>
          </cell>
          <cell r="DC47">
            <v>0</v>
          </cell>
          <cell r="DD47">
            <v>0</v>
          </cell>
          <cell r="DE47">
            <v>0</v>
          </cell>
          <cell r="DF47">
            <v>0</v>
          </cell>
          <cell r="DG47">
            <v>0</v>
          </cell>
          <cell r="DH47">
            <v>0</v>
          </cell>
          <cell r="DI47">
            <v>0</v>
          </cell>
          <cell r="DJ47">
            <v>0</v>
          </cell>
          <cell r="DK47">
            <v>0</v>
          </cell>
          <cell r="DL47">
            <v>0</v>
          </cell>
          <cell r="DM47">
            <v>0</v>
          </cell>
          <cell r="DN47">
            <v>0</v>
          </cell>
          <cell r="DO47">
            <v>11.639722222222222</v>
          </cell>
          <cell r="DP47">
            <v>11.639722222222222</v>
          </cell>
          <cell r="DQ47">
            <v>0.50050805555555555</v>
          </cell>
          <cell r="DR47">
            <v>4.3000000000000003E-2</v>
          </cell>
          <cell r="DS47">
            <v>12.140230277777777</v>
          </cell>
          <cell r="DT47">
            <v>0</v>
          </cell>
          <cell r="DU47">
            <v>0</v>
          </cell>
          <cell r="DV47">
            <v>0</v>
          </cell>
          <cell r="DW47">
            <v>0</v>
          </cell>
          <cell r="DX47">
            <v>0</v>
          </cell>
          <cell r="DY47">
            <v>0</v>
          </cell>
          <cell r="DZ47">
            <v>0</v>
          </cell>
          <cell r="EA47">
            <v>0.95877277085330781</v>
          </cell>
          <cell r="EB47">
            <v>56.613999999999997</v>
          </cell>
          <cell r="EC47">
            <v>687.30699694611098</v>
          </cell>
          <cell r="ED47">
            <v>0</v>
          </cell>
          <cell r="EE47">
            <v>0</v>
          </cell>
          <cell r="EF47">
            <v>0</v>
          </cell>
          <cell r="EG47">
            <v>0</v>
          </cell>
          <cell r="EH47">
            <v>0</v>
          </cell>
          <cell r="EI47">
            <v>0</v>
          </cell>
          <cell r="EJ47">
            <v>0</v>
          </cell>
          <cell r="EK47">
            <v>0</v>
          </cell>
          <cell r="EL47">
            <v>0</v>
          </cell>
          <cell r="EM47">
            <v>0</v>
          </cell>
          <cell r="EN47">
            <v>0</v>
          </cell>
          <cell r="EO47">
            <v>0</v>
          </cell>
          <cell r="EP47">
            <v>0</v>
          </cell>
          <cell r="EQ47">
            <v>0</v>
          </cell>
          <cell r="ER47">
            <v>0</v>
          </cell>
          <cell r="ES47">
            <v>0</v>
          </cell>
          <cell r="ET47">
            <v>0</v>
          </cell>
          <cell r="EU47">
            <v>0</v>
          </cell>
          <cell r="EV47">
            <v>0</v>
          </cell>
          <cell r="EW47">
            <v>0</v>
          </cell>
        </row>
        <row r="48">
          <cell r="A48">
            <v>42176</v>
          </cell>
          <cell r="B48">
            <v>51</v>
          </cell>
          <cell r="C48" t="str">
            <v>Sun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78.968000000000004</v>
          </cell>
          <cell r="BF48">
            <v>0</v>
          </cell>
          <cell r="BG48">
            <v>0</v>
          </cell>
          <cell r="BH48">
            <v>34.808888888888887</v>
          </cell>
          <cell r="BI48">
            <v>0</v>
          </cell>
          <cell r="BJ48">
            <v>34.808888888888887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0</v>
          </cell>
          <cell r="BQ48">
            <v>0</v>
          </cell>
          <cell r="BR48">
            <v>0</v>
          </cell>
          <cell r="BS48">
            <v>0</v>
          </cell>
          <cell r="BT48">
            <v>0</v>
          </cell>
          <cell r="BU48">
            <v>0</v>
          </cell>
          <cell r="BV48">
            <v>0</v>
          </cell>
          <cell r="BW48">
            <v>0</v>
          </cell>
          <cell r="BX48">
            <v>0</v>
          </cell>
          <cell r="BY48">
            <v>0</v>
          </cell>
          <cell r="BZ48">
            <v>0</v>
          </cell>
          <cell r="CA48">
            <v>0</v>
          </cell>
          <cell r="CB48">
            <v>0</v>
          </cell>
          <cell r="CC48">
            <v>0</v>
          </cell>
          <cell r="CD48">
            <v>0</v>
          </cell>
          <cell r="CE48">
            <v>0</v>
          </cell>
          <cell r="CF48">
            <v>0</v>
          </cell>
          <cell r="CG48">
            <v>0</v>
          </cell>
          <cell r="CH48">
            <v>0</v>
          </cell>
          <cell r="CI48">
            <v>0</v>
          </cell>
          <cell r="CJ48">
            <v>0</v>
          </cell>
          <cell r="CK48">
            <v>0</v>
          </cell>
          <cell r="CL48">
            <v>0</v>
          </cell>
          <cell r="CM48">
            <v>0</v>
          </cell>
          <cell r="CN48">
            <v>0</v>
          </cell>
          <cell r="CO48">
            <v>0</v>
          </cell>
          <cell r="CP48">
            <v>0</v>
          </cell>
          <cell r="CQ48">
            <v>0</v>
          </cell>
          <cell r="CR48">
            <v>9.8391666666666673</v>
          </cell>
          <cell r="CS48">
            <v>7.9463888888888885</v>
          </cell>
          <cell r="CT48">
            <v>0</v>
          </cell>
          <cell r="CU48">
            <v>0</v>
          </cell>
          <cell r="CV48">
            <v>16.2075</v>
          </cell>
          <cell r="CW48">
            <v>0</v>
          </cell>
          <cell r="CX48">
            <v>0.61638888888888888</v>
          </cell>
          <cell r="CY48">
            <v>0</v>
          </cell>
          <cell r="CZ48">
            <v>0</v>
          </cell>
          <cell r="DA48">
            <v>0</v>
          </cell>
          <cell r="DB48">
            <v>0</v>
          </cell>
          <cell r="DC48">
            <v>0</v>
          </cell>
          <cell r="DD48">
            <v>0</v>
          </cell>
          <cell r="DE48">
            <v>0</v>
          </cell>
          <cell r="DF48">
            <v>0</v>
          </cell>
          <cell r="DG48">
            <v>0</v>
          </cell>
          <cell r="DH48">
            <v>0</v>
          </cell>
          <cell r="DI48">
            <v>0</v>
          </cell>
          <cell r="DJ48">
            <v>0</v>
          </cell>
          <cell r="DK48">
            <v>0</v>
          </cell>
          <cell r="DL48">
            <v>0</v>
          </cell>
          <cell r="DM48">
            <v>0</v>
          </cell>
          <cell r="DN48">
            <v>0.61638888888888888</v>
          </cell>
          <cell r="DO48">
            <v>34.609444444444449</v>
          </cell>
          <cell r="DP48">
            <v>34.609444444444449</v>
          </cell>
          <cell r="DQ48">
            <v>1.4882061111111111</v>
          </cell>
          <cell r="DR48">
            <v>4.2999999999999997E-2</v>
          </cell>
          <cell r="DS48">
            <v>36.09765055555556</v>
          </cell>
          <cell r="DT48">
            <v>0.19944444444444445</v>
          </cell>
          <cell r="DU48">
            <v>0</v>
          </cell>
          <cell r="DV48">
            <v>0</v>
          </cell>
          <cell r="DW48">
            <v>0</v>
          </cell>
          <cell r="DX48">
            <v>0</v>
          </cell>
          <cell r="DY48">
            <v>0</v>
          </cell>
          <cell r="DZ48">
            <v>0</v>
          </cell>
          <cell r="EA48">
            <v>0.95877277085330781</v>
          </cell>
          <cell r="EB48">
            <v>78.968000000000004</v>
          </cell>
          <cell r="EC48">
            <v>2850.5592690711114</v>
          </cell>
          <cell r="ED48">
            <v>0</v>
          </cell>
          <cell r="EE48">
            <v>0</v>
          </cell>
          <cell r="EF48">
            <v>0</v>
          </cell>
          <cell r="EG48">
            <v>0</v>
          </cell>
          <cell r="EH48">
            <v>0</v>
          </cell>
          <cell r="EI48">
            <v>0</v>
          </cell>
          <cell r="EJ48">
            <v>0</v>
          </cell>
          <cell r="EK48">
            <v>0</v>
          </cell>
          <cell r="EL48">
            <v>0</v>
          </cell>
          <cell r="EM48">
            <v>0</v>
          </cell>
          <cell r="EN48">
            <v>0</v>
          </cell>
          <cell r="EO48">
            <v>0</v>
          </cell>
          <cell r="EP48">
            <v>0</v>
          </cell>
          <cell r="EQ48">
            <v>0</v>
          </cell>
          <cell r="ER48">
            <v>0</v>
          </cell>
          <cell r="ES48">
            <v>0</v>
          </cell>
          <cell r="ET48">
            <v>0</v>
          </cell>
          <cell r="EU48">
            <v>0</v>
          </cell>
          <cell r="EV48">
            <v>0</v>
          </cell>
          <cell r="EW48">
            <v>0</v>
          </cell>
        </row>
        <row r="49">
          <cell r="A49">
            <v>42177</v>
          </cell>
          <cell r="B49">
            <v>52</v>
          </cell>
          <cell r="C49" t="str">
            <v>Mon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55.611708318076879</v>
          </cell>
          <cell r="BF49">
            <v>103.995</v>
          </cell>
          <cell r="BG49">
            <v>0</v>
          </cell>
          <cell r="BH49">
            <v>78.103611111111107</v>
          </cell>
          <cell r="BI49">
            <v>0</v>
          </cell>
          <cell r="BJ49">
            <v>182.0986111111111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P49">
            <v>0</v>
          </cell>
          <cell r="BQ49">
            <v>0</v>
          </cell>
          <cell r="BR49">
            <v>0</v>
          </cell>
          <cell r="BS49">
            <v>0</v>
          </cell>
          <cell r="BT49">
            <v>0</v>
          </cell>
          <cell r="BU49">
            <v>0</v>
          </cell>
          <cell r="BV49">
            <v>0</v>
          </cell>
          <cell r="BW49">
            <v>0</v>
          </cell>
          <cell r="BX49">
            <v>0</v>
          </cell>
          <cell r="BY49">
            <v>0</v>
          </cell>
          <cell r="BZ49">
            <v>0</v>
          </cell>
          <cell r="CA49">
            <v>0</v>
          </cell>
          <cell r="CB49">
            <v>0</v>
          </cell>
          <cell r="CC49">
            <v>0</v>
          </cell>
          <cell r="CD49">
            <v>0</v>
          </cell>
          <cell r="CE49">
            <v>0</v>
          </cell>
          <cell r="CF49">
            <v>0</v>
          </cell>
          <cell r="CG49">
            <v>0</v>
          </cell>
          <cell r="CH49">
            <v>0</v>
          </cell>
          <cell r="CI49">
            <v>0</v>
          </cell>
          <cell r="CJ49">
            <v>0</v>
          </cell>
          <cell r="CK49">
            <v>0</v>
          </cell>
          <cell r="CL49">
            <v>0</v>
          </cell>
          <cell r="CM49">
            <v>0</v>
          </cell>
          <cell r="CN49">
            <v>0</v>
          </cell>
          <cell r="CO49">
            <v>0</v>
          </cell>
          <cell r="CP49">
            <v>103.995</v>
          </cell>
          <cell r="CQ49">
            <v>0</v>
          </cell>
          <cell r="CR49">
            <v>9.8736111111111118</v>
          </cell>
          <cell r="CS49">
            <v>17.263055555555557</v>
          </cell>
          <cell r="CT49">
            <v>0</v>
          </cell>
          <cell r="CU49">
            <v>0</v>
          </cell>
          <cell r="CV49">
            <v>48.038611111111109</v>
          </cell>
          <cell r="CW49">
            <v>0</v>
          </cell>
          <cell r="CX49">
            <v>1.5069444444444444</v>
          </cell>
          <cell r="CY49">
            <v>0</v>
          </cell>
          <cell r="CZ49">
            <v>0</v>
          </cell>
          <cell r="DA49">
            <v>0</v>
          </cell>
          <cell r="DB49">
            <v>0</v>
          </cell>
          <cell r="DC49">
            <v>0</v>
          </cell>
          <cell r="DD49">
            <v>0</v>
          </cell>
          <cell r="DE49">
            <v>0</v>
          </cell>
          <cell r="DF49">
            <v>0</v>
          </cell>
          <cell r="DG49">
            <v>0</v>
          </cell>
          <cell r="DH49">
            <v>0</v>
          </cell>
          <cell r="DI49">
            <v>0</v>
          </cell>
          <cell r="DJ49">
            <v>0</v>
          </cell>
          <cell r="DK49">
            <v>0</v>
          </cell>
          <cell r="DL49">
            <v>0</v>
          </cell>
          <cell r="DM49">
            <v>0</v>
          </cell>
          <cell r="DN49">
            <v>1.5069444444444444</v>
          </cell>
          <cell r="DO49">
            <v>180.67722222222227</v>
          </cell>
          <cell r="DP49">
            <v>180.67722222222227</v>
          </cell>
          <cell r="DQ49">
            <v>7.7691205555555571</v>
          </cell>
          <cell r="DR49">
            <v>4.2999999999999997E-2</v>
          </cell>
          <cell r="DS49">
            <v>188.44634277777783</v>
          </cell>
          <cell r="DT49">
            <v>1.4213888888888888</v>
          </cell>
          <cell r="DU49">
            <v>0</v>
          </cell>
          <cell r="DV49">
            <v>8</v>
          </cell>
          <cell r="DW49">
            <v>4.2452402535791661E-2</v>
          </cell>
          <cell r="DX49">
            <v>426.77600000000001</v>
          </cell>
          <cell r="DY49">
            <v>0</v>
          </cell>
          <cell r="DZ49">
            <v>0</v>
          </cell>
          <cell r="EA49">
            <v>0.95877277085330781</v>
          </cell>
          <cell r="EB49">
            <v>53.347000000000001</v>
          </cell>
          <cell r="EC49">
            <v>10479.823048166114</v>
          </cell>
          <cell r="ED49">
            <v>0</v>
          </cell>
          <cell r="EE49">
            <v>2</v>
          </cell>
          <cell r="EF49">
            <v>0</v>
          </cell>
          <cell r="EG49">
            <v>0</v>
          </cell>
          <cell r="EH49">
            <v>0</v>
          </cell>
          <cell r="EI49">
            <v>0</v>
          </cell>
          <cell r="EJ49">
            <v>0</v>
          </cell>
          <cell r="EK49">
            <v>0</v>
          </cell>
          <cell r="EL49">
            <v>0</v>
          </cell>
          <cell r="EM49">
            <v>0</v>
          </cell>
          <cell r="EN49">
            <v>0</v>
          </cell>
          <cell r="EO49">
            <v>0</v>
          </cell>
          <cell r="EP49">
            <v>0</v>
          </cell>
          <cell r="EQ49">
            <v>0</v>
          </cell>
          <cell r="ER49">
            <v>0</v>
          </cell>
          <cell r="ES49">
            <v>0</v>
          </cell>
          <cell r="ET49">
            <v>0</v>
          </cell>
          <cell r="EU49">
            <v>0</v>
          </cell>
          <cell r="EV49">
            <v>0</v>
          </cell>
          <cell r="EW49">
            <v>0</v>
          </cell>
        </row>
        <row r="50">
          <cell r="A50">
            <v>42178</v>
          </cell>
          <cell r="B50">
            <v>52</v>
          </cell>
          <cell r="C50" t="str">
            <v>Tue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51.337000000000003</v>
          </cell>
          <cell r="BF50">
            <v>111.995</v>
          </cell>
          <cell r="BG50">
            <v>0</v>
          </cell>
          <cell r="BH50">
            <v>90.473333333333329</v>
          </cell>
          <cell r="BI50">
            <v>0</v>
          </cell>
          <cell r="BJ50">
            <v>202.46833333333333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P50">
            <v>0</v>
          </cell>
          <cell r="BQ50">
            <v>0</v>
          </cell>
          <cell r="BR50">
            <v>0</v>
          </cell>
          <cell r="BS50">
            <v>0</v>
          </cell>
          <cell r="BT50">
            <v>0</v>
          </cell>
          <cell r="BU50">
            <v>0</v>
          </cell>
          <cell r="BV50">
            <v>0</v>
          </cell>
          <cell r="BW50">
            <v>0</v>
          </cell>
          <cell r="BX50">
            <v>0</v>
          </cell>
          <cell r="BY50">
            <v>0</v>
          </cell>
          <cell r="BZ50">
            <v>0</v>
          </cell>
          <cell r="CA50">
            <v>0</v>
          </cell>
          <cell r="CB50">
            <v>0</v>
          </cell>
          <cell r="CC50">
            <v>0</v>
          </cell>
          <cell r="CD50">
            <v>0</v>
          </cell>
          <cell r="CE50">
            <v>0</v>
          </cell>
          <cell r="CF50">
            <v>0</v>
          </cell>
          <cell r="CG50">
            <v>0</v>
          </cell>
          <cell r="CH50">
            <v>0</v>
          </cell>
          <cell r="CI50">
            <v>0</v>
          </cell>
          <cell r="CJ50">
            <v>0</v>
          </cell>
          <cell r="CK50">
            <v>0</v>
          </cell>
          <cell r="CL50">
            <v>0</v>
          </cell>
          <cell r="CM50">
            <v>0</v>
          </cell>
          <cell r="CN50">
            <v>0</v>
          </cell>
          <cell r="CO50">
            <v>0</v>
          </cell>
          <cell r="CP50">
            <v>111.995</v>
          </cell>
          <cell r="CQ50">
            <v>0</v>
          </cell>
          <cell r="CR50">
            <v>9.9144444444444453</v>
          </cell>
          <cell r="CS50">
            <v>24.521666666666668</v>
          </cell>
          <cell r="CT50">
            <v>0</v>
          </cell>
          <cell r="CU50">
            <v>0</v>
          </cell>
          <cell r="CV50">
            <v>54.012222222222221</v>
          </cell>
          <cell r="CW50">
            <v>0</v>
          </cell>
          <cell r="CX50">
            <v>0.95027777777777778</v>
          </cell>
          <cell r="CY50">
            <v>0</v>
          </cell>
          <cell r="CZ50">
            <v>0</v>
          </cell>
          <cell r="DA50">
            <v>0</v>
          </cell>
          <cell r="DB50">
            <v>0</v>
          </cell>
          <cell r="DC50">
            <v>0</v>
          </cell>
          <cell r="DD50">
            <v>0</v>
          </cell>
          <cell r="DE50">
            <v>0</v>
          </cell>
          <cell r="DF50">
            <v>0</v>
          </cell>
          <cell r="DG50">
            <v>0</v>
          </cell>
          <cell r="DH50">
            <v>0</v>
          </cell>
          <cell r="DI50">
            <v>0</v>
          </cell>
          <cell r="DJ50">
            <v>0</v>
          </cell>
          <cell r="DK50">
            <v>0</v>
          </cell>
          <cell r="DL50">
            <v>0</v>
          </cell>
          <cell r="DM50">
            <v>0</v>
          </cell>
          <cell r="DN50">
            <v>0.95027777777777778</v>
          </cell>
          <cell r="DO50">
            <v>201.39361111111111</v>
          </cell>
          <cell r="DP50">
            <v>201.39361111111111</v>
          </cell>
          <cell r="DQ50">
            <v>8.6599252777777771</v>
          </cell>
          <cell r="DR50">
            <v>4.2999999999999997E-2</v>
          </cell>
          <cell r="DS50">
            <v>210.05353638888889</v>
          </cell>
          <cell r="DT50">
            <v>1.0725</v>
          </cell>
          <cell r="DU50">
            <v>2.2222222222222222E-3</v>
          </cell>
          <cell r="DV50">
            <v>0</v>
          </cell>
          <cell r="DW50">
            <v>0</v>
          </cell>
          <cell r="DX50">
            <v>0</v>
          </cell>
          <cell r="DY50">
            <v>0</v>
          </cell>
          <cell r="DZ50">
            <v>0</v>
          </cell>
          <cell r="EA50">
            <v>0.95877277085330781</v>
          </cell>
          <cell r="EB50">
            <v>51.337000000000003</v>
          </cell>
          <cell r="EC50">
            <v>10783.51839759639</v>
          </cell>
          <cell r="ED50">
            <v>0</v>
          </cell>
          <cell r="EE50">
            <v>2</v>
          </cell>
          <cell r="EF50">
            <v>6.6666666666666666E-2</v>
          </cell>
          <cell r="EG50">
            <v>0</v>
          </cell>
          <cell r="EH50">
            <v>0</v>
          </cell>
          <cell r="EI50">
            <v>0</v>
          </cell>
          <cell r="EJ50">
            <v>0</v>
          </cell>
          <cell r="EK50">
            <v>0</v>
          </cell>
          <cell r="EL50">
            <v>0</v>
          </cell>
          <cell r="EM50">
            <v>0</v>
          </cell>
          <cell r="EN50">
            <v>0</v>
          </cell>
          <cell r="EO50">
            <v>0</v>
          </cell>
          <cell r="EP50">
            <v>0</v>
          </cell>
          <cell r="EQ50">
            <v>0</v>
          </cell>
          <cell r="ER50">
            <v>0</v>
          </cell>
          <cell r="ES50">
            <v>0</v>
          </cell>
          <cell r="ET50">
            <v>0</v>
          </cell>
          <cell r="EU50">
            <v>0</v>
          </cell>
          <cell r="EV50">
            <v>0</v>
          </cell>
          <cell r="EW50">
            <v>0</v>
          </cell>
        </row>
        <row r="51">
          <cell r="A51">
            <v>42179</v>
          </cell>
          <cell r="B51">
            <v>52</v>
          </cell>
          <cell r="C51" t="str">
            <v>Wed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53.91887861635076</v>
          </cell>
          <cell r="BF51">
            <v>110.495</v>
          </cell>
          <cell r="BG51">
            <v>0</v>
          </cell>
          <cell r="BH51">
            <v>102.35972222222222</v>
          </cell>
          <cell r="BI51">
            <v>0</v>
          </cell>
          <cell r="BJ51">
            <v>212.85472222222222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0</v>
          </cell>
          <cell r="BQ51">
            <v>0</v>
          </cell>
          <cell r="BR51">
            <v>0</v>
          </cell>
          <cell r="BS51">
            <v>0</v>
          </cell>
          <cell r="BT51">
            <v>0</v>
          </cell>
          <cell r="BU51">
            <v>0</v>
          </cell>
          <cell r="BV51">
            <v>0</v>
          </cell>
          <cell r="BW51">
            <v>0</v>
          </cell>
          <cell r="BX51">
            <v>0</v>
          </cell>
          <cell r="BY51">
            <v>0</v>
          </cell>
          <cell r="BZ51">
            <v>0</v>
          </cell>
          <cell r="CA51">
            <v>0</v>
          </cell>
          <cell r="CB51">
            <v>0</v>
          </cell>
          <cell r="CC51">
            <v>0</v>
          </cell>
          <cell r="CD51">
            <v>0</v>
          </cell>
          <cell r="CE51">
            <v>0</v>
          </cell>
          <cell r="CF51">
            <v>0</v>
          </cell>
          <cell r="CG51">
            <v>0</v>
          </cell>
          <cell r="CH51">
            <v>0</v>
          </cell>
          <cell r="CI51">
            <v>0</v>
          </cell>
          <cell r="CJ51">
            <v>0</v>
          </cell>
          <cell r="CK51">
            <v>0</v>
          </cell>
          <cell r="CL51">
            <v>0</v>
          </cell>
          <cell r="CM51">
            <v>0</v>
          </cell>
          <cell r="CN51">
            <v>0</v>
          </cell>
          <cell r="CO51">
            <v>0</v>
          </cell>
          <cell r="CP51">
            <v>110.495</v>
          </cell>
          <cell r="CQ51">
            <v>0</v>
          </cell>
          <cell r="CR51">
            <v>9.9191666666666674</v>
          </cell>
          <cell r="CS51">
            <v>31.183611111111112</v>
          </cell>
          <cell r="CT51">
            <v>0</v>
          </cell>
          <cell r="CU51">
            <v>0</v>
          </cell>
          <cell r="CV51">
            <v>58.608611111111109</v>
          </cell>
          <cell r="CW51">
            <v>0</v>
          </cell>
          <cell r="CX51">
            <v>1.1788888888888889</v>
          </cell>
          <cell r="CY51">
            <v>0</v>
          </cell>
          <cell r="CZ51">
            <v>0</v>
          </cell>
          <cell r="DA51">
            <v>0</v>
          </cell>
          <cell r="DB51">
            <v>0</v>
          </cell>
          <cell r="DC51">
            <v>0</v>
          </cell>
          <cell r="DD51">
            <v>0</v>
          </cell>
          <cell r="DE51">
            <v>0</v>
          </cell>
          <cell r="DF51">
            <v>0</v>
          </cell>
          <cell r="DG51">
            <v>0</v>
          </cell>
          <cell r="DH51">
            <v>0</v>
          </cell>
          <cell r="DI51">
            <v>0</v>
          </cell>
          <cell r="DJ51">
            <v>0</v>
          </cell>
          <cell r="DK51">
            <v>0</v>
          </cell>
          <cell r="DL51">
            <v>0</v>
          </cell>
          <cell r="DM51">
            <v>0</v>
          </cell>
          <cell r="DN51">
            <v>1.1788888888888889</v>
          </cell>
          <cell r="DO51">
            <v>211.38527777777779</v>
          </cell>
          <cell r="DP51">
            <v>211.38527777777779</v>
          </cell>
          <cell r="DQ51">
            <v>9.089566944444444</v>
          </cell>
          <cell r="DR51">
            <v>4.2999999999999997E-2</v>
          </cell>
          <cell r="DS51">
            <v>220.47484472222223</v>
          </cell>
          <cell r="DT51">
            <v>1.4677777777777778</v>
          </cell>
          <cell r="DU51">
            <v>1.6666666666666668E-3</v>
          </cell>
          <cell r="DV51">
            <v>1.2</v>
          </cell>
          <cell r="DW51">
            <v>5.4427548874776636E-3</v>
          </cell>
          <cell r="DX51">
            <v>64.352400000000003</v>
          </cell>
          <cell r="DY51">
            <v>0</v>
          </cell>
          <cell r="DZ51">
            <v>0</v>
          </cell>
          <cell r="EA51">
            <v>0.95877277085330781</v>
          </cell>
          <cell r="EB51">
            <v>53.627000000000002</v>
          </cell>
          <cell r="EC51">
            <v>11887.756897918613</v>
          </cell>
          <cell r="ED51">
            <v>0</v>
          </cell>
          <cell r="EE51">
            <v>2</v>
          </cell>
          <cell r="EF51">
            <v>0.05</v>
          </cell>
          <cell r="EG51">
            <v>0</v>
          </cell>
          <cell r="EH51">
            <v>0</v>
          </cell>
          <cell r="EI51">
            <v>0</v>
          </cell>
          <cell r="EJ51">
            <v>0</v>
          </cell>
          <cell r="EK51">
            <v>0</v>
          </cell>
          <cell r="EL51">
            <v>0</v>
          </cell>
          <cell r="EM51">
            <v>0</v>
          </cell>
          <cell r="EN51">
            <v>0</v>
          </cell>
          <cell r="EO51">
            <v>0</v>
          </cell>
          <cell r="EP51">
            <v>0</v>
          </cell>
          <cell r="EQ51">
            <v>0</v>
          </cell>
          <cell r="ER51">
            <v>0</v>
          </cell>
          <cell r="ES51">
            <v>0</v>
          </cell>
          <cell r="ET51">
            <v>0</v>
          </cell>
          <cell r="EU51">
            <v>0</v>
          </cell>
          <cell r="EV51">
            <v>0</v>
          </cell>
          <cell r="EW51">
            <v>0</v>
          </cell>
        </row>
        <row r="52">
          <cell r="A52">
            <v>42180</v>
          </cell>
          <cell r="B52">
            <v>52</v>
          </cell>
          <cell r="C52" t="str">
            <v>Thu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53.615000000000002</v>
          </cell>
          <cell r="BF52">
            <v>111.995</v>
          </cell>
          <cell r="BG52">
            <v>0</v>
          </cell>
          <cell r="BH52">
            <v>82.143333333333331</v>
          </cell>
          <cell r="BI52">
            <v>0</v>
          </cell>
          <cell r="BJ52">
            <v>194.13833333333332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0</v>
          </cell>
          <cell r="BQ52">
            <v>0</v>
          </cell>
          <cell r="BR52">
            <v>0</v>
          </cell>
          <cell r="BS52">
            <v>0</v>
          </cell>
          <cell r="BT52">
            <v>0</v>
          </cell>
          <cell r="BU52">
            <v>0</v>
          </cell>
          <cell r="BV52">
            <v>0</v>
          </cell>
          <cell r="BW52">
            <v>0</v>
          </cell>
          <cell r="BX52">
            <v>0</v>
          </cell>
          <cell r="BY52">
            <v>0</v>
          </cell>
          <cell r="BZ52">
            <v>0</v>
          </cell>
          <cell r="CA52">
            <v>0</v>
          </cell>
          <cell r="CB52">
            <v>0</v>
          </cell>
          <cell r="CC52">
            <v>0</v>
          </cell>
          <cell r="CD52">
            <v>0</v>
          </cell>
          <cell r="CE52">
            <v>0</v>
          </cell>
          <cell r="CF52">
            <v>0</v>
          </cell>
          <cell r="CG52">
            <v>0</v>
          </cell>
          <cell r="CH52">
            <v>0</v>
          </cell>
          <cell r="CI52">
            <v>0</v>
          </cell>
          <cell r="CJ52">
            <v>0</v>
          </cell>
          <cell r="CK52">
            <v>0</v>
          </cell>
          <cell r="CL52">
            <v>0</v>
          </cell>
          <cell r="CM52">
            <v>0</v>
          </cell>
          <cell r="CN52">
            <v>0</v>
          </cell>
          <cell r="CO52">
            <v>0</v>
          </cell>
          <cell r="CP52">
            <v>111.995</v>
          </cell>
          <cell r="CQ52">
            <v>0</v>
          </cell>
          <cell r="CR52">
            <v>0</v>
          </cell>
          <cell r="CS52">
            <v>31.637777777777778</v>
          </cell>
          <cell r="CT52">
            <v>0</v>
          </cell>
          <cell r="CU52">
            <v>0</v>
          </cell>
          <cell r="CV52">
            <v>47.661388888888887</v>
          </cell>
          <cell r="CW52">
            <v>0</v>
          </cell>
          <cell r="CX52">
            <v>1.1188888888888888</v>
          </cell>
          <cell r="CY52">
            <v>0</v>
          </cell>
          <cell r="CZ52">
            <v>0</v>
          </cell>
          <cell r="DA52">
            <v>0</v>
          </cell>
          <cell r="DB52">
            <v>0</v>
          </cell>
          <cell r="DC52">
            <v>0</v>
          </cell>
          <cell r="DD52">
            <v>0</v>
          </cell>
          <cell r="DE52">
            <v>0</v>
          </cell>
          <cell r="DF52">
            <v>0</v>
          </cell>
          <cell r="DG52">
            <v>0</v>
          </cell>
          <cell r="DH52">
            <v>0</v>
          </cell>
          <cell r="DI52">
            <v>0</v>
          </cell>
          <cell r="DJ52">
            <v>0</v>
          </cell>
          <cell r="DK52">
            <v>0</v>
          </cell>
          <cell r="DL52">
            <v>0</v>
          </cell>
          <cell r="DM52">
            <v>0</v>
          </cell>
          <cell r="DN52">
            <v>1.1188888888888888</v>
          </cell>
          <cell r="DO52">
            <v>192.41305555555556</v>
          </cell>
          <cell r="DP52">
            <v>192.41305555555556</v>
          </cell>
          <cell r="DQ52">
            <v>8.2737613888888877</v>
          </cell>
          <cell r="DR52">
            <v>4.299999999999999E-2</v>
          </cell>
          <cell r="DS52">
            <v>200.68681694444444</v>
          </cell>
          <cell r="DT52">
            <v>1.7252777777777777</v>
          </cell>
          <cell r="DU52">
            <v>0</v>
          </cell>
          <cell r="DV52">
            <v>0</v>
          </cell>
          <cell r="DW52">
            <v>0</v>
          </cell>
          <cell r="DX52">
            <v>0</v>
          </cell>
          <cell r="DY52">
            <v>0</v>
          </cell>
          <cell r="DZ52">
            <v>0</v>
          </cell>
          <cell r="EA52">
            <v>0.95877277085330781</v>
          </cell>
          <cell r="EB52">
            <v>53.615000000000002</v>
          </cell>
          <cell r="EC52">
            <v>10759.823690476389</v>
          </cell>
          <cell r="ED52">
            <v>0</v>
          </cell>
          <cell r="EE52">
            <v>3</v>
          </cell>
          <cell r="EF52">
            <v>0</v>
          </cell>
          <cell r="EG52">
            <v>0</v>
          </cell>
          <cell r="EH52">
            <v>0</v>
          </cell>
          <cell r="EI52">
            <v>0</v>
          </cell>
          <cell r="EJ52">
            <v>0</v>
          </cell>
          <cell r="EK52">
            <v>0</v>
          </cell>
          <cell r="EL52">
            <v>0</v>
          </cell>
          <cell r="EM52">
            <v>0</v>
          </cell>
          <cell r="EN52">
            <v>0</v>
          </cell>
          <cell r="EO52">
            <v>0</v>
          </cell>
          <cell r="EP52">
            <v>0</v>
          </cell>
          <cell r="EQ52">
            <v>0</v>
          </cell>
          <cell r="ER52">
            <v>0</v>
          </cell>
          <cell r="ES52">
            <v>0</v>
          </cell>
          <cell r="ET52">
            <v>0</v>
          </cell>
          <cell r="EU52">
            <v>0</v>
          </cell>
          <cell r="EV52">
            <v>0</v>
          </cell>
          <cell r="EW52">
            <v>0</v>
          </cell>
        </row>
        <row r="53">
          <cell r="A53">
            <v>42181</v>
          </cell>
          <cell r="B53">
            <v>52</v>
          </cell>
          <cell r="C53" t="str">
            <v>Fri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54.304218916182933</v>
          </cell>
          <cell r="BF53">
            <v>103.995</v>
          </cell>
          <cell r="BG53">
            <v>0</v>
          </cell>
          <cell r="BH53">
            <v>63.826944444444443</v>
          </cell>
          <cell r="BI53">
            <v>0</v>
          </cell>
          <cell r="BJ53">
            <v>167.82194444444445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P53">
            <v>0</v>
          </cell>
          <cell r="BQ53">
            <v>0</v>
          </cell>
          <cell r="BR53">
            <v>0</v>
          </cell>
          <cell r="BS53">
            <v>0</v>
          </cell>
          <cell r="BT53">
            <v>0</v>
          </cell>
          <cell r="BU53">
            <v>0</v>
          </cell>
          <cell r="BV53">
            <v>0</v>
          </cell>
          <cell r="BW53">
            <v>0</v>
          </cell>
          <cell r="BX53">
            <v>0</v>
          </cell>
          <cell r="BY53">
            <v>0</v>
          </cell>
          <cell r="BZ53">
            <v>0</v>
          </cell>
          <cell r="CA53">
            <v>0</v>
          </cell>
          <cell r="CB53">
            <v>0</v>
          </cell>
          <cell r="CC53">
            <v>0</v>
          </cell>
          <cell r="CD53">
            <v>0</v>
          </cell>
          <cell r="CE53">
            <v>0</v>
          </cell>
          <cell r="CF53">
            <v>0</v>
          </cell>
          <cell r="CG53">
            <v>0</v>
          </cell>
          <cell r="CH53">
            <v>0</v>
          </cell>
          <cell r="CI53">
            <v>0</v>
          </cell>
          <cell r="CJ53">
            <v>0</v>
          </cell>
          <cell r="CK53">
            <v>0</v>
          </cell>
          <cell r="CL53">
            <v>0</v>
          </cell>
          <cell r="CM53">
            <v>0</v>
          </cell>
          <cell r="CN53">
            <v>0</v>
          </cell>
          <cell r="CO53">
            <v>0</v>
          </cell>
          <cell r="CP53">
            <v>103.995</v>
          </cell>
          <cell r="CQ53">
            <v>0</v>
          </cell>
          <cell r="CR53">
            <v>0</v>
          </cell>
          <cell r="CS53">
            <v>17.219444444444445</v>
          </cell>
          <cell r="CT53">
            <v>0</v>
          </cell>
          <cell r="CU53">
            <v>0</v>
          </cell>
          <cell r="CV53">
            <v>46.330277777777781</v>
          </cell>
          <cell r="CW53">
            <v>0</v>
          </cell>
          <cell r="CX53">
            <v>0.2772222222222222</v>
          </cell>
          <cell r="CY53">
            <v>0</v>
          </cell>
          <cell r="CZ53">
            <v>0</v>
          </cell>
          <cell r="DA53">
            <v>0</v>
          </cell>
          <cell r="DB53">
            <v>0</v>
          </cell>
          <cell r="DC53">
            <v>0</v>
          </cell>
          <cell r="DD53">
            <v>0</v>
          </cell>
          <cell r="DE53">
            <v>0</v>
          </cell>
          <cell r="DF53">
            <v>0</v>
          </cell>
          <cell r="DG53">
            <v>0</v>
          </cell>
          <cell r="DH53">
            <v>0</v>
          </cell>
          <cell r="DI53">
            <v>0</v>
          </cell>
          <cell r="DJ53">
            <v>0</v>
          </cell>
          <cell r="DK53">
            <v>0</v>
          </cell>
          <cell r="DL53">
            <v>0</v>
          </cell>
          <cell r="DM53">
            <v>0</v>
          </cell>
          <cell r="DN53">
            <v>0.2772222222222222</v>
          </cell>
          <cell r="DO53">
            <v>167.82194444444445</v>
          </cell>
          <cell r="DP53">
            <v>167.82194444444445</v>
          </cell>
          <cell r="DQ53">
            <v>7.2163436111111112</v>
          </cell>
          <cell r="DR53">
            <v>4.2999999999999997E-2</v>
          </cell>
          <cell r="DS53">
            <v>175.03828805555557</v>
          </cell>
          <cell r="DT53">
            <v>0</v>
          </cell>
          <cell r="DU53">
            <v>0</v>
          </cell>
          <cell r="DV53">
            <v>10.199999999999999</v>
          </cell>
          <cell r="DW53">
            <v>5.8272964808491569E-2</v>
          </cell>
          <cell r="DX53">
            <v>523.40279999999996</v>
          </cell>
          <cell r="DY53">
            <v>0</v>
          </cell>
          <cell r="DZ53">
            <v>0</v>
          </cell>
          <cell r="EA53">
            <v>0.9587727708533077</v>
          </cell>
          <cell r="EB53">
            <v>51.314</v>
          </cell>
          <cell r="EC53">
            <v>9505.3175132827782</v>
          </cell>
          <cell r="ED53">
            <v>0</v>
          </cell>
          <cell r="EE53">
            <v>3</v>
          </cell>
          <cell r="EF53">
            <v>0</v>
          </cell>
          <cell r="EG53">
            <v>0</v>
          </cell>
          <cell r="EH53">
            <v>0</v>
          </cell>
          <cell r="EI53">
            <v>0</v>
          </cell>
          <cell r="EJ53">
            <v>0</v>
          </cell>
          <cell r="EK53">
            <v>0</v>
          </cell>
          <cell r="EL53">
            <v>0</v>
          </cell>
          <cell r="EM53">
            <v>0</v>
          </cell>
          <cell r="EN53">
            <v>0</v>
          </cell>
          <cell r="EO53">
            <v>0</v>
          </cell>
          <cell r="EP53">
            <v>0</v>
          </cell>
          <cell r="EQ53">
            <v>0</v>
          </cell>
          <cell r="ER53">
            <v>0</v>
          </cell>
          <cell r="ES53">
            <v>0</v>
          </cell>
          <cell r="ET53">
            <v>0</v>
          </cell>
          <cell r="EU53">
            <v>0</v>
          </cell>
          <cell r="EV53">
            <v>0</v>
          </cell>
          <cell r="EW53">
            <v>0</v>
          </cell>
        </row>
        <row r="54">
          <cell r="A54">
            <v>42182</v>
          </cell>
          <cell r="B54">
            <v>52</v>
          </cell>
          <cell r="C54" t="str">
            <v>Sat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56.614000000000004</v>
          </cell>
          <cell r="BF54">
            <v>0</v>
          </cell>
          <cell r="BG54">
            <v>0</v>
          </cell>
          <cell r="BH54">
            <v>18.125833333333333</v>
          </cell>
          <cell r="BI54">
            <v>0</v>
          </cell>
          <cell r="BJ54">
            <v>18.125833333333333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0</v>
          </cell>
          <cell r="BR54">
            <v>0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0</v>
          </cell>
          <cell r="CB54">
            <v>0</v>
          </cell>
          <cell r="CC54">
            <v>0</v>
          </cell>
          <cell r="CD54">
            <v>0</v>
          </cell>
          <cell r="CE54">
            <v>0</v>
          </cell>
          <cell r="CF54">
            <v>0</v>
          </cell>
          <cell r="CG54">
            <v>0</v>
          </cell>
          <cell r="CH54">
            <v>0</v>
          </cell>
          <cell r="CI54">
            <v>0</v>
          </cell>
          <cell r="CJ54">
            <v>0</v>
          </cell>
          <cell r="CK54">
            <v>0</v>
          </cell>
          <cell r="CL54">
            <v>0</v>
          </cell>
          <cell r="CM54">
            <v>0</v>
          </cell>
          <cell r="CN54">
            <v>0</v>
          </cell>
          <cell r="CO54">
            <v>0</v>
          </cell>
          <cell r="CP54">
            <v>0</v>
          </cell>
          <cell r="CQ54">
            <v>0</v>
          </cell>
          <cell r="CR54">
            <v>0</v>
          </cell>
          <cell r="CS54">
            <v>8.0208333333333339</v>
          </cell>
          <cell r="CT54">
            <v>0</v>
          </cell>
          <cell r="CU54">
            <v>0</v>
          </cell>
          <cell r="CV54">
            <v>10.105</v>
          </cell>
          <cell r="CW54">
            <v>0</v>
          </cell>
          <cell r="CX54">
            <v>0</v>
          </cell>
          <cell r="CY54">
            <v>0</v>
          </cell>
          <cell r="CZ54">
            <v>0</v>
          </cell>
          <cell r="DA54">
            <v>0</v>
          </cell>
          <cell r="DB54">
            <v>0</v>
          </cell>
          <cell r="DC54">
            <v>0</v>
          </cell>
          <cell r="DD54">
            <v>0</v>
          </cell>
          <cell r="DE54">
            <v>0</v>
          </cell>
          <cell r="DF54">
            <v>0</v>
          </cell>
          <cell r="DG54">
            <v>0</v>
          </cell>
          <cell r="DH54">
            <v>0</v>
          </cell>
          <cell r="DI54">
            <v>0</v>
          </cell>
          <cell r="DJ54">
            <v>0</v>
          </cell>
          <cell r="DK54">
            <v>0</v>
          </cell>
          <cell r="DL54">
            <v>0</v>
          </cell>
          <cell r="DM54">
            <v>0</v>
          </cell>
          <cell r="DN54">
            <v>0</v>
          </cell>
          <cell r="DO54">
            <v>18.125833333333333</v>
          </cell>
          <cell r="DP54">
            <v>18.125833333333333</v>
          </cell>
          <cell r="DQ54">
            <v>0.77941083333333327</v>
          </cell>
          <cell r="DR54">
            <v>4.2999999999999997E-2</v>
          </cell>
          <cell r="DS54">
            <v>18.905244166666666</v>
          </cell>
          <cell r="DT54">
            <v>0</v>
          </cell>
          <cell r="DU54">
            <v>0</v>
          </cell>
          <cell r="DV54">
            <v>0</v>
          </cell>
          <cell r="DW54">
            <v>0</v>
          </cell>
          <cell r="DX54">
            <v>0</v>
          </cell>
          <cell r="DY54">
            <v>0</v>
          </cell>
          <cell r="DZ54">
            <v>0</v>
          </cell>
          <cell r="EA54">
            <v>0.95877277085330781</v>
          </cell>
          <cell r="EB54">
            <v>56.613999999999997</v>
          </cell>
          <cell r="EC54">
            <v>1070.3014932516667</v>
          </cell>
          <cell r="ED54">
            <v>0</v>
          </cell>
          <cell r="EE54">
            <v>0</v>
          </cell>
          <cell r="EF54">
            <v>0</v>
          </cell>
          <cell r="EG54">
            <v>0</v>
          </cell>
          <cell r="EH54">
            <v>0</v>
          </cell>
          <cell r="EI54">
            <v>0</v>
          </cell>
          <cell r="EJ54">
            <v>0</v>
          </cell>
          <cell r="EK54">
            <v>0</v>
          </cell>
          <cell r="EL54">
            <v>0</v>
          </cell>
          <cell r="EM54">
            <v>0</v>
          </cell>
          <cell r="EN54">
            <v>0</v>
          </cell>
          <cell r="EO54">
            <v>0</v>
          </cell>
          <cell r="EP54">
            <v>0</v>
          </cell>
          <cell r="EQ54">
            <v>0</v>
          </cell>
          <cell r="ER54">
            <v>0</v>
          </cell>
          <cell r="ES54">
            <v>0</v>
          </cell>
          <cell r="ET54">
            <v>0</v>
          </cell>
          <cell r="EU54">
            <v>0</v>
          </cell>
          <cell r="EV54">
            <v>0</v>
          </cell>
          <cell r="EW54">
            <v>0</v>
          </cell>
        </row>
        <row r="55">
          <cell r="A55">
            <v>42183</v>
          </cell>
          <cell r="B55">
            <v>52</v>
          </cell>
          <cell r="C55" t="str">
            <v>Sun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103.31853642072886</v>
          </cell>
          <cell r="BF55">
            <v>0</v>
          </cell>
          <cell r="BG55">
            <v>0</v>
          </cell>
          <cell r="BH55">
            <v>29.538055555555555</v>
          </cell>
          <cell r="BI55">
            <v>0</v>
          </cell>
          <cell r="BJ55">
            <v>29.538055555555555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0</v>
          </cell>
          <cell r="BQ55">
            <v>0</v>
          </cell>
          <cell r="BR55">
            <v>0</v>
          </cell>
          <cell r="BS55">
            <v>0</v>
          </cell>
          <cell r="BT55">
            <v>0</v>
          </cell>
          <cell r="BU55">
            <v>0</v>
          </cell>
          <cell r="BV55">
            <v>0</v>
          </cell>
          <cell r="BW55">
            <v>0</v>
          </cell>
          <cell r="BX55">
            <v>0</v>
          </cell>
          <cell r="BY55">
            <v>0</v>
          </cell>
          <cell r="BZ55">
            <v>0</v>
          </cell>
          <cell r="CA55">
            <v>0</v>
          </cell>
          <cell r="CB55">
            <v>0</v>
          </cell>
          <cell r="CC55">
            <v>0</v>
          </cell>
          <cell r="CD55">
            <v>0</v>
          </cell>
          <cell r="CE55">
            <v>0</v>
          </cell>
          <cell r="CF55">
            <v>0</v>
          </cell>
          <cell r="CG55">
            <v>0</v>
          </cell>
          <cell r="CH55">
            <v>0</v>
          </cell>
          <cell r="CI55">
            <v>0</v>
          </cell>
          <cell r="CJ55">
            <v>0</v>
          </cell>
          <cell r="CK55">
            <v>0</v>
          </cell>
          <cell r="CL55">
            <v>0</v>
          </cell>
          <cell r="CM55">
            <v>0</v>
          </cell>
          <cell r="CN55">
            <v>0</v>
          </cell>
          <cell r="CO55">
            <v>0</v>
          </cell>
          <cell r="CP55">
            <v>0</v>
          </cell>
          <cell r="CQ55">
            <v>0</v>
          </cell>
          <cell r="CR55">
            <v>0</v>
          </cell>
          <cell r="CS55">
            <v>10.860555555555555</v>
          </cell>
          <cell r="CT55">
            <v>0</v>
          </cell>
          <cell r="CU55">
            <v>0</v>
          </cell>
          <cell r="CV55">
            <v>18.56388888888889</v>
          </cell>
          <cell r="CW55">
            <v>0</v>
          </cell>
          <cell r="CX55">
            <v>0.11361111111111111</v>
          </cell>
          <cell r="CY55">
            <v>0</v>
          </cell>
          <cell r="CZ55">
            <v>0</v>
          </cell>
          <cell r="DA55">
            <v>0</v>
          </cell>
          <cell r="DB55">
            <v>0</v>
          </cell>
          <cell r="DC55">
            <v>0</v>
          </cell>
          <cell r="DD55">
            <v>0</v>
          </cell>
          <cell r="DE55">
            <v>0</v>
          </cell>
          <cell r="DF55">
            <v>0</v>
          </cell>
          <cell r="DG55">
            <v>0</v>
          </cell>
          <cell r="DH55">
            <v>0</v>
          </cell>
          <cell r="DI55">
            <v>0</v>
          </cell>
          <cell r="DJ55">
            <v>0</v>
          </cell>
          <cell r="DK55">
            <v>0</v>
          </cell>
          <cell r="DL55">
            <v>0</v>
          </cell>
          <cell r="DM55">
            <v>0</v>
          </cell>
          <cell r="DN55">
            <v>0.11361111111111111</v>
          </cell>
          <cell r="DO55">
            <v>29.538055555555559</v>
          </cell>
          <cell r="DP55">
            <v>29.538055555555559</v>
          </cell>
          <cell r="DQ55">
            <v>1.270136388888889</v>
          </cell>
          <cell r="DR55">
            <v>4.2999999999999997E-2</v>
          </cell>
          <cell r="DS55">
            <v>30.808191944444449</v>
          </cell>
          <cell r="DT55">
            <v>0</v>
          </cell>
          <cell r="DU55">
            <v>0</v>
          </cell>
          <cell r="DV55">
            <v>9.5</v>
          </cell>
          <cell r="DW55">
            <v>0.30835954336856525</v>
          </cell>
          <cell r="DX55">
            <v>750.19600000000003</v>
          </cell>
          <cell r="DY55">
            <v>0</v>
          </cell>
          <cell r="DZ55">
            <v>0</v>
          </cell>
          <cell r="EA55">
            <v>0.9587727708533077</v>
          </cell>
          <cell r="EB55">
            <v>78.968000000000004</v>
          </cell>
          <cell r="EC55">
            <v>3183.0573014688894</v>
          </cell>
          <cell r="ED55">
            <v>0</v>
          </cell>
          <cell r="EE55">
            <v>0</v>
          </cell>
          <cell r="EF55">
            <v>0</v>
          </cell>
          <cell r="EG55">
            <v>0</v>
          </cell>
          <cell r="EH55">
            <v>0</v>
          </cell>
          <cell r="EI55">
            <v>0</v>
          </cell>
          <cell r="EJ55">
            <v>0</v>
          </cell>
          <cell r="EK55">
            <v>0</v>
          </cell>
          <cell r="EL55">
            <v>0</v>
          </cell>
          <cell r="EM55">
            <v>0</v>
          </cell>
          <cell r="EN55">
            <v>0</v>
          </cell>
          <cell r="EO55">
            <v>0</v>
          </cell>
          <cell r="EP55">
            <v>0</v>
          </cell>
          <cell r="EQ55">
            <v>0</v>
          </cell>
          <cell r="ER55">
            <v>0</v>
          </cell>
          <cell r="ES55">
            <v>0</v>
          </cell>
          <cell r="ET55">
            <v>0</v>
          </cell>
          <cell r="EU55">
            <v>0</v>
          </cell>
          <cell r="EV55">
            <v>0</v>
          </cell>
          <cell r="EW55">
            <v>0</v>
          </cell>
        </row>
        <row r="56">
          <cell r="A56">
            <v>42184</v>
          </cell>
          <cell r="B56">
            <v>53</v>
          </cell>
          <cell r="C56" t="str">
            <v>Mon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55.692818999333205</v>
          </cell>
          <cell r="BF56">
            <v>95.995000000000005</v>
          </cell>
          <cell r="BG56">
            <v>0</v>
          </cell>
          <cell r="BH56">
            <v>79.788333333333327</v>
          </cell>
          <cell r="BI56">
            <v>0</v>
          </cell>
          <cell r="BJ56">
            <v>175.78333333333333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0</v>
          </cell>
          <cell r="BQ56">
            <v>0</v>
          </cell>
          <cell r="BR56">
            <v>0</v>
          </cell>
          <cell r="BS56">
            <v>0</v>
          </cell>
          <cell r="BT56">
            <v>0</v>
          </cell>
          <cell r="BU56">
            <v>0</v>
          </cell>
          <cell r="BV56">
            <v>0</v>
          </cell>
          <cell r="BW56">
            <v>0</v>
          </cell>
          <cell r="BX56">
            <v>0</v>
          </cell>
          <cell r="BY56">
            <v>0</v>
          </cell>
          <cell r="BZ56">
            <v>0</v>
          </cell>
          <cell r="CA56">
            <v>0</v>
          </cell>
          <cell r="CB56">
            <v>0</v>
          </cell>
          <cell r="CC56">
            <v>0</v>
          </cell>
          <cell r="CD56">
            <v>0</v>
          </cell>
          <cell r="CE56">
            <v>0</v>
          </cell>
          <cell r="CF56">
            <v>0</v>
          </cell>
          <cell r="CG56">
            <v>0</v>
          </cell>
          <cell r="CH56">
            <v>0</v>
          </cell>
          <cell r="CI56">
            <v>0</v>
          </cell>
          <cell r="CJ56">
            <v>0</v>
          </cell>
          <cell r="CK56">
            <v>0</v>
          </cell>
          <cell r="CL56">
            <v>0</v>
          </cell>
          <cell r="CM56">
            <v>0</v>
          </cell>
          <cell r="CN56">
            <v>0</v>
          </cell>
          <cell r="CO56">
            <v>0</v>
          </cell>
          <cell r="CP56">
            <v>95.995000000000005</v>
          </cell>
          <cell r="CQ56">
            <v>0</v>
          </cell>
          <cell r="CR56">
            <v>7.9422222222222221</v>
          </cell>
          <cell r="CS56">
            <v>17.114722222222223</v>
          </cell>
          <cell r="CT56">
            <v>0</v>
          </cell>
          <cell r="CU56">
            <v>0</v>
          </cell>
          <cell r="CV56">
            <v>52.194444444444443</v>
          </cell>
          <cell r="CW56">
            <v>0</v>
          </cell>
          <cell r="CX56">
            <v>1.1836111111111112</v>
          </cell>
          <cell r="CY56">
            <v>0</v>
          </cell>
          <cell r="CZ56">
            <v>0</v>
          </cell>
          <cell r="DA56">
            <v>0</v>
          </cell>
          <cell r="DB56">
            <v>0</v>
          </cell>
          <cell r="DC56">
            <v>0</v>
          </cell>
          <cell r="DD56">
            <v>0</v>
          </cell>
          <cell r="DE56">
            <v>0</v>
          </cell>
          <cell r="DF56">
            <v>0</v>
          </cell>
          <cell r="DG56">
            <v>0</v>
          </cell>
          <cell r="DH56">
            <v>0</v>
          </cell>
          <cell r="DI56">
            <v>0</v>
          </cell>
          <cell r="DJ56">
            <v>0</v>
          </cell>
          <cell r="DK56">
            <v>0</v>
          </cell>
          <cell r="DL56">
            <v>0</v>
          </cell>
          <cell r="DM56">
            <v>0</v>
          </cell>
          <cell r="DN56">
            <v>1.1836111111111112</v>
          </cell>
          <cell r="DO56">
            <v>174.43</v>
          </cell>
          <cell r="DP56">
            <v>174.43</v>
          </cell>
          <cell r="DQ56">
            <v>7.5004900000000001</v>
          </cell>
          <cell r="DR56">
            <v>4.2999999999999997E-2</v>
          </cell>
          <cell r="DS56">
            <v>181.93049000000002</v>
          </cell>
          <cell r="DT56">
            <v>1.3533333333333333</v>
          </cell>
          <cell r="DU56">
            <v>0</v>
          </cell>
          <cell r="DV56">
            <v>8</v>
          </cell>
          <cell r="DW56">
            <v>4.397283819770946E-2</v>
          </cell>
          <cell r="DX56">
            <v>426.77600000000001</v>
          </cell>
          <cell r="DY56">
            <v>0</v>
          </cell>
          <cell r="DZ56">
            <v>0</v>
          </cell>
          <cell r="EA56">
            <v>0.9587727708533077</v>
          </cell>
          <cell r="EB56">
            <v>53.347000000000001</v>
          </cell>
          <cell r="EC56">
            <v>10132.22185003</v>
          </cell>
          <cell r="ED56">
            <v>0</v>
          </cell>
          <cell r="EE56">
            <v>2</v>
          </cell>
          <cell r="EF56">
            <v>0</v>
          </cell>
          <cell r="EG56">
            <v>0</v>
          </cell>
          <cell r="EH56">
            <v>0</v>
          </cell>
          <cell r="EI56">
            <v>0</v>
          </cell>
          <cell r="EJ56">
            <v>0</v>
          </cell>
          <cell r="EK56">
            <v>0</v>
          </cell>
          <cell r="EL56">
            <v>0</v>
          </cell>
          <cell r="EM56">
            <v>0</v>
          </cell>
          <cell r="EN56">
            <v>0</v>
          </cell>
          <cell r="EO56">
            <v>0</v>
          </cell>
          <cell r="EP56">
            <v>0</v>
          </cell>
          <cell r="EQ56">
            <v>0</v>
          </cell>
          <cell r="ER56">
            <v>0</v>
          </cell>
          <cell r="ES56">
            <v>0</v>
          </cell>
          <cell r="ET56">
            <v>0</v>
          </cell>
          <cell r="EU56">
            <v>0</v>
          </cell>
          <cell r="EV56">
            <v>0</v>
          </cell>
          <cell r="EW56">
            <v>0</v>
          </cell>
        </row>
        <row r="57">
          <cell r="A57">
            <v>42185</v>
          </cell>
          <cell r="B57">
            <v>1</v>
          </cell>
          <cell r="C57" t="str">
            <v>Tue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50.037999999999997</v>
          </cell>
          <cell r="BF57">
            <v>111.995</v>
          </cell>
          <cell r="BG57">
            <v>0</v>
          </cell>
          <cell r="BH57">
            <v>88.94638888888889</v>
          </cell>
          <cell r="BI57">
            <v>0</v>
          </cell>
          <cell r="BJ57">
            <v>200.94138888888889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0</v>
          </cell>
          <cell r="BP57">
            <v>0</v>
          </cell>
          <cell r="BQ57">
            <v>0</v>
          </cell>
          <cell r="BR57">
            <v>0</v>
          </cell>
          <cell r="BS57">
            <v>0</v>
          </cell>
          <cell r="BT57">
            <v>0</v>
          </cell>
          <cell r="BU57">
            <v>0</v>
          </cell>
          <cell r="BV57">
            <v>0</v>
          </cell>
          <cell r="BW57">
            <v>0</v>
          </cell>
          <cell r="BX57">
            <v>0</v>
          </cell>
          <cell r="BY57">
            <v>0</v>
          </cell>
          <cell r="BZ57">
            <v>0</v>
          </cell>
          <cell r="CA57">
            <v>0</v>
          </cell>
          <cell r="CB57">
            <v>0</v>
          </cell>
          <cell r="CC57">
            <v>0</v>
          </cell>
          <cell r="CD57">
            <v>0</v>
          </cell>
          <cell r="CE57">
            <v>0</v>
          </cell>
          <cell r="CF57">
            <v>0</v>
          </cell>
          <cell r="CG57">
            <v>0</v>
          </cell>
          <cell r="CH57">
            <v>0</v>
          </cell>
          <cell r="CI57">
            <v>0</v>
          </cell>
          <cell r="CJ57">
            <v>0</v>
          </cell>
          <cell r="CK57">
            <v>0</v>
          </cell>
          <cell r="CL57">
            <v>0</v>
          </cell>
          <cell r="CM57">
            <v>0</v>
          </cell>
          <cell r="CN57">
            <v>0</v>
          </cell>
          <cell r="CO57">
            <v>0</v>
          </cell>
          <cell r="CP57">
            <v>111.995</v>
          </cell>
          <cell r="CQ57">
            <v>0</v>
          </cell>
          <cell r="CR57">
            <v>7.9327777777777779</v>
          </cell>
          <cell r="CS57">
            <v>24.942499999999999</v>
          </cell>
          <cell r="CT57">
            <v>0</v>
          </cell>
          <cell r="CU57">
            <v>0</v>
          </cell>
          <cell r="CV57">
            <v>54.613333333333337</v>
          </cell>
          <cell r="CW57">
            <v>0</v>
          </cell>
          <cell r="CX57">
            <v>0.89027777777777772</v>
          </cell>
          <cell r="CY57">
            <v>0</v>
          </cell>
          <cell r="CZ57">
            <v>0</v>
          </cell>
          <cell r="DA57">
            <v>0</v>
          </cell>
          <cell r="DB57">
            <v>0</v>
          </cell>
          <cell r="DC57">
            <v>0</v>
          </cell>
          <cell r="DD57">
            <v>0</v>
          </cell>
          <cell r="DE57">
            <v>0</v>
          </cell>
          <cell r="DF57">
            <v>0</v>
          </cell>
          <cell r="DG57">
            <v>0</v>
          </cell>
          <cell r="DH57">
            <v>0</v>
          </cell>
          <cell r="DI57">
            <v>0</v>
          </cell>
          <cell r="DJ57">
            <v>0</v>
          </cell>
          <cell r="DK57">
            <v>0</v>
          </cell>
          <cell r="DL57">
            <v>0</v>
          </cell>
          <cell r="DM57">
            <v>0</v>
          </cell>
          <cell r="DN57">
            <v>0.89027777777777772</v>
          </cell>
          <cell r="DO57">
            <v>200.3738888888889</v>
          </cell>
          <cell r="DP57">
            <v>200.3738888888889</v>
          </cell>
          <cell r="DQ57">
            <v>8.6160772222222217</v>
          </cell>
          <cell r="DR57">
            <v>4.2999999999999997E-2</v>
          </cell>
          <cell r="DS57">
            <v>208.98996611111113</v>
          </cell>
          <cell r="DT57">
            <v>0.56472222222222224</v>
          </cell>
          <cell r="DU57">
            <v>2.7777777777777779E-3</v>
          </cell>
          <cell r="DV57">
            <v>0</v>
          </cell>
          <cell r="DW57">
            <v>0</v>
          </cell>
          <cell r="DX57">
            <v>0</v>
          </cell>
          <cell r="DY57">
            <v>0</v>
          </cell>
          <cell r="DZ57">
            <v>0</v>
          </cell>
          <cell r="EA57">
            <v>0.9587727708533077</v>
          </cell>
          <cell r="EB57">
            <v>50.037999999999997</v>
          </cell>
          <cell r="EC57">
            <v>10457.439924267777</v>
          </cell>
          <cell r="ED57">
            <v>0</v>
          </cell>
          <cell r="EE57">
            <v>2</v>
          </cell>
          <cell r="EF57">
            <v>8.3333333333333343E-2</v>
          </cell>
          <cell r="EG57">
            <v>0</v>
          </cell>
          <cell r="EH57">
            <v>0</v>
          </cell>
          <cell r="EI57">
            <v>0</v>
          </cell>
          <cell r="EJ57">
            <v>0</v>
          </cell>
          <cell r="EK57">
            <v>0</v>
          </cell>
          <cell r="EL57">
            <v>0</v>
          </cell>
          <cell r="EM57">
            <v>0</v>
          </cell>
          <cell r="EN57">
            <v>0</v>
          </cell>
          <cell r="EO57">
            <v>0</v>
          </cell>
          <cell r="EP57">
            <v>0</v>
          </cell>
          <cell r="EQ57">
            <v>0</v>
          </cell>
          <cell r="ER57">
            <v>0</v>
          </cell>
          <cell r="ES57">
            <v>0</v>
          </cell>
          <cell r="ET57">
            <v>0</v>
          </cell>
          <cell r="EU57">
            <v>0</v>
          </cell>
          <cell r="EV57">
            <v>0</v>
          </cell>
          <cell r="EW57">
            <v>0</v>
          </cell>
        </row>
        <row r="58">
          <cell r="A58">
            <v>42186</v>
          </cell>
          <cell r="B58">
            <v>1</v>
          </cell>
          <cell r="C58" t="str">
            <v>Wed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51.323999999999998</v>
          </cell>
          <cell r="BF58">
            <v>110.495</v>
          </cell>
          <cell r="BG58">
            <v>0</v>
          </cell>
          <cell r="BH58">
            <v>98.553888888888892</v>
          </cell>
          <cell r="BI58">
            <v>0</v>
          </cell>
          <cell r="BJ58">
            <v>209.04888888888888</v>
          </cell>
          <cell r="BK58">
            <v>0</v>
          </cell>
          <cell r="BL58">
            <v>0</v>
          </cell>
          <cell r="BM58">
            <v>0</v>
          </cell>
          <cell r="BN58">
            <v>0</v>
          </cell>
          <cell r="BO58">
            <v>0</v>
          </cell>
          <cell r="BP58">
            <v>0</v>
          </cell>
          <cell r="BQ58">
            <v>0</v>
          </cell>
          <cell r="BR58">
            <v>0</v>
          </cell>
          <cell r="BS58">
            <v>0</v>
          </cell>
          <cell r="BT58">
            <v>0</v>
          </cell>
          <cell r="BU58">
            <v>0</v>
          </cell>
          <cell r="BV58">
            <v>0</v>
          </cell>
          <cell r="BW58">
            <v>0</v>
          </cell>
          <cell r="BX58">
            <v>0</v>
          </cell>
          <cell r="BY58">
            <v>0</v>
          </cell>
          <cell r="BZ58">
            <v>0</v>
          </cell>
          <cell r="CA58">
            <v>0</v>
          </cell>
          <cell r="CB58">
            <v>0</v>
          </cell>
          <cell r="CC58">
            <v>0</v>
          </cell>
          <cell r="CD58">
            <v>0</v>
          </cell>
          <cell r="CE58">
            <v>0</v>
          </cell>
          <cell r="CF58">
            <v>0</v>
          </cell>
          <cell r="CG58">
            <v>0</v>
          </cell>
          <cell r="CH58">
            <v>0</v>
          </cell>
          <cell r="CI58">
            <v>0</v>
          </cell>
          <cell r="CJ58">
            <v>0</v>
          </cell>
          <cell r="CK58">
            <v>0</v>
          </cell>
          <cell r="CL58">
            <v>0</v>
          </cell>
          <cell r="CM58">
            <v>0</v>
          </cell>
          <cell r="CN58">
            <v>0</v>
          </cell>
          <cell r="CO58">
            <v>0</v>
          </cell>
          <cell r="CP58">
            <v>110.495</v>
          </cell>
          <cell r="CQ58">
            <v>0</v>
          </cell>
          <cell r="CR58">
            <v>8.4255555555555564</v>
          </cell>
          <cell r="CS58">
            <v>31.875833333333333</v>
          </cell>
          <cell r="CT58">
            <v>0</v>
          </cell>
          <cell r="CU58">
            <v>0</v>
          </cell>
          <cell r="CV58">
            <v>53.566388888888888</v>
          </cell>
          <cell r="CW58">
            <v>0</v>
          </cell>
          <cell r="CX58">
            <v>3.9061111111111111</v>
          </cell>
          <cell r="CY58">
            <v>0</v>
          </cell>
          <cell r="CZ58">
            <v>0</v>
          </cell>
          <cell r="DA58">
            <v>0</v>
          </cell>
          <cell r="DB58">
            <v>0</v>
          </cell>
          <cell r="DC58">
            <v>0</v>
          </cell>
          <cell r="DD58">
            <v>0</v>
          </cell>
          <cell r="DE58">
            <v>0</v>
          </cell>
          <cell r="DF58">
            <v>0</v>
          </cell>
          <cell r="DG58">
            <v>0</v>
          </cell>
          <cell r="DH58">
            <v>0</v>
          </cell>
          <cell r="DI58">
            <v>0</v>
          </cell>
          <cell r="DJ58">
            <v>0</v>
          </cell>
          <cell r="DK58">
            <v>0</v>
          </cell>
          <cell r="DL58">
            <v>0</v>
          </cell>
          <cell r="DM58">
            <v>0</v>
          </cell>
          <cell r="DN58">
            <v>3.9061111111111111</v>
          </cell>
          <cell r="DO58">
            <v>208.26888888888888</v>
          </cell>
          <cell r="DP58">
            <v>208.26888888888888</v>
          </cell>
          <cell r="DQ58">
            <v>8.9555622222222215</v>
          </cell>
          <cell r="DR58">
            <v>4.2999999999999997E-2</v>
          </cell>
          <cell r="DS58">
            <v>217.22445111111111</v>
          </cell>
          <cell r="DT58">
            <v>0.77416666666666667</v>
          </cell>
          <cell r="DU58">
            <v>5.8333333333333336E-3</v>
          </cell>
          <cell r="DV58">
            <v>0</v>
          </cell>
          <cell r="DW58">
            <v>0</v>
          </cell>
          <cell r="DX58">
            <v>0</v>
          </cell>
          <cell r="DY58">
            <v>0</v>
          </cell>
          <cell r="DZ58">
            <v>0</v>
          </cell>
          <cell r="EA58">
            <v>0.9587727708533077</v>
          </cell>
          <cell r="EB58">
            <v>51.323999999999998</v>
          </cell>
          <cell r="EC58">
            <v>11148.827728826665</v>
          </cell>
          <cell r="ED58">
            <v>0</v>
          </cell>
          <cell r="EE58">
            <v>2</v>
          </cell>
          <cell r="EF58">
            <v>0.17499999999999999</v>
          </cell>
          <cell r="EG58">
            <v>0</v>
          </cell>
          <cell r="EH58">
            <v>0</v>
          </cell>
          <cell r="EI58">
            <v>0</v>
          </cell>
          <cell r="EJ58">
            <v>0</v>
          </cell>
          <cell r="EK58">
            <v>0</v>
          </cell>
          <cell r="EL58">
            <v>0</v>
          </cell>
          <cell r="EM58">
            <v>0</v>
          </cell>
          <cell r="EN58">
            <v>0</v>
          </cell>
          <cell r="EO58">
            <v>0</v>
          </cell>
          <cell r="EP58">
            <v>0</v>
          </cell>
          <cell r="EQ58">
            <v>0</v>
          </cell>
          <cell r="ER58">
            <v>0</v>
          </cell>
          <cell r="ES58">
            <v>0</v>
          </cell>
          <cell r="ET58">
            <v>0</v>
          </cell>
          <cell r="EU58">
            <v>0</v>
          </cell>
          <cell r="EV58">
            <v>0</v>
          </cell>
          <cell r="EW58">
            <v>0</v>
          </cell>
        </row>
        <row r="59">
          <cell r="A59">
            <v>42187</v>
          </cell>
          <cell r="B59">
            <v>1</v>
          </cell>
          <cell r="C59" t="str">
            <v>Thu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51.283999999999999</v>
          </cell>
          <cell r="BF59">
            <v>111.995</v>
          </cell>
          <cell r="BG59">
            <v>0</v>
          </cell>
          <cell r="BH59">
            <v>79.710833333424389</v>
          </cell>
          <cell r="BI59">
            <v>0</v>
          </cell>
          <cell r="BJ59">
            <v>191.70583333342438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0</v>
          </cell>
          <cell r="BQ59">
            <v>0</v>
          </cell>
          <cell r="BR59">
            <v>0</v>
          </cell>
          <cell r="BS59">
            <v>0</v>
          </cell>
          <cell r="BT59">
            <v>0</v>
          </cell>
          <cell r="BU59">
            <v>0</v>
          </cell>
          <cell r="BV59">
            <v>0</v>
          </cell>
          <cell r="BW59">
            <v>0</v>
          </cell>
          <cell r="BX59">
            <v>0</v>
          </cell>
          <cell r="BY59">
            <v>0</v>
          </cell>
          <cell r="BZ59">
            <v>0</v>
          </cell>
          <cell r="CA59">
            <v>0</v>
          </cell>
          <cell r="CB59">
            <v>0</v>
          </cell>
          <cell r="CC59">
            <v>0</v>
          </cell>
          <cell r="CD59">
            <v>0</v>
          </cell>
          <cell r="CE59">
            <v>0</v>
          </cell>
          <cell r="CF59">
            <v>0</v>
          </cell>
          <cell r="CG59">
            <v>0</v>
          </cell>
          <cell r="CH59">
            <v>0</v>
          </cell>
          <cell r="CI59">
            <v>0</v>
          </cell>
          <cell r="CJ59">
            <v>0</v>
          </cell>
          <cell r="CK59">
            <v>0</v>
          </cell>
          <cell r="CL59">
            <v>0</v>
          </cell>
          <cell r="CM59">
            <v>0</v>
          </cell>
          <cell r="CN59">
            <v>0</v>
          </cell>
          <cell r="CO59">
            <v>0</v>
          </cell>
          <cell r="CP59">
            <v>111.995</v>
          </cell>
          <cell r="CQ59">
            <v>0</v>
          </cell>
          <cell r="CR59">
            <v>7.9541666666666666</v>
          </cell>
          <cell r="CS59">
            <v>25.075277777777778</v>
          </cell>
          <cell r="CT59">
            <v>0</v>
          </cell>
          <cell r="CU59">
            <v>0</v>
          </cell>
          <cell r="CV59">
            <v>45.541666666757727</v>
          </cell>
          <cell r="CW59">
            <v>0</v>
          </cell>
          <cell r="CX59">
            <v>0.68777777777777782</v>
          </cell>
          <cell r="CY59">
            <v>0</v>
          </cell>
          <cell r="CZ59">
            <v>0</v>
          </cell>
          <cell r="DA59">
            <v>0</v>
          </cell>
          <cell r="DB59">
            <v>0</v>
          </cell>
          <cell r="DC59">
            <v>0</v>
          </cell>
          <cell r="DD59">
            <v>0</v>
          </cell>
          <cell r="DE59">
            <v>0</v>
          </cell>
          <cell r="DF59">
            <v>0</v>
          </cell>
          <cell r="DG59">
            <v>0</v>
          </cell>
          <cell r="DH59">
            <v>0</v>
          </cell>
          <cell r="DI59">
            <v>0</v>
          </cell>
          <cell r="DJ59">
            <v>0</v>
          </cell>
          <cell r="DK59">
            <v>0</v>
          </cell>
          <cell r="DL59">
            <v>0</v>
          </cell>
          <cell r="DM59">
            <v>0</v>
          </cell>
          <cell r="DN59">
            <v>0.68777777777777782</v>
          </cell>
          <cell r="DO59">
            <v>191.25388888897993</v>
          </cell>
          <cell r="DP59">
            <v>191.25388888897993</v>
          </cell>
          <cell r="DQ59">
            <v>8.2239172222261363</v>
          </cell>
          <cell r="DR59">
            <v>4.2999999999999997E-2</v>
          </cell>
          <cell r="DS59">
            <v>199.47780611120606</v>
          </cell>
          <cell r="DT59">
            <v>0.45194444444444443</v>
          </cell>
          <cell r="DU59">
            <v>0</v>
          </cell>
          <cell r="DV59">
            <v>0</v>
          </cell>
          <cell r="DW59">
            <v>0</v>
          </cell>
          <cell r="DX59">
            <v>0</v>
          </cell>
          <cell r="DY59">
            <v>0</v>
          </cell>
          <cell r="DZ59">
            <v>0</v>
          </cell>
          <cell r="EA59">
            <v>0.95877277085330781</v>
          </cell>
          <cell r="EB59">
            <v>51.283999999999999</v>
          </cell>
          <cell r="EC59">
            <v>10230.019808607092</v>
          </cell>
          <cell r="ED59">
            <v>0</v>
          </cell>
          <cell r="EE59">
            <v>3</v>
          </cell>
          <cell r="EF59">
            <v>0</v>
          </cell>
          <cell r="EG59">
            <v>0</v>
          </cell>
          <cell r="EH59">
            <v>0</v>
          </cell>
          <cell r="EI59">
            <v>0</v>
          </cell>
          <cell r="EJ59">
            <v>0</v>
          </cell>
          <cell r="EK59">
            <v>0</v>
          </cell>
          <cell r="EL59">
            <v>0</v>
          </cell>
          <cell r="EM59">
            <v>0</v>
          </cell>
          <cell r="EN59">
            <v>0</v>
          </cell>
          <cell r="EO59">
            <v>0</v>
          </cell>
          <cell r="EP59">
            <v>0</v>
          </cell>
          <cell r="EQ59">
            <v>0</v>
          </cell>
          <cell r="ER59">
            <v>0</v>
          </cell>
          <cell r="ES59">
            <v>0</v>
          </cell>
          <cell r="ET59">
            <v>0</v>
          </cell>
          <cell r="EU59">
            <v>0</v>
          </cell>
          <cell r="EV59">
            <v>0</v>
          </cell>
          <cell r="EW59">
            <v>0</v>
          </cell>
        </row>
        <row r="60">
          <cell r="A60">
            <v>42188</v>
          </cell>
          <cell r="B60">
            <v>1</v>
          </cell>
          <cell r="C60" t="str">
            <v>Fri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51.145999999999994</v>
          </cell>
          <cell r="BF60">
            <v>103.995</v>
          </cell>
          <cell r="BG60">
            <v>0</v>
          </cell>
          <cell r="BH60">
            <v>62.973611111111111</v>
          </cell>
          <cell r="BI60">
            <v>0</v>
          </cell>
          <cell r="BJ60">
            <v>166.9686111111111</v>
          </cell>
          <cell r="BK60">
            <v>0</v>
          </cell>
          <cell r="BL60">
            <v>0</v>
          </cell>
          <cell r="BM60">
            <v>0</v>
          </cell>
          <cell r="BN60">
            <v>0</v>
          </cell>
          <cell r="BO60">
            <v>0</v>
          </cell>
          <cell r="BP60">
            <v>0</v>
          </cell>
          <cell r="BQ60">
            <v>0</v>
          </cell>
          <cell r="BR60">
            <v>0</v>
          </cell>
          <cell r="BS60">
            <v>0</v>
          </cell>
          <cell r="BT60">
            <v>0</v>
          </cell>
          <cell r="BU60">
            <v>0</v>
          </cell>
          <cell r="BV60">
            <v>0</v>
          </cell>
          <cell r="BW60">
            <v>0</v>
          </cell>
          <cell r="BX60">
            <v>0</v>
          </cell>
          <cell r="BY60">
            <v>0</v>
          </cell>
          <cell r="BZ60">
            <v>0</v>
          </cell>
          <cell r="CA60">
            <v>0</v>
          </cell>
          <cell r="CB60">
            <v>0</v>
          </cell>
          <cell r="CC60">
            <v>0</v>
          </cell>
          <cell r="CD60">
            <v>0</v>
          </cell>
          <cell r="CE60">
            <v>0</v>
          </cell>
          <cell r="CF60">
            <v>0</v>
          </cell>
          <cell r="CG60">
            <v>0</v>
          </cell>
          <cell r="CH60">
            <v>0</v>
          </cell>
          <cell r="CI60">
            <v>0</v>
          </cell>
          <cell r="CJ60">
            <v>0</v>
          </cell>
          <cell r="CK60">
            <v>0</v>
          </cell>
          <cell r="CL60">
            <v>0</v>
          </cell>
          <cell r="CM60">
            <v>0</v>
          </cell>
          <cell r="CN60">
            <v>0</v>
          </cell>
          <cell r="CO60">
            <v>0</v>
          </cell>
          <cell r="CP60">
            <v>103.995</v>
          </cell>
          <cell r="CQ60">
            <v>0</v>
          </cell>
          <cell r="CR60">
            <v>7.8455555555555554</v>
          </cell>
          <cell r="CS60">
            <v>17.241666666666667</v>
          </cell>
          <cell r="CT60">
            <v>0</v>
          </cell>
          <cell r="CU60">
            <v>0</v>
          </cell>
          <cell r="CV60">
            <v>36.928055555555552</v>
          </cell>
          <cell r="CW60">
            <v>0</v>
          </cell>
          <cell r="CX60">
            <v>0.66416666666666668</v>
          </cell>
          <cell r="CY60">
            <v>0</v>
          </cell>
          <cell r="CZ60">
            <v>0</v>
          </cell>
          <cell r="DA60">
            <v>0</v>
          </cell>
          <cell r="DB60">
            <v>0</v>
          </cell>
          <cell r="DC60">
            <v>0</v>
          </cell>
          <cell r="DD60">
            <v>0</v>
          </cell>
          <cell r="DE60">
            <v>0</v>
          </cell>
          <cell r="DF60">
            <v>0</v>
          </cell>
          <cell r="DG60">
            <v>0</v>
          </cell>
          <cell r="DH60">
            <v>0</v>
          </cell>
          <cell r="DI60">
            <v>0</v>
          </cell>
          <cell r="DJ60">
            <v>0</v>
          </cell>
          <cell r="DK60">
            <v>0</v>
          </cell>
          <cell r="DL60">
            <v>0</v>
          </cell>
          <cell r="DM60">
            <v>0</v>
          </cell>
          <cell r="DN60">
            <v>0.66416666666666668</v>
          </cell>
          <cell r="DO60">
            <v>166.67444444444442</v>
          </cell>
          <cell r="DP60">
            <v>166.67444444444442</v>
          </cell>
          <cell r="DQ60">
            <v>7.1670011111111096</v>
          </cell>
          <cell r="DR60">
            <v>4.2999999999999997E-2</v>
          </cell>
          <cell r="DS60">
            <v>173.84144555555554</v>
          </cell>
          <cell r="DT60">
            <v>0.29416666666666669</v>
          </cell>
          <cell r="DU60">
            <v>0</v>
          </cell>
          <cell r="DV60">
            <v>0</v>
          </cell>
          <cell r="DW60">
            <v>0</v>
          </cell>
          <cell r="DX60">
            <v>0</v>
          </cell>
          <cell r="DY60">
            <v>0</v>
          </cell>
          <cell r="DZ60">
            <v>0</v>
          </cell>
          <cell r="EA60">
            <v>0.9587727708533077</v>
          </cell>
          <cell r="EB60">
            <v>51.146000000000001</v>
          </cell>
          <cell r="EC60">
            <v>8891.294574384443</v>
          </cell>
          <cell r="ED60">
            <v>0</v>
          </cell>
          <cell r="EE60">
            <v>3</v>
          </cell>
          <cell r="EF60">
            <v>0</v>
          </cell>
          <cell r="EG60">
            <v>0</v>
          </cell>
          <cell r="EH60">
            <v>0</v>
          </cell>
          <cell r="EI60">
            <v>0</v>
          </cell>
          <cell r="EJ60">
            <v>0</v>
          </cell>
          <cell r="EK60">
            <v>0</v>
          </cell>
          <cell r="EL60">
            <v>0</v>
          </cell>
          <cell r="EM60">
            <v>0</v>
          </cell>
          <cell r="EN60">
            <v>0</v>
          </cell>
          <cell r="EO60">
            <v>0</v>
          </cell>
          <cell r="EP60">
            <v>0</v>
          </cell>
          <cell r="EQ60">
            <v>0</v>
          </cell>
          <cell r="ER60">
            <v>0</v>
          </cell>
          <cell r="ES60">
            <v>0</v>
          </cell>
          <cell r="ET60">
            <v>0</v>
          </cell>
          <cell r="EU60">
            <v>0</v>
          </cell>
          <cell r="EV60">
            <v>0</v>
          </cell>
          <cell r="EW60">
            <v>0</v>
          </cell>
        </row>
        <row r="61">
          <cell r="A61">
            <v>42189</v>
          </cell>
          <cell r="B61">
            <v>1</v>
          </cell>
          <cell r="C61" t="str">
            <v>Sat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104.93</v>
          </cell>
          <cell r="BF61">
            <v>0</v>
          </cell>
          <cell r="BG61">
            <v>0</v>
          </cell>
          <cell r="BH61">
            <v>17.457777777777778</v>
          </cell>
          <cell r="BI61">
            <v>0</v>
          </cell>
          <cell r="BJ61">
            <v>17.457777777777778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P61">
            <v>0</v>
          </cell>
          <cell r="BQ61">
            <v>0</v>
          </cell>
          <cell r="BR61">
            <v>0</v>
          </cell>
          <cell r="BS61">
            <v>0</v>
          </cell>
          <cell r="BT61">
            <v>0</v>
          </cell>
          <cell r="BU61">
            <v>0</v>
          </cell>
          <cell r="BV61">
            <v>0</v>
          </cell>
          <cell r="BW61">
            <v>0</v>
          </cell>
          <cell r="BX61">
            <v>0</v>
          </cell>
          <cell r="BY61">
            <v>0</v>
          </cell>
          <cell r="BZ61">
            <v>0</v>
          </cell>
          <cell r="CA61">
            <v>0</v>
          </cell>
          <cell r="CB61">
            <v>0</v>
          </cell>
          <cell r="CC61">
            <v>0</v>
          </cell>
          <cell r="CD61">
            <v>0</v>
          </cell>
          <cell r="CE61">
            <v>0</v>
          </cell>
          <cell r="CF61">
            <v>0</v>
          </cell>
          <cell r="CG61">
            <v>0</v>
          </cell>
          <cell r="CH61">
            <v>0</v>
          </cell>
          <cell r="CI61">
            <v>0</v>
          </cell>
          <cell r="CJ61">
            <v>0</v>
          </cell>
          <cell r="CK61">
            <v>0</v>
          </cell>
          <cell r="CL61">
            <v>0</v>
          </cell>
          <cell r="CM61">
            <v>0</v>
          </cell>
          <cell r="CN61">
            <v>0</v>
          </cell>
          <cell r="CO61">
            <v>0</v>
          </cell>
          <cell r="CP61">
            <v>0</v>
          </cell>
          <cell r="CQ61">
            <v>0</v>
          </cell>
          <cell r="CR61">
            <v>0</v>
          </cell>
          <cell r="CS61">
            <v>7.6222222222222218</v>
          </cell>
          <cell r="CT61">
            <v>0</v>
          </cell>
          <cell r="CU61">
            <v>0</v>
          </cell>
          <cell r="CV61">
            <v>9.8355555555555547</v>
          </cell>
          <cell r="CW61">
            <v>0</v>
          </cell>
          <cell r="CX61">
            <v>0</v>
          </cell>
          <cell r="CY61">
            <v>0</v>
          </cell>
          <cell r="CZ61">
            <v>0</v>
          </cell>
          <cell r="DA61">
            <v>0</v>
          </cell>
          <cell r="DB61">
            <v>0</v>
          </cell>
          <cell r="DC61">
            <v>0</v>
          </cell>
          <cell r="DD61">
            <v>0</v>
          </cell>
          <cell r="DE61">
            <v>0</v>
          </cell>
          <cell r="DF61">
            <v>0</v>
          </cell>
          <cell r="DG61">
            <v>0</v>
          </cell>
          <cell r="DH61">
            <v>0</v>
          </cell>
          <cell r="DI61">
            <v>0</v>
          </cell>
          <cell r="DJ61">
            <v>0</v>
          </cell>
          <cell r="DK61">
            <v>0</v>
          </cell>
          <cell r="DL61">
            <v>0</v>
          </cell>
          <cell r="DM61">
            <v>0</v>
          </cell>
          <cell r="DN61">
            <v>0</v>
          </cell>
          <cell r="DO61">
            <v>17.457777777777778</v>
          </cell>
          <cell r="DP61">
            <v>17.457777777777778</v>
          </cell>
          <cell r="DQ61">
            <v>0.75068444444444438</v>
          </cell>
          <cell r="DR61">
            <v>4.2999999999999997E-2</v>
          </cell>
          <cell r="DS61">
            <v>18.208462222222224</v>
          </cell>
          <cell r="DT61">
            <v>0</v>
          </cell>
          <cell r="DU61">
            <v>0</v>
          </cell>
          <cell r="DV61">
            <v>0</v>
          </cell>
          <cell r="DW61">
            <v>0</v>
          </cell>
          <cell r="DX61">
            <v>0</v>
          </cell>
          <cell r="DY61">
            <v>0</v>
          </cell>
          <cell r="DZ61">
            <v>0</v>
          </cell>
          <cell r="EA61">
            <v>0.9587727708533077</v>
          </cell>
          <cell r="EB61">
            <v>104.93</v>
          </cell>
          <cell r="EC61">
            <v>1910.6139409777782</v>
          </cell>
          <cell r="ED61">
            <v>0</v>
          </cell>
          <cell r="EE61">
            <v>0</v>
          </cell>
          <cell r="EF61">
            <v>0</v>
          </cell>
          <cell r="EG61">
            <v>0</v>
          </cell>
          <cell r="EH61">
            <v>0</v>
          </cell>
          <cell r="EI61">
            <v>0</v>
          </cell>
          <cell r="EJ61">
            <v>0</v>
          </cell>
          <cell r="EK61">
            <v>0</v>
          </cell>
          <cell r="EL61">
            <v>0</v>
          </cell>
          <cell r="EM61">
            <v>0</v>
          </cell>
          <cell r="EN61">
            <v>0</v>
          </cell>
          <cell r="EO61">
            <v>0</v>
          </cell>
          <cell r="EP61">
            <v>0</v>
          </cell>
          <cell r="EQ61">
            <v>0</v>
          </cell>
          <cell r="ER61">
            <v>0</v>
          </cell>
          <cell r="ES61">
            <v>0</v>
          </cell>
          <cell r="ET61">
            <v>0</v>
          </cell>
          <cell r="EU61">
            <v>0</v>
          </cell>
          <cell r="EV61">
            <v>0</v>
          </cell>
          <cell r="EW61">
            <v>0</v>
          </cell>
        </row>
        <row r="62">
          <cell r="A62">
            <v>42190</v>
          </cell>
          <cell r="B62">
            <v>1</v>
          </cell>
          <cell r="C62" t="str">
            <v>Sun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87.789000000000001</v>
          </cell>
          <cell r="BF62">
            <v>0</v>
          </cell>
          <cell r="BG62">
            <v>0</v>
          </cell>
          <cell r="BH62">
            <v>8.2247222222222227</v>
          </cell>
          <cell r="BI62">
            <v>0</v>
          </cell>
          <cell r="BJ62">
            <v>8.2247222222222227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0</v>
          </cell>
          <cell r="BP62">
            <v>0</v>
          </cell>
          <cell r="BQ62">
            <v>0</v>
          </cell>
          <cell r="BR62">
            <v>0</v>
          </cell>
          <cell r="BS62">
            <v>0</v>
          </cell>
          <cell r="BT62">
            <v>0</v>
          </cell>
          <cell r="BU62">
            <v>0</v>
          </cell>
          <cell r="BV62">
            <v>0</v>
          </cell>
          <cell r="BW62">
            <v>0</v>
          </cell>
          <cell r="BX62">
            <v>0</v>
          </cell>
          <cell r="BY62">
            <v>0</v>
          </cell>
          <cell r="BZ62">
            <v>0</v>
          </cell>
          <cell r="CA62">
            <v>0</v>
          </cell>
          <cell r="CB62">
            <v>0</v>
          </cell>
          <cell r="CC62">
            <v>0</v>
          </cell>
          <cell r="CD62">
            <v>0</v>
          </cell>
          <cell r="CE62">
            <v>0</v>
          </cell>
          <cell r="CF62">
            <v>0</v>
          </cell>
          <cell r="CG62">
            <v>0</v>
          </cell>
          <cell r="CH62">
            <v>0</v>
          </cell>
          <cell r="CI62">
            <v>0</v>
          </cell>
          <cell r="CJ62">
            <v>0</v>
          </cell>
          <cell r="CK62">
            <v>0</v>
          </cell>
          <cell r="CL62">
            <v>0</v>
          </cell>
          <cell r="CM62">
            <v>0</v>
          </cell>
          <cell r="CN62">
            <v>0</v>
          </cell>
          <cell r="CO62">
            <v>0</v>
          </cell>
          <cell r="CP62">
            <v>0</v>
          </cell>
          <cell r="CQ62">
            <v>0</v>
          </cell>
          <cell r="CR62">
            <v>0</v>
          </cell>
          <cell r="CS62">
            <v>0</v>
          </cell>
          <cell r="CT62">
            <v>0</v>
          </cell>
          <cell r="CU62">
            <v>0</v>
          </cell>
          <cell r="CV62">
            <v>8.2247222222222227</v>
          </cell>
          <cell r="CW62">
            <v>0</v>
          </cell>
          <cell r="CX62">
            <v>0</v>
          </cell>
          <cell r="CY62">
            <v>0</v>
          </cell>
          <cell r="CZ62">
            <v>0</v>
          </cell>
          <cell r="DA62">
            <v>0</v>
          </cell>
          <cell r="DB62">
            <v>0</v>
          </cell>
          <cell r="DC62">
            <v>0</v>
          </cell>
          <cell r="DD62">
            <v>0</v>
          </cell>
          <cell r="DE62">
            <v>0</v>
          </cell>
          <cell r="DF62">
            <v>0</v>
          </cell>
          <cell r="DG62">
            <v>0</v>
          </cell>
          <cell r="DH62">
            <v>0</v>
          </cell>
          <cell r="DI62">
            <v>0</v>
          </cell>
          <cell r="DJ62">
            <v>0</v>
          </cell>
          <cell r="DK62">
            <v>0</v>
          </cell>
          <cell r="DL62">
            <v>0</v>
          </cell>
          <cell r="DM62">
            <v>0</v>
          </cell>
          <cell r="DN62">
            <v>0</v>
          </cell>
          <cell r="DO62">
            <v>8.2247222222222227</v>
          </cell>
          <cell r="DP62">
            <v>8.2247222222222227</v>
          </cell>
          <cell r="DQ62">
            <v>0.35366305555555555</v>
          </cell>
          <cell r="DR62">
            <v>4.2999999999999997E-2</v>
          </cell>
          <cell r="DS62">
            <v>8.5783852777777785</v>
          </cell>
          <cell r="DT62">
            <v>0</v>
          </cell>
          <cell r="DU62">
            <v>0</v>
          </cell>
          <cell r="DV62">
            <v>0</v>
          </cell>
          <cell r="DW62">
            <v>0</v>
          </cell>
          <cell r="DX62">
            <v>0</v>
          </cell>
          <cell r="DY62">
            <v>0</v>
          </cell>
          <cell r="DZ62">
            <v>0</v>
          </cell>
          <cell r="EA62">
            <v>0.9587727708533077</v>
          </cell>
          <cell r="EB62">
            <v>87.789000000000001</v>
          </cell>
          <cell r="EC62">
            <v>753.08786515083341</v>
          </cell>
          <cell r="ED62">
            <v>0</v>
          </cell>
          <cell r="EE62">
            <v>0</v>
          </cell>
          <cell r="EF62">
            <v>0</v>
          </cell>
          <cell r="EG62">
            <v>0</v>
          </cell>
          <cell r="EH62">
            <v>0</v>
          </cell>
          <cell r="EI62">
            <v>0</v>
          </cell>
          <cell r="EJ62">
            <v>0</v>
          </cell>
          <cell r="EK62">
            <v>0</v>
          </cell>
          <cell r="EL62">
            <v>0</v>
          </cell>
          <cell r="EM62">
            <v>0</v>
          </cell>
          <cell r="EN62">
            <v>0</v>
          </cell>
          <cell r="EO62">
            <v>0</v>
          </cell>
          <cell r="EP62">
            <v>0</v>
          </cell>
          <cell r="EQ62">
            <v>0</v>
          </cell>
          <cell r="ER62">
            <v>0</v>
          </cell>
          <cell r="ES62">
            <v>0</v>
          </cell>
          <cell r="ET62">
            <v>0</v>
          </cell>
          <cell r="EU62">
            <v>0</v>
          </cell>
          <cell r="EV62">
            <v>0</v>
          </cell>
          <cell r="EW62">
            <v>0</v>
          </cell>
        </row>
        <row r="63">
          <cell r="A63">
            <v>42191</v>
          </cell>
          <cell r="B63">
            <v>2</v>
          </cell>
          <cell r="C63" t="str">
            <v>Mon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52.037999999999997</v>
          </cell>
          <cell r="BF63">
            <v>103.995</v>
          </cell>
          <cell r="BG63">
            <v>0</v>
          </cell>
          <cell r="BH63">
            <v>75.414722222222224</v>
          </cell>
          <cell r="BI63">
            <v>0</v>
          </cell>
          <cell r="BJ63">
            <v>179.40972222222223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0</v>
          </cell>
          <cell r="BQ63">
            <v>0</v>
          </cell>
          <cell r="BR63">
            <v>0</v>
          </cell>
          <cell r="BS63">
            <v>0</v>
          </cell>
          <cell r="BT63">
            <v>0</v>
          </cell>
          <cell r="BU63">
            <v>0</v>
          </cell>
          <cell r="BV63">
            <v>0</v>
          </cell>
          <cell r="BW63">
            <v>0</v>
          </cell>
          <cell r="BX63">
            <v>0</v>
          </cell>
          <cell r="BY63">
            <v>0</v>
          </cell>
          <cell r="BZ63">
            <v>0</v>
          </cell>
          <cell r="CA63">
            <v>0</v>
          </cell>
          <cell r="CB63">
            <v>0</v>
          </cell>
          <cell r="CC63">
            <v>0</v>
          </cell>
          <cell r="CD63">
            <v>0</v>
          </cell>
          <cell r="CE63">
            <v>0</v>
          </cell>
          <cell r="CF63">
            <v>0</v>
          </cell>
          <cell r="CG63">
            <v>0</v>
          </cell>
          <cell r="CH63">
            <v>0</v>
          </cell>
          <cell r="CI63">
            <v>0</v>
          </cell>
          <cell r="CJ63">
            <v>0</v>
          </cell>
          <cell r="CK63">
            <v>0</v>
          </cell>
          <cell r="CL63">
            <v>0</v>
          </cell>
          <cell r="CM63">
            <v>0</v>
          </cell>
          <cell r="CN63">
            <v>0</v>
          </cell>
          <cell r="CO63">
            <v>0</v>
          </cell>
          <cell r="CP63">
            <v>103.995</v>
          </cell>
          <cell r="CQ63">
            <v>0</v>
          </cell>
          <cell r="CR63">
            <v>7.887777777777778</v>
          </cell>
          <cell r="CS63">
            <v>24.872499999999999</v>
          </cell>
          <cell r="CT63">
            <v>0</v>
          </cell>
          <cell r="CU63">
            <v>0</v>
          </cell>
          <cell r="CV63">
            <v>41.079166666666666</v>
          </cell>
          <cell r="CW63">
            <v>0</v>
          </cell>
          <cell r="CX63">
            <v>1.0172222222222222</v>
          </cell>
          <cell r="CY63">
            <v>0</v>
          </cell>
          <cell r="CZ63">
            <v>0</v>
          </cell>
          <cell r="DA63">
            <v>0</v>
          </cell>
          <cell r="DB63">
            <v>0</v>
          </cell>
          <cell r="DC63">
            <v>0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1.0172222222222222</v>
          </cell>
          <cell r="DO63">
            <v>178.85166666666666</v>
          </cell>
          <cell r="DP63">
            <v>178.85166666666666</v>
          </cell>
          <cell r="DQ63">
            <v>7.690621666666666</v>
          </cell>
          <cell r="DR63">
            <v>4.2999999999999997E-2</v>
          </cell>
          <cell r="DS63">
            <v>186.54228833333332</v>
          </cell>
          <cell r="DT63">
            <v>0.55305555555555552</v>
          </cell>
          <cell r="DU63">
            <v>5.0000000000000001E-3</v>
          </cell>
          <cell r="DV63">
            <v>0</v>
          </cell>
          <cell r="DW63">
            <v>0</v>
          </cell>
          <cell r="DX63">
            <v>0</v>
          </cell>
          <cell r="DY63">
            <v>0</v>
          </cell>
          <cell r="DZ63">
            <v>0</v>
          </cell>
          <cell r="EA63">
            <v>0.95877277085330781</v>
          </cell>
          <cell r="EB63">
            <v>52.037999999999997</v>
          </cell>
          <cell r="EC63">
            <v>9707.2876002899993</v>
          </cell>
          <cell r="ED63">
            <v>0</v>
          </cell>
          <cell r="EE63">
            <v>2</v>
          </cell>
          <cell r="EF63">
            <v>0.15</v>
          </cell>
          <cell r="EG63">
            <v>0</v>
          </cell>
          <cell r="EH63">
            <v>0</v>
          </cell>
          <cell r="EI63">
            <v>0</v>
          </cell>
          <cell r="EJ63">
            <v>0</v>
          </cell>
          <cell r="EK63">
            <v>0</v>
          </cell>
          <cell r="EL63">
            <v>0</v>
          </cell>
          <cell r="EM63">
            <v>0</v>
          </cell>
          <cell r="EN63">
            <v>0</v>
          </cell>
          <cell r="EO63">
            <v>0</v>
          </cell>
          <cell r="EP63">
            <v>0</v>
          </cell>
          <cell r="EQ63">
            <v>0</v>
          </cell>
          <cell r="ER63">
            <v>0</v>
          </cell>
          <cell r="ES63">
            <v>0</v>
          </cell>
          <cell r="ET63">
            <v>0</v>
          </cell>
          <cell r="EU63">
            <v>0</v>
          </cell>
          <cell r="EV63">
            <v>0</v>
          </cell>
          <cell r="EW63">
            <v>0</v>
          </cell>
        </row>
        <row r="64">
          <cell r="A64">
            <v>42192</v>
          </cell>
          <cell r="B64">
            <v>2</v>
          </cell>
          <cell r="C64" t="str">
            <v>Tue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51.783376682552806</v>
          </cell>
          <cell r="BF64">
            <v>119.995</v>
          </cell>
          <cell r="BG64">
            <v>0</v>
          </cell>
          <cell r="BH64">
            <v>73.400833333333338</v>
          </cell>
          <cell r="BI64">
            <v>0</v>
          </cell>
          <cell r="BJ64">
            <v>193.39583333333334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  <cell r="BY64">
            <v>0</v>
          </cell>
          <cell r="BZ64">
            <v>0</v>
          </cell>
          <cell r="CA64">
            <v>0</v>
          </cell>
          <cell r="CB64">
            <v>0</v>
          </cell>
          <cell r="CC64">
            <v>0</v>
          </cell>
          <cell r="CD64">
            <v>0</v>
          </cell>
          <cell r="CE64">
            <v>0</v>
          </cell>
          <cell r="CF64">
            <v>0</v>
          </cell>
          <cell r="CG64">
            <v>0</v>
          </cell>
          <cell r="CH64">
            <v>0</v>
          </cell>
          <cell r="CI64">
            <v>0</v>
          </cell>
          <cell r="CJ64">
            <v>0</v>
          </cell>
          <cell r="CK64">
            <v>0</v>
          </cell>
          <cell r="CL64">
            <v>0</v>
          </cell>
          <cell r="CM64">
            <v>0</v>
          </cell>
          <cell r="CN64">
            <v>0</v>
          </cell>
          <cell r="CO64">
            <v>0</v>
          </cell>
          <cell r="CP64">
            <v>119.995</v>
          </cell>
          <cell r="CQ64">
            <v>0</v>
          </cell>
          <cell r="CR64">
            <v>7.8580555555555556</v>
          </cell>
          <cell r="CS64">
            <v>24.150555555555556</v>
          </cell>
          <cell r="CT64">
            <v>0</v>
          </cell>
          <cell r="CU64">
            <v>0</v>
          </cell>
          <cell r="CV64">
            <v>39.695833333333333</v>
          </cell>
          <cell r="CW64">
            <v>0</v>
          </cell>
          <cell r="CX64">
            <v>0.70916666666666661</v>
          </cell>
          <cell r="CY64">
            <v>0</v>
          </cell>
          <cell r="CZ64">
            <v>0</v>
          </cell>
          <cell r="DA64">
            <v>0</v>
          </cell>
          <cell r="DB64">
            <v>0</v>
          </cell>
          <cell r="DC64">
            <v>0</v>
          </cell>
          <cell r="DD64">
            <v>0</v>
          </cell>
          <cell r="DE64">
            <v>0</v>
          </cell>
          <cell r="DF64">
            <v>0</v>
          </cell>
          <cell r="DG64">
            <v>0</v>
          </cell>
          <cell r="DH64">
            <v>0</v>
          </cell>
          <cell r="DI64">
            <v>0</v>
          </cell>
          <cell r="DJ64">
            <v>0</v>
          </cell>
          <cell r="DK64">
            <v>0</v>
          </cell>
          <cell r="DL64">
            <v>0</v>
          </cell>
          <cell r="DM64">
            <v>0</v>
          </cell>
          <cell r="DN64">
            <v>0.70916666666666661</v>
          </cell>
          <cell r="DO64">
            <v>192.40861111111113</v>
          </cell>
          <cell r="DP64">
            <v>192.40861111111113</v>
          </cell>
          <cell r="DQ64">
            <v>8.2735702777777771</v>
          </cell>
          <cell r="DR64">
            <v>4.299999999999999E-2</v>
          </cell>
          <cell r="DS64">
            <v>200.68218138888889</v>
          </cell>
          <cell r="DT64">
            <v>0.98722222222222222</v>
          </cell>
          <cell r="DU64">
            <v>0</v>
          </cell>
          <cell r="DV64">
            <v>7</v>
          </cell>
          <cell r="DW64">
            <v>3.4881024072760884E-2</v>
          </cell>
          <cell r="DX64">
            <v>350.26599999999996</v>
          </cell>
          <cell r="DY64">
            <v>0</v>
          </cell>
          <cell r="DZ64">
            <v>0</v>
          </cell>
          <cell r="EA64">
            <v>0.95877277085330781</v>
          </cell>
          <cell r="EB64">
            <v>50.037999999999997</v>
          </cell>
          <cell r="EC64">
            <v>10392.000992337222</v>
          </cell>
          <cell r="ED64">
            <v>0</v>
          </cell>
          <cell r="EE64">
            <v>2</v>
          </cell>
          <cell r="EF64">
            <v>0</v>
          </cell>
          <cell r="EG64">
            <v>0</v>
          </cell>
          <cell r="EH64">
            <v>0</v>
          </cell>
          <cell r="EI64">
            <v>0</v>
          </cell>
          <cell r="EJ64">
            <v>0</v>
          </cell>
          <cell r="EK64">
            <v>0</v>
          </cell>
          <cell r="EL64">
            <v>0</v>
          </cell>
          <cell r="EM64">
            <v>0</v>
          </cell>
          <cell r="EN64">
            <v>0</v>
          </cell>
          <cell r="EO64">
            <v>0</v>
          </cell>
          <cell r="EP64">
            <v>0</v>
          </cell>
          <cell r="EQ64">
            <v>0</v>
          </cell>
          <cell r="ER64">
            <v>0</v>
          </cell>
          <cell r="ES64">
            <v>0</v>
          </cell>
          <cell r="ET64">
            <v>0</v>
          </cell>
          <cell r="EU64">
            <v>0</v>
          </cell>
          <cell r="EV64">
            <v>0</v>
          </cell>
          <cell r="EW64">
            <v>0</v>
          </cell>
        </row>
        <row r="65">
          <cell r="A65">
            <v>42193</v>
          </cell>
          <cell r="B65">
            <v>2</v>
          </cell>
          <cell r="C65" t="str">
            <v>Wed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51.323999999999998</v>
          </cell>
          <cell r="BF65">
            <v>110.495</v>
          </cell>
          <cell r="BG65">
            <v>0</v>
          </cell>
          <cell r="BH65">
            <v>102.0391666666377</v>
          </cell>
          <cell r="BI65">
            <v>0</v>
          </cell>
          <cell r="BJ65">
            <v>212.5341666666377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  <cell r="BP65">
            <v>0</v>
          </cell>
          <cell r="BQ65">
            <v>0</v>
          </cell>
          <cell r="BR65">
            <v>0</v>
          </cell>
          <cell r="BS65">
            <v>0</v>
          </cell>
          <cell r="BT65">
            <v>0</v>
          </cell>
          <cell r="BU65">
            <v>0</v>
          </cell>
          <cell r="BV65">
            <v>0</v>
          </cell>
          <cell r="BW65">
            <v>0</v>
          </cell>
          <cell r="BX65">
            <v>0</v>
          </cell>
          <cell r="BY65">
            <v>0</v>
          </cell>
          <cell r="BZ65">
            <v>0</v>
          </cell>
          <cell r="CA65">
            <v>0</v>
          </cell>
          <cell r="CB65">
            <v>0</v>
          </cell>
          <cell r="CC65">
            <v>0</v>
          </cell>
          <cell r="CD65">
            <v>0</v>
          </cell>
          <cell r="CE65">
            <v>0</v>
          </cell>
          <cell r="CF65">
            <v>0</v>
          </cell>
          <cell r="CG65">
            <v>0</v>
          </cell>
          <cell r="CH65">
            <v>0</v>
          </cell>
          <cell r="CI65">
            <v>0</v>
          </cell>
          <cell r="CJ65">
            <v>0</v>
          </cell>
          <cell r="CK65">
            <v>0</v>
          </cell>
          <cell r="CL65">
            <v>0</v>
          </cell>
          <cell r="CM65">
            <v>0</v>
          </cell>
          <cell r="CN65">
            <v>0</v>
          </cell>
          <cell r="CO65">
            <v>0</v>
          </cell>
          <cell r="CP65">
            <v>110.495</v>
          </cell>
          <cell r="CQ65">
            <v>0</v>
          </cell>
          <cell r="CR65">
            <v>8.5474999999999994</v>
          </cell>
          <cell r="CS65">
            <v>30.153888888859914</v>
          </cell>
          <cell r="CT65">
            <v>0</v>
          </cell>
          <cell r="CU65">
            <v>0</v>
          </cell>
          <cell r="CV65">
            <v>61.658888888888889</v>
          </cell>
          <cell r="CW65">
            <v>0</v>
          </cell>
          <cell r="CX65">
            <v>0.93555555555555558</v>
          </cell>
          <cell r="CY65">
            <v>0</v>
          </cell>
          <cell r="CZ65">
            <v>0</v>
          </cell>
          <cell r="DA65">
            <v>0</v>
          </cell>
          <cell r="DB65">
            <v>0</v>
          </cell>
          <cell r="DC65">
            <v>0</v>
          </cell>
          <cell r="DD65">
            <v>0</v>
          </cell>
          <cell r="DE65">
            <v>0</v>
          </cell>
          <cell r="DF65">
            <v>0</v>
          </cell>
          <cell r="DG65">
            <v>0</v>
          </cell>
          <cell r="DH65">
            <v>0</v>
          </cell>
          <cell r="DI65">
            <v>0</v>
          </cell>
          <cell r="DJ65">
            <v>0</v>
          </cell>
          <cell r="DK65">
            <v>0</v>
          </cell>
          <cell r="DL65">
            <v>0</v>
          </cell>
          <cell r="DM65">
            <v>0</v>
          </cell>
          <cell r="DN65">
            <v>0.93555555555555558</v>
          </cell>
          <cell r="DO65">
            <v>211.79083333330439</v>
          </cell>
          <cell r="DP65">
            <v>211.79083333330439</v>
          </cell>
          <cell r="DQ65">
            <v>9.1070058333320887</v>
          </cell>
          <cell r="DR65">
            <v>4.2999999999999997E-2</v>
          </cell>
          <cell r="DS65">
            <v>220.89783916663649</v>
          </cell>
          <cell r="DT65">
            <v>0.74333333333333329</v>
          </cell>
          <cell r="DU65">
            <v>0</v>
          </cell>
          <cell r="DV65">
            <v>0</v>
          </cell>
          <cell r="DW65">
            <v>0</v>
          </cell>
          <cell r="DX65">
            <v>0</v>
          </cell>
          <cell r="DY65">
            <v>0</v>
          </cell>
          <cell r="DZ65">
            <v>0</v>
          </cell>
          <cell r="EA65">
            <v>0.9587727708533077</v>
          </cell>
          <cell r="EB65">
            <v>51.323999999999998</v>
          </cell>
          <cell r="EC65">
            <v>11337.360697388451</v>
          </cell>
          <cell r="ED65">
            <v>0</v>
          </cell>
          <cell r="EE65">
            <v>3</v>
          </cell>
          <cell r="EF65">
            <v>0</v>
          </cell>
          <cell r="EG65">
            <v>0</v>
          </cell>
          <cell r="EH65">
            <v>0</v>
          </cell>
          <cell r="EI65">
            <v>0</v>
          </cell>
          <cell r="EJ65">
            <v>0</v>
          </cell>
          <cell r="EK65">
            <v>0</v>
          </cell>
          <cell r="EL65">
            <v>0</v>
          </cell>
          <cell r="EM65">
            <v>0</v>
          </cell>
          <cell r="EN65">
            <v>0</v>
          </cell>
          <cell r="EO65">
            <v>0</v>
          </cell>
          <cell r="EP65">
            <v>0</v>
          </cell>
          <cell r="EQ65">
            <v>0</v>
          </cell>
          <cell r="ER65">
            <v>0</v>
          </cell>
          <cell r="ES65">
            <v>0</v>
          </cell>
          <cell r="ET65">
            <v>0</v>
          </cell>
          <cell r="EU65">
            <v>0</v>
          </cell>
          <cell r="EV65">
            <v>0</v>
          </cell>
          <cell r="EW65">
            <v>0</v>
          </cell>
        </row>
        <row r="66">
          <cell r="A66">
            <v>42194</v>
          </cell>
          <cell r="B66">
            <v>2</v>
          </cell>
          <cell r="C66" t="str">
            <v>Thu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51.33862710201354</v>
          </cell>
          <cell r="BF66">
            <v>111.995</v>
          </cell>
          <cell r="BG66">
            <v>0</v>
          </cell>
          <cell r="BH66">
            <v>69.105555555555554</v>
          </cell>
          <cell r="BI66">
            <v>0</v>
          </cell>
          <cell r="BJ66">
            <v>181.10055555555556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P66">
            <v>0</v>
          </cell>
          <cell r="BQ66">
            <v>0</v>
          </cell>
          <cell r="BR66">
            <v>0</v>
          </cell>
          <cell r="BS66">
            <v>0</v>
          </cell>
          <cell r="BT66">
            <v>0</v>
          </cell>
          <cell r="BU66">
            <v>0</v>
          </cell>
          <cell r="BV66">
            <v>0</v>
          </cell>
          <cell r="BW66">
            <v>0</v>
          </cell>
          <cell r="BX66">
            <v>0</v>
          </cell>
          <cell r="BY66">
            <v>0</v>
          </cell>
          <cell r="BZ66">
            <v>0</v>
          </cell>
          <cell r="CA66">
            <v>0</v>
          </cell>
          <cell r="CB66">
            <v>0</v>
          </cell>
          <cell r="CC66">
            <v>0</v>
          </cell>
          <cell r="CD66">
            <v>0</v>
          </cell>
          <cell r="CE66">
            <v>0</v>
          </cell>
          <cell r="CF66">
            <v>0</v>
          </cell>
          <cell r="CG66">
            <v>0</v>
          </cell>
          <cell r="CH66">
            <v>0</v>
          </cell>
          <cell r="CI66">
            <v>0</v>
          </cell>
          <cell r="CJ66">
            <v>0</v>
          </cell>
          <cell r="CK66">
            <v>0</v>
          </cell>
          <cell r="CL66">
            <v>0</v>
          </cell>
          <cell r="CM66">
            <v>0</v>
          </cell>
          <cell r="CN66">
            <v>0</v>
          </cell>
          <cell r="CO66">
            <v>0</v>
          </cell>
          <cell r="CP66">
            <v>111.995</v>
          </cell>
          <cell r="CQ66">
            <v>0</v>
          </cell>
          <cell r="CR66">
            <v>7.8961111111111109</v>
          </cell>
          <cell r="CS66">
            <v>18.59611111111111</v>
          </cell>
          <cell r="CT66">
            <v>0</v>
          </cell>
          <cell r="CU66">
            <v>0</v>
          </cell>
          <cell r="CV66">
            <v>40.472499999999997</v>
          </cell>
          <cell r="CW66">
            <v>0</v>
          </cell>
          <cell r="CX66">
            <v>1.0483333333333333</v>
          </cell>
          <cell r="CY66">
            <v>0</v>
          </cell>
          <cell r="CZ66">
            <v>0</v>
          </cell>
          <cell r="DA66">
            <v>0</v>
          </cell>
          <cell r="DB66">
            <v>0</v>
          </cell>
          <cell r="DC66">
            <v>0</v>
          </cell>
          <cell r="DD66">
            <v>0</v>
          </cell>
          <cell r="DE66">
            <v>0</v>
          </cell>
          <cell r="DF66">
            <v>0</v>
          </cell>
          <cell r="DG66">
            <v>0</v>
          </cell>
          <cell r="DH66">
            <v>0</v>
          </cell>
          <cell r="DI66">
            <v>0</v>
          </cell>
          <cell r="DJ66">
            <v>0</v>
          </cell>
          <cell r="DK66">
            <v>0</v>
          </cell>
          <cell r="DL66">
            <v>0</v>
          </cell>
          <cell r="DM66">
            <v>0</v>
          </cell>
          <cell r="DN66">
            <v>1.0483333333333333</v>
          </cell>
          <cell r="DO66">
            <v>180.00805555555556</v>
          </cell>
          <cell r="DP66">
            <v>180.00805555555556</v>
          </cell>
          <cell r="DQ66">
            <v>7.7403463888888879</v>
          </cell>
          <cell r="DR66">
            <v>4.2999999999999997E-2</v>
          </cell>
          <cell r="DS66">
            <v>187.74840194444445</v>
          </cell>
          <cell r="DT66">
            <v>1.0811111111111111</v>
          </cell>
          <cell r="DU66">
            <v>1.1388888888888889E-2</v>
          </cell>
          <cell r="DV66">
            <v>0.2</v>
          </cell>
          <cell r="DW66">
            <v>1.06518801211965E-3</v>
          </cell>
          <cell r="DX66">
            <v>10.2568</v>
          </cell>
          <cell r="DY66">
            <v>0</v>
          </cell>
          <cell r="DZ66">
            <v>0</v>
          </cell>
          <cell r="EA66">
            <v>0.9587727708533077</v>
          </cell>
          <cell r="EB66">
            <v>51.283999999999999</v>
          </cell>
          <cell r="EC66">
            <v>9638.7458453188883</v>
          </cell>
          <cell r="ED66">
            <v>0</v>
          </cell>
          <cell r="EE66">
            <v>3</v>
          </cell>
          <cell r="EF66">
            <v>0.22777777777777777</v>
          </cell>
          <cell r="EG66">
            <v>0</v>
          </cell>
          <cell r="EH66">
            <v>0</v>
          </cell>
          <cell r="EI66">
            <v>0</v>
          </cell>
          <cell r="EJ66">
            <v>0</v>
          </cell>
          <cell r="EK66">
            <v>0</v>
          </cell>
          <cell r="EL66">
            <v>0</v>
          </cell>
          <cell r="EM66">
            <v>0</v>
          </cell>
          <cell r="EN66">
            <v>0</v>
          </cell>
          <cell r="EO66">
            <v>0</v>
          </cell>
          <cell r="EP66">
            <v>0</v>
          </cell>
          <cell r="EQ66">
            <v>0</v>
          </cell>
          <cell r="ER66">
            <v>0</v>
          </cell>
          <cell r="ES66">
            <v>0</v>
          </cell>
          <cell r="ET66">
            <v>0</v>
          </cell>
          <cell r="EU66">
            <v>0</v>
          </cell>
          <cell r="EV66">
            <v>0</v>
          </cell>
          <cell r="EW66">
            <v>0</v>
          </cell>
        </row>
        <row r="67">
          <cell r="A67">
            <v>42195</v>
          </cell>
          <cell r="B67">
            <v>2</v>
          </cell>
          <cell r="C67" t="str">
            <v>Fri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51.146000000000001</v>
          </cell>
          <cell r="BF67">
            <v>103.995</v>
          </cell>
          <cell r="BG67">
            <v>0</v>
          </cell>
          <cell r="BH67">
            <v>69.941666666666663</v>
          </cell>
          <cell r="BI67">
            <v>0</v>
          </cell>
          <cell r="BJ67">
            <v>173.93666666666667</v>
          </cell>
          <cell r="BK67">
            <v>0</v>
          </cell>
          <cell r="BL67">
            <v>0</v>
          </cell>
          <cell r="BM67">
            <v>0</v>
          </cell>
          <cell r="BN67">
            <v>0</v>
          </cell>
          <cell r="BO67">
            <v>0</v>
          </cell>
          <cell r="BP67">
            <v>0</v>
          </cell>
          <cell r="BQ67">
            <v>0</v>
          </cell>
          <cell r="BR67">
            <v>0</v>
          </cell>
          <cell r="BS67">
            <v>0</v>
          </cell>
          <cell r="BT67">
            <v>0</v>
          </cell>
          <cell r="BU67">
            <v>0</v>
          </cell>
          <cell r="BV67">
            <v>0</v>
          </cell>
          <cell r="BW67">
            <v>0</v>
          </cell>
          <cell r="BX67">
            <v>0</v>
          </cell>
          <cell r="BY67">
            <v>0</v>
          </cell>
          <cell r="BZ67">
            <v>0</v>
          </cell>
          <cell r="CA67">
            <v>0</v>
          </cell>
          <cell r="CB67">
            <v>0</v>
          </cell>
          <cell r="CC67">
            <v>0</v>
          </cell>
          <cell r="CD67">
            <v>0</v>
          </cell>
          <cell r="CE67">
            <v>0</v>
          </cell>
          <cell r="CF67">
            <v>0</v>
          </cell>
          <cell r="CG67">
            <v>0</v>
          </cell>
          <cell r="CH67">
            <v>0</v>
          </cell>
          <cell r="CI67">
            <v>0</v>
          </cell>
          <cell r="CJ67">
            <v>0</v>
          </cell>
          <cell r="CK67">
            <v>0</v>
          </cell>
          <cell r="CL67">
            <v>0</v>
          </cell>
          <cell r="CM67">
            <v>0</v>
          </cell>
          <cell r="CN67">
            <v>0</v>
          </cell>
          <cell r="CO67">
            <v>0</v>
          </cell>
          <cell r="CP67">
            <v>103.995</v>
          </cell>
          <cell r="CQ67">
            <v>0</v>
          </cell>
          <cell r="CR67">
            <v>7.9047222222222224</v>
          </cell>
          <cell r="CS67">
            <v>16.322500000000002</v>
          </cell>
          <cell r="CT67">
            <v>0</v>
          </cell>
          <cell r="CU67">
            <v>0</v>
          </cell>
          <cell r="CV67">
            <v>45.034722222222221</v>
          </cell>
          <cell r="CW67">
            <v>0</v>
          </cell>
          <cell r="CX67">
            <v>0.67972222222222223</v>
          </cell>
          <cell r="CY67">
            <v>0</v>
          </cell>
          <cell r="CZ67">
            <v>0</v>
          </cell>
          <cell r="DA67">
            <v>0</v>
          </cell>
          <cell r="DB67">
            <v>0</v>
          </cell>
          <cell r="DC67">
            <v>0</v>
          </cell>
          <cell r="DD67">
            <v>0</v>
          </cell>
          <cell r="DE67">
            <v>0</v>
          </cell>
          <cell r="DF67">
            <v>0</v>
          </cell>
          <cell r="DG67">
            <v>0</v>
          </cell>
          <cell r="DH67">
            <v>0</v>
          </cell>
          <cell r="DI67">
            <v>0</v>
          </cell>
          <cell r="DJ67">
            <v>0</v>
          </cell>
          <cell r="DK67">
            <v>0</v>
          </cell>
          <cell r="DL67">
            <v>0</v>
          </cell>
          <cell r="DM67">
            <v>0</v>
          </cell>
          <cell r="DN67">
            <v>0.67972222222222223</v>
          </cell>
          <cell r="DO67">
            <v>173.93666666666667</v>
          </cell>
          <cell r="DP67">
            <v>173.93666666666667</v>
          </cell>
          <cell r="DQ67">
            <v>7.4792766666666664</v>
          </cell>
          <cell r="DR67">
            <v>4.2999999999999997E-2</v>
          </cell>
          <cell r="DS67">
            <v>181.41594333333333</v>
          </cell>
          <cell r="DT67">
            <v>0</v>
          </cell>
          <cell r="DU67">
            <v>0</v>
          </cell>
          <cell r="DV67">
            <v>0</v>
          </cell>
          <cell r="DW67">
            <v>0</v>
          </cell>
          <cell r="DX67">
            <v>0</v>
          </cell>
          <cell r="DY67">
            <v>0</v>
          </cell>
          <cell r="DZ67">
            <v>0</v>
          </cell>
          <cell r="EA67">
            <v>0.95877277085330781</v>
          </cell>
          <cell r="EB67">
            <v>51.146000000000001</v>
          </cell>
          <cell r="EC67">
            <v>9278.6998377266664</v>
          </cell>
          <cell r="ED67">
            <v>0</v>
          </cell>
          <cell r="EE67">
            <v>3</v>
          </cell>
          <cell r="EF67">
            <v>0</v>
          </cell>
          <cell r="EG67">
            <v>0</v>
          </cell>
          <cell r="EH67">
            <v>0</v>
          </cell>
          <cell r="EI67">
            <v>0</v>
          </cell>
          <cell r="EJ67">
            <v>0</v>
          </cell>
          <cell r="EK67">
            <v>0</v>
          </cell>
          <cell r="EL67">
            <v>0</v>
          </cell>
          <cell r="EM67">
            <v>0</v>
          </cell>
          <cell r="EN67">
            <v>0</v>
          </cell>
          <cell r="EO67">
            <v>0</v>
          </cell>
          <cell r="EP67">
            <v>0</v>
          </cell>
          <cell r="EQ67">
            <v>0</v>
          </cell>
          <cell r="ER67">
            <v>0</v>
          </cell>
          <cell r="ES67">
            <v>0</v>
          </cell>
          <cell r="ET67">
            <v>0</v>
          </cell>
          <cell r="EU67">
            <v>0</v>
          </cell>
          <cell r="EV67">
            <v>0</v>
          </cell>
          <cell r="EW67">
            <v>0</v>
          </cell>
        </row>
        <row r="68">
          <cell r="A68">
            <v>42196</v>
          </cell>
          <cell r="B68">
            <v>2</v>
          </cell>
          <cell r="C68" t="str">
            <v>Sat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104.93</v>
          </cell>
          <cell r="BF68">
            <v>0</v>
          </cell>
          <cell r="BG68">
            <v>0</v>
          </cell>
          <cell r="BH68">
            <v>16.897222222222222</v>
          </cell>
          <cell r="BI68">
            <v>0</v>
          </cell>
          <cell r="BJ68">
            <v>16.897222222222222</v>
          </cell>
          <cell r="BK68">
            <v>0</v>
          </cell>
          <cell r="BL68">
            <v>0</v>
          </cell>
          <cell r="BM68">
            <v>0</v>
          </cell>
          <cell r="BN68">
            <v>0</v>
          </cell>
          <cell r="BO68">
            <v>0</v>
          </cell>
          <cell r="BP68">
            <v>0</v>
          </cell>
          <cell r="BQ68">
            <v>0</v>
          </cell>
          <cell r="BR68">
            <v>0</v>
          </cell>
          <cell r="BS68">
            <v>0</v>
          </cell>
          <cell r="BT68">
            <v>0</v>
          </cell>
          <cell r="BU68">
            <v>0</v>
          </cell>
          <cell r="BV68">
            <v>0</v>
          </cell>
          <cell r="BW68">
            <v>0</v>
          </cell>
          <cell r="BX68">
            <v>0</v>
          </cell>
          <cell r="BY68">
            <v>0</v>
          </cell>
          <cell r="BZ68">
            <v>0</v>
          </cell>
          <cell r="CA68">
            <v>0</v>
          </cell>
          <cell r="CB68">
            <v>0</v>
          </cell>
          <cell r="CC68">
            <v>0</v>
          </cell>
          <cell r="CD68">
            <v>0</v>
          </cell>
          <cell r="CE68">
            <v>0</v>
          </cell>
          <cell r="CF68">
            <v>0</v>
          </cell>
          <cell r="CG68">
            <v>0</v>
          </cell>
          <cell r="CH68">
            <v>0</v>
          </cell>
          <cell r="CI68">
            <v>0</v>
          </cell>
          <cell r="CJ68">
            <v>0</v>
          </cell>
          <cell r="CK68">
            <v>0</v>
          </cell>
          <cell r="CL68">
            <v>0</v>
          </cell>
          <cell r="CM68">
            <v>0</v>
          </cell>
          <cell r="CN68">
            <v>0</v>
          </cell>
          <cell r="CO68">
            <v>0</v>
          </cell>
          <cell r="CP68">
            <v>0</v>
          </cell>
          <cell r="CQ68">
            <v>0</v>
          </cell>
          <cell r="CR68">
            <v>0</v>
          </cell>
          <cell r="CS68">
            <v>7.3980555555555556</v>
          </cell>
          <cell r="CT68">
            <v>0</v>
          </cell>
          <cell r="CU68">
            <v>0</v>
          </cell>
          <cell r="CV68">
            <v>9.4991666666666674</v>
          </cell>
          <cell r="CW68">
            <v>0</v>
          </cell>
          <cell r="CX68">
            <v>0</v>
          </cell>
          <cell r="CY68">
            <v>0</v>
          </cell>
          <cell r="CZ68">
            <v>0</v>
          </cell>
          <cell r="DA68">
            <v>0</v>
          </cell>
          <cell r="DB68">
            <v>0</v>
          </cell>
          <cell r="DC68">
            <v>0</v>
          </cell>
          <cell r="DD68">
            <v>0</v>
          </cell>
          <cell r="DE68">
            <v>0</v>
          </cell>
          <cell r="DF68">
            <v>0</v>
          </cell>
          <cell r="DG68">
            <v>0</v>
          </cell>
          <cell r="DH68">
            <v>0</v>
          </cell>
          <cell r="DI68">
            <v>0</v>
          </cell>
          <cell r="DJ68">
            <v>0</v>
          </cell>
          <cell r="DK68">
            <v>0</v>
          </cell>
          <cell r="DL68">
            <v>0</v>
          </cell>
          <cell r="DM68">
            <v>0</v>
          </cell>
          <cell r="DN68">
            <v>0</v>
          </cell>
          <cell r="DO68">
            <v>16.897222222222222</v>
          </cell>
          <cell r="DP68">
            <v>16.897222222222222</v>
          </cell>
          <cell r="DQ68">
            <v>0.72658055555555545</v>
          </cell>
          <cell r="DR68">
            <v>4.2999999999999997E-2</v>
          </cell>
          <cell r="DS68">
            <v>17.623802777777776</v>
          </cell>
          <cell r="DT68">
            <v>0</v>
          </cell>
          <cell r="DU68">
            <v>0</v>
          </cell>
          <cell r="DV68">
            <v>0</v>
          </cell>
          <cell r="DW68">
            <v>0</v>
          </cell>
          <cell r="DX68">
            <v>0</v>
          </cell>
          <cell r="DY68">
            <v>0</v>
          </cell>
          <cell r="DZ68">
            <v>0</v>
          </cell>
          <cell r="EA68">
            <v>0.95877277085330781</v>
          </cell>
          <cell r="EB68">
            <v>104.93</v>
          </cell>
          <cell r="EC68">
            <v>1849.2656254722222</v>
          </cell>
          <cell r="ED68">
            <v>0</v>
          </cell>
          <cell r="EE68">
            <v>0</v>
          </cell>
          <cell r="EF68">
            <v>0</v>
          </cell>
          <cell r="EG68">
            <v>0</v>
          </cell>
          <cell r="EH68">
            <v>0</v>
          </cell>
          <cell r="EI68">
            <v>0</v>
          </cell>
          <cell r="EJ68">
            <v>0</v>
          </cell>
          <cell r="EK68">
            <v>0</v>
          </cell>
          <cell r="EL68">
            <v>0</v>
          </cell>
          <cell r="EM68">
            <v>0</v>
          </cell>
          <cell r="EN68">
            <v>0</v>
          </cell>
          <cell r="EO68">
            <v>0</v>
          </cell>
          <cell r="EP68">
            <v>0</v>
          </cell>
          <cell r="EQ68">
            <v>0</v>
          </cell>
          <cell r="ER68">
            <v>0</v>
          </cell>
          <cell r="ES68">
            <v>0</v>
          </cell>
          <cell r="ET68">
            <v>0</v>
          </cell>
          <cell r="EU68">
            <v>0</v>
          </cell>
          <cell r="EV68">
            <v>0</v>
          </cell>
          <cell r="EW68">
            <v>0</v>
          </cell>
        </row>
        <row r="69">
          <cell r="A69">
            <v>42197</v>
          </cell>
          <cell r="B69">
            <v>2</v>
          </cell>
          <cell r="C69" t="str">
            <v>Sun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87.789000000000001</v>
          </cell>
          <cell r="BF69">
            <v>0</v>
          </cell>
          <cell r="BG69">
            <v>0</v>
          </cell>
          <cell r="BH69">
            <v>8.0916666666666668</v>
          </cell>
          <cell r="BI69">
            <v>0</v>
          </cell>
          <cell r="BJ69">
            <v>8.0916666666666668</v>
          </cell>
          <cell r="BK69">
            <v>0</v>
          </cell>
          <cell r="BL69">
            <v>0</v>
          </cell>
          <cell r="BM69">
            <v>0</v>
          </cell>
          <cell r="BN69">
            <v>0</v>
          </cell>
          <cell r="BO69">
            <v>0</v>
          </cell>
          <cell r="BP69">
            <v>0</v>
          </cell>
          <cell r="BQ69">
            <v>0</v>
          </cell>
          <cell r="BR69">
            <v>0</v>
          </cell>
          <cell r="BS69">
            <v>0</v>
          </cell>
          <cell r="BT69">
            <v>0</v>
          </cell>
          <cell r="BU69">
            <v>0</v>
          </cell>
          <cell r="BV69">
            <v>0</v>
          </cell>
          <cell r="BW69">
            <v>0</v>
          </cell>
          <cell r="BX69">
            <v>0</v>
          </cell>
          <cell r="BY69">
            <v>0</v>
          </cell>
          <cell r="BZ69">
            <v>0</v>
          </cell>
          <cell r="CA69">
            <v>0</v>
          </cell>
          <cell r="CB69">
            <v>0</v>
          </cell>
          <cell r="CC69">
            <v>0</v>
          </cell>
          <cell r="CD69">
            <v>0</v>
          </cell>
          <cell r="CE69">
            <v>0</v>
          </cell>
          <cell r="CF69">
            <v>0</v>
          </cell>
          <cell r="CG69">
            <v>0</v>
          </cell>
          <cell r="CH69">
            <v>0</v>
          </cell>
          <cell r="CI69">
            <v>0</v>
          </cell>
          <cell r="CJ69">
            <v>0</v>
          </cell>
          <cell r="CK69">
            <v>0</v>
          </cell>
          <cell r="CL69">
            <v>0</v>
          </cell>
          <cell r="CM69">
            <v>0</v>
          </cell>
          <cell r="CN69">
            <v>0</v>
          </cell>
          <cell r="CO69">
            <v>0</v>
          </cell>
          <cell r="CP69">
            <v>0</v>
          </cell>
          <cell r="CQ69">
            <v>0</v>
          </cell>
          <cell r="CR69">
            <v>0</v>
          </cell>
          <cell r="CS69">
            <v>0</v>
          </cell>
          <cell r="CT69">
            <v>0</v>
          </cell>
          <cell r="CU69">
            <v>0</v>
          </cell>
          <cell r="CV69">
            <v>8.0916666666666668</v>
          </cell>
          <cell r="CW69">
            <v>0</v>
          </cell>
          <cell r="CX69">
            <v>0</v>
          </cell>
          <cell r="CY69">
            <v>0</v>
          </cell>
          <cell r="CZ69">
            <v>0</v>
          </cell>
          <cell r="DA69">
            <v>0</v>
          </cell>
          <cell r="DB69">
            <v>0</v>
          </cell>
          <cell r="DC69">
            <v>0</v>
          </cell>
          <cell r="DD69">
            <v>0</v>
          </cell>
          <cell r="DE69">
            <v>0</v>
          </cell>
          <cell r="DF69">
            <v>0</v>
          </cell>
          <cell r="DG69">
            <v>0</v>
          </cell>
          <cell r="DH69">
            <v>0</v>
          </cell>
          <cell r="DI69">
            <v>0</v>
          </cell>
          <cell r="DJ69">
            <v>0</v>
          </cell>
          <cell r="DK69">
            <v>0</v>
          </cell>
          <cell r="DL69">
            <v>0</v>
          </cell>
          <cell r="DM69">
            <v>0</v>
          </cell>
          <cell r="DN69">
            <v>0</v>
          </cell>
          <cell r="DO69">
            <v>8.0916666666666668</v>
          </cell>
          <cell r="DP69">
            <v>8.0916666666666668</v>
          </cell>
          <cell r="DQ69">
            <v>0.34794166666666665</v>
          </cell>
          <cell r="DR69">
            <v>4.2999999999999997E-2</v>
          </cell>
          <cell r="DS69">
            <v>8.439608333333334</v>
          </cell>
          <cell r="DT69">
            <v>0</v>
          </cell>
          <cell r="DU69">
            <v>0</v>
          </cell>
          <cell r="DV69">
            <v>0</v>
          </cell>
          <cell r="DW69">
            <v>0</v>
          </cell>
          <cell r="DX69">
            <v>0</v>
          </cell>
          <cell r="DY69">
            <v>0</v>
          </cell>
          <cell r="DZ69">
            <v>0</v>
          </cell>
          <cell r="EA69">
            <v>0.9587727708533077</v>
          </cell>
          <cell r="EB69">
            <v>87.789000000000001</v>
          </cell>
          <cell r="EC69">
            <v>740.90477597500012</v>
          </cell>
          <cell r="ED69">
            <v>0</v>
          </cell>
          <cell r="EE69">
            <v>0</v>
          </cell>
          <cell r="EF69">
            <v>0</v>
          </cell>
          <cell r="EG69">
            <v>0</v>
          </cell>
          <cell r="EH69">
            <v>0</v>
          </cell>
          <cell r="EI69">
            <v>0</v>
          </cell>
          <cell r="EJ69">
            <v>0</v>
          </cell>
          <cell r="EK69">
            <v>0</v>
          </cell>
          <cell r="EL69">
            <v>0</v>
          </cell>
          <cell r="EM69">
            <v>0</v>
          </cell>
          <cell r="EN69">
            <v>0</v>
          </cell>
          <cell r="EO69">
            <v>0</v>
          </cell>
          <cell r="EP69">
            <v>0</v>
          </cell>
          <cell r="EQ69">
            <v>0</v>
          </cell>
          <cell r="ER69">
            <v>0</v>
          </cell>
          <cell r="ES69">
            <v>0</v>
          </cell>
          <cell r="ET69">
            <v>0</v>
          </cell>
          <cell r="EU69">
            <v>0</v>
          </cell>
          <cell r="EV69">
            <v>0</v>
          </cell>
          <cell r="EW69">
            <v>0</v>
          </cell>
        </row>
        <row r="70">
          <cell r="A70">
            <v>42198</v>
          </cell>
          <cell r="B70">
            <v>3</v>
          </cell>
          <cell r="C70" t="str">
            <v>Mon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52.037999999999997</v>
          </cell>
          <cell r="BF70">
            <v>103.995</v>
          </cell>
          <cell r="BG70">
            <v>0</v>
          </cell>
          <cell r="BH70">
            <v>105.61722222222222</v>
          </cell>
          <cell r="BI70">
            <v>0</v>
          </cell>
          <cell r="BJ70">
            <v>209.61222222222221</v>
          </cell>
          <cell r="BK70">
            <v>0</v>
          </cell>
          <cell r="BL70">
            <v>0</v>
          </cell>
          <cell r="BM70">
            <v>0</v>
          </cell>
          <cell r="BN70">
            <v>0</v>
          </cell>
          <cell r="BO70">
            <v>0</v>
          </cell>
          <cell r="BP70">
            <v>0</v>
          </cell>
          <cell r="BQ70">
            <v>0</v>
          </cell>
          <cell r="BR70">
            <v>0</v>
          </cell>
          <cell r="BS70">
            <v>0</v>
          </cell>
          <cell r="BT70">
            <v>0</v>
          </cell>
          <cell r="BU70">
            <v>0</v>
          </cell>
          <cell r="BV70">
            <v>0</v>
          </cell>
          <cell r="BW70">
            <v>0</v>
          </cell>
          <cell r="BX70">
            <v>0</v>
          </cell>
          <cell r="BY70">
            <v>0</v>
          </cell>
          <cell r="BZ70">
            <v>0</v>
          </cell>
          <cell r="CA70">
            <v>0</v>
          </cell>
          <cell r="CB70">
            <v>0</v>
          </cell>
          <cell r="CC70">
            <v>0</v>
          </cell>
          <cell r="CD70">
            <v>0</v>
          </cell>
          <cell r="CE70">
            <v>0</v>
          </cell>
          <cell r="CF70">
            <v>0</v>
          </cell>
          <cell r="CG70">
            <v>0</v>
          </cell>
          <cell r="CH70">
            <v>0</v>
          </cell>
          <cell r="CI70">
            <v>0</v>
          </cell>
          <cell r="CJ70">
            <v>0</v>
          </cell>
          <cell r="CK70">
            <v>0</v>
          </cell>
          <cell r="CL70">
            <v>0</v>
          </cell>
          <cell r="CM70">
            <v>0</v>
          </cell>
          <cell r="CN70">
            <v>0</v>
          </cell>
          <cell r="CO70">
            <v>0</v>
          </cell>
          <cell r="CP70">
            <v>103.995</v>
          </cell>
          <cell r="CQ70">
            <v>0</v>
          </cell>
          <cell r="CR70">
            <v>10.037222222222223</v>
          </cell>
          <cell r="CS70">
            <v>15.072222222222223</v>
          </cell>
          <cell r="CT70">
            <v>0</v>
          </cell>
          <cell r="CU70">
            <v>0</v>
          </cell>
          <cell r="CV70">
            <v>77.231388888888887</v>
          </cell>
          <cell r="CW70">
            <v>0</v>
          </cell>
          <cell r="CX70">
            <v>1.8027777777777778</v>
          </cell>
          <cell r="CY70">
            <v>0</v>
          </cell>
          <cell r="CZ70">
            <v>0</v>
          </cell>
          <cell r="DA70">
            <v>0</v>
          </cell>
          <cell r="DB70">
            <v>0</v>
          </cell>
          <cell r="DC70">
            <v>0</v>
          </cell>
          <cell r="DD70">
            <v>0</v>
          </cell>
          <cell r="DE70">
            <v>0</v>
          </cell>
          <cell r="DF70">
            <v>0</v>
          </cell>
          <cell r="DG70">
            <v>0</v>
          </cell>
          <cell r="DH70">
            <v>0</v>
          </cell>
          <cell r="DI70">
            <v>0</v>
          </cell>
          <cell r="DJ70">
            <v>0</v>
          </cell>
          <cell r="DK70">
            <v>0</v>
          </cell>
          <cell r="DL70">
            <v>0</v>
          </cell>
          <cell r="DM70">
            <v>0</v>
          </cell>
          <cell r="DN70">
            <v>1.8027777777777778</v>
          </cell>
          <cell r="DO70">
            <v>208.13861111111112</v>
          </cell>
          <cell r="DP70">
            <v>208.13861111111112</v>
          </cell>
          <cell r="DQ70">
            <v>8.9499602777777767</v>
          </cell>
          <cell r="DR70">
            <v>4.2999999999999997E-2</v>
          </cell>
          <cell r="DS70">
            <v>217.08857138888891</v>
          </cell>
          <cell r="DT70">
            <v>1.4736111111111112</v>
          </cell>
          <cell r="DU70">
            <v>0</v>
          </cell>
          <cell r="DV70">
            <v>0</v>
          </cell>
          <cell r="DW70">
            <v>0</v>
          </cell>
          <cell r="DX70">
            <v>0</v>
          </cell>
          <cell r="DY70">
            <v>0</v>
          </cell>
          <cell r="DZ70">
            <v>0</v>
          </cell>
          <cell r="EA70">
            <v>0.9587727708533077</v>
          </cell>
          <cell r="EB70">
            <v>52.037999999999997</v>
          </cell>
          <cell r="EC70">
            <v>11296.855077935001</v>
          </cell>
          <cell r="ED70">
            <v>0</v>
          </cell>
          <cell r="EE70">
            <v>2</v>
          </cell>
          <cell r="EF70">
            <v>0</v>
          </cell>
          <cell r="EG70">
            <v>0</v>
          </cell>
          <cell r="EH70">
            <v>0</v>
          </cell>
          <cell r="EI70">
            <v>0</v>
          </cell>
          <cell r="EJ70">
            <v>0</v>
          </cell>
          <cell r="EK70">
            <v>0</v>
          </cell>
          <cell r="EL70">
            <v>0</v>
          </cell>
          <cell r="EM70">
            <v>0</v>
          </cell>
          <cell r="EN70">
            <v>0</v>
          </cell>
          <cell r="EO70">
            <v>0</v>
          </cell>
          <cell r="EP70">
            <v>0</v>
          </cell>
          <cell r="EQ70">
            <v>0</v>
          </cell>
          <cell r="ER70">
            <v>0</v>
          </cell>
          <cell r="ES70">
            <v>0</v>
          </cell>
          <cell r="ET70">
            <v>0</v>
          </cell>
          <cell r="EU70">
            <v>0</v>
          </cell>
          <cell r="EV70">
            <v>0</v>
          </cell>
          <cell r="EW70">
            <v>0</v>
          </cell>
        </row>
        <row r="71">
          <cell r="A71">
            <v>42199</v>
          </cell>
          <cell r="B71">
            <v>3</v>
          </cell>
          <cell r="C71" t="str">
            <v>Tue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50.045747726759778</v>
          </cell>
          <cell r="BF71">
            <v>111.995</v>
          </cell>
          <cell r="BG71">
            <v>0</v>
          </cell>
          <cell r="BH71">
            <v>73.769444444444446</v>
          </cell>
          <cell r="BI71">
            <v>0</v>
          </cell>
          <cell r="BJ71">
            <v>185.76444444444445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>
            <v>0</v>
          </cell>
          <cell r="BQ71">
            <v>0</v>
          </cell>
          <cell r="BR71">
            <v>0</v>
          </cell>
          <cell r="BS71">
            <v>0</v>
          </cell>
          <cell r="BT71">
            <v>0</v>
          </cell>
          <cell r="BU71">
            <v>0</v>
          </cell>
          <cell r="BV71">
            <v>0</v>
          </cell>
          <cell r="BW71">
            <v>0</v>
          </cell>
          <cell r="BX71">
            <v>0</v>
          </cell>
          <cell r="BY71">
            <v>0</v>
          </cell>
          <cell r="BZ71">
            <v>0</v>
          </cell>
          <cell r="CA71">
            <v>0</v>
          </cell>
          <cell r="CB71">
            <v>0</v>
          </cell>
          <cell r="CC71">
            <v>0</v>
          </cell>
          <cell r="CD71">
            <v>0</v>
          </cell>
          <cell r="CE71">
            <v>0</v>
          </cell>
          <cell r="CF71">
            <v>0</v>
          </cell>
          <cell r="CG71">
            <v>0</v>
          </cell>
          <cell r="CH71">
            <v>0</v>
          </cell>
          <cell r="CI71">
            <v>0</v>
          </cell>
          <cell r="CJ71">
            <v>0</v>
          </cell>
          <cell r="CK71">
            <v>0</v>
          </cell>
          <cell r="CL71">
            <v>0</v>
          </cell>
          <cell r="CM71">
            <v>0</v>
          </cell>
          <cell r="CN71">
            <v>0</v>
          </cell>
          <cell r="CO71">
            <v>0</v>
          </cell>
          <cell r="CP71">
            <v>111.995</v>
          </cell>
          <cell r="CQ71">
            <v>0</v>
          </cell>
          <cell r="CR71">
            <v>9.8072222222222223</v>
          </cell>
          <cell r="CS71">
            <v>17.613888888888887</v>
          </cell>
          <cell r="CT71">
            <v>0</v>
          </cell>
          <cell r="CU71">
            <v>0</v>
          </cell>
          <cell r="CV71">
            <v>44.983333333333334</v>
          </cell>
          <cell r="CW71">
            <v>0</v>
          </cell>
          <cell r="CX71">
            <v>1.365</v>
          </cell>
          <cell r="CY71">
            <v>0</v>
          </cell>
          <cell r="CZ71">
            <v>0</v>
          </cell>
          <cell r="DA71">
            <v>0</v>
          </cell>
          <cell r="DB71">
            <v>0</v>
          </cell>
          <cell r="DC71">
            <v>0</v>
          </cell>
          <cell r="DD71">
            <v>0</v>
          </cell>
          <cell r="DE71">
            <v>0</v>
          </cell>
          <cell r="DF71">
            <v>0</v>
          </cell>
          <cell r="DG71">
            <v>0</v>
          </cell>
          <cell r="DH71">
            <v>0</v>
          </cell>
          <cell r="DI71">
            <v>0</v>
          </cell>
          <cell r="DJ71">
            <v>0</v>
          </cell>
          <cell r="DK71">
            <v>0</v>
          </cell>
          <cell r="DL71">
            <v>0</v>
          </cell>
          <cell r="DM71">
            <v>0</v>
          </cell>
          <cell r="DN71">
            <v>1.365</v>
          </cell>
          <cell r="DO71">
            <v>185.76444444444445</v>
          </cell>
          <cell r="DP71">
            <v>185.76444444444445</v>
          </cell>
          <cell r="DQ71">
            <v>7.9878711111111107</v>
          </cell>
          <cell r="DR71">
            <v>4.2999999999999997E-2</v>
          </cell>
          <cell r="DS71">
            <v>193.75231555555555</v>
          </cell>
          <cell r="DT71">
            <v>0</v>
          </cell>
          <cell r="DU71">
            <v>0</v>
          </cell>
          <cell r="DV71">
            <v>0.03</v>
          </cell>
          <cell r="DW71">
            <v>1.5483685918271233E-4</v>
          </cell>
          <cell r="DX71">
            <v>1.5011399999999999</v>
          </cell>
          <cell r="DY71">
            <v>0</v>
          </cell>
          <cell r="DZ71">
            <v>0</v>
          </cell>
          <cell r="EA71">
            <v>0.95877277085330781</v>
          </cell>
          <cell r="EB71">
            <v>50.037999999999997</v>
          </cell>
          <cell r="EC71">
            <v>9696.479505768888</v>
          </cell>
          <cell r="ED71">
            <v>0</v>
          </cell>
          <cell r="EE71">
            <v>2</v>
          </cell>
          <cell r="EF71">
            <v>0</v>
          </cell>
          <cell r="EG71">
            <v>0</v>
          </cell>
          <cell r="EH71">
            <v>0</v>
          </cell>
          <cell r="EI71">
            <v>0</v>
          </cell>
          <cell r="EJ71">
            <v>0</v>
          </cell>
          <cell r="EK71">
            <v>0</v>
          </cell>
          <cell r="EL71">
            <v>0</v>
          </cell>
          <cell r="EM71">
            <v>0</v>
          </cell>
          <cell r="EN71">
            <v>0</v>
          </cell>
          <cell r="EO71">
            <v>0</v>
          </cell>
          <cell r="EP71">
            <v>0</v>
          </cell>
          <cell r="EQ71">
            <v>0</v>
          </cell>
          <cell r="ER71">
            <v>0</v>
          </cell>
          <cell r="ES71">
            <v>0</v>
          </cell>
          <cell r="ET71">
            <v>0</v>
          </cell>
          <cell r="EU71">
            <v>0</v>
          </cell>
          <cell r="EV71">
            <v>0</v>
          </cell>
          <cell r="EW71">
            <v>0</v>
          </cell>
        </row>
        <row r="72">
          <cell r="A72">
            <v>42200</v>
          </cell>
          <cell r="B72">
            <v>3</v>
          </cell>
          <cell r="C72" t="str">
            <v>Wed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51.323999999999998</v>
          </cell>
          <cell r="BF72">
            <v>119.995</v>
          </cell>
          <cell r="BG72">
            <v>0</v>
          </cell>
          <cell r="BH72">
            <v>103.03472222222223</v>
          </cell>
          <cell r="BI72">
            <v>0</v>
          </cell>
          <cell r="BJ72">
            <v>223.02972222222223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>
            <v>0</v>
          </cell>
          <cell r="BQ72">
            <v>0</v>
          </cell>
          <cell r="BR72">
            <v>0</v>
          </cell>
          <cell r="BS72">
            <v>0</v>
          </cell>
          <cell r="BT72">
            <v>0</v>
          </cell>
          <cell r="BU72">
            <v>0</v>
          </cell>
          <cell r="BV72">
            <v>0</v>
          </cell>
          <cell r="BW72">
            <v>0</v>
          </cell>
          <cell r="BX72">
            <v>0</v>
          </cell>
          <cell r="BY72">
            <v>0</v>
          </cell>
          <cell r="BZ72">
            <v>0</v>
          </cell>
          <cell r="CA72">
            <v>0</v>
          </cell>
          <cell r="CB72">
            <v>0</v>
          </cell>
          <cell r="CC72">
            <v>0</v>
          </cell>
          <cell r="CD72">
            <v>0</v>
          </cell>
          <cell r="CE72">
            <v>0</v>
          </cell>
          <cell r="CF72">
            <v>0</v>
          </cell>
          <cell r="CG72">
            <v>0</v>
          </cell>
          <cell r="CH72">
            <v>0</v>
          </cell>
          <cell r="CI72">
            <v>0</v>
          </cell>
          <cell r="CJ72">
            <v>0</v>
          </cell>
          <cell r="CK72">
            <v>0</v>
          </cell>
          <cell r="CL72">
            <v>0</v>
          </cell>
          <cell r="CM72">
            <v>0</v>
          </cell>
          <cell r="CN72">
            <v>0</v>
          </cell>
          <cell r="CO72">
            <v>0</v>
          </cell>
          <cell r="CP72">
            <v>119.995</v>
          </cell>
          <cell r="CQ72">
            <v>0</v>
          </cell>
          <cell r="CR72">
            <v>9.8483333333333327</v>
          </cell>
          <cell r="CS72">
            <v>18.865555555555556</v>
          </cell>
          <cell r="CT72">
            <v>0</v>
          </cell>
          <cell r="CU72">
            <v>0</v>
          </cell>
          <cell r="CV72">
            <v>71.163055555555559</v>
          </cell>
          <cell r="CW72">
            <v>0</v>
          </cell>
          <cell r="CX72">
            <v>1.331388888888889</v>
          </cell>
          <cell r="CY72">
            <v>0</v>
          </cell>
          <cell r="CZ72">
            <v>0</v>
          </cell>
          <cell r="DA72">
            <v>0</v>
          </cell>
          <cell r="DB72">
            <v>0</v>
          </cell>
          <cell r="DC72">
            <v>0</v>
          </cell>
          <cell r="DD72">
            <v>0</v>
          </cell>
          <cell r="DE72">
            <v>0</v>
          </cell>
          <cell r="DF72">
            <v>0</v>
          </cell>
          <cell r="DG72">
            <v>0</v>
          </cell>
          <cell r="DH72">
            <v>0</v>
          </cell>
          <cell r="DI72">
            <v>0</v>
          </cell>
          <cell r="DJ72">
            <v>0</v>
          </cell>
          <cell r="DK72">
            <v>0</v>
          </cell>
          <cell r="DL72">
            <v>0</v>
          </cell>
          <cell r="DM72">
            <v>0</v>
          </cell>
          <cell r="DN72">
            <v>1.331388888888889</v>
          </cell>
          <cell r="DO72">
            <v>221.20333333333332</v>
          </cell>
          <cell r="DP72">
            <v>221.20333333333332</v>
          </cell>
          <cell r="DQ72">
            <v>9.5117433333333317</v>
          </cell>
          <cell r="DR72">
            <v>4.2999999999999997E-2</v>
          </cell>
          <cell r="DS72">
            <v>230.71507666666665</v>
          </cell>
          <cell r="DT72">
            <v>1.8263888888888888</v>
          </cell>
          <cell r="DU72">
            <v>0</v>
          </cell>
          <cell r="DV72">
            <v>0</v>
          </cell>
          <cell r="DW72">
            <v>0</v>
          </cell>
          <cell r="DX72">
            <v>0</v>
          </cell>
          <cell r="DY72">
            <v>0</v>
          </cell>
          <cell r="DZ72">
            <v>0</v>
          </cell>
          <cell r="EA72">
            <v>0.95877277085330781</v>
          </cell>
          <cell r="EB72">
            <v>51.323999999999998</v>
          </cell>
          <cell r="EC72">
            <v>11841.220594839999</v>
          </cell>
          <cell r="ED72">
            <v>0</v>
          </cell>
          <cell r="EE72">
            <v>3</v>
          </cell>
          <cell r="EF72">
            <v>0</v>
          </cell>
          <cell r="EG72">
            <v>0</v>
          </cell>
          <cell r="EH72">
            <v>0</v>
          </cell>
          <cell r="EI72">
            <v>0</v>
          </cell>
          <cell r="EJ72">
            <v>0</v>
          </cell>
          <cell r="EK72">
            <v>0</v>
          </cell>
          <cell r="EL72">
            <v>0</v>
          </cell>
          <cell r="EM72">
            <v>0</v>
          </cell>
          <cell r="EN72">
            <v>0</v>
          </cell>
          <cell r="EO72">
            <v>0</v>
          </cell>
          <cell r="EP72">
            <v>0</v>
          </cell>
          <cell r="EQ72">
            <v>0</v>
          </cell>
          <cell r="ER72">
            <v>0</v>
          </cell>
          <cell r="ES72">
            <v>0</v>
          </cell>
          <cell r="ET72">
            <v>0</v>
          </cell>
          <cell r="EU72">
            <v>0</v>
          </cell>
          <cell r="EV72">
            <v>0</v>
          </cell>
          <cell r="EW72">
            <v>0</v>
          </cell>
        </row>
        <row r="73">
          <cell r="A73">
            <v>42201</v>
          </cell>
          <cell r="B73">
            <v>3</v>
          </cell>
          <cell r="C73" t="str">
            <v>Thu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51.283999999999999</v>
          </cell>
          <cell r="BF73">
            <v>111.995</v>
          </cell>
          <cell r="BG73">
            <v>0</v>
          </cell>
          <cell r="BH73">
            <v>83.766666666666666</v>
          </cell>
          <cell r="BI73">
            <v>0</v>
          </cell>
          <cell r="BJ73">
            <v>195.76166666666666</v>
          </cell>
          <cell r="BK73">
            <v>0</v>
          </cell>
          <cell r="BL73">
            <v>0</v>
          </cell>
          <cell r="BM73">
            <v>0</v>
          </cell>
          <cell r="BN73">
            <v>0</v>
          </cell>
          <cell r="BO73">
            <v>0</v>
          </cell>
          <cell r="BP73">
            <v>0</v>
          </cell>
          <cell r="BQ73">
            <v>0</v>
          </cell>
          <cell r="BR73">
            <v>0</v>
          </cell>
          <cell r="BS73">
            <v>0</v>
          </cell>
          <cell r="BT73">
            <v>0</v>
          </cell>
          <cell r="BU73">
            <v>0</v>
          </cell>
          <cell r="BV73">
            <v>0</v>
          </cell>
          <cell r="BW73">
            <v>0</v>
          </cell>
          <cell r="BX73">
            <v>0</v>
          </cell>
          <cell r="BY73">
            <v>0</v>
          </cell>
          <cell r="BZ73">
            <v>0</v>
          </cell>
          <cell r="CA73">
            <v>0</v>
          </cell>
          <cell r="CB73">
            <v>0</v>
          </cell>
          <cell r="CC73">
            <v>0</v>
          </cell>
          <cell r="CD73">
            <v>0</v>
          </cell>
          <cell r="CE73">
            <v>0</v>
          </cell>
          <cell r="CF73">
            <v>0</v>
          </cell>
          <cell r="CG73">
            <v>0</v>
          </cell>
          <cell r="CH73">
            <v>0</v>
          </cell>
          <cell r="CI73">
            <v>0</v>
          </cell>
          <cell r="CJ73">
            <v>0</v>
          </cell>
          <cell r="CK73">
            <v>0</v>
          </cell>
          <cell r="CL73">
            <v>0</v>
          </cell>
          <cell r="CM73">
            <v>0</v>
          </cell>
          <cell r="CN73">
            <v>0</v>
          </cell>
          <cell r="CO73">
            <v>0</v>
          </cell>
          <cell r="CP73">
            <v>111.995</v>
          </cell>
          <cell r="CQ73">
            <v>0</v>
          </cell>
          <cell r="CR73">
            <v>0</v>
          </cell>
          <cell r="CS73">
            <v>16.834722222222222</v>
          </cell>
          <cell r="CT73">
            <v>0</v>
          </cell>
          <cell r="CU73">
            <v>0</v>
          </cell>
          <cell r="CV73">
            <v>63.923055555555557</v>
          </cell>
          <cell r="CW73">
            <v>0</v>
          </cell>
          <cell r="CX73">
            <v>1.0711111111111111</v>
          </cell>
          <cell r="CY73">
            <v>0</v>
          </cell>
          <cell r="CZ73">
            <v>0</v>
          </cell>
          <cell r="DA73">
            <v>0</v>
          </cell>
          <cell r="DB73">
            <v>0</v>
          </cell>
          <cell r="DC73">
            <v>0</v>
          </cell>
          <cell r="DD73">
            <v>0</v>
          </cell>
          <cell r="DE73">
            <v>0</v>
          </cell>
          <cell r="DF73">
            <v>0</v>
          </cell>
          <cell r="DG73">
            <v>0</v>
          </cell>
          <cell r="DH73">
            <v>0</v>
          </cell>
          <cell r="DI73">
            <v>0</v>
          </cell>
          <cell r="DJ73">
            <v>0</v>
          </cell>
          <cell r="DK73">
            <v>0</v>
          </cell>
          <cell r="DL73">
            <v>0</v>
          </cell>
          <cell r="DM73">
            <v>0</v>
          </cell>
          <cell r="DN73">
            <v>1.0711111111111111</v>
          </cell>
          <cell r="DO73">
            <v>193.82388888888889</v>
          </cell>
          <cell r="DP73">
            <v>193.82388888888889</v>
          </cell>
          <cell r="DQ73">
            <v>8.3344272222222209</v>
          </cell>
          <cell r="DR73">
            <v>4.2999999999999997E-2</v>
          </cell>
          <cell r="DS73">
            <v>202.15831611111111</v>
          </cell>
          <cell r="DT73">
            <v>1.9336111111111112</v>
          </cell>
          <cell r="DU73">
            <v>4.1666666666666666E-3</v>
          </cell>
          <cell r="DV73">
            <v>0</v>
          </cell>
          <cell r="DW73">
            <v>0</v>
          </cell>
          <cell r="DX73">
            <v>0</v>
          </cell>
          <cell r="DY73">
            <v>0</v>
          </cell>
          <cell r="DZ73">
            <v>0</v>
          </cell>
          <cell r="EA73">
            <v>0.95877277085330781</v>
          </cell>
          <cell r="EB73">
            <v>51.283999999999999</v>
          </cell>
          <cell r="EC73">
            <v>10367.487083442222</v>
          </cell>
          <cell r="ED73">
            <v>0</v>
          </cell>
          <cell r="EE73">
            <v>3</v>
          </cell>
          <cell r="EF73">
            <v>8.3333333333333343E-2</v>
          </cell>
          <cell r="EG73">
            <v>0</v>
          </cell>
          <cell r="EH73">
            <v>0</v>
          </cell>
          <cell r="EI73">
            <v>0</v>
          </cell>
          <cell r="EJ73">
            <v>0</v>
          </cell>
          <cell r="EK73">
            <v>0</v>
          </cell>
          <cell r="EL73">
            <v>0</v>
          </cell>
          <cell r="EM73">
            <v>0</v>
          </cell>
          <cell r="EN73">
            <v>0</v>
          </cell>
          <cell r="EO73">
            <v>0</v>
          </cell>
          <cell r="EP73">
            <v>0</v>
          </cell>
          <cell r="EQ73">
            <v>0</v>
          </cell>
          <cell r="ER73">
            <v>0</v>
          </cell>
          <cell r="ES73">
            <v>0</v>
          </cell>
          <cell r="ET73">
            <v>0</v>
          </cell>
          <cell r="EU73">
            <v>0</v>
          </cell>
          <cell r="EV73">
            <v>0</v>
          </cell>
          <cell r="EW73">
            <v>0</v>
          </cell>
        </row>
        <row r="74">
          <cell r="A74">
            <v>42202</v>
          </cell>
          <cell r="B74">
            <v>3</v>
          </cell>
          <cell r="C74" t="str">
            <v>Fri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51.553180005116204</v>
          </cell>
          <cell r="BF74">
            <v>103.995</v>
          </cell>
          <cell r="BG74">
            <v>0</v>
          </cell>
          <cell r="BH74">
            <v>68.584444444444443</v>
          </cell>
          <cell r="BI74">
            <v>0</v>
          </cell>
          <cell r="BJ74">
            <v>172.57944444444445</v>
          </cell>
          <cell r="BK74">
            <v>0</v>
          </cell>
          <cell r="BL74">
            <v>0</v>
          </cell>
          <cell r="BM74">
            <v>0</v>
          </cell>
          <cell r="BN74">
            <v>0</v>
          </cell>
          <cell r="BO74">
            <v>0</v>
          </cell>
          <cell r="BP74">
            <v>0</v>
          </cell>
          <cell r="BQ74">
            <v>0</v>
          </cell>
          <cell r="BR74">
            <v>0</v>
          </cell>
          <cell r="BS74">
            <v>0</v>
          </cell>
          <cell r="BT74">
            <v>0</v>
          </cell>
          <cell r="BU74">
            <v>0</v>
          </cell>
          <cell r="BV74">
            <v>0</v>
          </cell>
          <cell r="BW74">
            <v>0</v>
          </cell>
          <cell r="BX74">
            <v>0</v>
          </cell>
          <cell r="BY74">
            <v>0</v>
          </cell>
          <cell r="BZ74">
            <v>0</v>
          </cell>
          <cell r="CA74">
            <v>0</v>
          </cell>
          <cell r="CB74">
            <v>0</v>
          </cell>
          <cell r="CC74">
            <v>0</v>
          </cell>
          <cell r="CD74">
            <v>0</v>
          </cell>
          <cell r="CE74">
            <v>0</v>
          </cell>
          <cell r="CF74">
            <v>0</v>
          </cell>
          <cell r="CG74">
            <v>0</v>
          </cell>
          <cell r="CH74">
            <v>0</v>
          </cell>
          <cell r="CI74">
            <v>0</v>
          </cell>
          <cell r="CJ74">
            <v>0</v>
          </cell>
          <cell r="CK74">
            <v>0</v>
          </cell>
          <cell r="CL74">
            <v>0</v>
          </cell>
          <cell r="CM74">
            <v>0</v>
          </cell>
          <cell r="CN74">
            <v>0</v>
          </cell>
          <cell r="CO74">
            <v>0</v>
          </cell>
          <cell r="CP74">
            <v>103.995</v>
          </cell>
          <cell r="CQ74">
            <v>0</v>
          </cell>
          <cell r="CR74">
            <v>0</v>
          </cell>
          <cell r="CS74">
            <v>9.7708333333333339</v>
          </cell>
          <cell r="CT74">
            <v>0</v>
          </cell>
          <cell r="CU74">
            <v>0</v>
          </cell>
          <cell r="CV74">
            <v>56.920555555555552</v>
          </cell>
          <cell r="CW74">
            <v>0</v>
          </cell>
          <cell r="CX74">
            <v>0.32666666666666666</v>
          </cell>
          <cell r="CY74">
            <v>0</v>
          </cell>
          <cell r="CZ74">
            <v>0</v>
          </cell>
          <cell r="DA74">
            <v>0</v>
          </cell>
          <cell r="DB74">
            <v>0</v>
          </cell>
          <cell r="DC74">
            <v>0</v>
          </cell>
          <cell r="DD74">
            <v>0</v>
          </cell>
          <cell r="DE74">
            <v>0</v>
          </cell>
          <cell r="DF74">
            <v>0</v>
          </cell>
          <cell r="DG74">
            <v>0</v>
          </cell>
          <cell r="DH74">
            <v>0</v>
          </cell>
          <cell r="DI74">
            <v>0</v>
          </cell>
          <cell r="DJ74">
            <v>0</v>
          </cell>
          <cell r="DK74">
            <v>0</v>
          </cell>
          <cell r="DL74">
            <v>0</v>
          </cell>
          <cell r="DM74">
            <v>0</v>
          </cell>
          <cell r="DN74">
            <v>0.32666666666666666</v>
          </cell>
          <cell r="DO74">
            <v>171.01305555555552</v>
          </cell>
          <cell r="DP74">
            <v>171.01305555555552</v>
          </cell>
          <cell r="DQ74">
            <v>7.3535613888888873</v>
          </cell>
          <cell r="DR74">
            <v>4.2999999999999997E-2</v>
          </cell>
          <cell r="DS74">
            <v>178.36661694444442</v>
          </cell>
          <cell r="DT74">
            <v>1.5663888888888888</v>
          </cell>
          <cell r="DU74">
            <v>0</v>
          </cell>
          <cell r="DV74">
            <v>1.42</v>
          </cell>
          <cell r="DW74">
            <v>7.9611309802567216E-3</v>
          </cell>
          <cell r="DX74">
            <v>72.627319999999997</v>
          </cell>
          <cell r="DY74">
            <v>0</v>
          </cell>
          <cell r="DZ74">
            <v>0</v>
          </cell>
          <cell r="EA74">
            <v>0.9587727708533077</v>
          </cell>
          <cell r="EB74">
            <v>51.146000000000001</v>
          </cell>
          <cell r="EC74">
            <v>9195.3663102405535</v>
          </cell>
          <cell r="ED74">
            <v>0</v>
          </cell>
          <cell r="EE74">
            <v>3</v>
          </cell>
          <cell r="EF74">
            <v>0</v>
          </cell>
          <cell r="EG74">
            <v>0</v>
          </cell>
          <cell r="EH74">
            <v>0</v>
          </cell>
          <cell r="EI74">
            <v>0</v>
          </cell>
          <cell r="EJ74">
            <v>0</v>
          </cell>
          <cell r="EK74">
            <v>0</v>
          </cell>
          <cell r="EL74">
            <v>0</v>
          </cell>
          <cell r="EM74">
            <v>0</v>
          </cell>
          <cell r="EN74">
            <v>0</v>
          </cell>
          <cell r="EO74">
            <v>0</v>
          </cell>
          <cell r="EP74">
            <v>0</v>
          </cell>
          <cell r="EQ74">
            <v>0</v>
          </cell>
          <cell r="ER74">
            <v>0</v>
          </cell>
          <cell r="ES74">
            <v>0</v>
          </cell>
          <cell r="ET74">
            <v>0</v>
          </cell>
          <cell r="EU74">
            <v>0</v>
          </cell>
          <cell r="EV74">
            <v>0</v>
          </cell>
          <cell r="EW74">
            <v>0</v>
          </cell>
        </row>
        <row r="75">
          <cell r="A75">
            <v>42203</v>
          </cell>
          <cell r="B75">
            <v>3</v>
          </cell>
          <cell r="C75" t="str">
            <v>Sat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104.93</v>
          </cell>
          <cell r="BF75">
            <v>0</v>
          </cell>
          <cell r="BG75">
            <v>0</v>
          </cell>
          <cell r="BH75">
            <v>14.108333333333333</v>
          </cell>
          <cell r="BI75">
            <v>0</v>
          </cell>
          <cell r="BJ75">
            <v>14.108333333333333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>
            <v>0</v>
          </cell>
          <cell r="BQ75">
            <v>0</v>
          </cell>
          <cell r="BR75">
            <v>0</v>
          </cell>
          <cell r="BS75">
            <v>0</v>
          </cell>
          <cell r="BT75">
            <v>0</v>
          </cell>
          <cell r="BU75">
            <v>0</v>
          </cell>
          <cell r="BV75">
            <v>0</v>
          </cell>
          <cell r="BW75">
            <v>0</v>
          </cell>
          <cell r="BX75">
            <v>0</v>
          </cell>
          <cell r="BY75">
            <v>0</v>
          </cell>
          <cell r="BZ75">
            <v>0</v>
          </cell>
          <cell r="CA75">
            <v>0</v>
          </cell>
          <cell r="CB75">
            <v>0</v>
          </cell>
          <cell r="CC75">
            <v>0</v>
          </cell>
          <cell r="CD75">
            <v>0</v>
          </cell>
          <cell r="CE75">
            <v>0</v>
          </cell>
          <cell r="CF75">
            <v>0</v>
          </cell>
          <cell r="CG75">
            <v>0</v>
          </cell>
          <cell r="CH75">
            <v>0</v>
          </cell>
          <cell r="CI75">
            <v>0</v>
          </cell>
          <cell r="CJ75">
            <v>0</v>
          </cell>
          <cell r="CK75">
            <v>0</v>
          </cell>
          <cell r="CL75">
            <v>0</v>
          </cell>
          <cell r="CM75">
            <v>0</v>
          </cell>
          <cell r="CN75">
            <v>0</v>
          </cell>
          <cell r="CO75">
            <v>0</v>
          </cell>
          <cell r="CP75">
            <v>0</v>
          </cell>
          <cell r="CQ75">
            <v>0</v>
          </cell>
          <cell r="CR75">
            <v>0</v>
          </cell>
          <cell r="CS75">
            <v>3.7733333333333334</v>
          </cell>
          <cell r="CT75">
            <v>0</v>
          </cell>
          <cell r="CU75">
            <v>0</v>
          </cell>
          <cell r="CV75">
            <v>10.001388888888888</v>
          </cell>
          <cell r="CW75">
            <v>0</v>
          </cell>
          <cell r="CX75">
            <v>0.33361111111111114</v>
          </cell>
          <cell r="CY75">
            <v>0</v>
          </cell>
          <cell r="CZ75">
            <v>0</v>
          </cell>
          <cell r="DA75">
            <v>0</v>
          </cell>
          <cell r="DB75">
            <v>0</v>
          </cell>
          <cell r="DC75">
            <v>0</v>
          </cell>
          <cell r="DD75">
            <v>0</v>
          </cell>
          <cell r="DE75">
            <v>0</v>
          </cell>
          <cell r="DF75">
            <v>0</v>
          </cell>
          <cell r="DG75">
            <v>0</v>
          </cell>
          <cell r="DH75">
            <v>0</v>
          </cell>
          <cell r="DI75">
            <v>0</v>
          </cell>
          <cell r="DJ75">
            <v>0</v>
          </cell>
          <cell r="DK75">
            <v>0</v>
          </cell>
          <cell r="DL75">
            <v>0</v>
          </cell>
          <cell r="DM75">
            <v>0</v>
          </cell>
          <cell r="DN75">
            <v>0.33361111111111114</v>
          </cell>
          <cell r="DO75">
            <v>14.108333333333333</v>
          </cell>
          <cell r="DP75">
            <v>14.108333333333333</v>
          </cell>
          <cell r="DQ75">
            <v>0.6066583333333333</v>
          </cell>
          <cell r="DR75">
            <v>4.3000000000000003E-2</v>
          </cell>
          <cell r="DS75">
            <v>14.714991666666666</v>
          </cell>
          <cell r="DT75">
            <v>0</v>
          </cell>
          <cell r="DU75">
            <v>0</v>
          </cell>
          <cell r="DV75">
            <v>0</v>
          </cell>
          <cell r="DW75">
            <v>0</v>
          </cell>
          <cell r="DX75">
            <v>0</v>
          </cell>
          <cell r="DY75">
            <v>0</v>
          </cell>
          <cell r="DZ75">
            <v>0</v>
          </cell>
          <cell r="EA75">
            <v>0.9587727708533077</v>
          </cell>
          <cell r="EB75">
            <v>104.93</v>
          </cell>
          <cell r="EC75">
            <v>1544.0440755833333</v>
          </cell>
          <cell r="ED75">
            <v>0</v>
          </cell>
          <cell r="EE75">
            <v>0</v>
          </cell>
          <cell r="EF75">
            <v>0</v>
          </cell>
          <cell r="EG75">
            <v>0</v>
          </cell>
          <cell r="EH75">
            <v>0</v>
          </cell>
          <cell r="EI75">
            <v>0</v>
          </cell>
          <cell r="EJ75">
            <v>0</v>
          </cell>
          <cell r="EK75">
            <v>0</v>
          </cell>
          <cell r="EL75">
            <v>0</v>
          </cell>
          <cell r="EM75">
            <v>0</v>
          </cell>
          <cell r="EN75">
            <v>0</v>
          </cell>
          <cell r="EO75">
            <v>0</v>
          </cell>
          <cell r="EP75">
            <v>0</v>
          </cell>
          <cell r="EQ75">
            <v>0</v>
          </cell>
          <cell r="ER75">
            <v>0</v>
          </cell>
          <cell r="ES75">
            <v>0</v>
          </cell>
          <cell r="ET75">
            <v>0</v>
          </cell>
          <cell r="EU75">
            <v>0</v>
          </cell>
          <cell r="EV75">
            <v>0</v>
          </cell>
          <cell r="EW75">
            <v>0</v>
          </cell>
        </row>
        <row r="76">
          <cell r="A76">
            <v>42204</v>
          </cell>
          <cell r="B76">
            <v>3</v>
          </cell>
          <cell r="C76" t="str">
            <v>Sun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87.789000000000001</v>
          </cell>
          <cell r="BF76">
            <v>0</v>
          </cell>
          <cell r="BG76">
            <v>0</v>
          </cell>
          <cell r="BH76">
            <v>22.777222222222221</v>
          </cell>
          <cell r="BI76">
            <v>0</v>
          </cell>
          <cell r="BJ76">
            <v>22.777222222222221</v>
          </cell>
          <cell r="BK76">
            <v>0</v>
          </cell>
          <cell r="BL76">
            <v>0</v>
          </cell>
          <cell r="BM76">
            <v>0</v>
          </cell>
          <cell r="BN76">
            <v>0</v>
          </cell>
          <cell r="BO76">
            <v>0</v>
          </cell>
          <cell r="BP76">
            <v>0</v>
          </cell>
          <cell r="BQ76">
            <v>0</v>
          </cell>
          <cell r="BR76">
            <v>0</v>
          </cell>
          <cell r="BS76">
            <v>0</v>
          </cell>
          <cell r="BT76">
            <v>0</v>
          </cell>
          <cell r="BU76">
            <v>0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  <cell r="BZ76">
            <v>0</v>
          </cell>
          <cell r="CA76">
            <v>0</v>
          </cell>
          <cell r="CB76">
            <v>0</v>
          </cell>
          <cell r="CC76">
            <v>0</v>
          </cell>
          <cell r="CD76">
            <v>0</v>
          </cell>
          <cell r="CE76">
            <v>0</v>
          </cell>
          <cell r="CF76">
            <v>0</v>
          </cell>
          <cell r="CG76">
            <v>0</v>
          </cell>
          <cell r="CH76">
            <v>0</v>
          </cell>
          <cell r="CI76">
            <v>0</v>
          </cell>
          <cell r="CJ76">
            <v>0</v>
          </cell>
          <cell r="CK76">
            <v>0</v>
          </cell>
          <cell r="CL76">
            <v>0</v>
          </cell>
          <cell r="CM76">
            <v>0</v>
          </cell>
          <cell r="CN76">
            <v>0</v>
          </cell>
          <cell r="CO76">
            <v>0</v>
          </cell>
          <cell r="CP76">
            <v>0</v>
          </cell>
          <cell r="CQ76">
            <v>0</v>
          </cell>
          <cell r="CR76">
            <v>9.868611111111111</v>
          </cell>
          <cell r="CS76">
            <v>0</v>
          </cell>
          <cell r="CT76">
            <v>0</v>
          </cell>
          <cell r="CU76">
            <v>0</v>
          </cell>
          <cell r="CV76">
            <v>12.908611111111112</v>
          </cell>
          <cell r="CW76">
            <v>0</v>
          </cell>
          <cell r="CX76">
            <v>0</v>
          </cell>
          <cell r="CY76">
            <v>0</v>
          </cell>
          <cell r="CZ76">
            <v>0</v>
          </cell>
          <cell r="DA76">
            <v>0</v>
          </cell>
          <cell r="DB76">
            <v>0</v>
          </cell>
          <cell r="DC76">
            <v>0</v>
          </cell>
          <cell r="DD76">
            <v>0</v>
          </cell>
          <cell r="DE76">
            <v>0</v>
          </cell>
          <cell r="DF76">
            <v>0</v>
          </cell>
          <cell r="DG76">
            <v>0</v>
          </cell>
          <cell r="DH76">
            <v>0</v>
          </cell>
          <cell r="DI76">
            <v>0</v>
          </cell>
          <cell r="DJ76">
            <v>0</v>
          </cell>
          <cell r="DK76">
            <v>0</v>
          </cell>
          <cell r="DL76">
            <v>0</v>
          </cell>
          <cell r="DM76">
            <v>0</v>
          </cell>
          <cell r="DN76">
            <v>0</v>
          </cell>
          <cell r="DO76">
            <v>22.777222222222221</v>
          </cell>
          <cell r="DP76">
            <v>22.777222222222221</v>
          </cell>
          <cell r="DQ76">
            <v>0.97942055555555541</v>
          </cell>
          <cell r="DR76">
            <v>4.2999999999999997E-2</v>
          </cell>
          <cell r="DS76">
            <v>23.756642777777778</v>
          </cell>
          <cell r="DT76">
            <v>0</v>
          </cell>
          <cell r="DU76">
            <v>0</v>
          </cell>
          <cell r="DV76">
            <v>0</v>
          </cell>
          <cell r="DW76">
            <v>0</v>
          </cell>
          <cell r="DX76">
            <v>0</v>
          </cell>
          <cell r="DY76">
            <v>0</v>
          </cell>
          <cell r="DZ76">
            <v>0</v>
          </cell>
          <cell r="EA76">
            <v>0.9587727708533077</v>
          </cell>
          <cell r="EB76">
            <v>87.789000000000001</v>
          </cell>
          <cell r="EC76">
            <v>2085.5719128183332</v>
          </cell>
          <cell r="ED76">
            <v>0</v>
          </cell>
          <cell r="EE76">
            <v>0</v>
          </cell>
          <cell r="EF76">
            <v>0</v>
          </cell>
          <cell r="EG76">
            <v>0</v>
          </cell>
          <cell r="EH76">
            <v>0</v>
          </cell>
          <cell r="EI76">
            <v>0</v>
          </cell>
          <cell r="EJ76">
            <v>0</v>
          </cell>
          <cell r="EK76">
            <v>0</v>
          </cell>
          <cell r="EL76">
            <v>0</v>
          </cell>
          <cell r="EM76">
            <v>0</v>
          </cell>
          <cell r="EN76">
            <v>0</v>
          </cell>
          <cell r="EO76">
            <v>0</v>
          </cell>
          <cell r="EP76">
            <v>0</v>
          </cell>
          <cell r="EQ76">
            <v>0</v>
          </cell>
          <cell r="ER76">
            <v>0</v>
          </cell>
          <cell r="ES76">
            <v>0</v>
          </cell>
          <cell r="ET76">
            <v>0</v>
          </cell>
          <cell r="EU76">
            <v>0</v>
          </cell>
          <cell r="EV76">
            <v>0</v>
          </cell>
          <cell r="EW76">
            <v>0</v>
          </cell>
        </row>
        <row r="77">
          <cell r="A77">
            <v>42205</v>
          </cell>
          <cell r="B77">
            <v>4</v>
          </cell>
          <cell r="C77" t="str">
            <v>Mon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52.037999999999997</v>
          </cell>
          <cell r="BF77">
            <v>103.995</v>
          </cell>
          <cell r="BG77">
            <v>0</v>
          </cell>
          <cell r="BH77">
            <v>85.908333333297378</v>
          </cell>
          <cell r="BI77">
            <v>0</v>
          </cell>
          <cell r="BJ77">
            <v>189.90333333329738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>
            <v>0</v>
          </cell>
          <cell r="BQ77">
            <v>0</v>
          </cell>
          <cell r="BR77">
            <v>0</v>
          </cell>
          <cell r="BS77">
            <v>0</v>
          </cell>
          <cell r="BT77">
            <v>0</v>
          </cell>
          <cell r="BU77">
            <v>0</v>
          </cell>
          <cell r="BV77">
            <v>0</v>
          </cell>
          <cell r="BW77">
            <v>0</v>
          </cell>
          <cell r="BX77">
            <v>0</v>
          </cell>
          <cell r="BY77">
            <v>0</v>
          </cell>
          <cell r="BZ77">
            <v>0</v>
          </cell>
          <cell r="CA77">
            <v>0</v>
          </cell>
          <cell r="CB77">
            <v>0</v>
          </cell>
          <cell r="CC77">
            <v>0</v>
          </cell>
          <cell r="CD77">
            <v>0</v>
          </cell>
          <cell r="CE77">
            <v>0</v>
          </cell>
          <cell r="CF77">
            <v>0</v>
          </cell>
          <cell r="CG77">
            <v>0</v>
          </cell>
          <cell r="CH77">
            <v>0</v>
          </cell>
          <cell r="CI77">
            <v>0</v>
          </cell>
          <cell r="CJ77">
            <v>0</v>
          </cell>
          <cell r="CK77">
            <v>0</v>
          </cell>
          <cell r="CL77">
            <v>0</v>
          </cell>
          <cell r="CM77">
            <v>0</v>
          </cell>
          <cell r="CN77">
            <v>0</v>
          </cell>
          <cell r="CO77">
            <v>0</v>
          </cell>
          <cell r="CP77">
            <v>103.995</v>
          </cell>
          <cell r="CQ77">
            <v>0</v>
          </cell>
          <cell r="CR77">
            <v>9.9483333333333341</v>
          </cell>
          <cell r="CS77">
            <v>16.940833333333334</v>
          </cell>
          <cell r="CT77">
            <v>0</v>
          </cell>
          <cell r="CU77">
            <v>0</v>
          </cell>
          <cell r="CV77">
            <v>55.212222222222223</v>
          </cell>
          <cell r="CW77">
            <v>0</v>
          </cell>
          <cell r="CX77">
            <v>1.7288888888888889</v>
          </cell>
          <cell r="CY77">
            <v>0</v>
          </cell>
          <cell r="CZ77">
            <v>0</v>
          </cell>
          <cell r="DA77">
            <v>0</v>
          </cell>
          <cell r="DB77">
            <v>0</v>
          </cell>
          <cell r="DC77">
            <v>0</v>
          </cell>
          <cell r="DD77">
            <v>0</v>
          </cell>
          <cell r="DE77">
            <v>0</v>
          </cell>
          <cell r="DF77">
            <v>0</v>
          </cell>
          <cell r="DG77">
            <v>0</v>
          </cell>
          <cell r="DH77">
            <v>0</v>
          </cell>
          <cell r="DI77">
            <v>0</v>
          </cell>
          <cell r="DJ77">
            <v>0</v>
          </cell>
          <cell r="DK77">
            <v>0</v>
          </cell>
          <cell r="DL77">
            <v>0</v>
          </cell>
          <cell r="DM77">
            <v>0</v>
          </cell>
          <cell r="DN77">
            <v>1.7288888888888889</v>
          </cell>
          <cell r="DO77">
            <v>187.82527777777779</v>
          </cell>
          <cell r="DP77">
            <v>187.82527777777779</v>
          </cell>
          <cell r="DQ77">
            <v>8.0764869444444436</v>
          </cell>
          <cell r="DR77">
            <v>4.299999999999999E-2</v>
          </cell>
          <cell r="DS77">
            <v>195.90176472222223</v>
          </cell>
          <cell r="DT77">
            <v>2.0766666666666667</v>
          </cell>
          <cell r="DU77">
            <v>1.3888888529294894E-3</v>
          </cell>
          <cell r="DV77">
            <v>0</v>
          </cell>
          <cell r="DW77">
            <v>0</v>
          </cell>
          <cell r="DX77">
            <v>0</v>
          </cell>
          <cell r="DY77">
            <v>0</v>
          </cell>
          <cell r="DZ77">
            <v>0</v>
          </cell>
          <cell r="EA77">
            <v>0.95877277085330781</v>
          </cell>
          <cell r="EB77">
            <v>52.037999999999997</v>
          </cell>
          <cell r="EC77">
            <v>10194.336032615</v>
          </cell>
          <cell r="ED77">
            <v>0</v>
          </cell>
          <cell r="EE77">
            <v>2</v>
          </cell>
          <cell r="EF77">
            <v>4.1666665587884684E-2</v>
          </cell>
          <cell r="EG77">
            <v>0</v>
          </cell>
          <cell r="EH77">
            <v>0</v>
          </cell>
          <cell r="EI77">
            <v>0</v>
          </cell>
          <cell r="EJ77">
            <v>0</v>
          </cell>
          <cell r="EK77">
            <v>0</v>
          </cell>
          <cell r="EL77">
            <v>0</v>
          </cell>
          <cell r="EM77">
            <v>0</v>
          </cell>
          <cell r="EN77">
            <v>0</v>
          </cell>
          <cell r="EO77">
            <v>0</v>
          </cell>
          <cell r="EP77">
            <v>0</v>
          </cell>
          <cell r="EQ77">
            <v>0</v>
          </cell>
          <cell r="ER77">
            <v>0</v>
          </cell>
          <cell r="ES77">
            <v>0</v>
          </cell>
          <cell r="ET77">
            <v>0</v>
          </cell>
          <cell r="EU77">
            <v>0</v>
          </cell>
          <cell r="EV77">
            <v>0</v>
          </cell>
          <cell r="EW77">
            <v>0</v>
          </cell>
        </row>
        <row r="78">
          <cell r="A78">
            <v>42206</v>
          </cell>
          <cell r="B78">
            <v>4</v>
          </cell>
          <cell r="C78" t="str">
            <v>Tue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50.996464196083934</v>
          </cell>
          <cell r="BF78">
            <v>111.995</v>
          </cell>
          <cell r="BG78">
            <v>0</v>
          </cell>
          <cell r="BH78">
            <v>71.310277777777785</v>
          </cell>
          <cell r="BI78">
            <v>0</v>
          </cell>
          <cell r="BJ78">
            <v>183.3052777777778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>
            <v>0</v>
          </cell>
          <cell r="BQ78">
            <v>0</v>
          </cell>
          <cell r="BR78">
            <v>0</v>
          </cell>
          <cell r="BS78">
            <v>0</v>
          </cell>
          <cell r="BT78">
            <v>0</v>
          </cell>
          <cell r="BU78">
            <v>0</v>
          </cell>
          <cell r="BV78">
            <v>0</v>
          </cell>
          <cell r="BW78">
            <v>0</v>
          </cell>
          <cell r="BX78">
            <v>0</v>
          </cell>
          <cell r="BY78">
            <v>0</v>
          </cell>
          <cell r="BZ78">
            <v>0</v>
          </cell>
          <cell r="CA78">
            <v>0</v>
          </cell>
          <cell r="CB78">
            <v>0</v>
          </cell>
          <cell r="CC78">
            <v>0</v>
          </cell>
          <cell r="CD78">
            <v>0</v>
          </cell>
          <cell r="CE78">
            <v>0</v>
          </cell>
          <cell r="CF78">
            <v>0</v>
          </cell>
          <cell r="CG78">
            <v>0</v>
          </cell>
          <cell r="CH78">
            <v>0</v>
          </cell>
          <cell r="CI78">
            <v>0</v>
          </cell>
          <cell r="CJ78">
            <v>0</v>
          </cell>
          <cell r="CK78">
            <v>0</v>
          </cell>
          <cell r="CL78">
            <v>0</v>
          </cell>
          <cell r="CM78">
            <v>0</v>
          </cell>
          <cell r="CN78">
            <v>0</v>
          </cell>
          <cell r="CO78">
            <v>0</v>
          </cell>
          <cell r="CP78">
            <v>111.995</v>
          </cell>
          <cell r="CQ78">
            <v>0</v>
          </cell>
          <cell r="CR78">
            <v>0</v>
          </cell>
          <cell r="CS78">
            <v>32.077777777777776</v>
          </cell>
          <cell r="CT78">
            <v>0</v>
          </cell>
          <cell r="CU78">
            <v>0</v>
          </cell>
          <cell r="CV78">
            <v>37.504444444444445</v>
          </cell>
          <cell r="CW78">
            <v>0</v>
          </cell>
          <cell r="CX78">
            <v>1.1111111111111112</v>
          </cell>
          <cell r="CY78">
            <v>0</v>
          </cell>
          <cell r="CZ78">
            <v>0</v>
          </cell>
          <cell r="DA78">
            <v>0</v>
          </cell>
          <cell r="DB78">
            <v>0</v>
          </cell>
          <cell r="DC78">
            <v>0</v>
          </cell>
          <cell r="DD78">
            <v>0</v>
          </cell>
          <cell r="DE78">
            <v>0</v>
          </cell>
          <cell r="DF78">
            <v>0</v>
          </cell>
          <cell r="DG78">
            <v>0</v>
          </cell>
          <cell r="DH78">
            <v>0</v>
          </cell>
          <cell r="DI78">
            <v>0</v>
          </cell>
          <cell r="DJ78">
            <v>0</v>
          </cell>
          <cell r="DK78">
            <v>0</v>
          </cell>
          <cell r="DL78">
            <v>0</v>
          </cell>
          <cell r="DM78">
            <v>0</v>
          </cell>
          <cell r="DN78">
            <v>1.1111111111111112</v>
          </cell>
          <cell r="DO78">
            <v>182.68833333333336</v>
          </cell>
          <cell r="DP78">
            <v>182.68833333333336</v>
          </cell>
          <cell r="DQ78">
            <v>7.8555983333333339</v>
          </cell>
          <cell r="DR78">
            <v>4.2999999999999997E-2</v>
          </cell>
          <cell r="DS78">
            <v>190.54393166666671</v>
          </cell>
          <cell r="DT78">
            <v>0.61694444444444441</v>
          </cell>
          <cell r="DU78">
            <v>9.1666666666666667E-3</v>
          </cell>
          <cell r="DV78">
            <v>3.65</v>
          </cell>
          <cell r="DW78">
            <v>1.9154726329668293E-2</v>
          </cell>
          <cell r="DX78">
            <v>182.63869999999997</v>
          </cell>
          <cell r="DY78">
            <v>0</v>
          </cell>
          <cell r="DZ78">
            <v>0</v>
          </cell>
          <cell r="EA78">
            <v>0.9587727708533077</v>
          </cell>
          <cell r="EB78">
            <v>50.037999999999997</v>
          </cell>
          <cell r="EC78">
            <v>9717.0759527366681</v>
          </cell>
          <cell r="ED78">
            <v>0</v>
          </cell>
          <cell r="EE78">
            <v>2</v>
          </cell>
          <cell r="EF78">
            <v>0.27500000000000002</v>
          </cell>
          <cell r="EG78">
            <v>0</v>
          </cell>
          <cell r="EH78">
            <v>0</v>
          </cell>
          <cell r="EI78">
            <v>0</v>
          </cell>
          <cell r="EJ78">
            <v>0</v>
          </cell>
          <cell r="EK78">
            <v>0</v>
          </cell>
          <cell r="EL78">
            <v>0</v>
          </cell>
          <cell r="EM78">
            <v>0</v>
          </cell>
          <cell r="EN78">
            <v>0</v>
          </cell>
          <cell r="EO78">
            <v>0</v>
          </cell>
          <cell r="EP78">
            <v>0</v>
          </cell>
          <cell r="EQ78">
            <v>0</v>
          </cell>
          <cell r="ER78">
            <v>0</v>
          </cell>
          <cell r="ES78">
            <v>0</v>
          </cell>
          <cell r="ET78">
            <v>0</v>
          </cell>
          <cell r="EU78">
            <v>0</v>
          </cell>
          <cell r="EV78">
            <v>0</v>
          </cell>
          <cell r="EW78">
            <v>0</v>
          </cell>
        </row>
        <row r="79">
          <cell r="A79">
            <v>42207</v>
          </cell>
          <cell r="B79">
            <v>4</v>
          </cell>
          <cell r="C79" t="str">
            <v>Wed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51.375702045471357</v>
          </cell>
          <cell r="BF79">
            <v>110.495</v>
          </cell>
          <cell r="BG79">
            <v>0</v>
          </cell>
          <cell r="BH79">
            <v>128.50388888898746</v>
          </cell>
          <cell r="BI79">
            <v>0</v>
          </cell>
          <cell r="BJ79">
            <v>238.99888888898747</v>
          </cell>
          <cell r="BK79">
            <v>0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>
            <v>0</v>
          </cell>
          <cell r="BQ79">
            <v>0</v>
          </cell>
          <cell r="BR79">
            <v>0</v>
          </cell>
          <cell r="BS79">
            <v>0</v>
          </cell>
          <cell r="BT79">
            <v>0</v>
          </cell>
          <cell r="BU79">
            <v>0</v>
          </cell>
          <cell r="BV79">
            <v>0</v>
          </cell>
          <cell r="BW79">
            <v>0</v>
          </cell>
          <cell r="BX79">
            <v>0</v>
          </cell>
          <cell r="BY79">
            <v>0</v>
          </cell>
          <cell r="BZ79">
            <v>0</v>
          </cell>
          <cell r="CA79">
            <v>0</v>
          </cell>
          <cell r="CB79">
            <v>0</v>
          </cell>
          <cell r="CC79">
            <v>0</v>
          </cell>
          <cell r="CD79">
            <v>0</v>
          </cell>
          <cell r="CE79">
            <v>0</v>
          </cell>
          <cell r="CF79">
            <v>0</v>
          </cell>
          <cell r="CG79">
            <v>0</v>
          </cell>
          <cell r="CH79">
            <v>0</v>
          </cell>
          <cell r="CI79">
            <v>0</v>
          </cell>
          <cell r="CJ79">
            <v>0</v>
          </cell>
          <cell r="CK79">
            <v>0</v>
          </cell>
          <cell r="CL79">
            <v>0</v>
          </cell>
          <cell r="CM79">
            <v>0</v>
          </cell>
          <cell r="CN79">
            <v>0</v>
          </cell>
          <cell r="CO79">
            <v>0</v>
          </cell>
          <cell r="CP79">
            <v>110.495</v>
          </cell>
          <cell r="CQ79">
            <v>0</v>
          </cell>
          <cell r="CR79">
            <v>9.9819444444444443</v>
          </cell>
          <cell r="CS79">
            <v>35.644166666666663</v>
          </cell>
          <cell r="CT79">
            <v>0</v>
          </cell>
          <cell r="CU79">
            <v>0</v>
          </cell>
          <cell r="CV79">
            <v>80.512222222320787</v>
          </cell>
          <cell r="CW79">
            <v>0</v>
          </cell>
          <cell r="CX79">
            <v>1.3041666666666667</v>
          </cell>
          <cell r="CY79">
            <v>0</v>
          </cell>
          <cell r="CZ79">
            <v>0</v>
          </cell>
          <cell r="DA79">
            <v>0</v>
          </cell>
          <cell r="DB79">
            <v>0</v>
          </cell>
          <cell r="DC79">
            <v>0</v>
          </cell>
          <cell r="DD79">
            <v>0</v>
          </cell>
          <cell r="DE79">
            <v>0</v>
          </cell>
          <cell r="DF79">
            <v>0</v>
          </cell>
          <cell r="DG79">
            <v>0</v>
          </cell>
          <cell r="DH79">
            <v>0</v>
          </cell>
          <cell r="DI79">
            <v>0</v>
          </cell>
          <cell r="DJ79">
            <v>0</v>
          </cell>
          <cell r="DK79">
            <v>0</v>
          </cell>
          <cell r="DL79">
            <v>0</v>
          </cell>
          <cell r="DM79">
            <v>0</v>
          </cell>
          <cell r="DN79">
            <v>1.3041666666666667</v>
          </cell>
          <cell r="DO79">
            <v>237.93750000009859</v>
          </cell>
          <cell r="DP79">
            <v>237.93750000009859</v>
          </cell>
          <cell r="DQ79">
            <v>10.231312500004238</v>
          </cell>
          <cell r="DR79">
            <v>4.2999999999999997E-2</v>
          </cell>
          <cell r="DS79">
            <v>248.16881250010283</v>
          </cell>
          <cell r="DT79">
            <v>1.0583333333333333</v>
          </cell>
          <cell r="DU79">
            <v>3.0555555555555557E-3</v>
          </cell>
          <cell r="DV79">
            <v>0.25</v>
          </cell>
          <cell r="DW79">
            <v>1.0073658614168565E-3</v>
          </cell>
          <cell r="DX79">
            <v>12.831</v>
          </cell>
          <cell r="DY79">
            <v>0</v>
          </cell>
          <cell r="DZ79">
            <v>0</v>
          </cell>
          <cell r="EA79">
            <v>0.95877277085330781</v>
          </cell>
          <cell r="EB79">
            <v>51.323999999999998</v>
          </cell>
          <cell r="EC79">
            <v>12749.847132755278</v>
          </cell>
          <cell r="ED79">
            <v>0</v>
          </cell>
          <cell r="EE79">
            <v>3</v>
          </cell>
          <cell r="EF79">
            <v>6.1111111111111116E-2</v>
          </cell>
          <cell r="EG79">
            <v>0</v>
          </cell>
          <cell r="EH79">
            <v>0</v>
          </cell>
          <cell r="EI79">
            <v>0</v>
          </cell>
          <cell r="EJ79">
            <v>0</v>
          </cell>
          <cell r="EK79">
            <v>0</v>
          </cell>
          <cell r="EL79">
            <v>0</v>
          </cell>
          <cell r="EM79">
            <v>0</v>
          </cell>
          <cell r="EN79">
            <v>0</v>
          </cell>
          <cell r="EO79">
            <v>0</v>
          </cell>
          <cell r="EP79">
            <v>0</v>
          </cell>
          <cell r="EQ79">
            <v>0</v>
          </cell>
          <cell r="ER79">
            <v>0</v>
          </cell>
          <cell r="ES79">
            <v>0</v>
          </cell>
          <cell r="ET79">
            <v>0</v>
          </cell>
          <cell r="EU79">
            <v>0</v>
          </cell>
          <cell r="EV79">
            <v>0</v>
          </cell>
          <cell r="EW79">
            <v>0</v>
          </cell>
        </row>
        <row r="80">
          <cell r="A80">
            <v>42208</v>
          </cell>
          <cell r="B80">
            <v>4</v>
          </cell>
          <cell r="C80" t="str">
            <v>Thu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54.056203802083367</v>
          </cell>
          <cell r="BF80">
            <v>111.995</v>
          </cell>
          <cell r="BG80">
            <v>0</v>
          </cell>
          <cell r="BH80">
            <v>82.101111111111109</v>
          </cell>
          <cell r="BI80">
            <v>0</v>
          </cell>
          <cell r="BJ80">
            <v>194.0961111111111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P80">
            <v>0</v>
          </cell>
          <cell r="BQ80">
            <v>0</v>
          </cell>
          <cell r="BR80">
            <v>0</v>
          </cell>
          <cell r="BS80">
            <v>0</v>
          </cell>
          <cell r="BT80">
            <v>0</v>
          </cell>
          <cell r="BU80">
            <v>0</v>
          </cell>
          <cell r="BV80">
            <v>0</v>
          </cell>
          <cell r="BW80">
            <v>0</v>
          </cell>
          <cell r="BX80">
            <v>0</v>
          </cell>
          <cell r="BY80">
            <v>0</v>
          </cell>
          <cell r="BZ80">
            <v>0</v>
          </cell>
          <cell r="CA80">
            <v>0</v>
          </cell>
          <cell r="CB80">
            <v>0</v>
          </cell>
          <cell r="CC80">
            <v>0</v>
          </cell>
          <cell r="CD80">
            <v>0</v>
          </cell>
          <cell r="CE80">
            <v>0</v>
          </cell>
          <cell r="CF80">
            <v>0</v>
          </cell>
          <cell r="CG80">
            <v>0</v>
          </cell>
          <cell r="CH80">
            <v>0</v>
          </cell>
          <cell r="CI80">
            <v>0</v>
          </cell>
          <cell r="CJ80">
            <v>0</v>
          </cell>
          <cell r="CK80">
            <v>0</v>
          </cell>
          <cell r="CL80">
            <v>0</v>
          </cell>
          <cell r="CM80">
            <v>0</v>
          </cell>
          <cell r="CN80">
            <v>0</v>
          </cell>
          <cell r="CO80">
            <v>0</v>
          </cell>
          <cell r="CP80">
            <v>111.995</v>
          </cell>
          <cell r="CQ80">
            <v>0</v>
          </cell>
          <cell r="CR80">
            <v>0</v>
          </cell>
          <cell r="CS80">
            <v>25.438611111111111</v>
          </cell>
          <cell r="CT80">
            <v>0</v>
          </cell>
          <cell r="CU80">
            <v>0</v>
          </cell>
          <cell r="CV80">
            <v>55.444166666666668</v>
          </cell>
          <cell r="CW80">
            <v>0</v>
          </cell>
          <cell r="CX80">
            <v>0.66361111111111115</v>
          </cell>
          <cell r="CY80">
            <v>0</v>
          </cell>
          <cell r="CZ80">
            <v>0</v>
          </cell>
          <cell r="DA80">
            <v>0</v>
          </cell>
          <cell r="DB80">
            <v>0</v>
          </cell>
          <cell r="DC80">
            <v>0</v>
          </cell>
          <cell r="DD80">
            <v>0</v>
          </cell>
          <cell r="DE80">
            <v>0</v>
          </cell>
          <cell r="DF80">
            <v>0</v>
          </cell>
          <cell r="DG80">
            <v>0</v>
          </cell>
          <cell r="DH80">
            <v>0</v>
          </cell>
          <cell r="DI80">
            <v>0</v>
          </cell>
          <cell r="DJ80">
            <v>0</v>
          </cell>
          <cell r="DK80">
            <v>0</v>
          </cell>
          <cell r="DL80">
            <v>0</v>
          </cell>
          <cell r="DM80">
            <v>0</v>
          </cell>
          <cell r="DN80">
            <v>0.66361111111111115</v>
          </cell>
          <cell r="DO80">
            <v>193.54138888888889</v>
          </cell>
          <cell r="DP80">
            <v>193.54138888888889</v>
          </cell>
          <cell r="DQ80">
            <v>8.3222797222222216</v>
          </cell>
          <cell r="DR80">
            <v>4.2999999999999997E-2</v>
          </cell>
          <cell r="DS80">
            <v>201.86366861111111</v>
          </cell>
          <cell r="DT80">
            <v>0.55000000000000004</v>
          </cell>
          <cell r="DU80">
            <v>4.7222222222222223E-3</v>
          </cell>
          <cell r="DV80">
            <v>0.27</v>
          </cell>
          <cell r="DW80">
            <v>1.3375037433936432E-3</v>
          </cell>
          <cell r="DX80">
            <v>14.575680000000002</v>
          </cell>
          <cell r="DY80">
            <v>0</v>
          </cell>
          <cell r="DZ80">
            <v>0</v>
          </cell>
          <cell r="EA80">
            <v>0.95877277085330781</v>
          </cell>
          <cell r="EB80">
            <v>53.984000000000002</v>
          </cell>
          <cell r="EC80">
            <v>10911.983966302223</v>
          </cell>
          <cell r="ED80">
            <v>0</v>
          </cell>
          <cell r="EE80">
            <v>3</v>
          </cell>
          <cell r="EF80">
            <v>9.4444444444444442E-2</v>
          </cell>
          <cell r="EG80">
            <v>0</v>
          </cell>
          <cell r="EH80">
            <v>0</v>
          </cell>
          <cell r="EI80">
            <v>0</v>
          </cell>
          <cell r="EJ80">
            <v>0</v>
          </cell>
          <cell r="EK80">
            <v>0</v>
          </cell>
          <cell r="EL80">
            <v>0</v>
          </cell>
          <cell r="EM80">
            <v>0</v>
          </cell>
          <cell r="EN80">
            <v>0</v>
          </cell>
          <cell r="EO80">
            <v>0</v>
          </cell>
          <cell r="EP80">
            <v>0</v>
          </cell>
          <cell r="EQ80">
            <v>0</v>
          </cell>
          <cell r="ER80">
            <v>0</v>
          </cell>
          <cell r="ES80">
            <v>0</v>
          </cell>
          <cell r="ET80">
            <v>0</v>
          </cell>
          <cell r="EU80">
            <v>0</v>
          </cell>
          <cell r="EV80">
            <v>0</v>
          </cell>
          <cell r="EW80">
            <v>0</v>
          </cell>
        </row>
        <row r="81">
          <cell r="A81">
            <v>42209</v>
          </cell>
          <cell r="B81">
            <v>4</v>
          </cell>
          <cell r="C81" t="str">
            <v>Fri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53.643999999999998</v>
          </cell>
          <cell r="BF81">
            <v>103.995</v>
          </cell>
          <cell r="BG81">
            <v>0</v>
          </cell>
          <cell r="BH81">
            <v>88.689722222239297</v>
          </cell>
          <cell r="BI81">
            <v>0</v>
          </cell>
          <cell r="BJ81">
            <v>192.68472222223932</v>
          </cell>
          <cell r="BK81">
            <v>0</v>
          </cell>
          <cell r="BL81">
            <v>0</v>
          </cell>
          <cell r="BM81">
            <v>0</v>
          </cell>
          <cell r="BN81">
            <v>0</v>
          </cell>
          <cell r="BO81">
            <v>0</v>
          </cell>
          <cell r="BP81">
            <v>0</v>
          </cell>
          <cell r="BQ81">
            <v>0</v>
          </cell>
          <cell r="BR81">
            <v>0</v>
          </cell>
          <cell r="BS81">
            <v>0</v>
          </cell>
          <cell r="BT81">
            <v>0</v>
          </cell>
          <cell r="BU81">
            <v>0</v>
          </cell>
          <cell r="BV81">
            <v>0</v>
          </cell>
          <cell r="BW81">
            <v>0</v>
          </cell>
          <cell r="BX81">
            <v>0</v>
          </cell>
          <cell r="BY81">
            <v>0</v>
          </cell>
          <cell r="BZ81">
            <v>0</v>
          </cell>
          <cell r="CA81">
            <v>0</v>
          </cell>
          <cell r="CB81">
            <v>0</v>
          </cell>
          <cell r="CC81">
            <v>0</v>
          </cell>
          <cell r="CD81">
            <v>0</v>
          </cell>
          <cell r="CE81">
            <v>0</v>
          </cell>
          <cell r="CF81">
            <v>0</v>
          </cell>
          <cell r="CG81">
            <v>0</v>
          </cell>
          <cell r="CH81">
            <v>0</v>
          </cell>
          <cell r="CI81">
            <v>0</v>
          </cell>
          <cell r="CJ81">
            <v>0</v>
          </cell>
          <cell r="CK81">
            <v>0</v>
          </cell>
          <cell r="CL81">
            <v>0</v>
          </cell>
          <cell r="CM81">
            <v>0</v>
          </cell>
          <cell r="CN81">
            <v>0</v>
          </cell>
          <cell r="CO81">
            <v>0</v>
          </cell>
          <cell r="CP81">
            <v>103.995</v>
          </cell>
          <cell r="CQ81">
            <v>0</v>
          </cell>
          <cell r="CR81">
            <v>0</v>
          </cell>
          <cell r="CS81">
            <v>24.728888888888889</v>
          </cell>
          <cell r="CT81">
            <v>0</v>
          </cell>
          <cell r="CU81">
            <v>0</v>
          </cell>
          <cell r="CV81">
            <v>62.426944444461519</v>
          </cell>
          <cell r="CW81">
            <v>0</v>
          </cell>
          <cell r="CX81">
            <v>1.0016666666666667</v>
          </cell>
          <cell r="CY81">
            <v>0</v>
          </cell>
          <cell r="CZ81">
            <v>0</v>
          </cell>
          <cell r="DA81">
            <v>0</v>
          </cell>
          <cell r="DB81">
            <v>0</v>
          </cell>
          <cell r="DC81">
            <v>0</v>
          </cell>
          <cell r="DD81">
            <v>0</v>
          </cell>
          <cell r="DE81">
            <v>0</v>
          </cell>
          <cell r="DF81">
            <v>0</v>
          </cell>
          <cell r="DG81">
            <v>0</v>
          </cell>
          <cell r="DH81">
            <v>0</v>
          </cell>
          <cell r="DI81">
            <v>0</v>
          </cell>
          <cell r="DJ81">
            <v>0</v>
          </cell>
          <cell r="DK81">
            <v>0</v>
          </cell>
          <cell r="DL81">
            <v>0</v>
          </cell>
          <cell r="DM81">
            <v>0</v>
          </cell>
          <cell r="DN81">
            <v>1.0016666666666667</v>
          </cell>
          <cell r="DO81">
            <v>192.15250000001708</v>
          </cell>
          <cell r="DP81">
            <v>192.15250000001708</v>
          </cell>
          <cell r="DQ81">
            <v>8.2625575000007334</v>
          </cell>
          <cell r="DR81">
            <v>4.2999999999999997E-2</v>
          </cell>
          <cell r="DS81">
            <v>200.41505750001781</v>
          </cell>
          <cell r="DT81">
            <v>0.53222222222222226</v>
          </cell>
          <cell r="DU81">
            <v>0</v>
          </cell>
          <cell r="DV81">
            <v>0</v>
          </cell>
          <cell r="DW81">
            <v>0</v>
          </cell>
          <cell r="DX81">
            <v>0</v>
          </cell>
          <cell r="DY81">
            <v>0</v>
          </cell>
          <cell r="DZ81">
            <v>0</v>
          </cell>
          <cell r="EA81">
            <v>0.95877277085330781</v>
          </cell>
          <cell r="EB81">
            <v>53.643999999999998</v>
          </cell>
          <cell r="EC81">
            <v>10751.065344530954</v>
          </cell>
          <cell r="ED81">
            <v>0</v>
          </cell>
          <cell r="EE81">
            <v>3</v>
          </cell>
          <cell r="EF81">
            <v>0</v>
          </cell>
          <cell r="EG81">
            <v>0</v>
          </cell>
          <cell r="EH81">
            <v>0</v>
          </cell>
          <cell r="EI81">
            <v>0</v>
          </cell>
          <cell r="EJ81">
            <v>0</v>
          </cell>
          <cell r="EK81">
            <v>0</v>
          </cell>
          <cell r="EL81">
            <v>0</v>
          </cell>
          <cell r="EM81">
            <v>0</v>
          </cell>
          <cell r="EN81">
            <v>0</v>
          </cell>
          <cell r="EO81">
            <v>0</v>
          </cell>
          <cell r="EP81">
            <v>0</v>
          </cell>
          <cell r="EQ81">
            <v>0</v>
          </cell>
          <cell r="ER81">
            <v>0</v>
          </cell>
          <cell r="ES81">
            <v>0</v>
          </cell>
          <cell r="ET81">
            <v>0</v>
          </cell>
          <cell r="EU81">
            <v>0</v>
          </cell>
          <cell r="EV81">
            <v>0</v>
          </cell>
          <cell r="EW81">
            <v>0</v>
          </cell>
        </row>
        <row r="82">
          <cell r="A82">
            <v>42210</v>
          </cell>
          <cell r="B82">
            <v>4</v>
          </cell>
          <cell r="C82" t="str">
            <v>Sat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58.652000000000001</v>
          </cell>
          <cell r="BF82">
            <v>0</v>
          </cell>
          <cell r="BG82">
            <v>0</v>
          </cell>
          <cell r="BH82">
            <v>28.094444444444445</v>
          </cell>
          <cell r="BI82">
            <v>0</v>
          </cell>
          <cell r="BJ82">
            <v>28.094444444444445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>
            <v>0</v>
          </cell>
          <cell r="BQ82">
            <v>0</v>
          </cell>
          <cell r="BR82">
            <v>0</v>
          </cell>
          <cell r="BS82">
            <v>0</v>
          </cell>
          <cell r="BT82">
            <v>0</v>
          </cell>
          <cell r="BU82">
            <v>0</v>
          </cell>
          <cell r="BV82">
            <v>0</v>
          </cell>
          <cell r="BW82">
            <v>0</v>
          </cell>
          <cell r="BX82">
            <v>0</v>
          </cell>
          <cell r="BY82">
            <v>0</v>
          </cell>
          <cell r="BZ82">
            <v>0</v>
          </cell>
          <cell r="CA82">
            <v>0</v>
          </cell>
          <cell r="CB82">
            <v>0</v>
          </cell>
          <cell r="CC82">
            <v>0</v>
          </cell>
          <cell r="CD82">
            <v>0</v>
          </cell>
          <cell r="CE82">
            <v>0</v>
          </cell>
          <cell r="CF82">
            <v>0</v>
          </cell>
          <cell r="CG82">
            <v>0</v>
          </cell>
          <cell r="CH82">
            <v>0</v>
          </cell>
          <cell r="CI82">
            <v>0</v>
          </cell>
          <cell r="CJ82">
            <v>0</v>
          </cell>
          <cell r="CK82">
            <v>0</v>
          </cell>
          <cell r="CL82">
            <v>0</v>
          </cell>
          <cell r="CM82">
            <v>0</v>
          </cell>
          <cell r="CN82">
            <v>0</v>
          </cell>
          <cell r="CO82">
            <v>0</v>
          </cell>
          <cell r="CP82">
            <v>0</v>
          </cell>
          <cell r="CQ82">
            <v>0</v>
          </cell>
          <cell r="CR82">
            <v>0</v>
          </cell>
          <cell r="CS82">
            <v>13.65</v>
          </cell>
          <cell r="CT82">
            <v>0</v>
          </cell>
          <cell r="CU82">
            <v>0</v>
          </cell>
          <cell r="CV82">
            <v>13.790833333333333</v>
          </cell>
          <cell r="CW82">
            <v>0</v>
          </cell>
          <cell r="CX82">
            <v>0.65361111111111114</v>
          </cell>
          <cell r="CY82">
            <v>0</v>
          </cell>
          <cell r="CZ82">
            <v>0</v>
          </cell>
          <cell r="DA82">
            <v>0</v>
          </cell>
          <cell r="DB82">
            <v>0</v>
          </cell>
          <cell r="DC82">
            <v>0</v>
          </cell>
          <cell r="DD82">
            <v>0</v>
          </cell>
          <cell r="DE82">
            <v>0</v>
          </cell>
          <cell r="DF82">
            <v>0</v>
          </cell>
          <cell r="DG82">
            <v>0</v>
          </cell>
          <cell r="DH82">
            <v>0</v>
          </cell>
          <cell r="DI82">
            <v>0</v>
          </cell>
          <cell r="DJ82">
            <v>0</v>
          </cell>
          <cell r="DK82">
            <v>0</v>
          </cell>
          <cell r="DL82">
            <v>0</v>
          </cell>
          <cell r="DM82">
            <v>0</v>
          </cell>
          <cell r="DN82">
            <v>0.65361111111111114</v>
          </cell>
          <cell r="DO82">
            <v>28.094444444444445</v>
          </cell>
          <cell r="DP82">
            <v>28.094444444444445</v>
          </cell>
          <cell r="DQ82">
            <v>1.208061111111111</v>
          </cell>
          <cell r="DR82">
            <v>4.2999999999999997E-2</v>
          </cell>
          <cell r="DS82">
            <v>29.302505555555555</v>
          </cell>
          <cell r="DT82">
            <v>0</v>
          </cell>
          <cell r="DU82">
            <v>0</v>
          </cell>
          <cell r="DV82">
            <v>0</v>
          </cell>
          <cell r="DW82">
            <v>0</v>
          </cell>
          <cell r="DX82">
            <v>0</v>
          </cell>
          <cell r="DY82">
            <v>0</v>
          </cell>
          <cell r="DZ82">
            <v>0</v>
          </cell>
          <cell r="EA82">
            <v>0.95877277085330781</v>
          </cell>
          <cell r="EB82">
            <v>58.652000000000001</v>
          </cell>
          <cell r="EC82">
            <v>1718.6505558444444</v>
          </cell>
          <cell r="ED82">
            <v>0</v>
          </cell>
          <cell r="EE82">
            <v>0</v>
          </cell>
          <cell r="EF82">
            <v>0</v>
          </cell>
          <cell r="EG82">
            <v>0</v>
          </cell>
          <cell r="EH82">
            <v>0</v>
          </cell>
          <cell r="EI82">
            <v>0</v>
          </cell>
          <cell r="EJ82">
            <v>0</v>
          </cell>
          <cell r="EK82">
            <v>0</v>
          </cell>
          <cell r="EL82">
            <v>0</v>
          </cell>
          <cell r="EM82">
            <v>0</v>
          </cell>
          <cell r="EN82">
            <v>0</v>
          </cell>
          <cell r="EO82">
            <v>0</v>
          </cell>
          <cell r="EP82">
            <v>0</v>
          </cell>
          <cell r="EQ82">
            <v>0</v>
          </cell>
          <cell r="ER82">
            <v>0</v>
          </cell>
          <cell r="ES82">
            <v>0</v>
          </cell>
          <cell r="ET82">
            <v>0</v>
          </cell>
          <cell r="EU82">
            <v>0</v>
          </cell>
          <cell r="EV82">
            <v>0</v>
          </cell>
          <cell r="EW82">
            <v>0</v>
          </cell>
        </row>
        <row r="83">
          <cell r="A83">
            <v>42211</v>
          </cell>
          <cell r="B83">
            <v>4</v>
          </cell>
          <cell r="C83" t="str">
            <v>Sun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83.789000000000001</v>
          </cell>
          <cell r="BF83">
            <v>0</v>
          </cell>
          <cell r="BG83">
            <v>0</v>
          </cell>
          <cell r="BH83">
            <v>31.508611111109559</v>
          </cell>
          <cell r="BI83">
            <v>0</v>
          </cell>
          <cell r="BJ83">
            <v>31.508611111109559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>
            <v>0</v>
          </cell>
          <cell r="BQ83">
            <v>0</v>
          </cell>
          <cell r="BR83">
            <v>0</v>
          </cell>
          <cell r="BS83">
            <v>0</v>
          </cell>
          <cell r="BT83">
            <v>0</v>
          </cell>
          <cell r="BU83">
            <v>0</v>
          </cell>
          <cell r="BV83">
            <v>0</v>
          </cell>
          <cell r="BW83">
            <v>0</v>
          </cell>
          <cell r="BX83">
            <v>0</v>
          </cell>
          <cell r="BY83">
            <v>0</v>
          </cell>
          <cell r="BZ83">
            <v>0</v>
          </cell>
          <cell r="CA83">
            <v>0</v>
          </cell>
          <cell r="CB83">
            <v>0</v>
          </cell>
          <cell r="CC83">
            <v>0</v>
          </cell>
          <cell r="CD83">
            <v>0</v>
          </cell>
          <cell r="CE83">
            <v>0</v>
          </cell>
          <cell r="CF83">
            <v>0</v>
          </cell>
          <cell r="CG83">
            <v>0</v>
          </cell>
          <cell r="CH83">
            <v>0</v>
          </cell>
          <cell r="CI83">
            <v>0</v>
          </cell>
          <cell r="CJ83">
            <v>0</v>
          </cell>
          <cell r="CK83">
            <v>0</v>
          </cell>
          <cell r="CL83">
            <v>0</v>
          </cell>
          <cell r="CM83">
            <v>0</v>
          </cell>
          <cell r="CN83">
            <v>0</v>
          </cell>
          <cell r="CO83">
            <v>0</v>
          </cell>
          <cell r="CP83">
            <v>0</v>
          </cell>
          <cell r="CQ83">
            <v>0</v>
          </cell>
          <cell r="CR83">
            <v>9.9169444444428922</v>
          </cell>
          <cell r="CS83">
            <v>2.9569444444444444</v>
          </cell>
          <cell r="CT83">
            <v>0</v>
          </cell>
          <cell r="CU83">
            <v>0</v>
          </cell>
          <cell r="CV83">
            <v>17.990277777777777</v>
          </cell>
          <cell r="CW83">
            <v>0</v>
          </cell>
          <cell r="CX83">
            <v>0.13972222222222222</v>
          </cell>
          <cell r="CY83">
            <v>0</v>
          </cell>
          <cell r="CZ83">
            <v>0</v>
          </cell>
          <cell r="DA83">
            <v>0</v>
          </cell>
          <cell r="DB83">
            <v>0</v>
          </cell>
          <cell r="DC83">
            <v>0</v>
          </cell>
          <cell r="DD83">
            <v>0</v>
          </cell>
          <cell r="DE83">
            <v>0</v>
          </cell>
          <cell r="DF83">
            <v>0</v>
          </cell>
          <cell r="DG83">
            <v>0</v>
          </cell>
          <cell r="DH83">
            <v>0</v>
          </cell>
          <cell r="DI83">
            <v>0</v>
          </cell>
          <cell r="DJ83">
            <v>0</v>
          </cell>
          <cell r="DK83">
            <v>0</v>
          </cell>
          <cell r="DL83">
            <v>0</v>
          </cell>
          <cell r="DM83">
            <v>0</v>
          </cell>
          <cell r="DN83">
            <v>0.13972222222222222</v>
          </cell>
          <cell r="DO83">
            <v>31.003888888887335</v>
          </cell>
          <cell r="DP83">
            <v>31.003888888887335</v>
          </cell>
          <cell r="DQ83">
            <v>1.3331672222221553</v>
          </cell>
          <cell r="DR83">
            <v>4.2999999999999997E-2</v>
          </cell>
          <cell r="DS83">
            <v>32.33705611110949</v>
          </cell>
          <cell r="DT83">
            <v>0.50472222222222218</v>
          </cell>
          <cell r="DU83">
            <v>0</v>
          </cell>
          <cell r="DV83">
            <v>0</v>
          </cell>
          <cell r="DW83">
            <v>0</v>
          </cell>
          <cell r="DX83">
            <v>0</v>
          </cell>
          <cell r="DY83">
            <v>0</v>
          </cell>
          <cell r="DZ83">
            <v>0</v>
          </cell>
          <cell r="EA83">
            <v>0.95877277085330781</v>
          </cell>
          <cell r="EB83">
            <v>83.789000000000001</v>
          </cell>
          <cell r="EC83">
            <v>2709.489594493753</v>
          </cell>
          <cell r="ED83">
            <v>0</v>
          </cell>
          <cell r="EE83">
            <v>0</v>
          </cell>
          <cell r="EF83">
            <v>0</v>
          </cell>
          <cell r="EG83">
            <v>0</v>
          </cell>
          <cell r="EH83">
            <v>0</v>
          </cell>
          <cell r="EI83">
            <v>0</v>
          </cell>
          <cell r="EJ83">
            <v>0</v>
          </cell>
          <cell r="EK83">
            <v>0</v>
          </cell>
          <cell r="EL83">
            <v>0</v>
          </cell>
          <cell r="EM83">
            <v>0</v>
          </cell>
          <cell r="EN83">
            <v>0</v>
          </cell>
          <cell r="EO83">
            <v>0</v>
          </cell>
          <cell r="EP83">
            <v>0</v>
          </cell>
          <cell r="EQ83">
            <v>0</v>
          </cell>
          <cell r="ER83">
            <v>0</v>
          </cell>
          <cell r="ES83">
            <v>0</v>
          </cell>
          <cell r="ET83">
            <v>0</v>
          </cell>
          <cell r="EU83">
            <v>0</v>
          </cell>
          <cell r="EV83">
            <v>0</v>
          </cell>
          <cell r="EW83">
            <v>0</v>
          </cell>
        </row>
        <row r="84">
          <cell r="A84">
            <v>42212</v>
          </cell>
          <cell r="B84">
            <v>5</v>
          </cell>
          <cell r="C84" t="str">
            <v>Mon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54.939492037752672</v>
          </cell>
          <cell r="BF84">
            <v>95.995000000000005</v>
          </cell>
          <cell r="BG84">
            <v>0</v>
          </cell>
          <cell r="BH84">
            <v>86.266666666616999</v>
          </cell>
          <cell r="BI84">
            <v>0</v>
          </cell>
          <cell r="BJ84">
            <v>182.261666666617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>
            <v>0</v>
          </cell>
          <cell r="BQ84">
            <v>0</v>
          </cell>
          <cell r="BR84">
            <v>0</v>
          </cell>
          <cell r="BS84">
            <v>0</v>
          </cell>
          <cell r="BT84">
            <v>0</v>
          </cell>
          <cell r="BU84">
            <v>0</v>
          </cell>
          <cell r="BV84">
            <v>0</v>
          </cell>
          <cell r="BW84">
            <v>0</v>
          </cell>
          <cell r="BX84">
            <v>0</v>
          </cell>
          <cell r="BY84">
            <v>0</v>
          </cell>
          <cell r="BZ84">
            <v>0</v>
          </cell>
          <cell r="CA84">
            <v>0</v>
          </cell>
          <cell r="CB84">
            <v>0</v>
          </cell>
          <cell r="CC84">
            <v>0</v>
          </cell>
          <cell r="CD84">
            <v>0</v>
          </cell>
          <cell r="CE84">
            <v>0</v>
          </cell>
          <cell r="CF84">
            <v>0</v>
          </cell>
          <cell r="CG84">
            <v>0</v>
          </cell>
          <cell r="CH84">
            <v>0</v>
          </cell>
          <cell r="CI84">
            <v>0</v>
          </cell>
          <cell r="CJ84">
            <v>0</v>
          </cell>
          <cell r="CK84">
            <v>0</v>
          </cell>
          <cell r="CL84">
            <v>0</v>
          </cell>
          <cell r="CM84">
            <v>0</v>
          </cell>
          <cell r="CN84">
            <v>0</v>
          </cell>
          <cell r="CO84">
            <v>0</v>
          </cell>
          <cell r="CP84">
            <v>95.995000000000005</v>
          </cell>
          <cell r="CQ84">
            <v>0</v>
          </cell>
          <cell r="CR84">
            <v>9.8233333333333341</v>
          </cell>
          <cell r="CS84">
            <v>9.931111111111111</v>
          </cell>
          <cell r="CT84">
            <v>0</v>
          </cell>
          <cell r="CU84">
            <v>0</v>
          </cell>
          <cell r="CV84">
            <v>63.484444444394775</v>
          </cell>
          <cell r="CW84">
            <v>0</v>
          </cell>
          <cell r="CX84">
            <v>1.3458333333333334</v>
          </cell>
          <cell r="CY84">
            <v>0</v>
          </cell>
          <cell r="CZ84">
            <v>0</v>
          </cell>
          <cell r="DA84">
            <v>0</v>
          </cell>
          <cell r="DB84">
            <v>0</v>
          </cell>
          <cell r="DC84">
            <v>0</v>
          </cell>
          <cell r="DD84">
            <v>0</v>
          </cell>
          <cell r="DE84">
            <v>0</v>
          </cell>
          <cell r="DF84">
            <v>0</v>
          </cell>
          <cell r="DG84">
            <v>0</v>
          </cell>
          <cell r="DH84">
            <v>0</v>
          </cell>
          <cell r="DI84">
            <v>0</v>
          </cell>
          <cell r="DJ84">
            <v>0</v>
          </cell>
          <cell r="DK84">
            <v>0</v>
          </cell>
          <cell r="DL84">
            <v>0</v>
          </cell>
          <cell r="DM84">
            <v>0</v>
          </cell>
          <cell r="DN84">
            <v>1.3458333333333334</v>
          </cell>
          <cell r="DO84">
            <v>180.57972222217256</v>
          </cell>
          <cell r="DP84">
            <v>180.57972222217256</v>
          </cell>
          <cell r="DQ84">
            <v>7.7649280555534199</v>
          </cell>
          <cell r="DR84">
            <v>4.2999999999999997E-2</v>
          </cell>
          <cell r="DS84">
            <v>188.34465027772598</v>
          </cell>
          <cell r="DT84">
            <v>1.6819444444444445</v>
          </cell>
          <cell r="DU84">
            <v>0</v>
          </cell>
          <cell r="DV84">
            <v>8</v>
          </cell>
          <cell r="DW84">
            <v>4.2475323765254279E-2</v>
          </cell>
          <cell r="DX84">
            <v>421.608</v>
          </cell>
          <cell r="DY84">
            <v>0</v>
          </cell>
          <cell r="DZ84">
            <v>0</v>
          </cell>
          <cell r="EA84">
            <v>0.95877277085330781</v>
          </cell>
          <cell r="EB84">
            <v>52.701000000000001</v>
          </cell>
          <cell r="EC84">
            <v>10347.559414286437</v>
          </cell>
          <cell r="ED84">
            <v>0</v>
          </cell>
          <cell r="EE84">
            <v>2</v>
          </cell>
          <cell r="EF84">
            <v>0</v>
          </cell>
          <cell r="EG84">
            <v>0</v>
          </cell>
          <cell r="EH84">
            <v>0</v>
          </cell>
          <cell r="EI84">
            <v>0</v>
          </cell>
          <cell r="EJ84">
            <v>0</v>
          </cell>
          <cell r="EK84">
            <v>0</v>
          </cell>
          <cell r="EL84">
            <v>0</v>
          </cell>
          <cell r="EM84">
            <v>0</v>
          </cell>
          <cell r="EN84">
            <v>0</v>
          </cell>
          <cell r="EO84">
            <v>0</v>
          </cell>
          <cell r="EP84">
            <v>0</v>
          </cell>
          <cell r="EQ84">
            <v>0</v>
          </cell>
          <cell r="ER84">
            <v>0</v>
          </cell>
          <cell r="ES84">
            <v>0</v>
          </cell>
          <cell r="ET84">
            <v>0</v>
          </cell>
          <cell r="EU84">
            <v>0</v>
          </cell>
          <cell r="EV84">
            <v>0</v>
          </cell>
          <cell r="EW84">
            <v>0</v>
          </cell>
        </row>
        <row r="85">
          <cell r="A85">
            <v>42213</v>
          </cell>
          <cell r="B85">
            <v>5</v>
          </cell>
          <cell r="C85" t="str">
            <v>Tue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58.809747824971417</v>
          </cell>
          <cell r="BF85">
            <v>103.995</v>
          </cell>
          <cell r="BG85">
            <v>0</v>
          </cell>
          <cell r="BH85">
            <v>88.342222222222219</v>
          </cell>
          <cell r="BI85">
            <v>0</v>
          </cell>
          <cell r="BJ85">
            <v>192.33722222222224</v>
          </cell>
          <cell r="BK85">
            <v>0</v>
          </cell>
          <cell r="BL85">
            <v>0</v>
          </cell>
          <cell r="BM85">
            <v>0</v>
          </cell>
          <cell r="BN85">
            <v>0</v>
          </cell>
          <cell r="BO85">
            <v>0</v>
          </cell>
          <cell r="BP85">
            <v>0</v>
          </cell>
          <cell r="BQ85">
            <v>0</v>
          </cell>
          <cell r="BR85">
            <v>0</v>
          </cell>
          <cell r="BS85">
            <v>0</v>
          </cell>
          <cell r="BT85">
            <v>0</v>
          </cell>
          <cell r="BU85">
            <v>0</v>
          </cell>
          <cell r="BV85">
            <v>0</v>
          </cell>
          <cell r="BW85">
            <v>0</v>
          </cell>
          <cell r="BX85">
            <v>0</v>
          </cell>
          <cell r="BY85">
            <v>0</v>
          </cell>
          <cell r="BZ85">
            <v>0</v>
          </cell>
          <cell r="CA85">
            <v>0</v>
          </cell>
          <cell r="CB85">
            <v>0</v>
          </cell>
          <cell r="CC85">
            <v>0</v>
          </cell>
          <cell r="CD85">
            <v>0</v>
          </cell>
          <cell r="CE85">
            <v>0</v>
          </cell>
          <cell r="CF85">
            <v>0</v>
          </cell>
          <cell r="CG85">
            <v>0</v>
          </cell>
          <cell r="CH85">
            <v>0</v>
          </cell>
          <cell r="CI85">
            <v>0</v>
          </cell>
          <cell r="CJ85">
            <v>0</v>
          </cell>
          <cell r="CK85">
            <v>0</v>
          </cell>
          <cell r="CL85">
            <v>0</v>
          </cell>
          <cell r="CM85">
            <v>0</v>
          </cell>
          <cell r="CN85">
            <v>0</v>
          </cell>
          <cell r="CO85">
            <v>0</v>
          </cell>
          <cell r="CP85">
            <v>103.995</v>
          </cell>
          <cell r="CQ85">
            <v>0</v>
          </cell>
          <cell r="CR85">
            <v>9.8611111111111107</v>
          </cell>
          <cell r="CS85">
            <v>17.460833333333333</v>
          </cell>
          <cell r="CT85">
            <v>0</v>
          </cell>
          <cell r="CU85">
            <v>0</v>
          </cell>
          <cell r="CV85">
            <v>59.402777777777779</v>
          </cell>
          <cell r="CW85">
            <v>0</v>
          </cell>
          <cell r="CX85">
            <v>0.6052777777777778</v>
          </cell>
          <cell r="CY85">
            <v>0</v>
          </cell>
          <cell r="CZ85">
            <v>0</v>
          </cell>
          <cell r="DA85">
            <v>0</v>
          </cell>
          <cell r="DB85">
            <v>0</v>
          </cell>
          <cell r="DC85">
            <v>0</v>
          </cell>
          <cell r="DD85">
            <v>0</v>
          </cell>
          <cell r="DE85">
            <v>0</v>
          </cell>
          <cell r="DF85">
            <v>0</v>
          </cell>
          <cell r="DG85">
            <v>0</v>
          </cell>
          <cell r="DH85">
            <v>0</v>
          </cell>
          <cell r="DI85">
            <v>0</v>
          </cell>
          <cell r="DJ85">
            <v>0</v>
          </cell>
          <cell r="DK85">
            <v>0</v>
          </cell>
          <cell r="DL85">
            <v>0</v>
          </cell>
          <cell r="DM85">
            <v>0</v>
          </cell>
          <cell r="DN85">
            <v>0.6052777777777778</v>
          </cell>
          <cell r="DO85">
            <v>191.32500000000002</v>
          </cell>
          <cell r="DP85">
            <v>191.32500000000002</v>
          </cell>
          <cell r="DQ85">
            <v>8.2269749999999995</v>
          </cell>
          <cell r="DR85">
            <v>4.2999999999999997E-2</v>
          </cell>
          <cell r="DS85">
            <v>199.55197500000003</v>
          </cell>
          <cell r="DT85">
            <v>1.0122222222222221</v>
          </cell>
          <cell r="DU85">
            <v>0</v>
          </cell>
          <cell r="DV85">
            <v>15.5</v>
          </cell>
          <cell r="DW85">
            <v>7.7673999468058377E-2</v>
          </cell>
          <cell r="DX85">
            <v>845.85050000000001</v>
          </cell>
          <cell r="DY85">
            <v>0</v>
          </cell>
          <cell r="DZ85">
            <v>0</v>
          </cell>
          <cell r="EA85">
            <v>0.9587727708533077</v>
          </cell>
          <cell r="EB85">
            <v>54.570999999999998</v>
          </cell>
          <cell r="EC85">
            <v>11735.601327725002</v>
          </cell>
          <cell r="ED85">
            <v>0</v>
          </cell>
          <cell r="EE85">
            <v>2</v>
          </cell>
          <cell r="EF85">
            <v>0</v>
          </cell>
          <cell r="EG85">
            <v>0</v>
          </cell>
          <cell r="EH85">
            <v>0</v>
          </cell>
          <cell r="EI85">
            <v>0</v>
          </cell>
          <cell r="EJ85">
            <v>0</v>
          </cell>
          <cell r="EK85">
            <v>0</v>
          </cell>
          <cell r="EL85">
            <v>0</v>
          </cell>
          <cell r="EM85">
            <v>0</v>
          </cell>
          <cell r="EN85">
            <v>0</v>
          </cell>
          <cell r="EO85">
            <v>0</v>
          </cell>
          <cell r="EP85">
            <v>0</v>
          </cell>
          <cell r="EQ85">
            <v>0</v>
          </cell>
          <cell r="ER85">
            <v>0</v>
          </cell>
          <cell r="ES85">
            <v>0</v>
          </cell>
          <cell r="ET85">
            <v>0</v>
          </cell>
          <cell r="EU85">
            <v>0</v>
          </cell>
          <cell r="EV85">
            <v>0</v>
          </cell>
          <cell r="EW85">
            <v>0</v>
          </cell>
        </row>
        <row r="86">
          <cell r="A86">
            <v>42214</v>
          </cell>
          <cell r="B86">
            <v>5</v>
          </cell>
          <cell r="C86" t="str">
            <v>Wed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50.585999999999999</v>
          </cell>
          <cell r="BF86">
            <v>110.495</v>
          </cell>
          <cell r="BG86">
            <v>0</v>
          </cell>
          <cell r="BH86">
            <v>124.17305555564688</v>
          </cell>
          <cell r="BI86">
            <v>0</v>
          </cell>
          <cell r="BJ86">
            <v>234.6680555556469</v>
          </cell>
          <cell r="BK86">
            <v>0</v>
          </cell>
          <cell r="BL86">
            <v>0</v>
          </cell>
          <cell r="BM86">
            <v>0</v>
          </cell>
          <cell r="BN86">
            <v>0</v>
          </cell>
          <cell r="BO86">
            <v>0</v>
          </cell>
          <cell r="BP86">
            <v>0</v>
          </cell>
          <cell r="BQ86">
            <v>0</v>
          </cell>
          <cell r="BR86">
            <v>0</v>
          </cell>
          <cell r="BS86">
            <v>0</v>
          </cell>
          <cell r="BT86">
            <v>0</v>
          </cell>
          <cell r="BU86">
            <v>0</v>
          </cell>
          <cell r="BV86">
            <v>0</v>
          </cell>
          <cell r="BW86">
            <v>0</v>
          </cell>
          <cell r="BX86">
            <v>0</v>
          </cell>
          <cell r="BY86">
            <v>0</v>
          </cell>
          <cell r="BZ86">
            <v>0</v>
          </cell>
          <cell r="CA86">
            <v>0</v>
          </cell>
          <cell r="CB86">
            <v>0</v>
          </cell>
          <cell r="CC86">
            <v>0</v>
          </cell>
          <cell r="CD86">
            <v>0</v>
          </cell>
          <cell r="CE86">
            <v>0</v>
          </cell>
          <cell r="CF86">
            <v>0</v>
          </cell>
          <cell r="CG86">
            <v>0</v>
          </cell>
          <cell r="CH86">
            <v>0</v>
          </cell>
          <cell r="CI86">
            <v>0</v>
          </cell>
          <cell r="CJ86">
            <v>0</v>
          </cell>
          <cell r="CK86">
            <v>0</v>
          </cell>
          <cell r="CL86">
            <v>0</v>
          </cell>
          <cell r="CM86">
            <v>0</v>
          </cell>
          <cell r="CN86">
            <v>0</v>
          </cell>
          <cell r="CO86">
            <v>0</v>
          </cell>
          <cell r="CP86">
            <v>110.495</v>
          </cell>
          <cell r="CQ86">
            <v>0</v>
          </cell>
          <cell r="CR86">
            <v>9.8861111111530207</v>
          </cell>
          <cell r="CS86">
            <v>26.979166666666668</v>
          </cell>
          <cell r="CT86">
            <v>0</v>
          </cell>
          <cell r="CU86">
            <v>0</v>
          </cell>
          <cell r="CV86">
            <v>83.616111111160521</v>
          </cell>
          <cell r="CW86">
            <v>0</v>
          </cell>
          <cell r="CX86">
            <v>0.77277777777777779</v>
          </cell>
          <cell r="CY86">
            <v>0</v>
          </cell>
          <cell r="CZ86">
            <v>0</v>
          </cell>
          <cell r="DA86">
            <v>0</v>
          </cell>
          <cell r="DB86">
            <v>0</v>
          </cell>
          <cell r="DC86">
            <v>0</v>
          </cell>
          <cell r="DD86">
            <v>0</v>
          </cell>
          <cell r="DE86">
            <v>0</v>
          </cell>
          <cell r="DF86">
            <v>0</v>
          </cell>
          <cell r="DG86">
            <v>0</v>
          </cell>
          <cell r="DH86">
            <v>0</v>
          </cell>
          <cell r="DI86">
            <v>0</v>
          </cell>
          <cell r="DJ86">
            <v>0</v>
          </cell>
          <cell r="DK86">
            <v>0</v>
          </cell>
          <cell r="DL86">
            <v>0</v>
          </cell>
          <cell r="DM86">
            <v>0</v>
          </cell>
          <cell r="DN86">
            <v>0.77277777777777779</v>
          </cell>
          <cell r="DO86">
            <v>231.74916666675796</v>
          </cell>
          <cell r="DP86">
            <v>231.74916666675796</v>
          </cell>
          <cell r="DQ86">
            <v>9.9652141666705916</v>
          </cell>
          <cell r="DR86">
            <v>4.2999999999999997E-2</v>
          </cell>
          <cell r="DS86">
            <v>241.71438083342855</v>
          </cell>
          <cell r="DT86">
            <v>2.9188888888888891</v>
          </cell>
          <cell r="DU86">
            <v>0</v>
          </cell>
          <cell r="DV86">
            <v>0</v>
          </cell>
          <cell r="DW86">
            <v>0</v>
          </cell>
          <cell r="DX86">
            <v>0</v>
          </cell>
          <cell r="DY86">
            <v>0</v>
          </cell>
          <cell r="DZ86">
            <v>0</v>
          </cell>
          <cell r="EA86">
            <v>0.95877277085330781</v>
          </cell>
          <cell r="EB86">
            <v>50.585999999999999</v>
          </cell>
          <cell r="EC86">
            <v>12227.363668839816</v>
          </cell>
          <cell r="ED86">
            <v>0</v>
          </cell>
          <cell r="EE86">
            <v>3</v>
          </cell>
          <cell r="EF86">
            <v>0</v>
          </cell>
          <cell r="EG86">
            <v>0</v>
          </cell>
          <cell r="EH86">
            <v>0</v>
          </cell>
          <cell r="EI86">
            <v>0</v>
          </cell>
          <cell r="EJ86">
            <v>0</v>
          </cell>
          <cell r="EK86">
            <v>0</v>
          </cell>
          <cell r="EL86">
            <v>0</v>
          </cell>
          <cell r="EM86">
            <v>0</v>
          </cell>
          <cell r="EN86">
            <v>0</v>
          </cell>
          <cell r="EO86">
            <v>0</v>
          </cell>
          <cell r="EP86">
            <v>0</v>
          </cell>
          <cell r="EQ86">
            <v>0</v>
          </cell>
          <cell r="ER86">
            <v>0</v>
          </cell>
          <cell r="ES86">
            <v>0</v>
          </cell>
          <cell r="ET86">
            <v>0</v>
          </cell>
          <cell r="EU86">
            <v>0</v>
          </cell>
          <cell r="EV86">
            <v>0</v>
          </cell>
          <cell r="EW86">
            <v>0</v>
          </cell>
        </row>
        <row r="87">
          <cell r="A87">
            <v>42215</v>
          </cell>
          <cell r="B87">
            <v>5</v>
          </cell>
          <cell r="C87" t="str">
            <v>Thu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56.266013733246211</v>
          </cell>
          <cell r="BF87">
            <v>103.995</v>
          </cell>
          <cell r="BG87">
            <v>0</v>
          </cell>
          <cell r="BH87">
            <v>86.078055555536665</v>
          </cell>
          <cell r="BI87">
            <v>0</v>
          </cell>
          <cell r="BJ87">
            <v>190.07305555553665</v>
          </cell>
          <cell r="BK87">
            <v>0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>
            <v>0</v>
          </cell>
          <cell r="BQ87">
            <v>0</v>
          </cell>
          <cell r="BR87">
            <v>0</v>
          </cell>
          <cell r="BS87">
            <v>0</v>
          </cell>
          <cell r="BT87">
            <v>0</v>
          </cell>
          <cell r="BU87">
            <v>0</v>
          </cell>
          <cell r="BV87">
            <v>0</v>
          </cell>
          <cell r="BW87">
            <v>0</v>
          </cell>
          <cell r="BX87">
            <v>0</v>
          </cell>
          <cell r="BY87">
            <v>0</v>
          </cell>
          <cell r="BZ87">
            <v>0</v>
          </cell>
          <cell r="CA87">
            <v>0</v>
          </cell>
          <cell r="CB87">
            <v>0</v>
          </cell>
          <cell r="CC87">
            <v>0</v>
          </cell>
          <cell r="CD87">
            <v>0</v>
          </cell>
          <cell r="CE87">
            <v>0</v>
          </cell>
          <cell r="CF87">
            <v>0</v>
          </cell>
          <cell r="CG87">
            <v>0</v>
          </cell>
          <cell r="CH87">
            <v>0</v>
          </cell>
          <cell r="CI87">
            <v>0</v>
          </cell>
          <cell r="CJ87">
            <v>0</v>
          </cell>
          <cell r="CK87">
            <v>0</v>
          </cell>
          <cell r="CL87">
            <v>0</v>
          </cell>
          <cell r="CM87">
            <v>0</v>
          </cell>
          <cell r="CN87">
            <v>0</v>
          </cell>
          <cell r="CO87">
            <v>0</v>
          </cell>
          <cell r="CP87">
            <v>103.995</v>
          </cell>
          <cell r="CQ87">
            <v>0</v>
          </cell>
          <cell r="CR87">
            <v>0</v>
          </cell>
          <cell r="CS87">
            <v>17.947777777777777</v>
          </cell>
          <cell r="CT87">
            <v>0</v>
          </cell>
          <cell r="CU87">
            <v>0</v>
          </cell>
          <cell r="CV87">
            <v>61.749999999981114</v>
          </cell>
          <cell r="CW87">
            <v>0</v>
          </cell>
          <cell r="CX87">
            <v>1.1575</v>
          </cell>
          <cell r="CY87">
            <v>0</v>
          </cell>
          <cell r="CZ87">
            <v>0</v>
          </cell>
          <cell r="DA87">
            <v>0</v>
          </cell>
          <cell r="DB87">
            <v>0</v>
          </cell>
          <cell r="DC87">
            <v>0</v>
          </cell>
          <cell r="DD87">
            <v>0</v>
          </cell>
          <cell r="DE87">
            <v>0</v>
          </cell>
          <cell r="DF87">
            <v>0</v>
          </cell>
          <cell r="DG87">
            <v>0</v>
          </cell>
          <cell r="DH87">
            <v>0</v>
          </cell>
          <cell r="DI87">
            <v>0</v>
          </cell>
          <cell r="DJ87">
            <v>0</v>
          </cell>
          <cell r="DK87">
            <v>0</v>
          </cell>
          <cell r="DL87">
            <v>0</v>
          </cell>
          <cell r="DM87">
            <v>0</v>
          </cell>
          <cell r="DN87">
            <v>1.1575</v>
          </cell>
          <cell r="DO87">
            <v>184.85027777775889</v>
          </cell>
          <cell r="DP87">
            <v>184.85027777775889</v>
          </cell>
          <cell r="DQ87">
            <v>7.9485619444436315</v>
          </cell>
          <cell r="DR87">
            <v>4.2999999999999997E-2</v>
          </cell>
          <cell r="DS87">
            <v>192.79883972220253</v>
          </cell>
          <cell r="DT87">
            <v>5.222777777777778</v>
          </cell>
          <cell r="DU87">
            <v>0</v>
          </cell>
          <cell r="DV87">
            <v>8.15</v>
          </cell>
          <cell r="DW87">
            <v>4.2272038627115524E-2</v>
          </cell>
          <cell r="DX87">
            <v>439.96960000000001</v>
          </cell>
          <cell r="DY87">
            <v>0</v>
          </cell>
          <cell r="DZ87">
            <v>0</v>
          </cell>
          <cell r="EA87">
            <v>0.9587727708533077</v>
          </cell>
          <cell r="EB87">
            <v>53.984000000000002</v>
          </cell>
          <cell r="EC87">
            <v>10848.022163563382</v>
          </cell>
          <cell r="ED87">
            <v>0</v>
          </cell>
          <cell r="EE87">
            <v>3</v>
          </cell>
          <cell r="EF87">
            <v>0</v>
          </cell>
          <cell r="EG87">
            <v>0</v>
          </cell>
          <cell r="EH87">
            <v>0</v>
          </cell>
          <cell r="EI87">
            <v>0</v>
          </cell>
          <cell r="EJ87">
            <v>0</v>
          </cell>
          <cell r="EK87">
            <v>0</v>
          </cell>
          <cell r="EL87">
            <v>0</v>
          </cell>
          <cell r="EM87">
            <v>0</v>
          </cell>
          <cell r="EN87">
            <v>0</v>
          </cell>
          <cell r="EO87">
            <v>0</v>
          </cell>
          <cell r="EP87">
            <v>0</v>
          </cell>
          <cell r="EQ87">
            <v>0</v>
          </cell>
          <cell r="ER87">
            <v>0</v>
          </cell>
          <cell r="ES87">
            <v>0</v>
          </cell>
          <cell r="ET87">
            <v>0</v>
          </cell>
          <cell r="EU87">
            <v>0</v>
          </cell>
          <cell r="EV87">
            <v>0</v>
          </cell>
          <cell r="EW87">
            <v>0</v>
          </cell>
        </row>
        <row r="88">
          <cell r="A88">
            <v>42216</v>
          </cell>
          <cell r="B88">
            <v>5</v>
          </cell>
          <cell r="C88" t="str">
            <v>Fri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56.3738874464456</v>
          </cell>
          <cell r="BF88">
            <v>95.995000000000005</v>
          </cell>
          <cell r="BG88">
            <v>0</v>
          </cell>
          <cell r="BH88">
            <v>56.255277777777778</v>
          </cell>
          <cell r="BI88">
            <v>0</v>
          </cell>
          <cell r="BJ88">
            <v>152.2502777777778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>
            <v>0</v>
          </cell>
          <cell r="BQ88">
            <v>0</v>
          </cell>
          <cell r="BR88">
            <v>0</v>
          </cell>
          <cell r="BS88">
            <v>0</v>
          </cell>
          <cell r="BT88">
            <v>0</v>
          </cell>
          <cell r="BU88">
            <v>0</v>
          </cell>
          <cell r="BV88">
            <v>0</v>
          </cell>
          <cell r="BW88">
            <v>0</v>
          </cell>
          <cell r="BX88">
            <v>0</v>
          </cell>
          <cell r="BY88">
            <v>0</v>
          </cell>
          <cell r="BZ88">
            <v>0</v>
          </cell>
          <cell r="CA88">
            <v>0</v>
          </cell>
          <cell r="CB88">
            <v>0</v>
          </cell>
          <cell r="CC88">
            <v>0</v>
          </cell>
          <cell r="CD88">
            <v>0</v>
          </cell>
          <cell r="CE88">
            <v>0</v>
          </cell>
          <cell r="CF88">
            <v>0</v>
          </cell>
          <cell r="CG88">
            <v>0</v>
          </cell>
          <cell r="CH88">
            <v>0</v>
          </cell>
          <cell r="CI88">
            <v>0</v>
          </cell>
          <cell r="CJ88">
            <v>0</v>
          </cell>
          <cell r="CK88">
            <v>0</v>
          </cell>
          <cell r="CL88">
            <v>0</v>
          </cell>
          <cell r="CM88">
            <v>0</v>
          </cell>
          <cell r="CN88">
            <v>0</v>
          </cell>
          <cell r="CO88">
            <v>0</v>
          </cell>
          <cell r="CP88">
            <v>95.995000000000005</v>
          </cell>
          <cell r="CQ88">
            <v>0</v>
          </cell>
          <cell r="CR88">
            <v>0</v>
          </cell>
          <cell r="CS88">
            <v>17.395277777777778</v>
          </cell>
          <cell r="CT88">
            <v>0</v>
          </cell>
          <cell r="CU88">
            <v>0</v>
          </cell>
          <cell r="CV88">
            <v>36.99</v>
          </cell>
          <cell r="CW88">
            <v>0</v>
          </cell>
          <cell r="CX88">
            <v>0.34194444444444444</v>
          </cell>
          <cell r="CY88">
            <v>0</v>
          </cell>
          <cell r="CZ88">
            <v>0</v>
          </cell>
          <cell r="DA88">
            <v>0</v>
          </cell>
          <cell r="DB88">
            <v>0</v>
          </cell>
          <cell r="DC88">
            <v>0</v>
          </cell>
          <cell r="DD88">
            <v>0</v>
          </cell>
          <cell r="DE88">
            <v>0</v>
          </cell>
          <cell r="DF88">
            <v>0</v>
          </cell>
          <cell r="DG88">
            <v>0</v>
          </cell>
          <cell r="DH88">
            <v>0</v>
          </cell>
          <cell r="DI88">
            <v>0</v>
          </cell>
          <cell r="DJ88">
            <v>0</v>
          </cell>
          <cell r="DK88">
            <v>0</v>
          </cell>
          <cell r="DL88">
            <v>0</v>
          </cell>
          <cell r="DM88">
            <v>0</v>
          </cell>
          <cell r="DN88">
            <v>0.34194444444444444</v>
          </cell>
          <cell r="DO88">
            <v>150.72222222222223</v>
          </cell>
          <cell r="DP88">
            <v>150.72222222222223</v>
          </cell>
          <cell r="DQ88">
            <v>6.4810555555555549</v>
          </cell>
          <cell r="DR88">
            <v>4.2999999999999997E-2</v>
          </cell>
          <cell r="DS88">
            <v>157.20327777777777</v>
          </cell>
          <cell r="DT88">
            <v>1.5283333333333333</v>
          </cell>
          <cell r="DU88">
            <v>1.6666666666666668E-3</v>
          </cell>
          <cell r="DV88">
            <v>8</v>
          </cell>
          <cell r="DW88">
            <v>5.0888961420580053E-2</v>
          </cell>
          <cell r="DX88">
            <v>429.15199999999999</v>
          </cell>
          <cell r="DY88">
            <v>0</v>
          </cell>
          <cell r="DZ88">
            <v>0</v>
          </cell>
          <cell r="EA88">
            <v>0.95877277085330781</v>
          </cell>
          <cell r="EB88">
            <v>53.643999999999998</v>
          </cell>
          <cell r="EC88">
            <v>8862.1646331111097</v>
          </cell>
          <cell r="ED88">
            <v>0</v>
          </cell>
          <cell r="EE88">
            <v>4</v>
          </cell>
          <cell r="EF88">
            <v>2.5000000000000001E-2</v>
          </cell>
          <cell r="EG88">
            <v>0</v>
          </cell>
          <cell r="EH88">
            <v>0</v>
          </cell>
          <cell r="EI88">
            <v>0</v>
          </cell>
          <cell r="EJ88">
            <v>0</v>
          </cell>
          <cell r="EK88">
            <v>0</v>
          </cell>
          <cell r="EL88">
            <v>0</v>
          </cell>
          <cell r="EM88">
            <v>0</v>
          </cell>
          <cell r="EN88">
            <v>0</v>
          </cell>
          <cell r="EO88">
            <v>0</v>
          </cell>
          <cell r="EP88">
            <v>0</v>
          </cell>
          <cell r="EQ88">
            <v>0</v>
          </cell>
          <cell r="ER88">
            <v>0</v>
          </cell>
          <cell r="ES88">
            <v>0</v>
          </cell>
          <cell r="ET88">
            <v>0</v>
          </cell>
          <cell r="EU88">
            <v>0</v>
          </cell>
          <cell r="EV88">
            <v>0</v>
          </cell>
          <cell r="EW88">
            <v>0</v>
          </cell>
        </row>
        <row r="89">
          <cell r="A89">
            <v>42218</v>
          </cell>
          <cell r="B89">
            <v>5</v>
          </cell>
          <cell r="C89" t="str">
            <v>Sun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83.789000000000001</v>
          </cell>
          <cell r="BF89">
            <v>0</v>
          </cell>
          <cell r="BG89">
            <v>0</v>
          </cell>
          <cell r="BH89">
            <v>21.440833333333334</v>
          </cell>
          <cell r="BI89">
            <v>0</v>
          </cell>
          <cell r="BJ89">
            <v>21.440833333333334</v>
          </cell>
          <cell r="BK89">
            <v>0</v>
          </cell>
          <cell r="BL89">
            <v>0</v>
          </cell>
          <cell r="BM89">
            <v>0</v>
          </cell>
          <cell r="BN89">
            <v>0</v>
          </cell>
          <cell r="BO89">
            <v>0</v>
          </cell>
          <cell r="BP89">
            <v>0</v>
          </cell>
          <cell r="BQ89">
            <v>0</v>
          </cell>
          <cell r="BR89">
            <v>0</v>
          </cell>
          <cell r="BS89">
            <v>0</v>
          </cell>
          <cell r="BT89">
            <v>0</v>
          </cell>
          <cell r="BU89">
            <v>0</v>
          </cell>
          <cell r="BV89">
            <v>0</v>
          </cell>
          <cell r="BW89">
            <v>0</v>
          </cell>
          <cell r="BX89">
            <v>0</v>
          </cell>
          <cell r="BY89">
            <v>0</v>
          </cell>
          <cell r="BZ89">
            <v>0</v>
          </cell>
          <cell r="CA89">
            <v>0</v>
          </cell>
          <cell r="CB89">
            <v>0</v>
          </cell>
          <cell r="CC89">
            <v>0</v>
          </cell>
          <cell r="CD89">
            <v>0</v>
          </cell>
          <cell r="CE89">
            <v>0</v>
          </cell>
          <cell r="CF89">
            <v>0</v>
          </cell>
          <cell r="CG89">
            <v>0</v>
          </cell>
          <cell r="CH89">
            <v>0</v>
          </cell>
          <cell r="CI89">
            <v>0</v>
          </cell>
          <cell r="CJ89">
            <v>0</v>
          </cell>
          <cell r="CK89">
            <v>0</v>
          </cell>
          <cell r="CL89">
            <v>0</v>
          </cell>
          <cell r="CM89">
            <v>0</v>
          </cell>
          <cell r="CN89">
            <v>0</v>
          </cell>
          <cell r="CO89">
            <v>0</v>
          </cell>
          <cell r="CP89">
            <v>0</v>
          </cell>
          <cell r="CQ89">
            <v>0</v>
          </cell>
          <cell r="CR89">
            <v>9.8363888888888891</v>
          </cell>
          <cell r="CS89">
            <v>3.0019444444444443</v>
          </cell>
          <cell r="CT89">
            <v>0</v>
          </cell>
          <cell r="CU89">
            <v>0</v>
          </cell>
          <cell r="CV89">
            <v>7.9252777777777776</v>
          </cell>
          <cell r="CW89">
            <v>0</v>
          </cell>
          <cell r="CX89">
            <v>0.47722222222222221</v>
          </cell>
          <cell r="CY89">
            <v>0</v>
          </cell>
          <cell r="CZ89">
            <v>0</v>
          </cell>
          <cell r="DA89">
            <v>0</v>
          </cell>
          <cell r="DB89">
            <v>0</v>
          </cell>
          <cell r="DC89">
            <v>0</v>
          </cell>
          <cell r="DD89">
            <v>0</v>
          </cell>
          <cell r="DE89">
            <v>0</v>
          </cell>
          <cell r="DF89">
            <v>0</v>
          </cell>
          <cell r="DG89">
            <v>0</v>
          </cell>
          <cell r="DH89">
            <v>0</v>
          </cell>
          <cell r="DI89">
            <v>0</v>
          </cell>
          <cell r="DJ89">
            <v>0</v>
          </cell>
          <cell r="DK89">
            <v>0</v>
          </cell>
          <cell r="DL89">
            <v>0</v>
          </cell>
          <cell r="DM89">
            <v>0</v>
          </cell>
          <cell r="DN89">
            <v>0.47722222222222221</v>
          </cell>
          <cell r="DO89">
            <v>21.240833333333335</v>
          </cell>
          <cell r="DP89">
            <v>21.240833333333335</v>
          </cell>
          <cell r="DQ89">
            <v>0.91335583333333337</v>
          </cell>
          <cell r="DR89">
            <v>4.2999999999999997E-2</v>
          </cell>
          <cell r="DS89">
            <v>22.154189166666669</v>
          </cell>
          <cell r="DT89">
            <v>0.2</v>
          </cell>
          <cell r="DU89">
            <v>0</v>
          </cell>
          <cell r="DV89">
            <v>0</v>
          </cell>
          <cell r="DW89">
            <v>0</v>
          </cell>
          <cell r="DX89">
            <v>0</v>
          </cell>
          <cell r="DY89">
            <v>0</v>
          </cell>
          <cell r="DZ89">
            <v>0</v>
          </cell>
          <cell r="EA89">
            <v>0.9587727708533077</v>
          </cell>
          <cell r="EB89">
            <v>83.789000000000001</v>
          </cell>
          <cell r="EC89">
            <v>1856.2773560858336</v>
          </cell>
          <cell r="ED89">
            <v>0</v>
          </cell>
          <cell r="EE89">
            <v>0</v>
          </cell>
          <cell r="EF89">
            <v>0</v>
          </cell>
          <cell r="EG89">
            <v>0</v>
          </cell>
          <cell r="EH89">
            <v>0</v>
          </cell>
          <cell r="EI89">
            <v>0</v>
          </cell>
          <cell r="EJ89">
            <v>0</v>
          </cell>
          <cell r="EK89">
            <v>0</v>
          </cell>
          <cell r="EL89">
            <v>0</v>
          </cell>
          <cell r="EM89">
            <v>0</v>
          </cell>
          <cell r="EN89">
            <v>0</v>
          </cell>
          <cell r="EO89">
            <v>0</v>
          </cell>
          <cell r="EP89">
            <v>0</v>
          </cell>
          <cell r="EQ89">
            <v>0</v>
          </cell>
          <cell r="ER89">
            <v>0</v>
          </cell>
          <cell r="ES89">
            <v>0</v>
          </cell>
          <cell r="ET89">
            <v>0</v>
          </cell>
          <cell r="EU89">
            <v>0</v>
          </cell>
          <cell r="EV89">
            <v>0</v>
          </cell>
          <cell r="EW89">
            <v>0</v>
          </cell>
        </row>
        <row r="90">
          <cell r="A90">
            <v>42219</v>
          </cell>
          <cell r="B90">
            <v>6</v>
          </cell>
          <cell r="C90" t="str">
            <v>Mon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53.561986376142976</v>
          </cell>
          <cell r="BF90">
            <v>103.995</v>
          </cell>
          <cell r="BG90">
            <v>0</v>
          </cell>
          <cell r="BH90">
            <v>83.271111111111111</v>
          </cell>
          <cell r="BI90">
            <v>0</v>
          </cell>
          <cell r="BJ90">
            <v>187.26611111111112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  <cell r="BP90">
            <v>0</v>
          </cell>
          <cell r="BQ90">
            <v>0</v>
          </cell>
          <cell r="BR90">
            <v>0</v>
          </cell>
          <cell r="BS90">
            <v>0</v>
          </cell>
          <cell r="BT90">
            <v>0</v>
          </cell>
          <cell r="BU90">
            <v>0</v>
          </cell>
          <cell r="BV90">
            <v>0</v>
          </cell>
          <cell r="BW90">
            <v>0</v>
          </cell>
          <cell r="BX90">
            <v>0</v>
          </cell>
          <cell r="BY90">
            <v>0</v>
          </cell>
          <cell r="BZ90">
            <v>0</v>
          </cell>
          <cell r="CA90">
            <v>0</v>
          </cell>
          <cell r="CB90">
            <v>0</v>
          </cell>
          <cell r="CC90">
            <v>0</v>
          </cell>
          <cell r="CD90">
            <v>0</v>
          </cell>
          <cell r="CE90">
            <v>0</v>
          </cell>
          <cell r="CF90">
            <v>0</v>
          </cell>
          <cell r="CG90">
            <v>0</v>
          </cell>
          <cell r="CH90">
            <v>0</v>
          </cell>
          <cell r="CI90">
            <v>0</v>
          </cell>
          <cell r="CJ90">
            <v>0</v>
          </cell>
          <cell r="CK90">
            <v>0</v>
          </cell>
          <cell r="CL90">
            <v>0</v>
          </cell>
          <cell r="CM90">
            <v>0</v>
          </cell>
          <cell r="CN90">
            <v>0</v>
          </cell>
          <cell r="CO90">
            <v>0</v>
          </cell>
          <cell r="CP90">
            <v>103.995</v>
          </cell>
          <cell r="CQ90">
            <v>0</v>
          </cell>
          <cell r="CR90">
            <v>9.9058333333333337</v>
          </cell>
          <cell r="CS90">
            <v>9.5041666666666664</v>
          </cell>
          <cell r="CT90">
            <v>0</v>
          </cell>
          <cell r="CU90">
            <v>0</v>
          </cell>
          <cell r="CV90">
            <v>59.56</v>
          </cell>
          <cell r="CW90">
            <v>0</v>
          </cell>
          <cell r="CX90">
            <v>1.8975</v>
          </cell>
          <cell r="CY90">
            <v>0</v>
          </cell>
          <cell r="CZ90">
            <v>0</v>
          </cell>
          <cell r="DA90">
            <v>0</v>
          </cell>
          <cell r="DB90">
            <v>0</v>
          </cell>
          <cell r="DC90">
            <v>0</v>
          </cell>
          <cell r="DD90">
            <v>0</v>
          </cell>
          <cell r="DE90">
            <v>0</v>
          </cell>
          <cell r="DF90">
            <v>0</v>
          </cell>
          <cell r="DG90">
            <v>0</v>
          </cell>
          <cell r="DH90">
            <v>0</v>
          </cell>
          <cell r="DI90">
            <v>0</v>
          </cell>
          <cell r="DJ90">
            <v>0</v>
          </cell>
          <cell r="DK90">
            <v>0</v>
          </cell>
          <cell r="DL90">
            <v>0</v>
          </cell>
          <cell r="DM90">
            <v>0</v>
          </cell>
          <cell r="DN90">
            <v>1.8975</v>
          </cell>
          <cell r="DO90">
            <v>184.86250000000001</v>
          </cell>
          <cell r="DP90">
            <v>184.86250000000001</v>
          </cell>
          <cell r="DQ90">
            <v>7.9490875000000001</v>
          </cell>
          <cell r="DR90">
            <v>4.2999999999999997E-2</v>
          </cell>
          <cell r="DS90">
            <v>192.8115875</v>
          </cell>
          <cell r="DT90">
            <v>2.4036111111111111</v>
          </cell>
          <cell r="DU90">
            <v>0</v>
          </cell>
          <cell r="DV90">
            <v>3.15</v>
          </cell>
          <cell r="DW90">
            <v>1.633719238995426E-2</v>
          </cell>
          <cell r="DX90">
            <v>166.00815</v>
          </cell>
          <cell r="DY90">
            <v>0</v>
          </cell>
          <cell r="DZ90">
            <v>0</v>
          </cell>
          <cell r="EA90">
            <v>0.95877277085330781</v>
          </cell>
          <cell r="EB90">
            <v>52.701000000000001</v>
          </cell>
          <cell r="EC90">
            <v>10327.3716228375</v>
          </cell>
          <cell r="ED90">
            <v>0</v>
          </cell>
          <cell r="EE90">
            <v>2</v>
          </cell>
          <cell r="EF90">
            <v>0</v>
          </cell>
          <cell r="EG90">
            <v>0</v>
          </cell>
          <cell r="EH90">
            <v>0</v>
          </cell>
          <cell r="EI90">
            <v>0</v>
          </cell>
          <cell r="EJ90">
            <v>0</v>
          </cell>
          <cell r="EK90">
            <v>0</v>
          </cell>
          <cell r="EL90">
            <v>0</v>
          </cell>
          <cell r="EM90">
            <v>0</v>
          </cell>
          <cell r="EN90">
            <v>0</v>
          </cell>
          <cell r="EO90">
            <v>0</v>
          </cell>
          <cell r="EP90">
            <v>0</v>
          </cell>
          <cell r="EQ90">
            <v>0</v>
          </cell>
          <cell r="ER90">
            <v>0</v>
          </cell>
          <cell r="ES90">
            <v>0</v>
          </cell>
          <cell r="ET90">
            <v>0</v>
          </cell>
          <cell r="EU90">
            <v>0</v>
          </cell>
          <cell r="EV90">
            <v>0</v>
          </cell>
          <cell r="EW90">
            <v>0</v>
          </cell>
        </row>
        <row r="91">
          <cell r="A91">
            <v>42217</v>
          </cell>
          <cell r="B91">
            <v>5</v>
          </cell>
          <cell r="C91" t="str">
            <v>Sat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58.652000000000001</v>
          </cell>
          <cell r="BF91">
            <v>103.995</v>
          </cell>
          <cell r="BG91">
            <v>0</v>
          </cell>
          <cell r="BH91">
            <v>17.395</v>
          </cell>
          <cell r="BI91">
            <v>0</v>
          </cell>
          <cell r="BJ91">
            <v>121.39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>
            <v>0</v>
          </cell>
          <cell r="BQ91">
            <v>0</v>
          </cell>
          <cell r="BR91">
            <v>0</v>
          </cell>
          <cell r="BS91">
            <v>0</v>
          </cell>
          <cell r="BT91">
            <v>0</v>
          </cell>
          <cell r="BU91">
            <v>0</v>
          </cell>
          <cell r="BV91">
            <v>0</v>
          </cell>
          <cell r="BW91">
            <v>0</v>
          </cell>
          <cell r="BX91">
            <v>0</v>
          </cell>
          <cell r="BY91">
            <v>0</v>
          </cell>
          <cell r="BZ91">
            <v>0</v>
          </cell>
          <cell r="CA91">
            <v>0</v>
          </cell>
          <cell r="CB91">
            <v>0</v>
          </cell>
          <cell r="CC91">
            <v>0</v>
          </cell>
          <cell r="CD91">
            <v>0</v>
          </cell>
          <cell r="CE91">
            <v>0</v>
          </cell>
          <cell r="CF91">
            <v>0</v>
          </cell>
          <cell r="CG91">
            <v>0</v>
          </cell>
          <cell r="CH91">
            <v>0</v>
          </cell>
          <cell r="CI91">
            <v>0</v>
          </cell>
          <cell r="CJ91">
            <v>0</v>
          </cell>
          <cell r="CK91">
            <v>0</v>
          </cell>
          <cell r="CL91">
            <v>0</v>
          </cell>
          <cell r="CM91">
            <v>0</v>
          </cell>
          <cell r="CN91">
            <v>0</v>
          </cell>
          <cell r="CO91">
            <v>0</v>
          </cell>
          <cell r="CP91">
            <v>103.995</v>
          </cell>
          <cell r="CQ91">
            <v>0</v>
          </cell>
          <cell r="CR91">
            <v>0</v>
          </cell>
          <cell r="CS91">
            <v>7.1388888888888893</v>
          </cell>
          <cell r="CT91">
            <v>0</v>
          </cell>
          <cell r="CU91">
            <v>0</v>
          </cell>
          <cell r="CV91">
            <v>10.25611111111111</v>
          </cell>
          <cell r="CW91">
            <v>0</v>
          </cell>
          <cell r="CX91">
            <v>0</v>
          </cell>
          <cell r="CY91">
            <v>0</v>
          </cell>
          <cell r="CZ91">
            <v>0</v>
          </cell>
          <cell r="DA91">
            <v>0</v>
          </cell>
          <cell r="DB91">
            <v>0</v>
          </cell>
          <cell r="DC91">
            <v>0</v>
          </cell>
          <cell r="DD91">
            <v>0</v>
          </cell>
          <cell r="DE91">
            <v>0</v>
          </cell>
          <cell r="DF91">
            <v>0</v>
          </cell>
          <cell r="DG91">
            <v>0</v>
          </cell>
          <cell r="DH91">
            <v>0</v>
          </cell>
          <cell r="DI91">
            <v>0</v>
          </cell>
          <cell r="DJ91">
            <v>0</v>
          </cell>
          <cell r="DK91">
            <v>0</v>
          </cell>
          <cell r="DL91">
            <v>0</v>
          </cell>
          <cell r="DM91">
            <v>0</v>
          </cell>
          <cell r="DN91">
            <v>0</v>
          </cell>
          <cell r="DO91">
            <v>121.39</v>
          </cell>
          <cell r="DP91">
            <v>121.39</v>
          </cell>
          <cell r="DQ91">
            <v>5.2197699999999996</v>
          </cell>
          <cell r="DR91">
            <v>4.2999999999999997E-2</v>
          </cell>
          <cell r="DS91">
            <v>126.60977</v>
          </cell>
          <cell r="DT91">
            <v>0</v>
          </cell>
          <cell r="DU91">
            <v>0</v>
          </cell>
          <cell r="DV91">
            <v>0</v>
          </cell>
          <cell r="DW91">
            <v>0</v>
          </cell>
          <cell r="DX91">
            <v>0</v>
          </cell>
          <cell r="DY91">
            <v>0</v>
          </cell>
          <cell r="DZ91">
            <v>0</v>
          </cell>
          <cell r="EA91">
            <v>0.95877277085330781</v>
          </cell>
          <cell r="EB91">
            <v>58.652000000000001</v>
          </cell>
          <cell r="EC91">
            <v>7425.9162300400003</v>
          </cell>
          <cell r="ED91">
            <v>0</v>
          </cell>
          <cell r="EE91">
            <v>0</v>
          </cell>
          <cell r="EF91">
            <v>0</v>
          </cell>
          <cell r="EG91">
            <v>0</v>
          </cell>
          <cell r="EH91">
            <v>0</v>
          </cell>
          <cell r="EI91">
            <v>0</v>
          </cell>
          <cell r="EJ91">
            <v>0</v>
          </cell>
          <cell r="EK91">
            <v>0</v>
          </cell>
          <cell r="EL91">
            <v>0</v>
          </cell>
          <cell r="EM91">
            <v>0</v>
          </cell>
          <cell r="EN91">
            <v>0</v>
          </cell>
          <cell r="EO91">
            <v>0</v>
          </cell>
          <cell r="EP91">
            <v>0</v>
          </cell>
          <cell r="EQ91">
            <v>0</v>
          </cell>
          <cell r="ER91">
            <v>0</v>
          </cell>
          <cell r="ES91">
            <v>0</v>
          </cell>
          <cell r="ET91">
            <v>0</v>
          </cell>
          <cell r="EU91">
            <v>0</v>
          </cell>
          <cell r="EV91">
            <v>0</v>
          </cell>
          <cell r="EW91">
            <v>0</v>
          </cell>
        </row>
        <row r="92">
          <cell r="A92">
            <v>42220</v>
          </cell>
          <cell r="B92">
            <v>6</v>
          </cell>
          <cell r="C92" t="str">
            <v>Tue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56.964677734144402</v>
          </cell>
          <cell r="BF92">
            <v>111.995</v>
          </cell>
          <cell r="BG92">
            <v>0</v>
          </cell>
          <cell r="BH92">
            <v>102.7986111110322</v>
          </cell>
          <cell r="BI92">
            <v>0</v>
          </cell>
          <cell r="BJ92">
            <v>214.79361111103219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>
            <v>0</v>
          </cell>
          <cell r="BQ92">
            <v>0</v>
          </cell>
          <cell r="BR92">
            <v>0</v>
          </cell>
          <cell r="BS92">
            <v>0</v>
          </cell>
          <cell r="BT92">
            <v>0</v>
          </cell>
          <cell r="BU92">
            <v>0</v>
          </cell>
          <cell r="BV92">
            <v>0</v>
          </cell>
          <cell r="BW92">
            <v>0</v>
          </cell>
          <cell r="BX92">
            <v>0</v>
          </cell>
          <cell r="BY92">
            <v>0</v>
          </cell>
          <cell r="BZ92">
            <v>0</v>
          </cell>
          <cell r="CA92">
            <v>0</v>
          </cell>
          <cell r="CB92">
            <v>0</v>
          </cell>
          <cell r="CC92">
            <v>0</v>
          </cell>
          <cell r="CD92">
            <v>0</v>
          </cell>
          <cell r="CE92">
            <v>0</v>
          </cell>
          <cell r="CF92">
            <v>0</v>
          </cell>
          <cell r="CG92">
            <v>0</v>
          </cell>
          <cell r="CH92">
            <v>0</v>
          </cell>
          <cell r="CI92">
            <v>0</v>
          </cell>
          <cell r="CJ92">
            <v>0</v>
          </cell>
          <cell r="CK92">
            <v>0</v>
          </cell>
          <cell r="CL92">
            <v>0</v>
          </cell>
          <cell r="CM92">
            <v>0</v>
          </cell>
          <cell r="CN92">
            <v>0</v>
          </cell>
          <cell r="CO92">
            <v>0</v>
          </cell>
          <cell r="CP92">
            <v>111.995</v>
          </cell>
          <cell r="CQ92">
            <v>0</v>
          </cell>
          <cell r="CR92">
            <v>9.6286111111111108</v>
          </cell>
          <cell r="CS92">
            <v>17.287500000000001</v>
          </cell>
          <cell r="CT92">
            <v>0</v>
          </cell>
          <cell r="CU92">
            <v>0</v>
          </cell>
          <cell r="CV92">
            <v>71.314166666587766</v>
          </cell>
          <cell r="CW92">
            <v>0</v>
          </cell>
          <cell r="CX92">
            <v>1.7980555555555555</v>
          </cell>
          <cell r="CY92">
            <v>0</v>
          </cell>
          <cell r="CZ92">
            <v>0</v>
          </cell>
          <cell r="DA92">
            <v>0</v>
          </cell>
          <cell r="DB92">
            <v>0</v>
          </cell>
          <cell r="DC92">
            <v>0</v>
          </cell>
          <cell r="DD92">
            <v>0</v>
          </cell>
          <cell r="DE92">
            <v>0</v>
          </cell>
          <cell r="DF92">
            <v>0</v>
          </cell>
          <cell r="DG92">
            <v>0</v>
          </cell>
          <cell r="DH92">
            <v>0</v>
          </cell>
          <cell r="DI92">
            <v>0</v>
          </cell>
          <cell r="DJ92">
            <v>0</v>
          </cell>
          <cell r="DK92">
            <v>0</v>
          </cell>
          <cell r="DL92">
            <v>0</v>
          </cell>
          <cell r="DM92">
            <v>0</v>
          </cell>
          <cell r="DN92">
            <v>1.7980555555555555</v>
          </cell>
          <cell r="DO92">
            <v>212.02333333325444</v>
          </cell>
          <cell r="DP92">
            <v>212.02333333325444</v>
          </cell>
          <cell r="DQ92">
            <v>9.1170033333299401</v>
          </cell>
          <cell r="DR92">
            <v>4.2999999999999997E-2</v>
          </cell>
          <cell r="DS92">
            <v>221.14033666658437</v>
          </cell>
          <cell r="DT92">
            <v>2.7702777777777778</v>
          </cell>
          <cell r="DU92">
            <v>0</v>
          </cell>
          <cell r="DV92">
            <v>9.6999999999999993</v>
          </cell>
          <cell r="DW92">
            <v>4.3863549030518083E-2</v>
          </cell>
          <cell r="DX92">
            <v>529.3386999999999</v>
          </cell>
          <cell r="DY92">
            <v>0</v>
          </cell>
          <cell r="DZ92">
            <v>0</v>
          </cell>
          <cell r="EA92">
            <v>0.95877277085330781</v>
          </cell>
          <cell r="EB92">
            <v>54.570999999999998</v>
          </cell>
          <cell r="EC92">
            <v>12597.188012232176</v>
          </cell>
          <cell r="ED92">
            <v>0</v>
          </cell>
          <cell r="EE92">
            <v>2</v>
          </cell>
          <cell r="EF92">
            <v>0</v>
          </cell>
          <cell r="EG92">
            <v>0</v>
          </cell>
          <cell r="EH92">
            <v>0</v>
          </cell>
          <cell r="EI92">
            <v>0</v>
          </cell>
          <cell r="EJ92">
            <v>0</v>
          </cell>
          <cell r="EK92">
            <v>0</v>
          </cell>
          <cell r="EL92">
            <v>0</v>
          </cell>
          <cell r="EM92">
            <v>0</v>
          </cell>
          <cell r="EN92">
            <v>0</v>
          </cell>
          <cell r="EO92">
            <v>0</v>
          </cell>
          <cell r="EP92">
            <v>0</v>
          </cell>
          <cell r="EQ92">
            <v>0</v>
          </cell>
          <cell r="ER92">
            <v>0</v>
          </cell>
          <cell r="ES92">
            <v>0</v>
          </cell>
          <cell r="ET92">
            <v>0</v>
          </cell>
          <cell r="EU92">
            <v>0</v>
          </cell>
          <cell r="EV92">
            <v>0</v>
          </cell>
          <cell r="EW92">
            <v>0</v>
          </cell>
        </row>
        <row r="93">
          <cell r="A93">
            <v>42221</v>
          </cell>
          <cell r="B93">
            <v>6</v>
          </cell>
          <cell r="C93" t="str">
            <v>Wed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53.888856926291041</v>
          </cell>
          <cell r="BF93">
            <v>110.495</v>
          </cell>
          <cell r="BG93">
            <v>0</v>
          </cell>
          <cell r="BH93">
            <v>100.32388888888889</v>
          </cell>
          <cell r="BI93">
            <v>0</v>
          </cell>
          <cell r="BJ93">
            <v>210.81888888888889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  <cell r="BP93">
            <v>0</v>
          </cell>
          <cell r="BQ93">
            <v>0</v>
          </cell>
          <cell r="BR93">
            <v>0</v>
          </cell>
          <cell r="BS93">
            <v>0</v>
          </cell>
          <cell r="BT93">
            <v>0</v>
          </cell>
          <cell r="BU93">
            <v>0</v>
          </cell>
          <cell r="BV93">
            <v>0</v>
          </cell>
          <cell r="BW93">
            <v>0</v>
          </cell>
          <cell r="BX93">
            <v>0</v>
          </cell>
          <cell r="BY93">
            <v>0</v>
          </cell>
          <cell r="BZ93">
            <v>0</v>
          </cell>
          <cell r="CA93">
            <v>0</v>
          </cell>
          <cell r="CB93">
            <v>0</v>
          </cell>
          <cell r="CC93">
            <v>0</v>
          </cell>
          <cell r="CD93">
            <v>0</v>
          </cell>
          <cell r="CE93">
            <v>0</v>
          </cell>
          <cell r="CF93">
            <v>0</v>
          </cell>
          <cell r="CG93">
            <v>0</v>
          </cell>
          <cell r="CH93">
            <v>0</v>
          </cell>
          <cell r="CI93">
            <v>0</v>
          </cell>
          <cell r="CJ93">
            <v>0</v>
          </cell>
          <cell r="CK93">
            <v>0</v>
          </cell>
          <cell r="CL93">
            <v>0</v>
          </cell>
          <cell r="CM93">
            <v>0</v>
          </cell>
          <cell r="CN93">
            <v>0</v>
          </cell>
          <cell r="CO93">
            <v>0</v>
          </cell>
          <cell r="CP93">
            <v>110.495</v>
          </cell>
          <cell r="CQ93">
            <v>0</v>
          </cell>
          <cell r="CR93">
            <v>9.2327777777777786</v>
          </cell>
          <cell r="CS93">
            <v>26.219722222222224</v>
          </cell>
          <cell r="CT93">
            <v>0</v>
          </cell>
          <cell r="CU93">
            <v>0</v>
          </cell>
          <cell r="CV93">
            <v>60.633611111111108</v>
          </cell>
          <cell r="CW93">
            <v>0</v>
          </cell>
          <cell r="CX93">
            <v>1.7905555555555555</v>
          </cell>
          <cell r="CY93">
            <v>0</v>
          </cell>
          <cell r="CZ93">
            <v>0</v>
          </cell>
          <cell r="DA93">
            <v>0</v>
          </cell>
          <cell r="DB93">
            <v>0</v>
          </cell>
          <cell r="DC93">
            <v>0</v>
          </cell>
          <cell r="DD93">
            <v>0</v>
          </cell>
          <cell r="DE93">
            <v>0</v>
          </cell>
          <cell r="DF93">
            <v>0</v>
          </cell>
          <cell r="DG93">
            <v>0</v>
          </cell>
          <cell r="DH93">
            <v>0</v>
          </cell>
          <cell r="DI93">
            <v>0</v>
          </cell>
          <cell r="DJ93">
            <v>0</v>
          </cell>
          <cell r="DK93">
            <v>0</v>
          </cell>
          <cell r="DL93">
            <v>0</v>
          </cell>
          <cell r="DM93">
            <v>0</v>
          </cell>
          <cell r="DN93">
            <v>1.7905555555555555</v>
          </cell>
          <cell r="DO93">
            <v>208.37166666666667</v>
          </cell>
          <cell r="DP93">
            <v>208.37166666666667</v>
          </cell>
          <cell r="DQ93">
            <v>8.9599816666666658</v>
          </cell>
          <cell r="DR93">
            <v>4.2999999999999997E-2</v>
          </cell>
          <cell r="DS93">
            <v>217.33164833333333</v>
          </cell>
          <cell r="DT93">
            <v>2.4472222222222224</v>
          </cell>
          <cell r="DU93">
            <v>0</v>
          </cell>
          <cell r="DV93">
            <v>14.19</v>
          </cell>
          <cell r="DW93">
            <v>6.5291917255585474E-2</v>
          </cell>
          <cell r="DX93">
            <v>717.81533999999999</v>
          </cell>
          <cell r="DY93">
            <v>0</v>
          </cell>
          <cell r="DZ93">
            <v>0</v>
          </cell>
          <cell r="EA93">
            <v>0.95877277085330781</v>
          </cell>
          <cell r="EB93">
            <v>50.585999999999999</v>
          </cell>
          <cell r="EC93">
            <v>11711.754102589999</v>
          </cell>
          <cell r="ED93">
            <v>0</v>
          </cell>
          <cell r="EE93">
            <v>2</v>
          </cell>
          <cell r="EF93">
            <v>0</v>
          </cell>
          <cell r="EG93">
            <v>0</v>
          </cell>
          <cell r="EH93">
            <v>0</v>
          </cell>
          <cell r="EI93">
            <v>0</v>
          </cell>
          <cell r="EJ93">
            <v>0</v>
          </cell>
          <cell r="EK93">
            <v>0</v>
          </cell>
          <cell r="EL93">
            <v>0</v>
          </cell>
          <cell r="EM93">
            <v>0</v>
          </cell>
          <cell r="EN93">
            <v>0</v>
          </cell>
          <cell r="EO93">
            <v>0</v>
          </cell>
          <cell r="EP93">
            <v>0</v>
          </cell>
          <cell r="EQ93">
            <v>0</v>
          </cell>
          <cell r="ER93">
            <v>0</v>
          </cell>
          <cell r="ES93">
            <v>0</v>
          </cell>
          <cell r="ET93">
            <v>0</v>
          </cell>
          <cell r="EU93">
            <v>0</v>
          </cell>
          <cell r="EV93">
            <v>0</v>
          </cell>
          <cell r="EW93">
            <v>0</v>
          </cell>
        </row>
        <row r="94">
          <cell r="A94">
            <v>42222</v>
          </cell>
          <cell r="B94">
            <v>6</v>
          </cell>
          <cell r="C94" t="str">
            <v>Thu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56.653873654988018</v>
          </cell>
          <cell r="BF94">
            <v>111.995</v>
          </cell>
          <cell r="BG94">
            <v>0</v>
          </cell>
          <cell r="BH94">
            <v>73.683888888888887</v>
          </cell>
          <cell r="BI94">
            <v>0</v>
          </cell>
          <cell r="BJ94">
            <v>185.67888888888888</v>
          </cell>
          <cell r="BK94">
            <v>0</v>
          </cell>
          <cell r="BL94">
            <v>0</v>
          </cell>
          <cell r="BM94">
            <v>0</v>
          </cell>
          <cell r="BN94">
            <v>0</v>
          </cell>
          <cell r="BO94">
            <v>0</v>
          </cell>
          <cell r="BP94">
            <v>0</v>
          </cell>
          <cell r="BQ94">
            <v>0</v>
          </cell>
          <cell r="BR94">
            <v>0</v>
          </cell>
          <cell r="BS94">
            <v>0</v>
          </cell>
          <cell r="BT94">
            <v>0</v>
          </cell>
          <cell r="BU94">
            <v>0</v>
          </cell>
          <cell r="BV94">
            <v>0</v>
          </cell>
          <cell r="BW94">
            <v>0</v>
          </cell>
          <cell r="BX94">
            <v>0</v>
          </cell>
          <cell r="BY94">
            <v>0</v>
          </cell>
          <cell r="BZ94">
            <v>0</v>
          </cell>
          <cell r="CA94">
            <v>0</v>
          </cell>
          <cell r="CB94">
            <v>0</v>
          </cell>
          <cell r="CC94">
            <v>0</v>
          </cell>
          <cell r="CD94">
            <v>0</v>
          </cell>
          <cell r="CE94">
            <v>0</v>
          </cell>
          <cell r="CF94">
            <v>0</v>
          </cell>
          <cell r="CG94">
            <v>0</v>
          </cell>
          <cell r="CH94">
            <v>0</v>
          </cell>
          <cell r="CI94">
            <v>0</v>
          </cell>
          <cell r="CJ94">
            <v>0</v>
          </cell>
          <cell r="CK94">
            <v>0</v>
          </cell>
          <cell r="CL94">
            <v>0</v>
          </cell>
          <cell r="CM94">
            <v>0</v>
          </cell>
          <cell r="CN94">
            <v>0</v>
          </cell>
          <cell r="CO94">
            <v>0</v>
          </cell>
          <cell r="CP94">
            <v>111.995</v>
          </cell>
          <cell r="CQ94">
            <v>0</v>
          </cell>
          <cell r="CR94">
            <v>0</v>
          </cell>
          <cell r="CS94">
            <v>17.524722222222223</v>
          </cell>
          <cell r="CT94">
            <v>0</v>
          </cell>
          <cell r="CU94">
            <v>0</v>
          </cell>
          <cell r="CV94">
            <v>53.924999999999997</v>
          </cell>
          <cell r="CW94">
            <v>0</v>
          </cell>
          <cell r="CX94">
            <v>0.72305555555555556</v>
          </cell>
          <cell r="CY94">
            <v>0</v>
          </cell>
          <cell r="CZ94">
            <v>0</v>
          </cell>
          <cell r="DA94">
            <v>0</v>
          </cell>
          <cell r="DB94">
            <v>0</v>
          </cell>
          <cell r="DC94">
            <v>0</v>
          </cell>
          <cell r="DD94">
            <v>0</v>
          </cell>
          <cell r="DE94">
            <v>0</v>
          </cell>
          <cell r="DF94">
            <v>0</v>
          </cell>
          <cell r="DG94">
            <v>0</v>
          </cell>
          <cell r="DH94">
            <v>0</v>
          </cell>
          <cell r="DI94">
            <v>0</v>
          </cell>
          <cell r="DJ94">
            <v>0</v>
          </cell>
          <cell r="DK94">
            <v>0</v>
          </cell>
          <cell r="DL94">
            <v>0</v>
          </cell>
          <cell r="DM94">
            <v>0</v>
          </cell>
          <cell r="DN94">
            <v>0.72305555555555556</v>
          </cell>
          <cell r="DO94">
            <v>184.16777777777781</v>
          </cell>
          <cell r="DP94">
            <v>184.16777777777781</v>
          </cell>
          <cell r="DQ94">
            <v>7.919214444444445</v>
          </cell>
          <cell r="DR94">
            <v>4.2999999999999997E-2</v>
          </cell>
          <cell r="DS94">
            <v>192.08699222222225</v>
          </cell>
          <cell r="DT94">
            <v>1.5111111111111111</v>
          </cell>
          <cell r="DU94">
            <v>0</v>
          </cell>
          <cell r="DV94">
            <v>9.5</v>
          </cell>
          <cell r="DW94">
            <v>4.9456758576393388E-2</v>
          </cell>
          <cell r="DX94">
            <v>512.84800000000007</v>
          </cell>
          <cell r="DY94">
            <v>0</v>
          </cell>
          <cell r="DZ94">
            <v>0</v>
          </cell>
          <cell r="EA94">
            <v>0.95877277085330781</v>
          </cell>
          <cell r="EB94">
            <v>53.984000000000002</v>
          </cell>
          <cell r="EC94">
            <v>10882.472188124446</v>
          </cell>
          <cell r="ED94">
            <v>0</v>
          </cell>
          <cell r="EE94">
            <v>2</v>
          </cell>
          <cell r="EF94">
            <v>0</v>
          </cell>
          <cell r="EG94">
            <v>0</v>
          </cell>
          <cell r="EH94">
            <v>0</v>
          </cell>
          <cell r="EI94">
            <v>0</v>
          </cell>
          <cell r="EJ94">
            <v>0</v>
          </cell>
          <cell r="EK94">
            <v>0</v>
          </cell>
          <cell r="EL94">
            <v>0</v>
          </cell>
          <cell r="EM94">
            <v>0</v>
          </cell>
          <cell r="EN94">
            <v>0</v>
          </cell>
          <cell r="EO94">
            <v>0</v>
          </cell>
          <cell r="EP94">
            <v>0</v>
          </cell>
          <cell r="EQ94">
            <v>0</v>
          </cell>
          <cell r="ER94">
            <v>0</v>
          </cell>
          <cell r="ES94">
            <v>0</v>
          </cell>
          <cell r="ET94">
            <v>0</v>
          </cell>
          <cell r="EU94">
            <v>0</v>
          </cell>
          <cell r="EV94">
            <v>0</v>
          </cell>
          <cell r="EW94">
            <v>0</v>
          </cell>
        </row>
        <row r="95">
          <cell r="A95">
            <v>42223</v>
          </cell>
          <cell r="B95">
            <v>6</v>
          </cell>
          <cell r="C95" t="str">
            <v>Fri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55.289617592949888</v>
          </cell>
          <cell r="BF95">
            <v>103.995</v>
          </cell>
          <cell r="BG95">
            <v>0</v>
          </cell>
          <cell r="BH95">
            <v>85.478611111111107</v>
          </cell>
          <cell r="BI95">
            <v>0</v>
          </cell>
          <cell r="BJ95">
            <v>189.4736111111111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>
            <v>0</v>
          </cell>
          <cell r="BQ95">
            <v>0</v>
          </cell>
          <cell r="BR95">
            <v>0</v>
          </cell>
          <cell r="BS95">
            <v>0</v>
          </cell>
          <cell r="BT95">
            <v>0</v>
          </cell>
          <cell r="BU95">
            <v>0</v>
          </cell>
          <cell r="BV95">
            <v>0</v>
          </cell>
          <cell r="BW95">
            <v>0</v>
          </cell>
          <cell r="BX95">
            <v>0</v>
          </cell>
          <cell r="BY95">
            <v>0</v>
          </cell>
          <cell r="BZ95">
            <v>0</v>
          </cell>
          <cell r="CA95">
            <v>0</v>
          </cell>
          <cell r="CB95">
            <v>0</v>
          </cell>
          <cell r="CC95">
            <v>0</v>
          </cell>
          <cell r="CD95">
            <v>0</v>
          </cell>
          <cell r="CE95">
            <v>0</v>
          </cell>
          <cell r="CF95">
            <v>0</v>
          </cell>
          <cell r="CG95">
            <v>0</v>
          </cell>
          <cell r="CH95">
            <v>0</v>
          </cell>
          <cell r="CI95">
            <v>0</v>
          </cell>
          <cell r="CJ95">
            <v>0</v>
          </cell>
          <cell r="CK95">
            <v>0</v>
          </cell>
          <cell r="CL95">
            <v>0</v>
          </cell>
          <cell r="CM95">
            <v>0</v>
          </cell>
          <cell r="CN95">
            <v>0</v>
          </cell>
          <cell r="CO95">
            <v>0</v>
          </cell>
          <cell r="CP95">
            <v>103.995</v>
          </cell>
          <cell r="CQ95">
            <v>0</v>
          </cell>
          <cell r="CR95">
            <v>0</v>
          </cell>
          <cell r="CS95">
            <v>28.497499999999999</v>
          </cell>
          <cell r="CT95">
            <v>0</v>
          </cell>
          <cell r="CU95">
            <v>0</v>
          </cell>
          <cell r="CV95">
            <v>54.769166666666663</v>
          </cell>
          <cell r="CW95">
            <v>0</v>
          </cell>
          <cell r="CX95">
            <v>0.26333333333333331</v>
          </cell>
          <cell r="CY95">
            <v>0</v>
          </cell>
          <cell r="CZ95">
            <v>0</v>
          </cell>
          <cell r="DA95">
            <v>0</v>
          </cell>
          <cell r="DB95">
            <v>0</v>
          </cell>
          <cell r="DC95">
            <v>0</v>
          </cell>
          <cell r="DD95">
            <v>0</v>
          </cell>
          <cell r="DE95">
            <v>0</v>
          </cell>
          <cell r="DF95">
            <v>0</v>
          </cell>
          <cell r="DG95">
            <v>0</v>
          </cell>
          <cell r="DH95">
            <v>0</v>
          </cell>
          <cell r="DI95">
            <v>0</v>
          </cell>
          <cell r="DJ95">
            <v>0</v>
          </cell>
          <cell r="DK95">
            <v>0</v>
          </cell>
          <cell r="DL95">
            <v>0</v>
          </cell>
          <cell r="DM95">
            <v>0</v>
          </cell>
          <cell r="DN95">
            <v>0.26333333333333331</v>
          </cell>
          <cell r="DO95">
            <v>187.52499999999998</v>
          </cell>
          <cell r="DP95">
            <v>187.52499999999998</v>
          </cell>
          <cell r="DQ95">
            <v>8.0635749999999984</v>
          </cell>
          <cell r="DR95">
            <v>4.2999999999999997E-2</v>
          </cell>
          <cell r="DS95">
            <v>195.58857499999996</v>
          </cell>
          <cell r="DT95">
            <v>1.9486111111111111</v>
          </cell>
          <cell r="DU95">
            <v>0</v>
          </cell>
          <cell r="DV95">
            <v>6</v>
          </cell>
          <cell r="DW95">
            <v>3.0676638448846008E-2</v>
          </cell>
          <cell r="DX95">
            <v>321.86399999999998</v>
          </cell>
          <cell r="DY95">
            <v>0</v>
          </cell>
          <cell r="DZ95">
            <v>0</v>
          </cell>
          <cell r="EA95">
            <v>0.95877277085330781</v>
          </cell>
          <cell r="EB95">
            <v>53.643999999999998</v>
          </cell>
          <cell r="EC95">
            <v>10814.017517299997</v>
          </cell>
          <cell r="ED95">
            <v>0</v>
          </cell>
          <cell r="EE95">
            <v>2</v>
          </cell>
          <cell r="EF95">
            <v>0</v>
          </cell>
          <cell r="EG95">
            <v>0</v>
          </cell>
          <cell r="EH95">
            <v>0</v>
          </cell>
          <cell r="EI95">
            <v>0</v>
          </cell>
          <cell r="EJ95">
            <v>0</v>
          </cell>
          <cell r="EK95">
            <v>0</v>
          </cell>
          <cell r="EL95">
            <v>0</v>
          </cell>
          <cell r="EM95">
            <v>0</v>
          </cell>
          <cell r="EN95">
            <v>0</v>
          </cell>
          <cell r="EO95">
            <v>0</v>
          </cell>
          <cell r="EP95">
            <v>0</v>
          </cell>
          <cell r="EQ95">
            <v>0</v>
          </cell>
          <cell r="ER95">
            <v>0</v>
          </cell>
          <cell r="ES95">
            <v>0</v>
          </cell>
          <cell r="ET95">
            <v>0</v>
          </cell>
          <cell r="EU95">
            <v>0</v>
          </cell>
          <cell r="EV95">
            <v>0</v>
          </cell>
          <cell r="EW95">
            <v>0</v>
          </cell>
        </row>
        <row r="96">
          <cell r="A96">
            <v>42224</v>
          </cell>
          <cell r="B96">
            <v>6</v>
          </cell>
          <cell r="C96" t="str">
            <v>Sat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58.652000000000001</v>
          </cell>
          <cell r="BF96">
            <v>0</v>
          </cell>
          <cell r="BG96">
            <v>0</v>
          </cell>
          <cell r="BH96">
            <v>15.256388888888889</v>
          </cell>
          <cell r="BI96">
            <v>0</v>
          </cell>
          <cell r="BJ96">
            <v>15.256388888888889</v>
          </cell>
          <cell r="BK96">
            <v>0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P96">
            <v>0</v>
          </cell>
          <cell r="BQ96">
            <v>0</v>
          </cell>
          <cell r="BR96">
            <v>0</v>
          </cell>
          <cell r="BS96">
            <v>0</v>
          </cell>
          <cell r="BT96">
            <v>0</v>
          </cell>
          <cell r="BU96">
            <v>0</v>
          </cell>
          <cell r="BV96">
            <v>0</v>
          </cell>
          <cell r="BW96">
            <v>0</v>
          </cell>
          <cell r="BX96">
            <v>0</v>
          </cell>
          <cell r="BY96">
            <v>0</v>
          </cell>
          <cell r="BZ96">
            <v>0</v>
          </cell>
          <cell r="CA96">
            <v>0</v>
          </cell>
          <cell r="CB96">
            <v>0</v>
          </cell>
          <cell r="CC96">
            <v>0</v>
          </cell>
          <cell r="CD96">
            <v>0</v>
          </cell>
          <cell r="CE96">
            <v>0</v>
          </cell>
          <cell r="CF96">
            <v>0</v>
          </cell>
          <cell r="CG96">
            <v>0</v>
          </cell>
          <cell r="CH96">
            <v>0</v>
          </cell>
          <cell r="CI96">
            <v>0</v>
          </cell>
          <cell r="CJ96">
            <v>0</v>
          </cell>
          <cell r="CK96">
            <v>0</v>
          </cell>
          <cell r="CL96">
            <v>0</v>
          </cell>
          <cell r="CM96">
            <v>0</v>
          </cell>
          <cell r="CN96">
            <v>0</v>
          </cell>
          <cell r="CO96">
            <v>0</v>
          </cell>
          <cell r="CP96">
            <v>0</v>
          </cell>
          <cell r="CQ96">
            <v>0</v>
          </cell>
          <cell r="CR96">
            <v>0</v>
          </cell>
          <cell r="CS96">
            <v>5.6391666666666671</v>
          </cell>
          <cell r="CT96">
            <v>0</v>
          </cell>
          <cell r="CU96">
            <v>0</v>
          </cell>
          <cell r="CV96">
            <v>9.6172222222222228</v>
          </cell>
          <cell r="CW96">
            <v>0</v>
          </cell>
          <cell r="CX96">
            <v>0</v>
          </cell>
          <cell r="CY96">
            <v>0</v>
          </cell>
          <cell r="CZ96">
            <v>0</v>
          </cell>
          <cell r="DA96">
            <v>0</v>
          </cell>
          <cell r="DB96">
            <v>0</v>
          </cell>
          <cell r="DC96">
            <v>0</v>
          </cell>
          <cell r="DD96">
            <v>0</v>
          </cell>
          <cell r="DE96">
            <v>0</v>
          </cell>
          <cell r="DF96">
            <v>0</v>
          </cell>
          <cell r="DG96">
            <v>0</v>
          </cell>
          <cell r="DH96">
            <v>0</v>
          </cell>
          <cell r="DI96">
            <v>0</v>
          </cell>
          <cell r="DJ96">
            <v>0</v>
          </cell>
          <cell r="DK96">
            <v>0</v>
          </cell>
          <cell r="DL96">
            <v>0</v>
          </cell>
          <cell r="DM96">
            <v>0</v>
          </cell>
          <cell r="DN96">
            <v>0</v>
          </cell>
          <cell r="DO96">
            <v>15.256388888888889</v>
          </cell>
          <cell r="DP96">
            <v>15.256388888888889</v>
          </cell>
          <cell r="DQ96">
            <v>0.65602472222222219</v>
          </cell>
          <cell r="DR96">
            <v>4.2999999999999997E-2</v>
          </cell>
          <cell r="DS96">
            <v>15.912413611111111</v>
          </cell>
          <cell r="DT96">
            <v>0</v>
          </cell>
          <cell r="DU96">
            <v>0</v>
          </cell>
          <cell r="DV96">
            <v>0</v>
          </cell>
          <cell r="DW96">
            <v>0</v>
          </cell>
          <cell r="DX96">
            <v>0</v>
          </cell>
          <cell r="DY96">
            <v>0</v>
          </cell>
          <cell r="DZ96">
            <v>0</v>
          </cell>
          <cell r="EA96">
            <v>0.95877277085330781</v>
          </cell>
          <cell r="EB96">
            <v>58.652000000000001</v>
          </cell>
          <cell r="EC96">
            <v>933.29488311888895</v>
          </cell>
          <cell r="ED96">
            <v>0</v>
          </cell>
          <cell r="EE96">
            <v>0</v>
          </cell>
          <cell r="EF96">
            <v>0</v>
          </cell>
          <cell r="EG96">
            <v>0</v>
          </cell>
          <cell r="EH96">
            <v>0</v>
          </cell>
          <cell r="EI96">
            <v>0</v>
          </cell>
          <cell r="EJ96">
            <v>0</v>
          </cell>
          <cell r="EK96">
            <v>0</v>
          </cell>
          <cell r="EL96">
            <v>0</v>
          </cell>
          <cell r="EM96">
            <v>0</v>
          </cell>
          <cell r="EN96">
            <v>0</v>
          </cell>
          <cell r="EO96">
            <v>0</v>
          </cell>
          <cell r="EP96">
            <v>0</v>
          </cell>
          <cell r="EQ96">
            <v>0</v>
          </cell>
          <cell r="ER96">
            <v>0</v>
          </cell>
          <cell r="ES96">
            <v>0</v>
          </cell>
          <cell r="ET96">
            <v>0</v>
          </cell>
          <cell r="EU96">
            <v>0</v>
          </cell>
          <cell r="EV96">
            <v>0</v>
          </cell>
          <cell r="EW96">
            <v>0</v>
          </cell>
        </row>
        <row r="97">
          <cell r="A97">
            <v>42225</v>
          </cell>
          <cell r="B97">
            <v>6</v>
          </cell>
          <cell r="C97" t="str">
            <v>Sun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149.56452597649871</v>
          </cell>
          <cell r="BF97">
            <v>0</v>
          </cell>
          <cell r="BG97">
            <v>0</v>
          </cell>
          <cell r="BH97">
            <v>11.602777777777778</v>
          </cell>
          <cell r="BI97">
            <v>0</v>
          </cell>
          <cell r="BJ97">
            <v>11.602777777777778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P97">
            <v>0</v>
          </cell>
          <cell r="BQ97">
            <v>0</v>
          </cell>
          <cell r="BR97">
            <v>0</v>
          </cell>
          <cell r="BS97">
            <v>0</v>
          </cell>
          <cell r="BT97">
            <v>0</v>
          </cell>
          <cell r="BU97">
            <v>0</v>
          </cell>
          <cell r="BV97">
            <v>0</v>
          </cell>
          <cell r="BW97">
            <v>0</v>
          </cell>
          <cell r="BX97">
            <v>0</v>
          </cell>
          <cell r="BY97">
            <v>0</v>
          </cell>
          <cell r="BZ97">
            <v>0</v>
          </cell>
          <cell r="CA97">
            <v>0</v>
          </cell>
          <cell r="CB97">
            <v>0</v>
          </cell>
          <cell r="CC97">
            <v>0</v>
          </cell>
          <cell r="CD97">
            <v>0</v>
          </cell>
          <cell r="CE97">
            <v>0</v>
          </cell>
          <cell r="CF97">
            <v>0</v>
          </cell>
          <cell r="CG97">
            <v>0</v>
          </cell>
          <cell r="CH97">
            <v>0</v>
          </cell>
          <cell r="CI97">
            <v>0</v>
          </cell>
          <cell r="CJ97">
            <v>0</v>
          </cell>
          <cell r="CK97">
            <v>0</v>
          </cell>
          <cell r="CL97">
            <v>0</v>
          </cell>
          <cell r="CM97">
            <v>0</v>
          </cell>
          <cell r="CN97">
            <v>0</v>
          </cell>
          <cell r="CO97">
            <v>0</v>
          </cell>
          <cell r="CP97">
            <v>0</v>
          </cell>
          <cell r="CQ97">
            <v>0</v>
          </cell>
          <cell r="CR97">
            <v>0</v>
          </cell>
          <cell r="CS97">
            <v>0</v>
          </cell>
          <cell r="CT97">
            <v>0</v>
          </cell>
          <cell r="CU97">
            <v>0</v>
          </cell>
          <cell r="CV97">
            <v>11.602777777777778</v>
          </cell>
          <cell r="CW97">
            <v>0</v>
          </cell>
          <cell r="CX97">
            <v>0</v>
          </cell>
          <cell r="CY97">
            <v>0</v>
          </cell>
          <cell r="CZ97">
            <v>0</v>
          </cell>
          <cell r="DA97">
            <v>0</v>
          </cell>
          <cell r="DB97">
            <v>0</v>
          </cell>
          <cell r="DC97">
            <v>0</v>
          </cell>
          <cell r="DD97">
            <v>0</v>
          </cell>
          <cell r="DE97">
            <v>0</v>
          </cell>
          <cell r="DF97">
            <v>0</v>
          </cell>
          <cell r="DG97">
            <v>0</v>
          </cell>
          <cell r="DH97">
            <v>0</v>
          </cell>
          <cell r="DI97">
            <v>0</v>
          </cell>
          <cell r="DJ97">
            <v>0</v>
          </cell>
          <cell r="DK97">
            <v>0</v>
          </cell>
          <cell r="DL97">
            <v>0</v>
          </cell>
          <cell r="DM97">
            <v>0</v>
          </cell>
          <cell r="DN97">
            <v>0</v>
          </cell>
          <cell r="DO97">
            <v>11.602777777777778</v>
          </cell>
          <cell r="DP97">
            <v>11.602777777777778</v>
          </cell>
          <cell r="DQ97">
            <v>0.49891944444444442</v>
          </cell>
          <cell r="DR97">
            <v>4.2999999999999997E-2</v>
          </cell>
          <cell r="DS97">
            <v>12.101697222222223</v>
          </cell>
          <cell r="DT97">
            <v>0</v>
          </cell>
          <cell r="DU97">
            <v>0</v>
          </cell>
          <cell r="DV97">
            <v>9.5</v>
          </cell>
          <cell r="DW97">
            <v>0.78501385595362994</v>
          </cell>
          <cell r="DX97">
            <v>795.99549999999999</v>
          </cell>
          <cell r="DY97">
            <v>0</v>
          </cell>
          <cell r="DZ97">
            <v>0</v>
          </cell>
          <cell r="EA97">
            <v>0.9587727708533077</v>
          </cell>
          <cell r="EB97">
            <v>83.789000000000001</v>
          </cell>
          <cell r="EC97">
            <v>1809.9846085527779</v>
          </cell>
          <cell r="ED97">
            <v>0</v>
          </cell>
          <cell r="EE97">
            <v>0</v>
          </cell>
          <cell r="EF97">
            <v>0</v>
          </cell>
          <cell r="EG97">
            <v>0</v>
          </cell>
          <cell r="EH97">
            <v>0</v>
          </cell>
          <cell r="EI97">
            <v>0</v>
          </cell>
          <cell r="EJ97">
            <v>0</v>
          </cell>
          <cell r="EK97">
            <v>0</v>
          </cell>
          <cell r="EL97">
            <v>0</v>
          </cell>
          <cell r="EM97">
            <v>0</v>
          </cell>
          <cell r="EN97">
            <v>0</v>
          </cell>
          <cell r="EO97">
            <v>0</v>
          </cell>
          <cell r="EP97">
            <v>0</v>
          </cell>
          <cell r="EQ97">
            <v>0</v>
          </cell>
          <cell r="ER97">
            <v>0</v>
          </cell>
          <cell r="ES97">
            <v>0</v>
          </cell>
          <cell r="ET97">
            <v>0</v>
          </cell>
          <cell r="EU97">
            <v>0</v>
          </cell>
          <cell r="EV97">
            <v>0</v>
          </cell>
          <cell r="EW97">
            <v>0</v>
          </cell>
        </row>
        <row r="98">
          <cell r="A98">
            <v>42226</v>
          </cell>
          <cell r="B98">
            <v>7</v>
          </cell>
          <cell r="C98" t="str">
            <v>Mon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52.701000000000001</v>
          </cell>
          <cell r="BF98">
            <v>103.995</v>
          </cell>
          <cell r="BG98">
            <v>0</v>
          </cell>
          <cell r="BH98">
            <v>82.152222222222221</v>
          </cell>
          <cell r="BI98">
            <v>0</v>
          </cell>
          <cell r="BJ98">
            <v>186.14722222222224</v>
          </cell>
          <cell r="BK98">
            <v>0</v>
          </cell>
          <cell r="BL98">
            <v>0</v>
          </cell>
          <cell r="BM98">
            <v>0</v>
          </cell>
          <cell r="BN98">
            <v>0</v>
          </cell>
          <cell r="BO98">
            <v>0</v>
          </cell>
          <cell r="BP98">
            <v>0</v>
          </cell>
          <cell r="BQ98">
            <v>0</v>
          </cell>
          <cell r="BR98">
            <v>0</v>
          </cell>
          <cell r="BS98">
            <v>0</v>
          </cell>
          <cell r="BT98">
            <v>0</v>
          </cell>
          <cell r="BU98">
            <v>0</v>
          </cell>
          <cell r="BV98">
            <v>0</v>
          </cell>
          <cell r="BW98">
            <v>0</v>
          </cell>
          <cell r="BX98">
            <v>0</v>
          </cell>
          <cell r="BY98">
            <v>0</v>
          </cell>
          <cell r="BZ98">
            <v>0</v>
          </cell>
          <cell r="CA98">
            <v>0</v>
          </cell>
          <cell r="CB98">
            <v>0</v>
          </cell>
          <cell r="CC98">
            <v>0</v>
          </cell>
          <cell r="CD98">
            <v>0</v>
          </cell>
          <cell r="CE98">
            <v>0</v>
          </cell>
          <cell r="CF98">
            <v>0</v>
          </cell>
          <cell r="CG98">
            <v>0</v>
          </cell>
          <cell r="CH98">
            <v>0</v>
          </cell>
          <cell r="CI98">
            <v>0</v>
          </cell>
          <cell r="CJ98">
            <v>0</v>
          </cell>
          <cell r="CK98">
            <v>0</v>
          </cell>
          <cell r="CL98">
            <v>0</v>
          </cell>
          <cell r="CM98">
            <v>0</v>
          </cell>
          <cell r="CN98">
            <v>0</v>
          </cell>
          <cell r="CO98">
            <v>0</v>
          </cell>
          <cell r="CP98">
            <v>103.995</v>
          </cell>
          <cell r="CQ98">
            <v>0</v>
          </cell>
          <cell r="CR98">
            <v>9.1513888888888886</v>
          </cell>
          <cell r="CS98">
            <v>9.7088888888888896</v>
          </cell>
          <cell r="CT98">
            <v>0</v>
          </cell>
          <cell r="CU98">
            <v>0</v>
          </cell>
          <cell r="CV98">
            <v>58.89</v>
          </cell>
          <cell r="CW98">
            <v>0</v>
          </cell>
          <cell r="CX98">
            <v>1.9269444444444443</v>
          </cell>
          <cell r="CY98">
            <v>0</v>
          </cell>
          <cell r="CZ98">
            <v>0</v>
          </cell>
          <cell r="DA98">
            <v>0</v>
          </cell>
          <cell r="DB98">
            <v>0</v>
          </cell>
          <cell r="DC98">
            <v>0</v>
          </cell>
          <cell r="DD98">
            <v>0</v>
          </cell>
          <cell r="DE98">
            <v>0</v>
          </cell>
          <cell r="DF98">
            <v>0</v>
          </cell>
          <cell r="DG98">
            <v>0</v>
          </cell>
          <cell r="DH98">
            <v>0</v>
          </cell>
          <cell r="DI98">
            <v>0</v>
          </cell>
          <cell r="DJ98">
            <v>0</v>
          </cell>
          <cell r="DK98">
            <v>0</v>
          </cell>
          <cell r="DL98">
            <v>0</v>
          </cell>
          <cell r="DM98">
            <v>0</v>
          </cell>
          <cell r="DN98">
            <v>1.9269444444444443</v>
          </cell>
          <cell r="DO98">
            <v>183.67222222222225</v>
          </cell>
          <cell r="DP98">
            <v>183.67222222222225</v>
          </cell>
          <cell r="DQ98">
            <v>7.897905555555556</v>
          </cell>
          <cell r="DR98">
            <v>4.2999999999999997E-2</v>
          </cell>
          <cell r="DS98">
            <v>191.5701277777778</v>
          </cell>
          <cell r="DT98">
            <v>2.4750000000000001</v>
          </cell>
          <cell r="DU98">
            <v>0</v>
          </cell>
          <cell r="DV98">
            <v>0</v>
          </cell>
          <cell r="DW98">
            <v>0</v>
          </cell>
          <cell r="DX98">
            <v>0</v>
          </cell>
          <cell r="DY98">
            <v>0</v>
          </cell>
          <cell r="DZ98">
            <v>0</v>
          </cell>
          <cell r="EA98">
            <v>0.95877277085330781</v>
          </cell>
          <cell r="EB98">
            <v>52.701000000000001</v>
          </cell>
          <cell r="EC98">
            <v>10095.937304016668</v>
          </cell>
          <cell r="ED98">
            <v>0</v>
          </cell>
          <cell r="EE98">
            <v>2</v>
          </cell>
          <cell r="EF98">
            <v>0</v>
          </cell>
          <cell r="EG98">
            <v>0</v>
          </cell>
          <cell r="EH98">
            <v>0</v>
          </cell>
          <cell r="EI98">
            <v>0</v>
          </cell>
          <cell r="EJ98">
            <v>0</v>
          </cell>
          <cell r="EK98">
            <v>0</v>
          </cell>
          <cell r="EL98">
            <v>0</v>
          </cell>
          <cell r="EM98">
            <v>0</v>
          </cell>
          <cell r="EN98">
            <v>0</v>
          </cell>
          <cell r="EO98">
            <v>0</v>
          </cell>
          <cell r="EP98">
            <v>0</v>
          </cell>
          <cell r="EQ98">
            <v>0</v>
          </cell>
          <cell r="ER98">
            <v>0</v>
          </cell>
          <cell r="ES98">
            <v>0</v>
          </cell>
          <cell r="ET98">
            <v>0</v>
          </cell>
          <cell r="EU98">
            <v>0</v>
          </cell>
          <cell r="EV98">
            <v>0</v>
          </cell>
          <cell r="EW98">
            <v>0</v>
          </cell>
        </row>
        <row r="99">
          <cell r="A99">
            <v>42227</v>
          </cell>
          <cell r="B99">
            <v>7</v>
          </cell>
          <cell r="C99" t="str">
            <v>Tue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54.657671747558354</v>
          </cell>
          <cell r="BF99">
            <v>111.995</v>
          </cell>
          <cell r="BG99">
            <v>0</v>
          </cell>
          <cell r="BH99">
            <v>102.22805555555556</v>
          </cell>
          <cell r="BI99">
            <v>0</v>
          </cell>
          <cell r="BJ99">
            <v>214.22305555555556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>
            <v>0</v>
          </cell>
          <cell r="BQ99">
            <v>0</v>
          </cell>
          <cell r="BR99">
            <v>0</v>
          </cell>
          <cell r="BS99">
            <v>0</v>
          </cell>
          <cell r="BT99">
            <v>0</v>
          </cell>
          <cell r="BU99">
            <v>0</v>
          </cell>
          <cell r="BV99">
            <v>0</v>
          </cell>
          <cell r="BW99">
            <v>0</v>
          </cell>
          <cell r="BX99">
            <v>0</v>
          </cell>
          <cell r="BY99">
            <v>0</v>
          </cell>
          <cell r="BZ99">
            <v>0</v>
          </cell>
          <cell r="CA99">
            <v>0</v>
          </cell>
          <cell r="CB99">
            <v>0</v>
          </cell>
          <cell r="CC99">
            <v>0</v>
          </cell>
          <cell r="CD99">
            <v>0</v>
          </cell>
          <cell r="CE99">
            <v>0</v>
          </cell>
          <cell r="CF99">
            <v>0</v>
          </cell>
          <cell r="CG99">
            <v>0</v>
          </cell>
          <cell r="CH99">
            <v>0</v>
          </cell>
          <cell r="CI99">
            <v>0</v>
          </cell>
          <cell r="CJ99">
            <v>0</v>
          </cell>
          <cell r="CK99">
            <v>0</v>
          </cell>
          <cell r="CL99">
            <v>0</v>
          </cell>
          <cell r="CM99">
            <v>0</v>
          </cell>
          <cell r="CN99">
            <v>0</v>
          </cell>
          <cell r="CO99">
            <v>0</v>
          </cell>
          <cell r="CP99">
            <v>111.995</v>
          </cell>
          <cell r="CQ99">
            <v>0</v>
          </cell>
          <cell r="CR99">
            <v>9.4905555555555559</v>
          </cell>
          <cell r="CS99">
            <v>14.155833333333334</v>
          </cell>
          <cell r="CT99">
            <v>0</v>
          </cell>
          <cell r="CU99">
            <v>0</v>
          </cell>
          <cell r="CV99">
            <v>74.283333333333331</v>
          </cell>
          <cell r="CW99">
            <v>0</v>
          </cell>
          <cell r="CX99">
            <v>1.36</v>
          </cell>
          <cell r="CY99">
            <v>0</v>
          </cell>
          <cell r="CZ99">
            <v>0</v>
          </cell>
          <cell r="DA99">
            <v>0</v>
          </cell>
          <cell r="DB99">
            <v>0</v>
          </cell>
          <cell r="DC99">
            <v>0</v>
          </cell>
          <cell r="DD99">
            <v>0</v>
          </cell>
          <cell r="DE99">
            <v>0</v>
          </cell>
          <cell r="DF99">
            <v>0</v>
          </cell>
          <cell r="DG99">
            <v>0</v>
          </cell>
          <cell r="DH99">
            <v>0</v>
          </cell>
          <cell r="DI99">
            <v>0</v>
          </cell>
          <cell r="DJ99">
            <v>0</v>
          </cell>
          <cell r="DK99">
            <v>0</v>
          </cell>
          <cell r="DL99">
            <v>0</v>
          </cell>
          <cell r="DM99">
            <v>0</v>
          </cell>
          <cell r="DN99">
            <v>1.36</v>
          </cell>
          <cell r="DO99">
            <v>211.28472222222226</v>
          </cell>
          <cell r="DP99">
            <v>211.28472222222226</v>
          </cell>
          <cell r="DQ99">
            <v>9.0852430555555568</v>
          </cell>
          <cell r="DR99">
            <v>4.2999999999999997E-2</v>
          </cell>
          <cell r="DS99">
            <v>220.36996527777782</v>
          </cell>
          <cell r="DT99">
            <v>2.9383333333333335</v>
          </cell>
          <cell r="DU99">
            <v>0</v>
          </cell>
          <cell r="DV99">
            <v>0.35</v>
          </cell>
          <cell r="DW99">
            <v>1.5882382136731864E-3</v>
          </cell>
          <cell r="DX99">
            <v>19.099849999999996</v>
          </cell>
          <cell r="DY99">
            <v>0</v>
          </cell>
          <cell r="DZ99">
            <v>0</v>
          </cell>
          <cell r="EA99">
            <v>0.9587727708533077</v>
          </cell>
          <cell r="EB99">
            <v>54.570999999999998</v>
          </cell>
          <cell r="EC99">
            <v>12044.909225173613</v>
          </cell>
          <cell r="ED99">
            <v>0</v>
          </cell>
          <cell r="EE99">
            <v>2</v>
          </cell>
          <cell r="EF99">
            <v>0</v>
          </cell>
          <cell r="EG99">
            <v>0</v>
          </cell>
          <cell r="EH99">
            <v>0</v>
          </cell>
          <cell r="EI99">
            <v>0</v>
          </cell>
          <cell r="EJ99">
            <v>0</v>
          </cell>
          <cell r="EK99">
            <v>0</v>
          </cell>
          <cell r="EL99">
            <v>0</v>
          </cell>
          <cell r="EM99">
            <v>0</v>
          </cell>
          <cell r="EN99">
            <v>0</v>
          </cell>
          <cell r="EO99">
            <v>0</v>
          </cell>
          <cell r="EP99">
            <v>0</v>
          </cell>
          <cell r="EQ99">
            <v>0</v>
          </cell>
          <cell r="ER99">
            <v>0</v>
          </cell>
          <cell r="ES99">
            <v>0</v>
          </cell>
          <cell r="ET99">
            <v>0</v>
          </cell>
          <cell r="EU99">
            <v>0</v>
          </cell>
          <cell r="EV99">
            <v>0</v>
          </cell>
          <cell r="EW99">
            <v>0</v>
          </cell>
        </row>
        <row r="100">
          <cell r="A100">
            <v>42228</v>
          </cell>
          <cell r="B100">
            <v>7</v>
          </cell>
          <cell r="C100" t="str">
            <v>Wed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50.603477322201506</v>
          </cell>
          <cell r="BF100">
            <v>110.495</v>
          </cell>
          <cell r="BG100">
            <v>0</v>
          </cell>
          <cell r="BH100">
            <v>115.67916666666666</v>
          </cell>
          <cell r="BI100">
            <v>0</v>
          </cell>
          <cell r="BJ100">
            <v>226.17416666666668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>
            <v>0</v>
          </cell>
          <cell r="BQ100">
            <v>0</v>
          </cell>
          <cell r="BR100">
            <v>0</v>
          </cell>
          <cell r="BS100">
            <v>0</v>
          </cell>
          <cell r="BT100">
            <v>0</v>
          </cell>
          <cell r="BU100">
            <v>0</v>
          </cell>
          <cell r="BV100">
            <v>0</v>
          </cell>
          <cell r="BW100">
            <v>0</v>
          </cell>
          <cell r="BX100">
            <v>0</v>
          </cell>
          <cell r="BY100">
            <v>0</v>
          </cell>
          <cell r="BZ100">
            <v>0</v>
          </cell>
          <cell r="CA100">
            <v>0</v>
          </cell>
          <cell r="CB100">
            <v>0</v>
          </cell>
          <cell r="CC100">
            <v>0</v>
          </cell>
          <cell r="CD100">
            <v>0</v>
          </cell>
          <cell r="CE100">
            <v>0</v>
          </cell>
          <cell r="CF100">
            <v>0</v>
          </cell>
          <cell r="CG100">
            <v>0</v>
          </cell>
          <cell r="CH100">
            <v>0</v>
          </cell>
          <cell r="CI100">
            <v>0</v>
          </cell>
          <cell r="CJ100">
            <v>0</v>
          </cell>
          <cell r="CK100">
            <v>0</v>
          </cell>
          <cell r="CL100">
            <v>0</v>
          </cell>
          <cell r="CM100">
            <v>0</v>
          </cell>
          <cell r="CN100">
            <v>0</v>
          </cell>
          <cell r="CO100">
            <v>0</v>
          </cell>
          <cell r="CP100">
            <v>110.495</v>
          </cell>
          <cell r="CQ100">
            <v>0</v>
          </cell>
          <cell r="CR100">
            <v>8.8394444444444442</v>
          </cell>
          <cell r="CS100">
            <v>19.09611111111111</v>
          </cell>
          <cell r="CT100">
            <v>0</v>
          </cell>
          <cell r="CU100">
            <v>0</v>
          </cell>
          <cell r="CV100">
            <v>80.938611111111115</v>
          </cell>
          <cell r="CW100">
            <v>0</v>
          </cell>
          <cell r="CX100">
            <v>2.6349999999999998</v>
          </cell>
          <cell r="CY100">
            <v>0</v>
          </cell>
          <cell r="CZ100">
            <v>0</v>
          </cell>
          <cell r="DA100">
            <v>0</v>
          </cell>
          <cell r="DB100">
            <v>0</v>
          </cell>
          <cell r="DC100">
            <v>0</v>
          </cell>
          <cell r="DD100">
            <v>0</v>
          </cell>
          <cell r="DE100">
            <v>0</v>
          </cell>
          <cell r="DF100">
            <v>0</v>
          </cell>
          <cell r="DG100">
            <v>0</v>
          </cell>
          <cell r="DH100">
            <v>0</v>
          </cell>
          <cell r="DI100">
            <v>0</v>
          </cell>
          <cell r="DJ100">
            <v>0</v>
          </cell>
          <cell r="DK100">
            <v>0</v>
          </cell>
          <cell r="DL100">
            <v>0</v>
          </cell>
          <cell r="DM100">
            <v>0</v>
          </cell>
          <cell r="DN100">
            <v>2.6349999999999998</v>
          </cell>
          <cell r="DO100">
            <v>222.00416666666666</v>
          </cell>
          <cell r="DP100">
            <v>222.00416666666666</v>
          </cell>
          <cell r="DQ100">
            <v>9.5461791666666649</v>
          </cell>
          <cell r="DR100">
            <v>4.299999999999999E-2</v>
          </cell>
          <cell r="DS100">
            <v>231.55034583333332</v>
          </cell>
          <cell r="DT100">
            <v>4.17</v>
          </cell>
          <cell r="DU100">
            <v>0</v>
          </cell>
          <cell r="DV100">
            <v>0.08</v>
          </cell>
          <cell r="DW100">
            <v>3.4549721665102964E-4</v>
          </cell>
          <cell r="DX100">
            <v>4.0468799999999998</v>
          </cell>
          <cell r="DY100">
            <v>0</v>
          </cell>
          <cell r="DZ100">
            <v>0</v>
          </cell>
          <cell r="EA100">
            <v>0.95877277085330781</v>
          </cell>
          <cell r="EB100">
            <v>50.585999999999999</v>
          </cell>
          <cell r="EC100">
            <v>11717.252674324998</v>
          </cell>
          <cell r="ED100">
            <v>0</v>
          </cell>
          <cell r="EE100">
            <v>2</v>
          </cell>
          <cell r="EF100">
            <v>0</v>
          </cell>
          <cell r="EG100">
            <v>0</v>
          </cell>
          <cell r="EH100">
            <v>0</v>
          </cell>
          <cell r="EI100">
            <v>0</v>
          </cell>
          <cell r="EJ100">
            <v>0</v>
          </cell>
          <cell r="EK100">
            <v>0</v>
          </cell>
          <cell r="EL100">
            <v>0</v>
          </cell>
          <cell r="EM100">
            <v>0</v>
          </cell>
          <cell r="EN100">
            <v>0</v>
          </cell>
          <cell r="EO100">
            <v>0</v>
          </cell>
          <cell r="EP100">
            <v>0</v>
          </cell>
          <cell r="EQ100">
            <v>0</v>
          </cell>
          <cell r="ER100">
            <v>0</v>
          </cell>
          <cell r="ES100">
            <v>0</v>
          </cell>
          <cell r="ET100">
            <v>0</v>
          </cell>
          <cell r="EU100">
            <v>0</v>
          </cell>
          <cell r="EV100">
            <v>0</v>
          </cell>
          <cell r="EW100">
            <v>0</v>
          </cell>
        </row>
        <row r="101">
          <cell r="A101">
            <v>42229</v>
          </cell>
          <cell r="B101">
            <v>7</v>
          </cell>
          <cell r="C101" t="str">
            <v>Thu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54.044883269238937</v>
          </cell>
          <cell r="BF101">
            <v>111.995</v>
          </cell>
          <cell r="BG101">
            <v>0</v>
          </cell>
          <cell r="BH101">
            <v>77.578611111111115</v>
          </cell>
          <cell r="BI101">
            <v>0</v>
          </cell>
          <cell r="BJ101">
            <v>189.57361111111112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>
            <v>0</v>
          </cell>
          <cell r="BQ101">
            <v>0</v>
          </cell>
          <cell r="BR101">
            <v>0</v>
          </cell>
          <cell r="BS101">
            <v>0</v>
          </cell>
          <cell r="BT101">
            <v>0</v>
          </cell>
          <cell r="BU101">
            <v>0</v>
          </cell>
          <cell r="BV101">
            <v>0</v>
          </cell>
          <cell r="BW101">
            <v>0</v>
          </cell>
          <cell r="BX101">
            <v>0</v>
          </cell>
          <cell r="BY101">
            <v>0</v>
          </cell>
          <cell r="BZ101">
            <v>0</v>
          </cell>
          <cell r="CA101">
            <v>0</v>
          </cell>
          <cell r="CB101">
            <v>0</v>
          </cell>
          <cell r="CC101">
            <v>0</v>
          </cell>
          <cell r="CD101">
            <v>0</v>
          </cell>
          <cell r="CE101">
            <v>0</v>
          </cell>
          <cell r="CF101">
            <v>0</v>
          </cell>
          <cell r="CG101">
            <v>0</v>
          </cell>
          <cell r="CH101">
            <v>0</v>
          </cell>
          <cell r="CI101">
            <v>0</v>
          </cell>
          <cell r="CJ101">
            <v>0</v>
          </cell>
          <cell r="CK101">
            <v>0</v>
          </cell>
          <cell r="CL101">
            <v>0</v>
          </cell>
          <cell r="CM101">
            <v>0</v>
          </cell>
          <cell r="CN101">
            <v>0</v>
          </cell>
          <cell r="CO101">
            <v>0</v>
          </cell>
          <cell r="CP101">
            <v>111.995</v>
          </cell>
          <cell r="CQ101">
            <v>0</v>
          </cell>
          <cell r="CR101">
            <v>0</v>
          </cell>
          <cell r="CS101">
            <v>18.178888888888888</v>
          </cell>
          <cell r="CT101">
            <v>0</v>
          </cell>
          <cell r="CU101">
            <v>0</v>
          </cell>
          <cell r="CV101">
            <v>55.205277777777781</v>
          </cell>
          <cell r="CW101">
            <v>0</v>
          </cell>
          <cell r="CX101">
            <v>1.6483333333333334</v>
          </cell>
          <cell r="CY101">
            <v>0</v>
          </cell>
          <cell r="CZ101">
            <v>0</v>
          </cell>
          <cell r="DA101">
            <v>0</v>
          </cell>
          <cell r="DB101">
            <v>0</v>
          </cell>
          <cell r="DC101">
            <v>0</v>
          </cell>
          <cell r="DD101">
            <v>0</v>
          </cell>
          <cell r="DE101">
            <v>0</v>
          </cell>
          <cell r="DF101">
            <v>0</v>
          </cell>
          <cell r="DG101">
            <v>0</v>
          </cell>
          <cell r="DH101">
            <v>0</v>
          </cell>
          <cell r="DI101">
            <v>0</v>
          </cell>
          <cell r="DJ101">
            <v>0</v>
          </cell>
          <cell r="DK101">
            <v>0</v>
          </cell>
          <cell r="DL101">
            <v>0</v>
          </cell>
          <cell r="DM101">
            <v>0</v>
          </cell>
          <cell r="DN101">
            <v>1.6483333333333334</v>
          </cell>
          <cell r="DO101">
            <v>187.0275</v>
          </cell>
          <cell r="DP101">
            <v>187.0275</v>
          </cell>
          <cell r="DQ101">
            <v>8.0421824999999991</v>
          </cell>
          <cell r="DR101">
            <v>4.2999999999999997E-2</v>
          </cell>
          <cell r="DS101">
            <v>195.0696825</v>
          </cell>
          <cell r="DT101">
            <v>2.5461111111111112</v>
          </cell>
          <cell r="DU101">
            <v>0</v>
          </cell>
          <cell r="DV101">
            <v>0.22</v>
          </cell>
          <cell r="DW101">
            <v>1.1278021124579418E-3</v>
          </cell>
          <cell r="DX101">
            <v>11.876480000000001</v>
          </cell>
          <cell r="DY101">
            <v>0</v>
          </cell>
          <cell r="DZ101">
            <v>0</v>
          </cell>
          <cell r="EA101">
            <v>0.95877277085330781</v>
          </cell>
          <cell r="EB101">
            <v>53.984000000000002</v>
          </cell>
          <cell r="EC101">
            <v>10542.518220080001</v>
          </cell>
          <cell r="ED101">
            <v>0</v>
          </cell>
          <cell r="EE101">
            <v>2</v>
          </cell>
          <cell r="EF101">
            <v>0</v>
          </cell>
          <cell r="EG101">
            <v>0</v>
          </cell>
          <cell r="EH101">
            <v>0</v>
          </cell>
          <cell r="EI101">
            <v>0</v>
          </cell>
          <cell r="EJ101">
            <v>0</v>
          </cell>
          <cell r="EK101">
            <v>0</v>
          </cell>
          <cell r="EL101">
            <v>0</v>
          </cell>
          <cell r="EM101">
            <v>0</v>
          </cell>
          <cell r="EN101">
            <v>0</v>
          </cell>
          <cell r="EO101">
            <v>0</v>
          </cell>
          <cell r="EP101">
            <v>0</v>
          </cell>
          <cell r="EQ101">
            <v>0</v>
          </cell>
          <cell r="ER101">
            <v>0</v>
          </cell>
          <cell r="ES101">
            <v>0</v>
          </cell>
          <cell r="ET101">
            <v>0</v>
          </cell>
          <cell r="EU101">
            <v>0</v>
          </cell>
          <cell r="EV101">
            <v>0</v>
          </cell>
          <cell r="EW101">
            <v>0</v>
          </cell>
        </row>
        <row r="102">
          <cell r="A102">
            <v>42230</v>
          </cell>
          <cell r="B102">
            <v>7</v>
          </cell>
          <cell r="C102" t="str">
            <v>Fri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54.972679308978293</v>
          </cell>
          <cell r="BF102">
            <v>103.995</v>
          </cell>
          <cell r="BG102">
            <v>0</v>
          </cell>
          <cell r="BH102">
            <v>70.612499999999997</v>
          </cell>
          <cell r="BI102">
            <v>0</v>
          </cell>
          <cell r="BJ102">
            <v>174.60750000000002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  <cell r="BP102">
            <v>0</v>
          </cell>
          <cell r="BQ102">
            <v>0</v>
          </cell>
          <cell r="BR102">
            <v>0</v>
          </cell>
          <cell r="BS102">
            <v>0</v>
          </cell>
          <cell r="BT102">
            <v>0</v>
          </cell>
          <cell r="BU102">
            <v>0</v>
          </cell>
          <cell r="BV102">
            <v>0</v>
          </cell>
          <cell r="BW102">
            <v>0</v>
          </cell>
          <cell r="BX102">
            <v>0</v>
          </cell>
          <cell r="BY102">
            <v>0</v>
          </cell>
          <cell r="BZ102">
            <v>0</v>
          </cell>
          <cell r="CA102">
            <v>0</v>
          </cell>
          <cell r="CB102">
            <v>0</v>
          </cell>
          <cell r="CC102">
            <v>0</v>
          </cell>
          <cell r="CD102">
            <v>0</v>
          </cell>
          <cell r="CE102">
            <v>0</v>
          </cell>
          <cell r="CF102">
            <v>0</v>
          </cell>
          <cell r="CG102">
            <v>0</v>
          </cell>
          <cell r="CH102">
            <v>0</v>
          </cell>
          <cell r="CI102">
            <v>0</v>
          </cell>
          <cell r="CJ102">
            <v>0</v>
          </cell>
          <cell r="CK102">
            <v>0</v>
          </cell>
          <cell r="CL102">
            <v>0</v>
          </cell>
          <cell r="CM102">
            <v>0</v>
          </cell>
          <cell r="CN102">
            <v>0</v>
          </cell>
          <cell r="CO102">
            <v>0</v>
          </cell>
          <cell r="CP102">
            <v>103.995</v>
          </cell>
          <cell r="CQ102">
            <v>0</v>
          </cell>
          <cell r="CR102">
            <v>0</v>
          </cell>
          <cell r="CS102">
            <v>16.477499999999999</v>
          </cell>
          <cell r="CT102">
            <v>0</v>
          </cell>
          <cell r="CU102">
            <v>0</v>
          </cell>
          <cell r="CV102">
            <v>51.621111111111112</v>
          </cell>
          <cell r="CW102">
            <v>0</v>
          </cell>
          <cell r="CX102">
            <v>0.9375</v>
          </cell>
          <cell r="CY102">
            <v>0</v>
          </cell>
          <cell r="CZ102">
            <v>0</v>
          </cell>
          <cell r="DA102">
            <v>0</v>
          </cell>
          <cell r="DB102">
            <v>0</v>
          </cell>
          <cell r="DC102">
            <v>0</v>
          </cell>
          <cell r="DD102">
            <v>0</v>
          </cell>
          <cell r="DE102">
            <v>0</v>
          </cell>
          <cell r="DF102">
            <v>0</v>
          </cell>
          <cell r="DG102">
            <v>0</v>
          </cell>
          <cell r="DH102">
            <v>0</v>
          </cell>
          <cell r="DI102">
            <v>0</v>
          </cell>
          <cell r="DJ102">
            <v>0</v>
          </cell>
          <cell r="DK102">
            <v>0</v>
          </cell>
          <cell r="DL102">
            <v>0</v>
          </cell>
          <cell r="DM102">
            <v>0</v>
          </cell>
          <cell r="DN102">
            <v>0.9375</v>
          </cell>
          <cell r="DO102">
            <v>173.0311111111111</v>
          </cell>
          <cell r="DP102">
            <v>173.0311111111111</v>
          </cell>
          <cell r="DQ102">
            <v>7.4403377777777768</v>
          </cell>
          <cell r="DR102">
            <v>4.2999999999999997E-2</v>
          </cell>
          <cell r="DS102">
            <v>180.47144888888889</v>
          </cell>
          <cell r="DT102">
            <v>1.5763888888888888</v>
          </cell>
          <cell r="DU102">
            <v>0</v>
          </cell>
          <cell r="DV102">
            <v>4.47</v>
          </cell>
          <cell r="DW102">
            <v>2.4768460759419353E-2</v>
          </cell>
          <cell r="DX102">
            <v>239.78867999999997</v>
          </cell>
          <cell r="DY102">
            <v>0</v>
          </cell>
          <cell r="DZ102">
            <v>0</v>
          </cell>
          <cell r="EA102">
            <v>0.9587727708533077</v>
          </cell>
          <cell r="EB102">
            <v>53.643999999999998</v>
          </cell>
          <cell r="EC102">
            <v>9920.999084195555</v>
          </cell>
          <cell r="ED102">
            <v>0</v>
          </cell>
          <cell r="EE102">
            <v>2</v>
          </cell>
          <cell r="EF102">
            <v>0</v>
          </cell>
          <cell r="EG102">
            <v>0</v>
          </cell>
          <cell r="EH102">
            <v>0</v>
          </cell>
          <cell r="EI102">
            <v>0</v>
          </cell>
          <cell r="EJ102">
            <v>0</v>
          </cell>
          <cell r="EK102">
            <v>0</v>
          </cell>
          <cell r="EL102">
            <v>0</v>
          </cell>
          <cell r="EM102">
            <v>0</v>
          </cell>
          <cell r="EN102">
            <v>0</v>
          </cell>
          <cell r="EO102">
            <v>0</v>
          </cell>
          <cell r="EP102">
            <v>0</v>
          </cell>
          <cell r="EQ102">
            <v>0</v>
          </cell>
          <cell r="ER102">
            <v>0</v>
          </cell>
          <cell r="ES102">
            <v>0</v>
          </cell>
          <cell r="ET102">
            <v>0</v>
          </cell>
          <cell r="EU102">
            <v>0</v>
          </cell>
          <cell r="EV102">
            <v>0</v>
          </cell>
          <cell r="EW102">
            <v>0</v>
          </cell>
        </row>
        <row r="103">
          <cell r="A103">
            <v>42231</v>
          </cell>
          <cell r="B103">
            <v>7</v>
          </cell>
          <cell r="C103" t="str">
            <v>Sat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58.652000000000001</v>
          </cell>
          <cell r="BF103">
            <v>0</v>
          </cell>
          <cell r="BG103">
            <v>0</v>
          </cell>
          <cell r="BH103">
            <v>16.395833333333332</v>
          </cell>
          <cell r="BI103">
            <v>0</v>
          </cell>
          <cell r="BJ103">
            <v>16.395833333333332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>
            <v>0</v>
          </cell>
          <cell r="BQ103">
            <v>0</v>
          </cell>
          <cell r="BR103">
            <v>0</v>
          </cell>
          <cell r="BS103">
            <v>0</v>
          </cell>
          <cell r="BT103">
            <v>0</v>
          </cell>
          <cell r="BU103">
            <v>0</v>
          </cell>
          <cell r="BV103">
            <v>0</v>
          </cell>
          <cell r="BW103">
            <v>0</v>
          </cell>
          <cell r="BX103">
            <v>0</v>
          </cell>
          <cell r="BY103">
            <v>0</v>
          </cell>
          <cell r="BZ103">
            <v>0</v>
          </cell>
          <cell r="CA103">
            <v>0</v>
          </cell>
          <cell r="CB103">
            <v>0</v>
          </cell>
          <cell r="CC103">
            <v>0</v>
          </cell>
          <cell r="CD103">
            <v>0</v>
          </cell>
          <cell r="CE103">
            <v>0</v>
          </cell>
          <cell r="CF103">
            <v>0</v>
          </cell>
          <cell r="CG103">
            <v>0</v>
          </cell>
          <cell r="CH103">
            <v>0</v>
          </cell>
          <cell r="CI103">
            <v>0</v>
          </cell>
          <cell r="CJ103">
            <v>0</v>
          </cell>
          <cell r="CK103">
            <v>0</v>
          </cell>
          <cell r="CL103">
            <v>0</v>
          </cell>
          <cell r="CM103">
            <v>0</v>
          </cell>
          <cell r="CN103">
            <v>0</v>
          </cell>
          <cell r="CO103">
            <v>0</v>
          </cell>
          <cell r="CP103">
            <v>0</v>
          </cell>
          <cell r="CQ103">
            <v>0</v>
          </cell>
          <cell r="CR103">
            <v>0</v>
          </cell>
          <cell r="CS103">
            <v>6.9649999999999999</v>
          </cell>
          <cell r="CT103">
            <v>0</v>
          </cell>
          <cell r="CU103">
            <v>0</v>
          </cell>
          <cell r="CV103">
            <v>9.1183333333333341</v>
          </cell>
          <cell r="CW103">
            <v>0</v>
          </cell>
          <cell r="CX103">
            <v>0</v>
          </cell>
          <cell r="CY103">
            <v>0</v>
          </cell>
          <cell r="CZ103">
            <v>0</v>
          </cell>
          <cell r="DA103">
            <v>0</v>
          </cell>
          <cell r="DB103">
            <v>0</v>
          </cell>
          <cell r="DC103">
            <v>0</v>
          </cell>
          <cell r="DD103">
            <v>0</v>
          </cell>
          <cell r="DE103">
            <v>0</v>
          </cell>
          <cell r="DF103">
            <v>0</v>
          </cell>
          <cell r="DG103">
            <v>0</v>
          </cell>
          <cell r="DH103">
            <v>0</v>
          </cell>
          <cell r="DI103">
            <v>0</v>
          </cell>
          <cell r="DJ103">
            <v>0</v>
          </cell>
          <cell r="DK103">
            <v>0</v>
          </cell>
          <cell r="DL103">
            <v>0</v>
          </cell>
          <cell r="DM103">
            <v>0</v>
          </cell>
          <cell r="DN103">
            <v>0</v>
          </cell>
          <cell r="DO103">
            <v>16.083333333333336</v>
          </cell>
          <cell r="DP103">
            <v>16.083333333333336</v>
          </cell>
          <cell r="DQ103">
            <v>0.69158333333333333</v>
          </cell>
          <cell r="DR103">
            <v>4.2999999999999997E-2</v>
          </cell>
          <cell r="DS103">
            <v>16.77491666666667</v>
          </cell>
          <cell r="DT103">
            <v>0.3125</v>
          </cell>
          <cell r="DU103">
            <v>0</v>
          </cell>
          <cell r="DV103">
            <v>0</v>
          </cell>
          <cell r="DW103">
            <v>0</v>
          </cell>
          <cell r="DX103">
            <v>0</v>
          </cell>
          <cell r="DY103">
            <v>0</v>
          </cell>
          <cell r="DZ103">
            <v>0</v>
          </cell>
          <cell r="EA103">
            <v>0.9587727708533077</v>
          </cell>
          <cell r="EB103">
            <v>58.652000000000001</v>
          </cell>
          <cell r="EC103">
            <v>983.88241233333349</v>
          </cell>
          <cell r="ED103">
            <v>0</v>
          </cell>
          <cell r="EE103">
            <v>0</v>
          </cell>
          <cell r="EF103">
            <v>0</v>
          </cell>
          <cell r="EG103">
            <v>0</v>
          </cell>
          <cell r="EH103">
            <v>0</v>
          </cell>
          <cell r="EI103">
            <v>0</v>
          </cell>
          <cell r="EJ103">
            <v>0</v>
          </cell>
          <cell r="EK103">
            <v>0</v>
          </cell>
          <cell r="EL103">
            <v>0</v>
          </cell>
          <cell r="EM103">
            <v>0</v>
          </cell>
          <cell r="EN103">
            <v>0</v>
          </cell>
          <cell r="EO103">
            <v>0</v>
          </cell>
          <cell r="EP103">
            <v>0</v>
          </cell>
          <cell r="EQ103">
            <v>0</v>
          </cell>
          <cell r="ER103">
            <v>0</v>
          </cell>
          <cell r="ES103">
            <v>0</v>
          </cell>
          <cell r="ET103">
            <v>0</v>
          </cell>
          <cell r="EU103">
            <v>0</v>
          </cell>
          <cell r="EV103">
            <v>0</v>
          </cell>
          <cell r="EW103">
            <v>0</v>
          </cell>
        </row>
        <row r="104">
          <cell r="A104">
            <v>42232</v>
          </cell>
          <cell r="B104">
            <v>7</v>
          </cell>
          <cell r="C104" t="str">
            <v>Sun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83.789000000000001</v>
          </cell>
          <cell r="BF104">
            <v>0</v>
          </cell>
          <cell r="BG104">
            <v>0</v>
          </cell>
          <cell r="BH104">
            <v>31.467500000000001</v>
          </cell>
          <cell r="BI104">
            <v>0</v>
          </cell>
          <cell r="BJ104">
            <v>31.467500000000001</v>
          </cell>
          <cell r="BK104">
            <v>0</v>
          </cell>
          <cell r="BL104">
            <v>0</v>
          </cell>
          <cell r="BM104">
            <v>0</v>
          </cell>
          <cell r="BN104">
            <v>0</v>
          </cell>
          <cell r="BO104">
            <v>0</v>
          </cell>
          <cell r="BP104">
            <v>0</v>
          </cell>
          <cell r="BQ104">
            <v>0</v>
          </cell>
          <cell r="BR104">
            <v>0</v>
          </cell>
          <cell r="BS104">
            <v>0</v>
          </cell>
          <cell r="BT104">
            <v>0</v>
          </cell>
          <cell r="BU104">
            <v>0</v>
          </cell>
          <cell r="BV104">
            <v>0</v>
          </cell>
          <cell r="BW104">
            <v>0</v>
          </cell>
          <cell r="BX104">
            <v>0</v>
          </cell>
          <cell r="BY104">
            <v>0</v>
          </cell>
          <cell r="BZ104">
            <v>0</v>
          </cell>
          <cell r="CA104">
            <v>0</v>
          </cell>
          <cell r="CB104">
            <v>0</v>
          </cell>
          <cell r="CC104">
            <v>0</v>
          </cell>
          <cell r="CD104">
            <v>0</v>
          </cell>
          <cell r="CE104">
            <v>0</v>
          </cell>
          <cell r="CF104">
            <v>0</v>
          </cell>
          <cell r="CG104">
            <v>0</v>
          </cell>
          <cell r="CH104">
            <v>0</v>
          </cell>
          <cell r="CI104">
            <v>0</v>
          </cell>
          <cell r="CJ104">
            <v>0</v>
          </cell>
          <cell r="CK104">
            <v>0</v>
          </cell>
          <cell r="CL104">
            <v>0</v>
          </cell>
          <cell r="CM104">
            <v>0</v>
          </cell>
          <cell r="CN104">
            <v>0</v>
          </cell>
          <cell r="CO104">
            <v>0</v>
          </cell>
          <cell r="CP104">
            <v>0</v>
          </cell>
          <cell r="CQ104">
            <v>0</v>
          </cell>
          <cell r="CR104">
            <v>9.1516666666666673</v>
          </cell>
          <cell r="CS104">
            <v>0</v>
          </cell>
          <cell r="CT104">
            <v>0</v>
          </cell>
          <cell r="CU104">
            <v>0</v>
          </cell>
          <cell r="CV104">
            <v>21.024999999999999</v>
          </cell>
          <cell r="CW104">
            <v>0</v>
          </cell>
          <cell r="CX104">
            <v>0.53222222222222226</v>
          </cell>
          <cell r="CY104">
            <v>0</v>
          </cell>
          <cell r="CZ104">
            <v>0</v>
          </cell>
          <cell r="DA104">
            <v>0</v>
          </cell>
          <cell r="DB104">
            <v>0</v>
          </cell>
          <cell r="DC104">
            <v>0</v>
          </cell>
          <cell r="DD104">
            <v>0</v>
          </cell>
          <cell r="DE104">
            <v>0</v>
          </cell>
          <cell r="DF104">
            <v>0</v>
          </cell>
          <cell r="DG104">
            <v>0</v>
          </cell>
          <cell r="DH104">
            <v>0</v>
          </cell>
          <cell r="DI104">
            <v>0</v>
          </cell>
          <cell r="DJ104">
            <v>0</v>
          </cell>
          <cell r="DK104">
            <v>0</v>
          </cell>
          <cell r="DL104">
            <v>0</v>
          </cell>
          <cell r="DM104">
            <v>0</v>
          </cell>
          <cell r="DN104">
            <v>0.53222222222222226</v>
          </cell>
          <cell r="DO104">
            <v>30.70888888888889</v>
          </cell>
          <cell r="DP104">
            <v>30.70888888888889</v>
          </cell>
          <cell r="DQ104">
            <v>1.3204822222222221</v>
          </cell>
          <cell r="DR104">
            <v>4.2999999999999997E-2</v>
          </cell>
          <cell r="DS104">
            <v>32.029371111111111</v>
          </cell>
          <cell r="DT104">
            <v>0.75861111111111112</v>
          </cell>
          <cell r="DU104">
            <v>0</v>
          </cell>
          <cell r="DV104">
            <v>0</v>
          </cell>
          <cell r="DW104">
            <v>0</v>
          </cell>
          <cell r="DX104">
            <v>0</v>
          </cell>
          <cell r="DY104">
            <v>0</v>
          </cell>
          <cell r="DZ104">
            <v>0</v>
          </cell>
          <cell r="EA104">
            <v>0.95877277085330781</v>
          </cell>
          <cell r="EB104">
            <v>83.789000000000001</v>
          </cell>
          <cell r="EC104">
            <v>2683.7089760288891</v>
          </cell>
          <cell r="ED104">
            <v>0</v>
          </cell>
          <cell r="EE104">
            <v>0</v>
          </cell>
          <cell r="EF104">
            <v>0</v>
          </cell>
          <cell r="EG104">
            <v>0</v>
          </cell>
          <cell r="EH104">
            <v>0</v>
          </cell>
          <cell r="EI104">
            <v>0</v>
          </cell>
          <cell r="EJ104">
            <v>0</v>
          </cell>
          <cell r="EK104">
            <v>0</v>
          </cell>
          <cell r="EL104">
            <v>0</v>
          </cell>
          <cell r="EM104">
            <v>0</v>
          </cell>
          <cell r="EN104">
            <v>0</v>
          </cell>
          <cell r="EO104">
            <v>0</v>
          </cell>
          <cell r="EP104">
            <v>0</v>
          </cell>
          <cell r="EQ104">
            <v>0</v>
          </cell>
          <cell r="ER104">
            <v>0</v>
          </cell>
          <cell r="ES104">
            <v>0</v>
          </cell>
          <cell r="ET104">
            <v>0</v>
          </cell>
          <cell r="EU104">
            <v>0</v>
          </cell>
          <cell r="EV104">
            <v>0</v>
          </cell>
          <cell r="EW104">
            <v>0</v>
          </cell>
        </row>
        <row r="105">
          <cell r="A105">
            <v>42233</v>
          </cell>
          <cell r="B105">
            <v>8</v>
          </cell>
          <cell r="C105" t="str">
            <v>Mon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57.045608861773189</v>
          </cell>
          <cell r="BF105">
            <v>103.995</v>
          </cell>
          <cell r="BG105">
            <v>0</v>
          </cell>
          <cell r="BH105">
            <v>105.86305555555556</v>
          </cell>
          <cell r="BI105">
            <v>0</v>
          </cell>
          <cell r="BJ105">
            <v>209.85805555555555</v>
          </cell>
          <cell r="BK105">
            <v>0</v>
          </cell>
          <cell r="BL105">
            <v>0</v>
          </cell>
          <cell r="BM105">
            <v>0</v>
          </cell>
          <cell r="BN105">
            <v>0</v>
          </cell>
          <cell r="BO105">
            <v>0</v>
          </cell>
          <cell r="BP105">
            <v>0</v>
          </cell>
          <cell r="BQ105">
            <v>0</v>
          </cell>
          <cell r="BR105">
            <v>0</v>
          </cell>
          <cell r="BS105">
            <v>0</v>
          </cell>
          <cell r="BT105">
            <v>0</v>
          </cell>
          <cell r="BU105">
            <v>0</v>
          </cell>
          <cell r="BV105">
            <v>0</v>
          </cell>
          <cell r="BW105">
            <v>0</v>
          </cell>
          <cell r="BX105">
            <v>0</v>
          </cell>
          <cell r="BY105">
            <v>0</v>
          </cell>
          <cell r="BZ105">
            <v>0</v>
          </cell>
          <cell r="CA105">
            <v>0</v>
          </cell>
          <cell r="CB105">
            <v>0</v>
          </cell>
          <cell r="CC105">
            <v>0</v>
          </cell>
          <cell r="CD105">
            <v>0</v>
          </cell>
          <cell r="CE105">
            <v>0</v>
          </cell>
          <cell r="CF105">
            <v>0</v>
          </cell>
          <cell r="CG105">
            <v>0</v>
          </cell>
          <cell r="CH105">
            <v>0</v>
          </cell>
          <cell r="CI105">
            <v>0</v>
          </cell>
          <cell r="CJ105">
            <v>0</v>
          </cell>
          <cell r="CK105">
            <v>0</v>
          </cell>
          <cell r="CL105">
            <v>0</v>
          </cell>
          <cell r="CM105">
            <v>0</v>
          </cell>
          <cell r="CN105">
            <v>0</v>
          </cell>
          <cell r="CO105">
            <v>0</v>
          </cell>
          <cell r="CP105">
            <v>103.995</v>
          </cell>
          <cell r="CQ105">
            <v>0</v>
          </cell>
          <cell r="CR105">
            <v>9.3008333333333333</v>
          </cell>
          <cell r="CS105">
            <v>16.355833333333333</v>
          </cell>
          <cell r="CT105">
            <v>0</v>
          </cell>
          <cell r="CU105">
            <v>0</v>
          </cell>
          <cell r="CV105">
            <v>62.044444444444444</v>
          </cell>
          <cell r="CW105">
            <v>0</v>
          </cell>
          <cell r="CX105">
            <v>1.9280555555555556</v>
          </cell>
          <cell r="CY105">
            <v>0</v>
          </cell>
          <cell r="CZ105">
            <v>0</v>
          </cell>
          <cell r="DA105">
            <v>0</v>
          </cell>
          <cell r="DB105">
            <v>0</v>
          </cell>
          <cell r="DC105">
            <v>0</v>
          </cell>
          <cell r="DD105">
            <v>0</v>
          </cell>
          <cell r="DE105">
            <v>0</v>
          </cell>
          <cell r="DF105">
            <v>0</v>
          </cell>
          <cell r="DG105">
            <v>0</v>
          </cell>
          <cell r="DH105">
            <v>0</v>
          </cell>
          <cell r="DI105">
            <v>0</v>
          </cell>
          <cell r="DJ105">
            <v>0</v>
          </cell>
          <cell r="DK105">
            <v>0</v>
          </cell>
          <cell r="DL105">
            <v>9.9027777777777786</v>
          </cell>
          <cell r="DM105">
            <v>0</v>
          </cell>
          <cell r="DN105">
            <v>11.830833333333334</v>
          </cell>
          <cell r="DO105">
            <v>203.52694444444447</v>
          </cell>
          <cell r="DP105">
            <v>203.52694444444447</v>
          </cell>
          <cell r="DQ105">
            <v>8.751658611111111</v>
          </cell>
          <cell r="DR105">
            <v>4.2999999999999997E-2</v>
          </cell>
          <cell r="DS105">
            <v>212.27860305555558</v>
          </cell>
          <cell r="DT105">
            <v>6.3311111111111114</v>
          </cell>
          <cell r="DU105">
            <v>0</v>
          </cell>
          <cell r="DV105">
            <v>17.5</v>
          </cell>
          <cell r="DW105">
            <v>8.2438831554869724E-2</v>
          </cell>
          <cell r="DX105">
            <v>922.26750000000004</v>
          </cell>
          <cell r="DY105">
            <v>0</v>
          </cell>
          <cell r="DZ105">
            <v>0</v>
          </cell>
          <cell r="EA105">
            <v>0.95877277085330781</v>
          </cell>
          <cell r="EB105">
            <v>52.701000000000001</v>
          </cell>
          <cell r="EC105">
            <v>12109.562159630834</v>
          </cell>
          <cell r="ED105">
            <v>0</v>
          </cell>
          <cell r="EE105">
            <v>1</v>
          </cell>
          <cell r="EF105">
            <v>0</v>
          </cell>
          <cell r="EG105">
            <v>0</v>
          </cell>
          <cell r="EH105">
            <v>0</v>
          </cell>
          <cell r="EI105">
            <v>0</v>
          </cell>
          <cell r="EJ105">
            <v>0</v>
          </cell>
          <cell r="EK105">
            <v>0</v>
          </cell>
          <cell r="EL105">
            <v>0</v>
          </cell>
          <cell r="EM105">
            <v>0</v>
          </cell>
          <cell r="EN105">
            <v>0</v>
          </cell>
          <cell r="EO105">
            <v>0</v>
          </cell>
          <cell r="EP105">
            <v>0</v>
          </cell>
          <cell r="EQ105">
            <v>0</v>
          </cell>
          <cell r="ER105">
            <v>0</v>
          </cell>
          <cell r="ES105">
            <v>0</v>
          </cell>
          <cell r="ET105">
            <v>0</v>
          </cell>
          <cell r="EU105">
            <v>0</v>
          </cell>
          <cell r="EV105">
            <v>0</v>
          </cell>
          <cell r="EW105">
            <v>0</v>
          </cell>
        </row>
        <row r="106">
          <cell r="A106">
            <v>42217</v>
          </cell>
          <cell r="B106">
            <v>5</v>
          </cell>
          <cell r="C106" t="str">
            <v>Sat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58.652000000000001</v>
          </cell>
          <cell r="BF106">
            <v>103.995</v>
          </cell>
          <cell r="BG106">
            <v>0</v>
          </cell>
          <cell r="BH106">
            <v>17.395</v>
          </cell>
          <cell r="BI106">
            <v>0</v>
          </cell>
          <cell r="BJ106">
            <v>121.39</v>
          </cell>
          <cell r="BK106">
            <v>0</v>
          </cell>
          <cell r="BL106">
            <v>0</v>
          </cell>
          <cell r="BM106">
            <v>0</v>
          </cell>
          <cell r="BN106">
            <v>0</v>
          </cell>
          <cell r="BO106">
            <v>0</v>
          </cell>
          <cell r="BP106">
            <v>0</v>
          </cell>
          <cell r="BQ106">
            <v>0</v>
          </cell>
          <cell r="BR106">
            <v>0</v>
          </cell>
          <cell r="BS106">
            <v>0</v>
          </cell>
          <cell r="BT106">
            <v>0</v>
          </cell>
          <cell r="BU106">
            <v>0</v>
          </cell>
          <cell r="BV106">
            <v>0</v>
          </cell>
          <cell r="BW106">
            <v>0</v>
          </cell>
          <cell r="BX106">
            <v>0</v>
          </cell>
          <cell r="BY106">
            <v>0</v>
          </cell>
          <cell r="BZ106">
            <v>0</v>
          </cell>
          <cell r="CA106">
            <v>0</v>
          </cell>
          <cell r="CB106">
            <v>0</v>
          </cell>
          <cell r="CC106">
            <v>0</v>
          </cell>
          <cell r="CD106">
            <v>0</v>
          </cell>
          <cell r="CE106">
            <v>0</v>
          </cell>
          <cell r="CF106">
            <v>0</v>
          </cell>
          <cell r="CG106">
            <v>0</v>
          </cell>
          <cell r="CH106">
            <v>0</v>
          </cell>
          <cell r="CI106">
            <v>0</v>
          </cell>
          <cell r="CJ106">
            <v>0</v>
          </cell>
          <cell r="CK106">
            <v>0</v>
          </cell>
          <cell r="CL106">
            <v>0</v>
          </cell>
          <cell r="CM106">
            <v>0</v>
          </cell>
          <cell r="CN106">
            <v>0</v>
          </cell>
          <cell r="CO106">
            <v>0</v>
          </cell>
          <cell r="CP106">
            <v>103.995</v>
          </cell>
          <cell r="CQ106">
            <v>0</v>
          </cell>
          <cell r="CR106">
            <v>0</v>
          </cell>
          <cell r="CS106">
            <v>7.1388888888888893</v>
          </cell>
          <cell r="CT106">
            <v>0</v>
          </cell>
          <cell r="CU106">
            <v>0</v>
          </cell>
          <cell r="CV106">
            <v>10.25611111111111</v>
          </cell>
          <cell r="CW106">
            <v>0</v>
          </cell>
          <cell r="CX106">
            <v>0</v>
          </cell>
          <cell r="CY106">
            <v>0</v>
          </cell>
          <cell r="CZ106">
            <v>0</v>
          </cell>
          <cell r="DA106">
            <v>0</v>
          </cell>
          <cell r="DB106">
            <v>0</v>
          </cell>
          <cell r="DC106">
            <v>0</v>
          </cell>
          <cell r="DD106">
            <v>0</v>
          </cell>
          <cell r="DE106">
            <v>0</v>
          </cell>
          <cell r="DF106">
            <v>0</v>
          </cell>
          <cell r="DG106">
            <v>0</v>
          </cell>
          <cell r="DH106">
            <v>0</v>
          </cell>
          <cell r="DI106">
            <v>0</v>
          </cell>
          <cell r="DJ106">
            <v>0</v>
          </cell>
          <cell r="DK106">
            <v>0</v>
          </cell>
          <cell r="DL106">
            <v>0</v>
          </cell>
          <cell r="DM106">
            <v>0</v>
          </cell>
          <cell r="DN106">
            <v>0</v>
          </cell>
          <cell r="DO106">
            <v>121.39</v>
          </cell>
          <cell r="DP106">
            <v>121.39</v>
          </cell>
          <cell r="DQ106">
            <v>5.2197699999999996</v>
          </cell>
          <cell r="DR106">
            <v>4.2999999999999997E-2</v>
          </cell>
          <cell r="DS106">
            <v>126.60977</v>
          </cell>
          <cell r="DT106">
            <v>0</v>
          </cell>
          <cell r="DU106">
            <v>0</v>
          </cell>
          <cell r="DV106">
            <v>0</v>
          </cell>
          <cell r="DW106">
            <v>0</v>
          </cell>
          <cell r="DX106">
            <v>0</v>
          </cell>
          <cell r="DY106">
            <v>0</v>
          </cell>
          <cell r="DZ106">
            <v>0</v>
          </cell>
          <cell r="EA106">
            <v>0.95877277085330781</v>
          </cell>
          <cell r="EB106">
            <v>58.652000000000001</v>
          </cell>
          <cell r="EC106">
            <v>7425.9162300400003</v>
          </cell>
          <cell r="ED106">
            <v>0</v>
          </cell>
          <cell r="EE106">
            <v>0</v>
          </cell>
          <cell r="EF106">
            <v>0</v>
          </cell>
          <cell r="EG106">
            <v>0</v>
          </cell>
          <cell r="EH106">
            <v>0</v>
          </cell>
          <cell r="EI106">
            <v>0</v>
          </cell>
          <cell r="EJ106">
            <v>0</v>
          </cell>
          <cell r="EK106">
            <v>0</v>
          </cell>
          <cell r="EL106">
            <v>0</v>
          </cell>
          <cell r="EM106">
            <v>0</v>
          </cell>
          <cell r="EN106">
            <v>0</v>
          </cell>
          <cell r="EO106">
            <v>0</v>
          </cell>
          <cell r="EP106">
            <v>0</v>
          </cell>
          <cell r="EQ106">
            <v>0</v>
          </cell>
          <cell r="ER106">
            <v>0</v>
          </cell>
          <cell r="ES106">
            <v>0</v>
          </cell>
          <cell r="ET106">
            <v>0</v>
          </cell>
          <cell r="EU106">
            <v>0</v>
          </cell>
          <cell r="EV106">
            <v>0</v>
          </cell>
          <cell r="EW106">
            <v>0</v>
          </cell>
        </row>
        <row r="107">
          <cell r="A107">
            <v>42234</v>
          </cell>
          <cell r="B107">
            <v>8</v>
          </cell>
          <cell r="C107" t="str">
            <v>Tue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55.104356412770208</v>
          </cell>
          <cell r="BF107">
            <v>119.995</v>
          </cell>
          <cell r="BG107">
            <v>0</v>
          </cell>
          <cell r="BH107">
            <v>116.10861111111112</v>
          </cell>
          <cell r="BI107">
            <v>0</v>
          </cell>
          <cell r="BJ107">
            <v>236.10361111111112</v>
          </cell>
          <cell r="BK107">
            <v>0</v>
          </cell>
          <cell r="BL107">
            <v>0</v>
          </cell>
          <cell r="BM107">
            <v>0</v>
          </cell>
          <cell r="BN107">
            <v>0</v>
          </cell>
          <cell r="BO107">
            <v>0</v>
          </cell>
          <cell r="BP107">
            <v>0</v>
          </cell>
          <cell r="BQ107">
            <v>0</v>
          </cell>
          <cell r="BR107">
            <v>0</v>
          </cell>
          <cell r="BS107">
            <v>0</v>
          </cell>
          <cell r="BT107">
            <v>0</v>
          </cell>
          <cell r="BU107">
            <v>0</v>
          </cell>
          <cell r="BV107">
            <v>0</v>
          </cell>
          <cell r="BW107">
            <v>0</v>
          </cell>
          <cell r="BX107">
            <v>0</v>
          </cell>
          <cell r="BY107">
            <v>0</v>
          </cell>
          <cell r="BZ107">
            <v>0</v>
          </cell>
          <cell r="CA107">
            <v>0</v>
          </cell>
          <cell r="CB107">
            <v>0</v>
          </cell>
          <cell r="CC107">
            <v>0</v>
          </cell>
          <cell r="CD107">
            <v>0</v>
          </cell>
          <cell r="CE107">
            <v>0</v>
          </cell>
          <cell r="CF107">
            <v>0</v>
          </cell>
          <cell r="CG107">
            <v>0</v>
          </cell>
          <cell r="CH107">
            <v>0</v>
          </cell>
          <cell r="CI107">
            <v>0</v>
          </cell>
          <cell r="CJ107">
            <v>0</v>
          </cell>
          <cell r="CK107">
            <v>0</v>
          </cell>
          <cell r="CL107">
            <v>0</v>
          </cell>
          <cell r="CM107">
            <v>0</v>
          </cell>
          <cell r="CN107">
            <v>0</v>
          </cell>
          <cell r="CO107">
            <v>0</v>
          </cell>
          <cell r="CP107">
            <v>119.995</v>
          </cell>
          <cell r="CQ107">
            <v>0</v>
          </cell>
          <cell r="CR107">
            <v>9.0574999999999992</v>
          </cell>
          <cell r="CS107">
            <v>13.483888888888888</v>
          </cell>
          <cell r="CT107">
            <v>0</v>
          </cell>
          <cell r="CU107">
            <v>0</v>
          </cell>
          <cell r="CV107">
            <v>79.81305555555555</v>
          </cell>
          <cell r="CW107">
            <v>0</v>
          </cell>
          <cell r="CX107">
            <v>2.4669444444444446</v>
          </cell>
          <cell r="CY107">
            <v>0</v>
          </cell>
          <cell r="CZ107">
            <v>0</v>
          </cell>
          <cell r="DA107">
            <v>0</v>
          </cell>
          <cell r="DB107">
            <v>0</v>
          </cell>
          <cell r="DC107">
            <v>0</v>
          </cell>
          <cell r="DD107">
            <v>0</v>
          </cell>
          <cell r="DE107">
            <v>0</v>
          </cell>
          <cell r="DF107">
            <v>0</v>
          </cell>
          <cell r="DG107">
            <v>0</v>
          </cell>
          <cell r="DH107">
            <v>0</v>
          </cell>
          <cell r="DI107">
            <v>0</v>
          </cell>
          <cell r="DJ107">
            <v>0</v>
          </cell>
          <cell r="DK107">
            <v>0</v>
          </cell>
          <cell r="DL107">
            <v>7.6727777777777781</v>
          </cell>
          <cell r="DM107">
            <v>0</v>
          </cell>
          <cell r="DN107">
            <v>10.139722222222222</v>
          </cell>
          <cell r="DO107">
            <v>232.48916666666665</v>
          </cell>
          <cell r="DP107">
            <v>232.48916666666665</v>
          </cell>
          <cell r="DQ107">
            <v>9.9970341666666656</v>
          </cell>
          <cell r="DR107">
            <v>4.2999999999999997E-2</v>
          </cell>
          <cell r="DS107">
            <v>242.48620083333333</v>
          </cell>
          <cell r="DT107">
            <v>3.611388888888889</v>
          </cell>
          <cell r="DU107">
            <v>3.0555555555555557E-3</v>
          </cell>
          <cell r="DV107">
            <v>2.37</v>
          </cell>
          <cell r="DW107">
            <v>9.7736235870739072E-3</v>
          </cell>
          <cell r="DX107">
            <v>129.33327</v>
          </cell>
          <cell r="DY107">
            <v>0</v>
          </cell>
          <cell r="DZ107">
            <v>0</v>
          </cell>
          <cell r="EA107">
            <v>0.9587727708533077</v>
          </cell>
          <cell r="EB107">
            <v>54.570999999999998</v>
          </cell>
          <cell r="EC107">
            <v>13362.047735675831</v>
          </cell>
          <cell r="ED107">
            <v>0</v>
          </cell>
          <cell r="EE107">
            <v>1</v>
          </cell>
          <cell r="EF107">
            <v>0.18333333333333335</v>
          </cell>
          <cell r="EG107">
            <v>0</v>
          </cell>
          <cell r="EH107">
            <v>0</v>
          </cell>
          <cell r="EI107">
            <v>0</v>
          </cell>
          <cell r="EJ107">
            <v>0</v>
          </cell>
          <cell r="EK107">
            <v>0</v>
          </cell>
          <cell r="EL107">
            <v>0</v>
          </cell>
          <cell r="EM107">
            <v>0</v>
          </cell>
          <cell r="EN107">
            <v>0</v>
          </cell>
          <cell r="EO107">
            <v>0</v>
          </cell>
          <cell r="EP107">
            <v>0</v>
          </cell>
          <cell r="EQ107">
            <v>0</v>
          </cell>
          <cell r="ER107">
            <v>0</v>
          </cell>
          <cell r="ES107">
            <v>0</v>
          </cell>
          <cell r="ET107">
            <v>0</v>
          </cell>
          <cell r="EU107">
            <v>0</v>
          </cell>
          <cell r="EV107">
            <v>0</v>
          </cell>
          <cell r="EW107">
            <v>0</v>
          </cell>
        </row>
        <row r="108">
          <cell r="A108">
            <v>42235</v>
          </cell>
          <cell r="B108">
            <v>8</v>
          </cell>
          <cell r="C108" t="str">
            <v>Wed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53.909502070043779</v>
          </cell>
          <cell r="BF108">
            <v>118.495</v>
          </cell>
          <cell r="BG108">
            <v>0</v>
          </cell>
          <cell r="BH108">
            <v>106.56222222230423</v>
          </cell>
          <cell r="BI108">
            <v>0</v>
          </cell>
          <cell r="BJ108">
            <v>225.05722222230423</v>
          </cell>
          <cell r="BK108">
            <v>0</v>
          </cell>
          <cell r="BL108">
            <v>0</v>
          </cell>
          <cell r="BM108">
            <v>0</v>
          </cell>
          <cell r="BN108">
            <v>0</v>
          </cell>
          <cell r="BO108">
            <v>0</v>
          </cell>
          <cell r="BP108">
            <v>0</v>
          </cell>
          <cell r="BQ108">
            <v>0</v>
          </cell>
          <cell r="BR108">
            <v>0</v>
          </cell>
          <cell r="BS108">
            <v>0</v>
          </cell>
          <cell r="BT108">
            <v>0</v>
          </cell>
          <cell r="BU108">
            <v>0</v>
          </cell>
          <cell r="BV108">
            <v>0</v>
          </cell>
          <cell r="BW108">
            <v>0</v>
          </cell>
          <cell r="BX108">
            <v>0</v>
          </cell>
          <cell r="BY108">
            <v>0</v>
          </cell>
          <cell r="BZ108">
            <v>0</v>
          </cell>
          <cell r="CA108">
            <v>0</v>
          </cell>
          <cell r="CB108">
            <v>0</v>
          </cell>
          <cell r="CC108">
            <v>0</v>
          </cell>
          <cell r="CD108">
            <v>0</v>
          </cell>
          <cell r="CE108">
            <v>0</v>
          </cell>
          <cell r="CF108">
            <v>0</v>
          </cell>
          <cell r="CG108">
            <v>0</v>
          </cell>
          <cell r="CH108">
            <v>0</v>
          </cell>
          <cell r="CI108">
            <v>0</v>
          </cell>
          <cell r="CJ108">
            <v>0</v>
          </cell>
          <cell r="CK108">
            <v>0</v>
          </cell>
          <cell r="CL108">
            <v>0</v>
          </cell>
          <cell r="CM108">
            <v>0</v>
          </cell>
          <cell r="CN108">
            <v>0</v>
          </cell>
          <cell r="CO108">
            <v>0</v>
          </cell>
          <cell r="CP108">
            <v>118.495</v>
          </cell>
          <cell r="CQ108">
            <v>0</v>
          </cell>
          <cell r="CR108">
            <v>9.1111111111111107</v>
          </cell>
          <cell r="CS108">
            <v>18.605555555555554</v>
          </cell>
          <cell r="CT108">
            <v>0</v>
          </cell>
          <cell r="CU108">
            <v>0</v>
          </cell>
          <cell r="CV108">
            <v>66.385277777859784</v>
          </cell>
          <cell r="CW108">
            <v>0</v>
          </cell>
          <cell r="CX108">
            <v>8.7711111111111109</v>
          </cell>
          <cell r="CY108">
            <v>0</v>
          </cell>
          <cell r="CZ108">
            <v>0</v>
          </cell>
          <cell r="DA108">
            <v>0</v>
          </cell>
          <cell r="DB108">
            <v>0</v>
          </cell>
          <cell r="DC108">
            <v>0</v>
          </cell>
          <cell r="DD108">
            <v>0</v>
          </cell>
          <cell r="DE108">
            <v>0</v>
          </cell>
          <cell r="DF108">
            <v>0</v>
          </cell>
          <cell r="DG108">
            <v>0</v>
          </cell>
          <cell r="DH108">
            <v>0</v>
          </cell>
          <cell r="DI108">
            <v>0</v>
          </cell>
          <cell r="DJ108">
            <v>0</v>
          </cell>
          <cell r="DK108">
            <v>0</v>
          </cell>
          <cell r="DL108">
            <v>0</v>
          </cell>
          <cell r="DM108">
            <v>0</v>
          </cell>
          <cell r="DN108">
            <v>8.7711111111111109</v>
          </cell>
          <cell r="DO108">
            <v>221.36805555563757</v>
          </cell>
          <cell r="DP108">
            <v>221.36805555563757</v>
          </cell>
          <cell r="DQ108">
            <v>9.5188263888924141</v>
          </cell>
          <cell r="DR108">
            <v>4.2999999999999997E-2</v>
          </cell>
          <cell r="DS108">
            <v>230.88688194452999</v>
          </cell>
          <cell r="DT108">
            <v>3.6891666666666665</v>
          </cell>
          <cell r="DU108">
            <v>1.0555555555555556E-2</v>
          </cell>
          <cell r="DV108">
            <v>15.17</v>
          </cell>
          <cell r="DW108">
            <v>6.5700036967615116E-2</v>
          </cell>
          <cell r="DX108">
            <v>767.38961999999992</v>
          </cell>
          <cell r="DY108">
            <v>0</v>
          </cell>
          <cell r="DZ108">
            <v>0</v>
          </cell>
          <cell r="EA108">
            <v>0.9587727708533077</v>
          </cell>
          <cell r="EB108">
            <v>50.585999999999999</v>
          </cell>
          <cell r="EC108">
            <v>12447.033430045994</v>
          </cell>
          <cell r="ED108">
            <v>0</v>
          </cell>
          <cell r="EE108">
            <v>3</v>
          </cell>
          <cell r="EF108">
            <v>0.21111111111111111</v>
          </cell>
          <cell r="EG108">
            <v>0</v>
          </cell>
          <cell r="EH108">
            <v>0</v>
          </cell>
          <cell r="EI108">
            <v>0</v>
          </cell>
          <cell r="EJ108">
            <v>0</v>
          </cell>
          <cell r="EK108">
            <v>0</v>
          </cell>
          <cell r="EL108">
            <v>0</v>
          </cell>
          <cell r="EM108">
            <v>0</v>
          </cell>
          <cell r="EN108">
            <v>0</v>
          </cell>
          <cell r="EO108">
            <v>0</v>
          </cell>
          <cell r="EP108">
            <v>0</v>
          </cell>
          <cell r="EQ108">
            <v>0</v>
          </cell>
          <cell r="ER108">
            <v>0</v>
          </cell>
          <cell r="ES108">
            <v>0</v>
          </cell>
          <cell r="ET108">
            <v>0</v>
          </cell>
          <cell r="EU108">
            <v>0</v>
          </cell>
          <cell r="EV108">
            <v>0</v>
          </cell>
          <cell r="EW108">
            <v>0</v>
          </cell>
        </row>
        <row r="109">
          <cell r="A109">
            <v>42236</v>
          </cell>
          <cell r="B109">
            <v>8</v>
          </cell>
          <cell r="C109" t="str">
            <v>Thu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54.304271492822004</v>
          </cell>
          <cell r="BF109">
            <v>119.995</v>
          </cell>
          <cell r="BG109">
            <v>0</v>
          </cell>
          <cell r="BH109">
            <v>88.490555555555559</v>
          </cell>
          <cell r="BI109">
            <v>0</v>
          </cell>
          <cell r="BJ109">
            <v>208.48555555555555</v>
          </cell>
          <cell r="BK109">
            <v>0</v>
          </cell>
          <cell r="BL109">
            <v>0</v>
          </cell>
          <cell r="BM109">
            <v>0</v>
          </cell>
          <cell r="BN109">
            <v>0</v>
          </cell>
          <cell r="BO109">
            <v>0</v>
          </cell>
          <cell r="BP109">
            <v>0</v>
          </cell>
          <cell r="BQ109">
            <v>0</v>
          </cell>
          <cell r="BR109">
            <v>0</v>
          </cell>
          <cell r="BS109">
            <v>0</v>
          </cell>
          <cell r="BT109">
            <v>0</v>
          </cell>
          <cell r="BU109">
            <v>0</v>
          </cell>
          <cell r="BV109">
            <v>0</v>
          </cell>
          <cell r="BW109">
            <v>0</v>
          </cell>
          <cell r="BX109">
            <v>0</v>
          </cell>
          <cell r="BY109">
            <v>0</v>
          </cell>
          <cell r="BZ109">
            <v>0</v>
          </cell>
          <cell r="CA109">
            <v>0</v>
          </cell>
          <cell r="CB109">
            <v>0</v>
          </cell>
          <cell r="CC109">
            <v>0</v>
          </cell>
          <cell r="CD109">
            <v>0</v>
          </cell>
          <cell r="CE109">
            <v>0</v>
          </cell>
          <cell r="CF109">
            <v>0</v>
          </cell>
          <cell r="CG109">
            <v>0</v>
          </cell>
          <cell r="CH109">
            <v>0</v>
          </cell>
          <cell r="CI109">
            <v>0</v>
          </cell>
          <cell r="CJ109">
            <v>0</v>
          </cell>
          <cell r="CK109">
            <v>0</v>
          </cell>
          <cell r="CL109">
            <v>0</v>
          </cell>
          <cell r="CM109">
            <v>0</v>
          </cell>
          <cell r="CN109">
            <v>0</v>
          </cell>
          <cell r="CO109">
            <v>0</v>
          </cell>
          <cell r="CP109">
            <v>119.995</v>
          </cell>
          <cell r="CQ109">
            <v>0</v>
          </cell>
          <cell r="CR109">
            <v>0</v>
          </cell>
          <cell r="CS109">
            <v>19.248333333333335</v>
          </cell>
          <cell r="CT109">
            <v>0</v>
          </cell>
          <cell r="CU109">
            <v>0</v>
          </cell>
          <cell r="CV109">
            <v>65.023333333333326</v>
          </cell>
          <cell r="CW109">
            <v>0</v>
          </cell>
          <cell r="CX109">
            <v>2.5249999999999999</v>
          </cell>
          <cell r="CY109">
            <v>0</v>
          </cell>
          <cell r="CZ109">
            <v>0</v>
          </cell>
          <cell r="DA109">
            <v>0</v>
          </cell>
          <cell r="DB109">
            <v>0</v>
          </cell>
          <cell r="DC109">
            <v>0</v>
          </cell>
          <cell r="DD109">
            <v>0</v>
          </cell>
          <cell r="DE109">
            <v>0</v>
          </cell>
          <cell r="DF109">
            <v>0</v>
          </cell>
          <cell r="DG109">
            <v>0</v>
          </cell>
          <cell r="DH109">
            <v>0</v>
          </cell>
          <cell r="DI109">
            <v>0</v>
          </cell>
          <cell r="DJ109">
            <v>0</v>
          </cell>
          <cell r="DK109">
            <v>0</v>
          </cell>
          <cell r="DL109">
            <v>0</v>
          </cell>
          <cell r="DM109">
            <v>0</v>
          </cell>
          <cell r="DN109">
            <v>2.5249999999999999</v>
          </cell>
          <cell r="DO109">
            <v>206.79166666666666</v>
          </cell>
          <cell r="DP109">
            <v>206.79166666666666</v>
          </cell>
          <cell r="DQ109">
            <v>8.8920416666666657</v>
          </cell>
          <cell r="DR109">
            <v>4.2999999999999997E-2</v>
          </cell>
          <cell r="DS109">
            <v>215.68370833333333</v>
          </cell>
          <cell r="DT109">
            <v>1.6274999999999999</v>
          </cell>
          <cell r="DU109">
            <v>6.6388888888888886E-2</v>
          </cell>
          <cell r="DV109">
            <v>1.28</v>
          </cell>
          <cell r="DW109">
            <v>5.932711411195871E-3</v>
          </cell>
          <cell r="DX109">
            <v>69.099519999999998</v>
          </cell>
          <cell r="DY109">
            <v>0</v>
          </cell>
          <cell r="DZ109">
            <v>0</v>
          </cell>
          <cell r="EA109">
            <v>0.9587727708533077</v>
          </cell>
          <cell r="EB109">
            <v>53.984000000000002</v>
          </cell>
          <cell r="EC109">
            <v>11712.568830666667</v>
          </cell>
          <cell r="ED109">
            <v>0</v>
          </cell>
          <cell r="EE109">
            <v>3</v>
          </cell>
          <cell r="EF109">
            <v>1.3277777777777777</v>
          </cell>
          <cell r="EG109">
            <v>0</v>
          </cell>
          <cell r="EH109">
            <v>0</v>
          </cell>
          <cell r="EI109">
            <v>0</v>
          </cell>
          <cell r="EJ109">
            <v>0</v>
          </cell>
          <cell r="EK109">
            <v>0</v>
          </cell>
          <cell r="EL109">
            <v>0</v>
          </cell>
          <cell r="EM109">
            <v>0</v>
          </cell>
          <cell r="EN109">
            <v>0</v>
          </cell>
          <cell r="EO109">
            <v>0</v>
          </cell>
          <cell r="EP109">
            <v>0</v>
          </cell>
          <cell r="EQ109">
            <v>0</v>
          </cell>
          <cell r="ER109">
            <v>0</v>
          </cell>
          <cell r="ES109">
            <v>0</v>
          </cell>
          <cell r="ET109">
            <v>0</v>
          </cell>
          <cell r="EU109">
            <v>0</v>
          </cell>
          <cell r="EV109">
            <v>0</v>
          </cell>
          <cell r="EW109">
            <v>0</v>
          </cell>
        </row>
        <row r="110">
          <cell r="A110">
            <v>42237</v>
          </cell>
          <cell r="B110">
            <v>8</v>
          </cell>
          <cell r="C110" t="str">
            <v>Fri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54.347903480673146</v>
          </cell>
          <cell r="BF110">
            <v>103.995</v>
          </cell>
          <cell r="BG110">
            <v>0</v>
          </cell>
          <cell r="BH110">
            <v>82.935277777777785</v>
          </cell>
          <cell r="BI110">
            <v>0</v>
          </cell>
          <cell r="BJ110">
            <v>186.9302777777778</v>
          </cell>
          <cell r="BK110">
            <v>0</v>
          </cell>
          <cell r="BL110">
            <v>0</v>
          </cell>
          <cell r="BM110">
            <v>0</v>
          </cell>
          <cell r="BN110">
            <v>0</v>
          </cell>
          <cell r="BO110">
            <v>0</v>
          </cell>
          <cell r="BP110">
            <v>0</v>
          </cell>
          <cell r="BQ110">
            <v>0</v>
          </cell>
          <cell r="BR110">
            <v>0</v>
          </cell>
          <cell r="BS110">
            <v>0</v>
          </cell>
          <cell r="BT110">
            <v>0</v>
          </cell>
          <cell r="BU110">
            <v>0</v>
          </cell>
          <cell r="BV110">
            <v>0</v>
          </cell>
          <cell r="BW110">
            <v>0</v>
          </cell>
          <cell r="BX110">
            <v>0</v>
          </cell>
          <cell r="BY110">
            <v>0</v>
          </cell>
          <cell r="BZ110">
            <v>0</v>
          </cell>
          <cell r="CA110">
            <v>0</v>
          </cell>
          <cell r="CB110">
            <v>0</v>
          </cell>
          <cell r="CC110">
            <v>0</v>
          </cell>
          <cell r="CD110">
            <v>0</v>
          </cell>
          <cell r="CE110">
            <v>0</v>
          </cell>
          <cell r="CF110">
            <v>0</v>
          </cell>
          <cell r="CG110">
            <v>0</v>
          </cell>
          <cell r="CH110">
            <v>0</v>
          </cell>
          <cell r="CI110">
            <v>0</v>
          </cell>
          <cell r="CJ110">
            <v>0</v>
          </cell>
          <cell r="CK110">
            <v>0</v>
          </cell>
          <cell r="CL110">
            <v>0</v>
          </cell>
          <cell r="CM110">
            <v>0</v>
          </cell>
          <cell r="CN110">
            <v>0</v>
          </cell>
          <cell r="CO110">
            <v>0</v>
          </cell>
          <cell r="CP110">
            <v>103.995</v>
          </cell>
          <cell r="CQ110">
            <v>0</v>
          </cell>
          <cell r="CR110">
            <v>0</v>
          </cell>
          <cell r="CS110">
            <v>14.409166666666666</v>
          </cell>
          <cell r="CT110">
            <v>0</v>
          </cell>
          <cell r="CU110">
            <v>0</v>
          </cell>
          <cell r="CV110">
            <v>64.648333333333326</v>
          </cell>
          <cell r="CW110">
            <v>0</v>
          </cell>
          <cell r="CX110">
            <v>1.8044444444444445</v>
          </cell>
          <cell r="CY110">
            <v>0</v>
          </cell>
          <cell r="CZ110">
            <v>0</v>
          </cell>
          <cell r="DA110">
            <v>0</v>
          </cell>
          <cell r="DB110">
            <v>0</v>
          </cell>
          <cell r="DC110">
            <v>0</v>
          </cell>
          <cell r="DD110">
            <v>0</v>
          </cell>
          <cell r="DE110">
            <v>0</v>
          </cell>
          <cell r="DF110">
            <v>0</v>
          </cell>
          <cell r="DG110">
            <v>0</v>
          </cell>
          <cell r="DH110">
            <v>0</v>
          </cell>
          <cell r="DI110">
            <v>0</v>
          </cell>
          <cell r="DJ110">
            <v>0</v>
          </cell>
          <cell r="DK110">
            <v>0</v>
          </cell>
          <cell r="DL110">
            <v>0</v>
          </cell>
          <cell r="DM110">
            <v>0</v>
          </cell>
          <cell r="DN110">
            <v>1.8044444444444445</v>
          </cell>
          <cell r="DO110">
            <v>184.85694444444445</v>
          </cell>
          <cell r="DP110">
            <v>184.85694444444445</v>
          </cell>
          <cell r="DQ110">
            <v>7.948848611111111</v>
          </cell>
          <cell r="DR110">
            <v>4.2999999999999997E-2</v>
          </cell>
          <cell r="DS110">
            <v>192.80579305555557</v>
          </cell>
          <cell r="DT110">
            <v>2.0733333333333333</v>
          </cell>
          <cell r="DU110">
            <v>3.6111111111111109E-3</v>
          </cell>
          <cell r="DV110">
            <v>2.5300000000000002</v>
          </cell>
          <cell r="DW110">
            <v>1.3121756033725012E-2</v>
          </cell>
          <cell r="DX110">
            <v>135.71932000000001</v>
          </cell>
          <cell r="DY110">
            <v>0</v>
          </cell>
          <cell r="DZ110">
            <v>0</v>
          </cell>
          <cell r="EA110">
            <v>0.9587727708533077</v>
          </cell>
          <cell r="EB110">
            <v>53.643999999999998</v>
          </cell>
          <cell r="EC110">
            <v>10478.593282672222</v>
          </cell>
          <cell r="ED110">
            <v>0</v>
          </cell>
          <cell r="EE110">
            <v>3</v>
          </cell>
          <cell r="EF110">
            <v>7.2222222222222215E-2</v>
          </cell>
          <cell r="EG110">
            <v>0</v>
          </cell>
          <cell r="EH110">
            <v>0</v>
          </cell>
          <cell r="EI110">
            <v>0</v>
          </cell>
          <cell r="EJ110">
            <v>0</v>
          </cell>
          <cell r="EK110">
            <v>0</v>
          </cell>
          <cell r="EL110">
            <v>0</v>
          </cell>
          <cell r="EM110">
            <v>0</v>
          </cell>
          <cell r="EN110">
            <v>0</v>
          </cell>
          <cell r="EO110">
            <v>0</v>
          </cell>
          <cell r="EP110">
            <v>0</v>
          </cell>
          <cell r="EQ110">
            <v>0</v>
          </cell>
          <cell r="ER110">
            <v>0</v>
          </cell>
          <cell r="ES110">
            <v>0</v>
          </cell>
          <cell r="ET110">
            <v>0</v>
          </cell>
          <cell r="EU110">
            <v>0</v>
          </cell>
          <cell r="EV110">
            <v>0</v>
          </cell>
          <cell r="EW110">
            <v>0</v>
          </cell>
        </row>
        <row r="111">
          <cell r="A111">
            <v>42238</v>
          </cell>
          <cell r="B111">
            <v>8</v>
          </cell>
          <cell r="C111" t="str">
            <v>Sat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58.652000000000001</v>
          </cell>
          <cell r="BF111">
            <v>0</v>
          </cell>
          <cell r="BG111">
            <v>0</v>
          </cell>
          <cell r="BH111">
            <v>16.451666666666668</v>
          </cell>
          <cell r="BI111">
            <v>0</v>
          </cell>
          <cell r="BJ111">
            <v>16.451666666666668</v>
          </cell>
          <cell r="BK111">
            <v>0</v>
          </cell>
          <cell r="BL111">
            <v>0</v>
          </cell>
          <cell r="BM111">
            <v>0</v>
          </cell>
          <cell r="BN111">
            <v>0</v>
          </cell>
          <cell r="BO111">
            <v>0</v>
          </cell>
          <cell r="BP111">
            <v>0</v>
          </cell>
          <cell r="BQ111">
            <v>0</v>
          </cell>
          <cell r="BR111">
            <v>0</v>
          </cell>
          <cell r="BS111">
            <v>0</v>
          </cell>
          <cell r="BT111">
            <v>0</v>
          </cell>
          <cell r="BU111">
            <v>0</v>
          </cell>
          <cell r="BV111">
            <v>0</v>
          </cell>
          <cell r="BW111">
            <v>0</v>
          </cell>
          <cell r="BX111">
            <v>0</v>
          </cell>
          <cell r="BY111">
            <v>0</v>
          </cell>
          <cell r="BZ111">
            <v>0</v>
          </cell>
          <cell r="CA111">
            <v>0</v>
          </cell>
          <cell r="CB111">
            <v>0</v>
          </cell>
          <cell r="CC111">
            <v>0</v>
          </cell>
          <cell r="CD111">
            <v>0</v>
          </cell>
          <cell r="CE111">
            <v>0</v>
          </cell>
          <cell r="CF111">
            <v>0</v>
          </cell>
          <cell r="CG111">
            <v>0</v>
          </cell>
          <cell r="CH111">
            <v>0</v>
          </cell>
          <cell r="CI111">
            <v>0</v>
          </cell>
          <cell r="CJ111">
            <v>0</v>
          </cell>
          <cell r="CK111">
            <v>0</v>
          </cell>
          <cell r="CL111">
            <v>0</v>
          </cell>
          <cell r="CM111">
            <v>0</v>
          </cell>
          <cell r="CN111">
            <v>0</v>
          </cell>
          <cell r="CO111">
            <v>0</v>
          </cell>
          <cell r="CP111">
            <v>0</v>
          </cell>
          <cell r="CQ111">
            <v>0</v>
          </cell>
          <cell r="CR111">
            <v>0</v>
          </cell>
          <cell r="CS111">
            <v>7.378333333333333</v>
          </cell>
          <cell r="CT111">
            <v>0</v>
          </cell>
          <cell r="CU111">
            <v>0</v>
          </cell>
          <cell r="CV111">
            <v>8.5808333333333326</v>
          </cell>
          <cell r="CW111">
            <v>0</v>
          </cell>
          <cell r="CX111">
            <v>0</v>
          </cell>
          <cell r="CY111">
            <v>0</v>
          </cell>
          <cell r="CZ111">
            <v>0</v>
          </cell>
          <cell r="DA111">
            <v>0</v>
          </cell>
          <cell r="DB111">
            <v>0</v>
          </cell>
          <cell r="DC111">
            <v>0</v>
          </cell>
          <cell r="DD111">
            <v>0</v>
          </cell>
          <cell r="DE111">
            <v>0</v>
          </cell>
          <cell r="DF111">
            <v>0</v>
          </cell>
          <cell r="DG111">
            <v>0</v>
          </cell>
          <cell r="DH111">
            <v>0</v>
          </cell>
          <cell r="DI111">
            <v>0</v>
          </cell>
          <cell r="DJ111">
            <v>0</v>
          </cell>
          <cell r="DK111">
            <v>0</v>
          </cell>
          <cell r="DL111">
            <v>0</v>
          </cell>
          <cell r="DM111">
            <v>0</v>
          </cell>
          <cell r="DN111">
            <v>0</v>
          </cell>
          <cell r="DO111">
            <v>15.959166666666665</v>
          </cell>
          <cell r="DP111">
            <v>15.959166666666665</v>
          </cell>
          <cell r="DQ111">
            <v>0.68624416666666654</v>
          </cell>
          <cell r="DR111">
            <v>4.2999999999999997E-2</v>
          </cell>
          <cell r="DS111">
            <v>16.645410833333329</v>
          </cell>
          <cell r="DT111">
            <v>0.49249999999999999</v>
          </cell>
          <cell r="DU111">
            <v>0</v>
          </cell>
          <cell r="DV111">
            <v>0</v>
          </cell>
          <cell r="DW111">
            <v>0</v>
          </cell>
          <cell r="DX111">
            <v>0</v>
          </cell>
          <cell r="DY111">
            <v>0</v>
          </cell>
          <cell r="DZ111">
            <v>0</v>
          </cell>
          <cell r="EA111">
            <v>0.95877277085330792</v>
          </cell>
          <cell r="EB111">
            <v>58.652000000000001</v>
          </cell>
          <cell r="EC111">
            <v>976.28663619666645</v>
          </cell>
          <cell r="ED111">
            <v>0</v>
          </cell>
          <cell r="EE111">
            <v>0</v>
          </cell>
          <cell r="EF111">
            <v>0</v>
          </cell>
          <cell r="EG111">
            <v>0</v>
          </cell>
          <cell r="EH111">
            <v>0</v>
          </cell>
          <cell r="EI111">
            <v>0</v>
          </cell>
          <cell r="EJ111">
            <v>0</v>
          </cell>
          <cell r="EK111">
            <v>0</v>
          </cell>
          <cell r="EL111">
            <v>0</v>
          </cell>
          <cell r="EM111">
            <v>0</v>
          </cell>
          <cell r="EN111">
            <v>0</v>
          </cell>
          <cell r="EO111">
            <v>0</v>
          </cell>
          <cell r="EP111">
            <v>0</v>
          </cell>
          <cell r="EQ111">
            <v>0</v>
          </cell>
          <cell r="ER111">
            <v>0</v>
          </cell>
          <cell r="ES111">
            <v>0</v>
          </cell>
          <cell r="ET111">
            <v>0</v>
          </cell>
          <cell r="EU111">
            <v>0</v>
          </cell>
          <cell r="EV111">
            <v>0</v>
          </cell>
          <cell r="EW111">
            <v>0</v>
          </cell>
        </row>
        <row r="112">
          <cell r="A112">
            <v>42239</v>
          </cell>
          <cell r="B112">
            <v>8</v>
          </cell>
          <cell r="C112" t="str">
            <v>Sun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83.789000000000001</v>
          </cell>
          <cell r="BF112">
            <v>0</v>
          </cell>
          <cell r="BG112">
            <v>0</v>
          </cell>
          <cell r="BH112">
            <v>29.274722222180312</v>
          </cell>
          <cell r="BI112">
            <v>0</v>
          </cell>
          <cell r="BJ112">
            <v>29.274722222180312</v>
          </cell>
          <cell r="BK112">
            <v>0</v>
          </cell>
          <cell r="BL112">
            <v>0</v>
          </cell>
          <cell r="BM112">
            <v>0</v>
          </cell>
          <cell r="BN112">
            <v>0</v>
          </cell>
          <cell r="BO112">
            <v>0</v>
          </cell>
          <cell r="BP112">
            <v>0</v>
          </cell>
          <cell r="BQ112">
            <v>0</v>
          </cell>
          <cell r="BR112">
            <v>0</v>
          </cell>
          <cell r="BS112">
            <v>0</v>
          </cell>
          <cell r="BT112">
            <v>0</v>
          </cell>
          <cell r="BU112">
            <v>0</v>
          </cell>
          <cell r="BV112">
            <v>0</v>
          </cell>
          <cell r="BW112">
            <v>0</v>
          </cell>
          <cell r="BX112">
            <v>0</v>
          </cell>
          <cell r="BY112">
            <v>0</v>
          </cell>
          <cell r="BZ112">
            <v>0</v>
          </cell>
          <cell r="CA112">
            <v>0</v>
          </cell>
          <cell r="CB112">
            <v>0</v>
          </cell>
          <cell r="CC112">
            <v>0</v>
          </cell>
          <cell r="CD112">
            <v>0</v>
          </cell>
          <cell r="CE112">
            <v>0</v>
          </cell>
          <cell r="CF112">
            <v>0</v>
          </cell>
          <cell r="CG112">
            <v>0</v>
          </cell>
          <cell r="CH112">
            <v>0</v>
          </cell>
          <cell r="CI112">
            <v>0</v>
          </cell>
          <cell r="CJ112">
            <v>0</v>
          </cell>
          <cell r="CK112">
            <v>0</v>
          </cell>
          <cell r="CL112">
            <v>0</v>
          </cell>
          <cell r="CM112">
            <v>0</v>
          </cell>
          <cell r="CN112">
            <v>0</v>
          </cell>
          <cell r="CO112">
            <v>0</v>
          </cell>
          <cell r="CP112">
            <v>0</v>
          </cell>
          <cell r="CQ112">
            <v>0</v>
          </cell>
          <cell r="CR112">
            <v>9.0569444444444436</v>
          </cell>
          <cell r="CS112">
            <v>0</v>
          </cell>
          <cell r="CT112">
            <v>0</v>
          </cell>
          <cell r="CU112">
            <v>0</v>
          </cell>
          <cell r="CV112">
            <v>8.4752777777358688</v>
          </cell>
          <cell r="CW112">
            <v>0</v>
          </cell>
          <cell r="CX112">
            <v>0.82972222222222225</v>
          </cell>
          <cell r="CY112">
            <v>0</v>
          </cell>
          <cell r="CZ112">
            <v>0</v>
          </cell>
          <cell r="DA112">
            <v>0</v>
          </cell>
          <cell r="DB112">
            <v>0</v>
          </cell>
          <cell r="DC112">
            <v>0</v>
          </cell>
          <cell r="DD112">
            <v>0</v>
          </cell>
          <cell r="DE112">
            <v>0</v>
          </cell>
          <cell r="DF112">
            <v>0</v>
          </cell>
          <cell r="DG112">
            <v>0</v>
          </cell>
          <cell r="DH112">
            <v>0</v>
          </cell>
          <cell r="DI112">
            <v>0</v>
          </cell>
          <cell r="DJ112">
            <v>0</v>
          </cell>
          <cell r="DK112">
            <v>0</v>
          </cell>
          <cell r="DL112">
            <v>10.070277777777777</v>
          </cell>
          <cell r="DM112">
            <v>0</v>
          </cell>
          <cell r="DN112">
            <v>10.899999999999999</v>
          </cell>
          <cell r="DO112">
            <v>28.432222222180311</v>
          </cell>
          <cell r="DP112">
            <v>28.432222222180311</v>
          </cell>
          <cell r="DQ112">
            <v>1.2225855555537533</v>
          </cell>
          <cell r="DR112">
            <v>4.2999999999999997E-2</v>
          </cell>
          <cell r="DS112">
            <v>29.654807777734064</v>
          </cell>
          <cell r="DT112">
            <v>0.84250000000000003</v>
          </cell>
          <cell r="DU112">
            <v>0</v>
          </cell>
          <cell r="DV112">
            <v>0</v>
          </cell>
          <cell r="DW112">
            <v>0</v>
          </cell>
          <cell r="DX112">
            <v>0</v>
          </cell>
          <cell r="DY112">
            <v>0</v>
          </cell>
          <cell r="DZ112">
            <v>0</v>
          </cell>
          <cell r="EA112">
            <v>0.95877277085330781</v>
          </cell>
          <cell r="EB112">
            <v>83.789000000000001</v>
          </cell>
          <cell r="EC112">
            <v>2484.7466888885597</v>
          </cell>
          <cell r="ED112">
            <v>0</v>
          </cell>
          <cell r="EE112">
            <v>0</v>
          </cell>
          <cell r="EF112">
            <v>0</v>
          </cell>
          <cell r="EG112">
            <v>0</v>
          </cell>
          <cell r="EH112">
            <v>0</v>
          </cell>
          <cell r="EI112">
            <v>0</v>
          </cell>
          <cell r="EJ112">
            <v>0</v>
          </cell>
          <cell r="EK112">
            <v>0</v>
          </cell>
          <cell r="EL112">
            <v>0</v>
          </cell>
          <cell r="EM112">
            <v>0</v>
          </cell>
          <cell r="EN112">
            <v>0</v>
          </cell>
          <cell r="EO112">
            <v>0</v>
          </cell>
          <cell r="EP112">
            <v>0</v>
          </cell>
          <cell r="EQ112">
            <v>0</v>
          </cell>
          <cell r="ER112">
            <v>0</v>
          </cell>
          <cell r="ES112">
            <v>0</v>
          </cell>
          <cell r="ET112">
            <v>0</v>
          </cell>
          <cell r="EU112">
            <v>0</v>
          </cell>
          <cell r="EV112">
            <v>0</v>
          </cell>
          <cell r="EW112">
            <v>0</v>
          </cell>
        </row>
        <row r="113">
          <cell r="A113">
            <v>42240</v>
          </cell>
          <cell r="B113">
            <v>9</v>
          </cell>
          <cell r="C113" t="str">
            <v>Mon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59.984293463263036</v>
          </cell>
          <cell r="BF113">
            <v>103.995</v>
          </cell>
          <cell r="BG113">
            <v>0</v>
          </cell>
          <cell r="BH113">
            <v>92.294722222222219</v>
          </cell>
          <cell r="BI113">
            <v>0</v>
          </cell>
          <cell r="BJ113">
            <v>196.28972222222222</v>
          </cell>
          <cell r="BK113">
            <v>0</v>
          </cell>
          <cell r="BL113">
            <v>0</v>
          </cell>
          <cell r="BM113">
            <v>0</v>
          </cell>
          <cell r="BN113">
            <v>0</v>
          </cell>
          <cell r="BO113">
            <v>0</v>
          </cell>
          <cell r="BP113">
            <v>0</v>
          </cell>
          <cell r="BQ113">
            <v>0</v>
          </cell>
          <cell r="BR113">
            <v>0</v>
          </cell>
          <cell r="BS113">
            <v>0</v>
          </cell>
          <cell r="BT113">
            <v>0</v>
          </cell>
          <cell r="BU113">
            <v>0</v>
          </cell>
          <cell r="BV113">
            <v>0</v>
          </cell>
          <cell r="BW113">
            <v>0</v>
          </cell>
          <cell r="BX113">
            <v>0</v>
          </cell>
          <cell r="BY113">
            <v>0</v>
          </cell>
          <cell r="BZ113">
            <v>0</v>
          </cell>
          <cell r="CA113">
            <v>0</v>
          </cell>
          <cell r="CB113">
            <v>0</v>
          </cell>
          <cell r="CC113">
            <v>0</v>
          </cell>
          <cell r="CD113">
            <v>0</v>
          </cell>
          <cell r="CE113">
            <v>0</v>
          </cell>
          <cell r="CF113">
            <v>0</v>
          </cell>
          <cell r="CG113">
            <v>0</v>
          </cell>
          <cell r="CH113">
            <v>0</v>
          </cell>
          <cell r="CI113">
            <v>0</v>
          </cell>
          <cell r="CJ113">
            <v>0</v>
          </cell>
          <cell r="CK113">
            <v>0</v>
          </cell>
          <cell r="CL113">
            <v>0</v>
          </cell>
          <cell r="CM113">
            <v>0</v>
          </cell>
          <cell r="CN113">
            <v>0</v>
          </cell>
          <cell r="CO113">
            <v>0</v>
          </cell>
          <cell r="CP113">
            <v>103.995</v>
          </cell>
          <cell r="CQ113">
            <v>0</v>
          </cell>
          <cell r="CR113">
            <v>4.83</v>
          </cell>
          <cell r="CS113">
            <v>14.855277777777777</v>
          </cell>
          <cell r="CT113">
            <v>0</v>
          </cell>
          <cell r="CU113">
            <v>0</v>
          </cell>
          <cell r="CV113">
            <v>57.634999999999998</v>
          </cell>
          <cell r="CW113">
            <v>0</v>
          </cell>
          <cell r="CX113">
            <v>1.6083333333333334</v>
          </cell>
          <cell r="CY113">
            <v>0</v>
          </cell>
          <cell r="CZ113">
            <v>0</v>
          </cell>
          <cell r="DA113">
            <v>0</v>
          </cell>
          <cell r="DB113">
            <v>0</v>
          </cell>
          <cell r="DC113">
            <v>0</v>
          </cell>
          <cell r="DD113">
            <v>0</v>
          </cell>
          <cell r="DE113">
            <v>0</v>
          </cell>
          <cell r="DF113">
            <v>0</v>
          </cell>
          <cell r="DG113">
            <v>0</v>
          </cell>
          <cell r="DH113">
            <v>0</v>
          </cell>
          <cell r="DI113">
            <v>0</v>
          </cell>
          <cell r="DJ113">
            <v>0</v>
          </cell>
          <cell r="DK113">
            <v>0</v>
          </cell>
          <cell r="DL113">
            <v>10.129444444444445</v>
          </cell>
          <cell r="DM113">
            <v>0</v>
          </cell>
          <cell r="DN113">
            <v>11.737777777777779</v>
          </cell>
          <cell r="DO113">
            <v>193.05305555555555</v>
          </cell>
          <cell r="DP113">
            <v>193.05305555555555</v>
          </cell>
          <cell r="DQ113">
            <v>8.3012813888888886</v>
          </cell>
          <cell r="DR113">
            <v>4.3000000000000003E-2</v>
          </cell>
          <cell r="DS113">
            <v>201.35433694444444</v>
          </cell>
          <cell r="DT113">
            <v>2.8705555555555557</v>
          </cell>
          <cell r="DU113">
            <v>0.36611111111111111</v>
          </cell>
          <cell r="DV113">
            <v>27.88</v>
          </cell>
          <cell r="DW113">
            <v>0.13820028961998881</v>
          </cell>
          <cell r="DX113">
            <v>1469.3038799999999</v>
          </cell>
          <cell r="DY113">
            <v>0</v>
          </cell>
          <cell r="DZ113">
            <v>0</v>
          </cell>
          <cell r="EA113">
            <v>0.9587727708533077</v>
          </cell>
          <cell r="EB113">
            <v>52.701000000000001</v>
          </cell>
          <cell r="EC113">
            <v>12080.878791309166</v>
          </cell>
          <cell r="ED113">
            <v>0</v>
          </cell>
          <cell r="EE113">
            <v>1</v>
          </cell>
          <cell r="EF113">
            <v>21.966666666666665</v>
          </cell>
          <cell r="EG113">
            <v>0</v>
          </cell>
          <cell r="EH113">
            <v>0</v>
          </cell>
          <cell r="EI113">
            <v>0</v>
          </cell>
          <cell r="EJ113">
            <v>0</v>
          </cell>
          <cell r="EK113">
            <v>0</v>
          </cell>
          <cell r="EL113">
            <v>0</v>
          </cell>
          <cell r="EM113">
            <v>0</v>
          </cell>
          <cell r="EN113">
            <v>0</v>
          </cell>
          <cell r="EO113">
            <v>0</v>
          </cell>
          <cell r="EP113">
            <v>0</v>
          </cell>
          <cell r="EQ113">
            <v>0</v>
          </cell>
          <cell r="ER113">
            <v>0</v>
          </cell>
          <cell r="ES113">
            <v>0</v>
          </cell>
          <cell r="ET113">
            <v>0</v>
          </cell>
          <cell r="EU113">
            <v>0</v>
          </cell>
          <cell r="EV113">
            <v>0</v>
          </cell>
          <cell r="EW113">
            <v>0</v>
          </cell>
        </row>
        <row r="114">
          <cell r="A114">
            <v>42241</v>
          </cell>
          <cell r="B114">
            <v>9</v>
          </cell>
          <cell r="C114" t="str">
            <v>Tue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57.852578397884379</v>
          </cell>
          <cell r="BF114">
            <v>111.995</v>
          </cell>
          <cell r="BG114">
            <v>0</v>
          </cell>
          <cell r="BH114">
            <v>105.93388888888889</v>
          </cell>
          <cell r="BI114">
            <v>0</v>
          </cell>
          <cell r="BJ114">
            <v>217.92888888888888</v>
          </cell>
          <cell r="BK114">
            <v>0</v>
          </cell>
          <cell r="BL114">
            <v>0</v>
          </cell>
          <cell r="BM114">
            <v>0</v>
          </cell>
          <cell r="BN114">
            <v>0</v>
          </cell>
          <cell r="BO114">
            <v>0</v>
          </cell>
          <cell r="BP114">
            <v>0</v>
          </cell>
          <cell r="BQ114">
            <v>0</v>
          </cell>
          <cell r="BR114">
            <v>0</v>
          </cell>
          <cell r="BS114">
            <v>0</v>
          </cell>
          <cell r="BT114">
            <v>0</v>
          </cell>
          <cell r="BU114">
            <v>0</v>
          </cell>
          <cell r="BV114">
            <v>0</v>
          </cell>
          <cell r="BW114">
            <v>0</v>
          </cell>
          <cell r="BX114">
            <v>0</v>
          </cell>
          <cell r="BY114">
            <v>0</v>
          </cell>
          <cell r="BZ114">
            <v>0</v>
          </cell>
          <cell r="CA114">
            <v>0</v>
          </cell>
          <cell r="CB114">
            <v>0</v>
          </cell>
          <cell r="CC114">
            <v>0</v>
          </cell>
          <cell r="CD114">
            <v>0</v>
          </cell>
          <cell r="CE114">
            <v>0</v>
          </cell>
          <cell r="CF114">
            <v>0</v>
          </cell>
          <cell r="CG114">
            <v>0</v>
          </cell>
          <cell r="CH114">
            <v>0</v>
          </cell>
          <cell r="CI114">
            <v>0</v>
          </cell>
          <cell r="CJ114">
            <v>0</v>
          </cell>
          <cell r="CK114">
            <v>0</v>
          </cell>
          <cell r="CL114">
            <v>0</v>
          </cell>
          <cell r="CM114">
            <v>0</v>
          </cell>
          <cell r="CN114">
            <v>0</v>
          </cell>
          <cell r="CO114">
            <v>0</v>
          </cell>
          <cell r="CP114">
            <v>111.995</v>
          </cell>
          <cell r="CQ114">
            <v>0</v>
          </cell>
          <cell r="CR114">
            <v>9.5225000000000009</v>
          </cell>
          <cell r="CS114">
            <v>9.0897222222222229</v>
          </cell>
          <cell r="CT114">
            <v>0</v>
          </cell>
          <cell r="CU114">
            <v>0</v>
          </cell>
          <cell r="CV114">
            <v>73.07083333333334</v>
          </cell>
          <cell r="CW114">
            <v>0</v>
          </cell>
          <cell r="CX114">
            <v>1.5088888888888889</v>
          </cell>
          <cell r="CY114">
            <v>0</v>
          </cell>
          <cell r="CZ114">
            <v>0</v>
          </cell>
          <cell r="DA114">
            <v>0</v>
          </cell>
          <cell r="DB114">
            <v>0</v>
          </cell>
          <cell r="DC114">
            <v>0</v>
          </cell>
          <cell r="DD114">
            <v>0</v>
          </cell>
          <cell r="DE114">
            <v>0</v>
          </cell>
          <cell r="DF114">
            <v>0</v>
          </cell>
          <cell r="DG114">
            <v>0</v>
          </cell>
          <cell r="DH114">
            <v>0</v>
          </cell>
          <cell r="DI114">
            <v>0</v>
          </cell>
          <cell r="DJ114">
            <v>0</v>
          </cell>
          <cell r="DK114">
            <v>0</v>
          </cell>
          <cell r="DL114">
            <v>10.055833333333334</v>
          </cell>
          <cell r="DM114">
            <v>0</v>
          </cell>
          <cell r="DN114">
            <v>11.564722222222223</v>
          </cell>
          <cell r="DO114">
            <v>215.24277777777783</v>
          </cell>
          <cell r="DP114">
            <v>215.24277777777783</v>
          </cell>
          <cell r="DQ114">
            <v>9.2554394444444466</v>
          </cell>
          <cell r="DR114">
            <v>4.2999999999999997E-2</v>
          </cell>
          <cell r="DS114">
            <v>224.49821722222228</v>
          </cell>
          <cell r="DT114">
            <v>2.6861111111111109</v>
          </cell>
          <cell r="DU114">
            <v>0</v>
          </cell>
          <cell r="DV114">
            <v>13.5</v>
          </cell>
          <cell r="DW114">
            <v>6.0134107820717618E-2</v>
          </cell>
          <cell r="DX114">
            <v>736.70849999999996</v>
          </cell>
          <cell r="DY114">
            <v>0</v>
          </cell>
          <cell r="DZ114">
            <v>0</v>
          </cell>
          <cell r="EA114">
            <v>0.95877277085330781</v>
          </cell>
          <cell r="EB114">
            <v>54.570999999999998</v>
          </cell>
          <cell r="EC114">
            <v>12987.800712033892</v>
          </cell>
          <cell r="ED114">
            <v>0</v>
          </cell>
          <cell r="EE114">
            <v>1</v>
          </cell>
          <cell r="EF114">
            <v>0</v>
          </cell>
          <cell r="EG114">
            <v>0</v>
          </cell>
          <cell r="EH114">
            <v>0</v>
          </cell>
          <cell r="EI114">
            <v>0</v>
          </cell>
          <cell r="EJ114">
            <v>0</v>
          </cell>
          <cell r="EK114">
            <v>0</v>
          </cell>
          <cell r="EL114">
            <v>0</v>
          </cell>
          <cell r="EM114">
            <v>0</v>
          </cell>
          <cell r="EN114">
            <v>0</v>
          </cell>
          <cell r="EO114">
            <v>0</v>
          </cell>
          <cell r="EP114">
            <v>0</v>
          </cell>
          <cell r="EQ114">
            <v>0</v>
          </cell>
          <cell r="ER114">
            <v>0</v>
          </cell>
          <cell r="ES114">
            <v>0</v>
          </cell>
          <cell r="ET114">
            <v>0</v>
          </cell>
          <cell r="EU114">
            <v>0</v>
          </cell>
          <cell r="EV114">
            <v>0</v>
          </cell>
          <cell r="EW114">
            <v>0</v>
          </cell>
        </row>
        <row r="115">
          <cell r="A115">
            <v>42242</v>
          </cell>
          <cell r="B115">
            <v>9</v>
          </cell>
          <cell r="C115" t="str">
            <v>Wed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54.958907146372965</v>
          </cell>
          <cell r="BF115">
            <v>126.995</v>
          </cell>
          <cell r="BG115">
            <v>0</v>
          </cell>
          <cell r="BH115">
            <v>117.92888888885319</v>
          </cell>
          <cell r="BI115">
            <v>0</v>
          </cell>
          <cell r="BJ115">
            <v>244.92388888885318</v>
          </cell>
          <cell r="BK115">
            <v>0</v>
          </cell>
          <cell r="BL115">
            <v>0</v>
          </cell>
          <cell r="BM115">
            <v>0</v>
          </cell>
          <cell r="BN115">
            <v>0</v>
          </cell>
          <cell r="BO115">
            <v>0</v>
          </cell>
          <cell r="BP115">
            <v>0</v>
          </cell>
          <cell r="BQ115">
            <v>0</v>
          </cell>
          <cell r="BR115">
            <v>0</v>
          </cell>
          <cell r="BS115">
            <v>0</v>
          </cell>
          <cell r="BT115">
            <v>0</v>
          </cell>
          <cell r="BU115">
            <v>0</v>
          </cell>
          <cell r="BV115">
            <v>0</v>
          </cell>
          <cell r="BW115">
            <v>0</v>
          </cell>
          <cell r="BX115">
            <v>0</v>
          </cell>
          <cell r="BY115">
            <v>0</v>
          </cell>
          <cell r="BZ115">
            <v>0</v>
          </cell>
          <cell r="CA115">
            <v>0</v>
          </cell>
          <cell r="CB115">
            <v>0</v>
          </cell>
          <cell r="CC115">
            <v>0</v>
          </cell>
          <cell r="CD115">
            <v>0</v>
          </cell>
          <cell r="CE115">
            <v>0</v>
          </cell>
          <cell r="CF115">
            <v>0</v>
          </cell>
          <cell r="CG115">
            <v>0</v>
          </cell>
          <cell r="CH115">
            <v>0</v>
          </cell>
          <cell r="CI115">
            <v>0</v>
          </cell>
          <cell r="CJ115">
            <v>0</v>
          </cell>
          <cell r="CK115">
            <v>0</v>
          </cell>
          <cell r="CL115">
            <v>0</v>
          </cell>
          <cell r="CM115">
            <v>0</v>
          </cell>
          <cell r="CN115">
            <v>0</v>
          </cell>
          <cell r="CO115">
            <v>0</v>
          </cell>
          <cell r="CP115">
            <v>126.995</v>
          </cell>
          <cell r="CQ115">
            <v>0</v>
          </cell>
          <cell r="CR115">
            <v>2.0747222222222224</v>
          </cell>
          <cell r="CS115">
            <v>25.343055555555555</v>
          </cell>
          <cell r="CT115">
            <v>0</v>
          </cell>
          <cell r="CU115">
            <v>0</v>
          </cell>
          <cell r="CV115">
            <v>72.593055555519854</v>
          </cell>
          <cell r="CW115">
            <v>0</v>
          </cell>
          <cell r="CX115">
            <v>4.3683333333333332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H115">
            <v>0</v>
          </cell>
          <cell r="DI115">
            <v>0</v>
          </cell>
          <cell r="DJ115">
            <v>0</v>
          </cell>
          <cell r="DK115">
            <v>0</v>
          </cell>
          <cell r="DL115">
            <v>10.079722222222221</v>
          </cell>
          <cell r="DM115">
            <v>0</v>
          </cell>
          <cell r="DN115">
            <v>14.448055555555555</v>
          </cell>
          <cell r="DO115">
            <v>241.45388888885319</v>
          </cell>
          <cell r="DP115">
            <v>241.45388888885319</v>
          </cell>
          <cell r="DQ115">
            <v>10.382517222220686</v>
          </cell>
          <cell r="DR115">
            <v>4.2999999999999997E-2</v>
          </cell>
          <cell r="DS115">
            <v>251.83640611107387</v>
          </cell>
          <cell r="DT115">
            <v>3.47</v>
          </cell>
          <cell r="DU115">
            <v>0</v>
          </cell>
          <cell r="DV115">
            <v>21.77</v>
          </cell>
          <cell r="DW115">
            <v>8.6445007440259528E-2</v>
          </cell>
          <cell r="DX115">
            <v>1101.25722</v>
          </cell>
          <cell r="DY115">
            <v>0</v>
          </cell>
          <cell r="DZ115">
            <v>0</v>
          </cell>
          <cell r="EA115">
            <v>0.95877277085330781</v>
          </cell>
          <cell r="EB115">
            <v>50.585999999999999</v>
          </cell>
          <cell r="EC115">
            <v>13840.653659534782</v>
          </cell>
          <cell r="ED115">
            <v>0</v>
          </cell>
          <cell r="EE115">
            <v>2</v>
          </cell>
          <cell r="EF115">
            <v>0</v>
          </cell>
          <cell r="EG115">
            <v>0</v>
          </cell>
          <cell r="EH115">
            <v>0</v>
          </cell>
          <cell r="EI115">
            <v>0</v>
          </cell>
          <cell r="EJ115">
            <v>0</v>
          </cell>
          <cell r="EK115">
            <v>0</v>
          </cell>
          <cell r="EL115">
            <v>0</v>
          </cell>
          <cell r="EM115">
            <v>0</v>
          </cell>
          <cell r="EN115">
            <v>0</v>
          </cell>
          <cell r="EO115">
            <v>0</v>
          </cell>
          <cell r="EP115">
            <v>0</v>
          </cell>
          <cell r="EQ115">
            <v>0</v>
          </cell>
          <cell r="ER115">
            <v>0</v>
          </cell>
          <cell r="ES115">
            <v>0</v>
          </cell>
          <cell r="ET115">
            <v>0</v>
          </cell>
          <cell r="EU115">
            <v>0</v>
          </cell>
          <cell r="EV115">
            <v>0</v>
          </cell>
          <cell r="EW115">
            <v>0</v>
          </cell>
        </row>
        <row r="116">
          <cell r="A116">
            <v>42243</v>
          </cell>
          <cell r="B116">
            <v>9</v>
          </cell>
          <cell r="C116" t="str">
            <v>Thu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55.681363595463473</v>
          </cell>
          <cell r="BF116">
            <v>111.995</v>
          </cell>
          <cell r="BG116">
            <v>0</v>
          </cell>
          <cell r="BH116">
            <v>105.62611111111111</v>
          </cell>
          <cell r="BI116">
            <v>0</v>
          </cell>
          <cell r="BJ116">
            <v>217.62111111111113</v>
          </cell>
          <cell r="BK116">
            <v>0</v>
          </cell>
          <cell r="BL116">
            <v>0</v>
          </cell>
          <cell r="BM116">
            <v>0</v>
          </cell>
          <cell r="BN116">
            <v>0</v>
          </cell>
          <cell r="BO116">
            <v>0</v>
          </cell>
          <cell r="BP116">
            <v>0</v>
          </cell>
          <cell r="BQ116">
            <v>0</v>
          </cell>
          <cell r="BR116">
            <v>0</v>
          </cell>
          <cell r="BS116">
            <v>0</v>
          </cell>
          <cell r="BT116">
            <v>0</v>
          </cell>
          <cell r="BU116">
            <v>0</v>
          </cell>
          <cell r="BV116">
            <v>0</v>
          </cell>
          <cell r="BW116">
            <v>0</v>
          </cell>
          <cell r="BX116">
            <v>0</v>
          </cell>
          <cell r="BY116">
            <v>0</v>
          </cell>
          <cell r="BZ116">
            <v>0</v>
          </cell>
          <cell r="CA116">
            <v>0</v>
          </cell>
          <cell r="CB116">
            <v>0</v>
          </cell>
          <cell r="CC116">
            <v>0</v>
          </cell>
          <cell r="CD116">
            <v>0</v>
          </cell>
          <cell r="CE116">
            <v>0</v>
          </cell>
          <cell r="CF116">
            <v>0</v>
          </cell>
          <cell r="CG116">
            <v>0</v>
          </cell>
          <cell r="CH116">
            <v>0</v>
          </cell>
          <cell r="CI116">
            <v>0</v>
          </cell>
          <cell r="CJ116">
            <v>0</v>
          </cell>
          <cell r="CK116">
            <v>0</v>
          </cell>
          <cell r="CL116">
            <v>0</v>
          </cell>
          <cell r="CM116">
            <v>0</v>
          </cell>
          <cell r="CN116">
            <v>0</v>
          </cell>
          <cell r="CO116">
            <v>0</v>
          </cell>
          <cell r="CP116">
            <v>111.995</v>
          </cell>
          <cell r="CQ116">
            <v>0</v>
          </cell>
          <cell r="CR116">
            <v>0</v>
          </cell>
          <cell r="CS116">
            <v>17.998333333333335</v>
          </cell>
          <cell r="CT116">
            <v>0</v>
          </cell>
          <cell r="CU116">
            <v>0</v>
          </cell>
          <cell r="CV116">
            <v>81.630277777777778</v>
          </cell>
          <cell r="CW116">
            <v>0</v>
          </cell>
          <cell r="CX116">
            <v>2.7450000000000001</v>
          </cell>
          <cell r="CY116">
            <v>0</v>
          </cell>
          <cell r="CZ116">
            <v>0</v>
          </cell>
          <cell r="DA116">
            <v>0</v>
          </cell>
          <cell r="DB116">
            <v>0</v>
          </cell>
          <cell r="DC116">
            <v>0</v>
          </cell>
          <cell r="DD116">
            <v>0</v>
          </cell>
          <cell r="DE116">
            <v>0</v>
          </cell>
          <cell r="DF116">
            <v>0</v>
          </cell>
          <cell r="DG116">
            <v>0</v>
          </cell>
          <cell r="DH116">
            <v>0</v>
          </cell>
          <cell r="DI116">
            <v>0</v>
          </cell>
          <cell r="DJ116">
            <v>0</v>
          </cell>
          <cell r="DK116">
            <v>0</v>
          </cell>
          <cell r="DL116">
            <v>0</v>
          </cell>
          <cell r="DM116">
            <v>0</v>
          </cell>
          <cell r="DN116">
            <v>2.7450000000000001</v>
          </cell>
          <cell r="DO116">
            <v>214.36861111111114</v>
          </cell>
          <cell r="DP116">
            <v>214.36861111111114</v>
          </cell>
          <cell r="DQ116">
            <v>9.217850277777778</v>
          </cell>
          <cell r="DR116">
            <v>4.2999999999999997E-2</v>
          </cell>
          <cell r="DS116">
            <v>223.58646138888892</v>
          </cell>
          <cell r="DT116">
            <v>3.2524999999999999</v>
          </cell>
          <cell r="DU116">
            <v>0</v>
          </cell>
          <cell r="DV116">
            <v>7.03</v>
          </cell>
          <cell r="DW116">
            <v>3.1441975316083941E-2</v>
          </cell>
          <cell r="DX116">
            <v>379.50752</v>
          </cell>
          <cell r="DY116">
            <v>0</v>
          </cell>
          <cell r="DZ116">
            <v>0</v>
          </cell>
          <cell r="EA116">
            <v>0.9587727708533077</v>
          </cell>
          <cell r="EB116">
            <v>53.984000000000002</v>
          </cell>
          <cell r="EC116">
            <v>12449.599051617779</v>
          </cell>
          <cell r="ED116">
            <v>0</v>
          </cell>
          <cell r="EE116">
            <v>2</v>
          </cell>
          <cell r="EF116">
            <v>0</v>
          </cell>
          <cell r="EG116">
            <v>0</v>
          </cell>
          <cell r="EH116">
            <v>0</v>
          </cell>
          <cell r="EI116">
            <v>0</v>
          </cell>
          <cell r="EJ116">
            <v>0</v>
          </cell>
          <cell r="EK116">
            <v>0</v>
          </cell>
          <cell r="EL116">
            <v>0</v>
          </cell>
          <cell r="EM116">
            <v>0</v>
          </cell>
          <cell r="EN116">
            <v>0</v>
          </cell>
          <cell r="EO116">
            <v>0</v>
          </cell>
          <cell r="EP116">
            <v>0</v>
          </cell>
          <cell r="EQ116">
            <v>0</v>
          </cell>
          <cell r="ER116">
            <v>0</v>
          </cell>
          <cell r="ES116">
            <v>0</v>
          </cell>
          <cell r="ET116">
            <v>0</v>
          </cell>
          <cell r="EU116">
            <v>0</v>
          </cell>
          <cell r="EV116">
            <v>0</v>
          </cell>
          <cell r="EW116">
            <v>0</v>
          </cell>
        </row>
        <row r="117">
          <cell r="A117">
            <v>42244</v>
          </cell>
          <cell r="B117">
            <v>9</v>
          </cell>
          <cell r="C117" t="str">
            <v>Fri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55.956120883678622</v>
          </cell>
          <cell r="BF117">
            <v>103.995</v>
          </cell>
          <cell r="BG117">
            <v>0</v>
          </cell>
          <cell r="BH117">
            <v>77.099722222222226</v>
          </cell>
          <cell r="BI117">
            <v>0</v>
          </cell>
          <cell r="BJ117">
            <v>181.09472222222223</v>
          </cell>
          <cell r="BK117">
            <v>0</v>
          </cell>
          <cell r="BL117">
            <v>0</v>
          </cell>
          <cell r="BM117">
            <v>0</v>
          </cell>
          <cell r="BN117">
            <v>0</v>
          </cell>
          <cell r="BO117">
            <v>0</v>
          </cell>
          <cell r="BP117">
            <v>0</v>
          </cell>
          <cell r="BQ117">
            <v>0</v>
          </cell>
          <cell r="BR117">
            <v>0</v>
          </cell>
          <cell r="BS117">
            <v>0</v>
          </cell>
          <cell r="BT117">
            <v>0</v>
          </cell>
          <cell r="BU117">
            <v>0</v>
          </cell>
          <cell r="BV117">
            <v>0</v>
          </cell>
          <cell r="BW117">
            <v>0</v>
          </cell>
          <cell r="BX117">
            <v>0</v>
          </cell>
          <cell r="BY117">
            <v>0</v>
          </cell>
          <cell r="BZ117">
            <v>0</v>
          </cell>
          <cell r="CA117">
            <v>0</v>
          </cell>
          <cell r="CB117">
            <v>0</v>
          </cell>
          <cell r="CC117">
            <v>0</v>
          </cell>
          <cell r="CD117">
            <v>0</v>
          </cell>
          <cell r="CE117">
            <v>0</v>
          </cell>
          <cell r="CF117">
            <v>0</v>
          </cell>
          <cell r="CG117">
            <v>0</v>
          </cell>
          <cell r="CH117">
            <v>0</v>
          </cell>
          <cell r="CI117">
            <v>0</v>
          </cell>
          <cell r="CJ117">
            <v>0</v>
          </cell>
          <cell r="CK117">
            <v>0</v>
          </cell>
          <cell r="CL117">
            <v>0</v>
          </cell>
          <cell r="CM117">
            <v>0</v>
          </cell>
          <cell r="CN117">
            <v>0</v>
          </cell>
          <cell r="CO117">
            <v>0</v>
          </cell>
          <cell r="CP117">
            <v>103.995</v>
          </cell>
          <cell r="CQ117">
            <v>0</v>
          </cell>
          <cell r="CR117">
            <v>0</v>
          </cell>
          <cell r="CS117">
            <v>16.511111111111113</v>
          </cell>
          <cell r="CT117">
            <v>0</v>
          </cell>
          <cell r="CU117">
            <v>0</v>
          </cell>
          <cell r="CV117">
            <v>56.00138888888889</v>
          </cell>
          <cell r="CW117">
            <v>0</v>
          </cell>
          <cell r="CX117">
            <v>1.45</v>
          </cell>
          <cell r="CY117">
            <v>0</v>
          </cell>
          <cell r="CZ117">
            <v>0</v>
          </cell>
          <cell r="DA117">
            <v>0</v>
          </cell>
          <cell r="DB117">
            <v>0</v>
          </cell>
          <cell r="DC117">
            <v>0</v>
          </cell>
          <cell r="DD117">
            <v>0</v>
          </cell>
          <cell r="DE117">
            <v>0</v>
          </cell>
          <cell r="DF117">
            <v>0</v>
          </cell>
          <cell r="DG117">
            <v>0</v>
          </cell>
          <cell r="DH117">
            <v>0</v>
          </cell>
          <cell r="DI117">
            <v>0</v>
          </cell>
          <cell r="DJ117">
            <v>0</v>
          </cell>
          <cell r="DK117">
            <v>0</v>
          </cell>
          <cell r="DL117">
            <v>0</v>
          </cell>
          <cell r="DM117">
            <v>0</v>
          </cell>
          <cell r="DN117">
            <v>1.45</v>
          </cell>
          <cell r="DO117">
            <v>177.95750000000001</v>
          </cell>
          <cell r="DP117">
            <v>177.95750000000001</v>
          </cell>
          <cell r="DQ117">
            <v>7.6521724999999998</v>
          </cell>
          <cell r="DR117">
            <v>4.2999999999999997E-2</v>
          </cell>
          <cell r="DS117">
            <v>185.60967250000002</v>
          </cell>
          <cell r="DT117">
            <v>3.1372222222222224</v>
          </cell>
          <cell r="DU117">
            <v>0</v>
          </cell>
          <cell r="DV117">
            <v>8</v>
          </cell>
          <cell r="DW117">
            <v>4.3101202066934304E-2</v>
          </cell>
          <cell r="DX117">
            <v>429.15199999999999</v>
          </cell>
          <cell r="DY117">
            <v>0</v>
          </cell>
          <cell r="DZ117">
            <v>0</v>
          </cell>
          <cell r="EA117">
            <v>0.9587727708533077</v>
          </cell>
          <cell r="EB117">
            <v>53.643999999999998</v>
          </cell>
          <cell r="EC117">
            <v>10385.99727159</v>
          </cell>
          <cell r="ED117">
            <v>0</v>
          </cell>
          <cell r="EE117">
            <v>3</v>
          </cell>
          <cell r="EF117">
            <v>0</v>
          </cell>
          <cell r="EG117">
            <v>0</v>
          </cell>
          <cell r="EH117">
            <v>0</v>
          </cell>
          <cell r="EI117">
            <v>0</v>
          </cell>
          <cell r="EJ117">
            <v>0</v>
          </cell>
          <cell r="EK117">
            <v>0</v>
          </cell>
          <cell r="EL117">
            <v>0</v>
          </cell>
          <cell r="EM117">
            <v>0</v>
          </cell>
          <cell r="EN117">
            <v>0</v>
          </cell>
          <cell r="EO117">
            <v>0</v>
          </cell>
          <cell r="EP117">
            <v>0</v>
          </cell>
          <cell r="EQ117">
            <v>0</v>
          </cell>
          <cell r="ER117">
            <v>0</v>
          </cell>
          <cell r="ES117">
            <v>0</v>
          </cell>
          <cell r="ET117">
            <v>0</v>
          </cell>
          <cell r="EU117">
            <v>0</v>
          </cell>
          <cell r="EV117">
            <v>0</v>
          </cell>
          <cell r="EW117">
            <v>0</v>
          </cell>
        </row>
        <row r="118">
          <cell r="A118">
            <v>42245</v>
          </cell>
          <cell r="B118">
            <v>9</v>
          </cell>
          <cell r="C118" t="str">
            <v>Sat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58.652000000000001</v>
          </cell>
          <cell r="BF118">
            <v>0</v>
          </cell>
          <cell r="BG118">
            <v>0</v>
          </cell>
          <cell r="BH118">
            <v>17.954444444444444</v>
          </cell>
          <cell r="BI118">
            <v>0</v>
          </cell>
          <cell r="BJ118">
            <v>17.954444444444444</v>
          </cell>
          <cell r="BK118">
            <v>0</v>
          </cell>
          <cell r="BL118">
            <v>0</v>
          </cell>
          <cell r="BM118">
            <v>0</v>
          </cell>
          <cell r="BN118">
            <v>0</v>
          </cell>
          <cell r="BO118">
            <v>0</v>
          </cell>
          <cell r="BP118">
            <v>0</v>
          </cell>
          <cell r="BQ118">
            <v>0</v>
          </cell>
          <cell r="BR118">
            <v>0</v>
          </cell>
          <cell r="BS118">
            <v>0</v>
          </cell>
          <cell r="BT118">
            <v>0</v>
          </cell>
          <cell r="BU118">
            <v>0</v>
          </cell>
          <cell r="BV118">
            <v>0</v>
          </cell>
          <cell r="BW118">
            <v>0</v>
          </cell>
          <cell r="BX118">
            <v>0</v>
          </cell>
          <cell r="BY118">
            <v>0</v>
          </cell>
          <cell r="BZ118">
            <v>0</v>
          </cell>
          <cell r="CA118">
            <v>0</v>
          </cell>
          <cell r="CB118">
            <v>0</v>
          </cell>
          <cell r="CC118">
            <v>0</v>
          </cell>
          <cell r="CD118">
            <v>0</v>
          </cell>
          <cell r="CE118">
            <v>0</v>
          </cell>
          <cell r="CF118">
            <v>0</v>
          </cell>
          <cell r="CG118">
            <v>0</v>
          </cell>
          <cell r="CH118">
            <v>0</v>
          </cell>
          <cell r="CI118">
            <v>0</v>
          </cell>
          <cell r="CJ118">
            <v>0</v>
          </cell>
          <cell r="CK118">
            <v>0</v>
          </cell>
          <cell r="CL118">
            <v>0</v>
          </cell>
          <cell r="CM118">
            <v>0</v>
          </cell>
          <cell r="CN118">
            <v>0</v>
          </cell>
          <cell r="CO118">
            <v>0</v>
          </cell>
          <cell r="CP118">
            <v>0</v>
          </cell>
          <cell r="CQ118">
            <v>0</v>
          </cell>
          <cell r="CR118">
            <v>0</v>
          </cell>
          <cell r="CS118">
            <v>3.0266666666666668</v>
          </cell>
          <cell r="CT118">
            <v>0</v>
          </cell>
          <cell r="CU118">
            <v>0</v>
          </cell>
          <cell r="CV118">
            <v>13.913611111111111</v>
          </cell>
          <cell r="CW118">
            <v>0</v>
          </cell>
          <cell r="CX118">
            <v>0</v>
          </cell>
          <cell r="CY118">
            <v>0</v>
          </cell>
          <cell r="CZ118">
            <v>0</v>
          </cell>
          <cell r="DA118">
            <v>0</v>
          </cell>
          <cell r="DB118">
            <v>0</v>
          </cell>
          <cell r="DC118">
            <v>0</v>
          </cell>
          <cell r="DD118">
            <v>0</v>
          </cell>
          <cell r="DE118">
            <v>0</v>
          </cell>
          <cell r="DF118">
            <v>0</v>
          </cell>
          <cell r="DG118">
            <v>0</v>
          </cell>
          <cell r="DH118">
            <v>0</v>
          </cell>
          <cell r="DI118">
            <v>0</v>
          </cell>
          <cell r="DJ118">
            <v>0</v>
          </cell>
          <cell r="DK118">
            <v>0</v>
          </cell>
          <cell r="DL118">
            <v>0</v>
          </cell>
          <cell r="DM118">
            <v>0</v>
          </cell>
          <cell r="DN118">
            <v>0</v>
          </cell>
          <cell r="DO118">
            <v>16.940277777777776</v>
          </cell>
          <cell r="DP118">
            <v>16.940277777777776</v>
          </cell>
          <cell r="DQ118">
            <v>0.72843194444444437</v>
          </cell>
          <cell r="DR118">
            <v>4.2999999999999997E-2</v>
          </cell>
          <cell r="DS118">
            <v>17.668709722222221</v>
          </cell>
          <cell r="DT118">
            <v>1.0141666666666667</v>
          </cell>
          <cell r="DU118">
            <v>0</v>
          </cell>
          <cell r="DV118">
            <v>0</v>
          </cell>
          <cell r="DW118">
            <v>0</v>
          </cell>
          <cell r="DX118">
            <v>0</v>
          </cell>
          <cell r="DY118">
            <v>0</v>
          </cell>
          <cell r="DZ118">
            <v>0</v>
          </cell>
          <cell r="EA118">
            <v>0.9587727708533077</v>
          </cell>
          <cell r="EB118">
            <v>58.652000000000001</v>
          </cell>
          <cell r="EC118">
            <v>1036.3051626277777</v>
          </cell>
          <cell r="ED118">
            <v>0</v>
          </cell>
          <cell r="EE118">
            <v>0</v>
          </cell>
          <cell r="EF118">
            <v>0</v>
          </cell>
          <cell r="EG118">
            <v>0</v>
          </cell>
          <cell r="EH118">
            <v>0</v>
          </cell>
          <cell r="EI118">
            <v>0</v>
          </cell>
          <cell r="EJ118">
            <v>0</v>
          </cell>
          <cell r="EK118">
            <v>0</v>
          </cell>
          <cell r="EL118">
            <v>0</v>
          </cell>
          <cell r="EM118">
            <v>0</v>
          </cell>
          <cell r="EN118">
            <v>0</v>
          </cell>
          <cell r="EO118">
            <v>0</v>
          </cell>
          <cell r="EP118">
            <v>0</v>
          </cell>
          <cell r="EQ118">
            <v>0</v>
          </cell>
          <cell r="ER118">
            <v>0</v>
          </cell>
          <cell r="ES118">
            <v>0</v>
          </cell>
          <cell r="ET118">
            <v>0</v>
          </cell>
          <cell r="EU118">
            <v>0</v>
          </cell>
          <cell r="EV118">
            <v>0</v>
          </cell>
          <cell r="EW118">
            <v>0</v>
          </cell>
        </row>
        <row r="119">
          <cell r="A119">
            <v>42246</v>
          </cell>
          <cell r="B119">
            <v>9</v>
          </cell>
          <cell r="C119" t="str">
            <v>Sun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83.789000000000001</v>
          </cell>
          <cell r="BF119">
            <v>0</v>
          </cell>
          <cell r="BG119">
            <v>0</v>
          </cell>
          <cell r="BH119">
            <v>24.109444444444446</v>
          </cell>
          <cell r="BI119">
            <v>0</v>
          </cell>
          <cell r="BJ119">
            <v>24.109444444444446</v>
          </cell>
          <cell r="BK119">
            <v>0</v>
          </cell>
          <cell r="BL119">
            <v>0</v>
          </cell>
          <cell r="BM119">
            <v>0</v>
          </cell>
          <cell r="BN119">
            <v>0</v>
          </cell>
          <cell r="BO119">
            <v>0</v>
          </cell>
          <cell r="BP119">
            <v>0</v>
          </cell>
          <cell r="BQ119">
            <v>0</v>
          </cell>
          <cell r="BR119">
            <v>0</v>
          </cell>
          <cell r="BS119">
            <v>0</v>
          </cell>
          <cell r="BT119">
            <v>0</v>
          </cell>
          <cell r="BU119">
            <v>0</v>
          </cell>
          <cell r="BV119">
            <v>0</v>
          </cell>
          <cell r="BW119">
            <v>0</v>
          </cell>
          <cell r="BX119">
            <v>0</v>
          </cell>
          <cell r="BY119">
            <v>0</v>
          </cell>
          <cell r="BZ119">
            <v>0</v>
          </cell>
          <cell r="CA119">
            <v>0</v>
          </cell>
          <cell r="CB119">
            <v>0</v>
          </cell>
          <cell r="CC119">
            <v>0</v>
          </cell>
          <cell r="CD119">
            <v>0</v>
          </cell>
          <cell r="CE119">
            <v>0</v>
          </cell>
          <cell r="CF119">
            <v>0</v>
          </cell>
          <cell r="CG119">
            <v>0</v>
          </cell>
          <cell r="CH119">
            <v>0</v>
          </cell>
          <cell r="CI119">
            <v>0</v>
          </cell>
          <cell r="CJ119">
            <v>0</v>
          </cell>
          <cell r="CK119">
            <v>0</v>
          </cell>
          <cell r="CL119">
            <v>0</v>
          </cell>
          <cell r="CM119">
            <v>0</v>
          </cell>
          <cell r="CN119">
            <v>0</v>
          </cell>
          <cell r="CO119">
            <v>0</v>
          </cell>
          <cell r="CP119">
            <v>0</v>
          </cell>
          <cell r="CQ119">
            <v>0</v>
          </cell>
          <cell r="CR119">
            <v>0</v>
          </cell>
          <cell r="CS119">
            <v>0</v>
          </cell>
          <cell r="CT119">
            <v>0</v>
          </cell>
          <cell r="CU119">
            <v>0</v>
          </cell>
          <cell r="CV119">
            <v>14.050833333333333</v>
          </cell>
          <cell r="CW119">
            <v>0</v>
          </cell>
          <cell r="CX119">
            <v>0</v>
          </cell>
          <cell r="CY119">
            <v>0</v>
          </cell>
          <cell r="CZ119">
            <v>0</v>
          </cell>
          <cell r="DA119">
            <v>0</v>
          </cell>
          <cell r="DB119">
            <v>0</v>
          </cell>
          <cell r="DC119">
            <v>0</v>
          </cell>
          <cell r="DD119">
            <v>0</v>
          </cell>
          <cell r="DE119">
            <v>0</v>
          </cell>
          <cell r="DF119">
            <v>0</v>
          </cell>
          <cell r="DG119">
            <v>0</v>
          </cell>
          <cell r="DH119">
            <v>0</v>
          </cell>
          <cell r="DI119">
            <v>0</v>
          </cell>
          <cell r="DJ119">
            <v>0</v>
          </cell>
          <cell r="DK119">
            <v>0</v>
          </cell>
          <cell r="DL119">
            <v>10.058611111111111</v>
          </cell>
          <cell r="DM119">
            <v>0</v>
          </cell>
          <cell r="DN119">
            <v>10.058611111111111</v>
          </cell>
          <cell r="DO119">
            <v>24.109444444444442</v>
          </cell>
          <cell r="DP119">
            <v>24.109444444444442</v>
          </cell>
          <cell r="DQ119">
            <v>1.0367061111111109</v>
          </cell>
          <cell r="DR119">
            <v>4.2999999999999997E-2</v>
          </cell>
          <cell r="DS119">
            <v>25.146150555555554</v>
          </cell>
          <cell r="DT119">
            <v>0</v>
          </cell>
          <cell r="DU119">
            <v>0</v>
          </cell>
          <cell r="DV119">
            <v>0</v>
          </cell>
          <cell r="DW119">
            <v>0</v>
          </cell>
          <cell r="DX119">
            <v>0</v>
          </cell>
          <cell r="DY119">
            <v>0</v>
          </cell>
          <cell r="DZ119">
            <v>0</v>
          </cell>
          <cell r="EA119">
            <v>0.9587727708533077</v>
          </cell>
          <cell r="EB119">
            <v>83.789000000000001</v>
          </cell>
          <cell r="EC119">
            <v>2106.9708088994444</v>
          </cell>
          <cell r="ED119">
            <v>0</v>
          </cell>
          <cell r="EE119">
            <v>0</v>
          </cell>
          <cell r="EF119">
            <v>0</v>
          </cell>
          <cell r="EG119">
            <v>0</v>
          </cell>
          <cell r="EH119">
            <v>0</v>
          </cell>
          <cell r="EI119">
            <v>0</v>
          </cell>
          <cell r="EJ119">
            <v>0</v>
          </cell>
          <cell r="EK119">
            <v>0</v>
          </cell>
          <cell r="EL119">
            <v>0</v>
          </cell>
          <cell r="EM119">
            <v>0</v>
          </cell>
          <cell r="EN119">
            <v>0</v>
          </cell>
          <cell r="EO119">
            <v>0</v>
          </cell>
          <cell r="EP119">
            <v>0</v>
          </cell>
          <cell r="EQ119">
            <v>0</v>
          </cell>
          <cell r="ER119">
            <v>0</v>
          </cell>
          <cell r="ES119">
            <v>0</v>
          </cell>
          <cell r="ET119">
            <v>0</v>
          </cell>
          <cell r="EU119">
            <v>0</v>
          </cell>
          <cell r="EV119">
            <v>0</v>
          </cell>
          <cell r="EW119">
            <v>0</v>
          </cell>
        </row>
        <row r="120">
          <cell r="A120">
            <v>42247</v>
          </cell>
          <cell r="B120">
            <v>10</v>
          </cell>
          <cell r="C120" t="str">
            <v>Mon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58.81288182214972</v>
          </cell>
          <cell r="BF120">
            <v>103.995</v>
          </cell>
          <cell r="BG120">
            <v>0</v>
          </cell>
          <cell r="BH120">
            <v>89.495277777692152</v>
          </cell>
          <cell r="BI120">
            <v>0</v>
          </cell>
          <cell r="BJ120">
            <v>193.49027777769214</v>
          </cell>
          <cell r="BK120">
            <v>0</v>
          </cell>
          <cell r="BL120">
            <v>0</v>
          </cell>
          <cell r="BM120">
            <v>0</v>
          </cell>
          <cell r="BN120">
            <v>0</v>
          </cell>
          <cell r="BO120">
            <v>0</v>
          </cell>
          <cell r="BP120">
            <v>0</v>
          </cell>
          <cell r="BQ120">
            <v>0</v>
          </cell>
          <cell r="BR120">
            <v>0</v>
          </cell>
          <cell r="BS120">
            <v>0</v>
          </cell>
          <cell r="BT120">
            <v>0</v>
          </cell>
          <cell r="BU120">
            <v>0</v>
          </cell>
          <cell r="BV120">
            <v>0</v>
          </cell>
          <cell r="BW120">
            <v>0</v>
          </cell>
          <cell r="BX120">
            <v>0</v>
          </cell>
          <cell r="BY120">
            <v>0</v>
          </cell>
          <cell r="BZ120">
            <v>0</v>
          </cell>
          <cell r="CA120">
            <v>0</v>
          </cell>
          <cell r="CB120">
            <v>0</v>
          </cell>
          <cell r="CC120">
            <v>0</v>
          </cell>
          <cell r="CD120">
            <v>0</v>
          </cell>
          <cell r="CE120">
            <v>0</v>
          </cell>
          <cell r="CF120">
            <v>0</v>
          </cell>
          <cell r="CG120">
            <v>0</v>
          </cell>
          <cell r="CH120">
            <v>0</v>
          </cell>
          <cell r="CI120">
            <v>0</v>
          </cell>
          <cell r="CJ120">
            <v>0</v>
          </cell>
          <cell r="CK120">
            <v>0</v>
          </cell>
          <cell r="CL120">
            <v>0</v>
          </cell>
          <cell r="CM120">
            <v>0</v>
          </cell>
          <cell r="CN120">
            <v>0</v>
          </cell>
          <cell r="CO120">
            <v>0</v>
          </cell>
          <cell r="CP120">
            <v>103.995</v>
          </cell>
          <cell r="CQ120">
            <v>0</v>
          </cell>
          <cell r="CR120">
            <v>8.7855555555555558</v>
          </cell>
          <cell r="CS120">
            <v>16.347777777777779</v>
          </cell>
          <cell r="CT120">
            <v>0</v>
          </cell>
          <cell r="CU120">
            <v>0</v>
          </cell>
          <cell r="CV120">
            <v>48.792499999999997</v>
          </cell>
          <cell r="CW120">
            <v>0</v>
          </cell>
          <cell r="CX120">
            <v>1.6338888888888889</v>
          </cell>
          <cell r="CY120">
            <v>0</v>
          </cell>
          <cell r="CZ120">
            <v>0</v>
          </cell>
          <cell r="DA120">
            <v>0</v>
          </cell>
          <cell r="DB120">
            <v>0</v>
          </cell>
          <cell r="DC120">
            <v>0</v>
          </cell>
          <cell r="DD120">
            <v>0</v>
          </cell>
          <cell r="DE120">
            <v>0</v>
          </cell>
          <cell r="DF120">
            <v>0</v>
          </cell>
          <cell r="DG120">
            <v>0</v>
          </cell>
          <cell r="DH120">
            <v>0</v>
          </cell>
          <cell r="DI120">
            <v>0</v>
          </cell>
          <cell r="DJ120">
            <v>0</v>
          </cell>
          <cell r="DK120">
            <v>0</v>
          </cell>
          <cell r="DL120">
            <v>10.048055555555555</v>
          </cell>
          <cell r="DM120">
            <v>0</v>
          </cell>
          <cell r="DN120">
            <v>11.681944444444444</v>
          </cell>
          <cell r="DO120">
            <v>189.60277777777776</v>
          </cell>
          <cell r="DP120">
            <v>189.60277777777776</v>
          </cell>
          <cell r="DQ120">
            <v>8.1529194444444428</v>
          </cell>
          <cell r="DR120">
            <v>4.299999999999999E-2</v>
          </cell>
          <cell r="DS120">
            <v>197.75569722222221</v>
          </cell>
          <cell r="DT120">
            <v>2.4694444444444446</v>
          </cell>
          <cell r="DU120">
            <v>1.5180555554699255</v>
          </cell>
          <cell r="DV120">
            <v>16</v>
          </cell>
          <cell r="DW120">
            <v>8.0265264995494828E-2</v>
          </cell>
          <cell r="DX120">
            <v>871.08799999999997</v>
          </cell>
          <cell r="DY120">
            <v>0</v>
          </cell>
          <cell r="DZ120">
            <v>0</v>
          </cell>
          <cell r="EA120">
            <v>0.9587727708533077</v>
          </cell>
          <cell r="EB120">
            <v>54.442999999999998</v>
          </cell>
          <cell r="EC120">
            <v>11637.501423869444</v>
          </cell>
          <cell r="ED120">
            <v>0</v>
          </cell>
          <cell r="EE120">
            <v>3</v>
          </cell>
          <cell r="EF120">
            <v>30.361111109398507</v>
          </cell>
          <cell r="EG120">
            <v>0</v>
          </cell>
          <cell r="EH120">
            <v>0</v>
          </cell>
          <cell r="EI120">
            <v>0</v>
          </cell>
          <cell r="EJ120">
            <v>0</v>
          </cell>
          <cell r="EK120">
            <v>0</v>
          </cell>
          <cell r="EL120">
            <v>0</v>
          </cell>
          <cell r="EM120">
            <v>0</v>
          </cell>
          <cell r="EN120">
            <v>0</v>
          </cell>
          <cell r="EO120">
            <v>0</v>
          </cell>
          <cell r="EP120">
            <v>0</v>
          </cell>
          <cell r="EQ120">
            <v>0</v>
          </cell>
          <cell r="ER120">
            <v>0</v>
          </cell>
          <cell r="ES120">
            <v>0</v>
          </cell>
          <cell r="ET120">
            <v>0</v>
          </cell>
          <cell r="EU120">
            <v>0</v>
          </cell>
          <cell r="EV120">
            <v>0</v>
          </cell>
          <cell r="EW120">
            <v>0</v>
          </cell>
        </row>
        <row r="121">
          <cell r="A121">
            <v>42248</v>
          </cell>
          <cell r="B121">
            <v>10</v>
          </cell>
          <cell r="C121" t="str">
            <v>Tue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53.774996004073579</v>
          </cell>
          <cell r="BF121">
            <v>111.995</v>
          </cell>
          <cell r="BG121">
            <v>0</v>
          </cell>
          <cell r="BH121">
            <v>116.41194444449981</v>
          </cell>
          <cell r="BI121">
            <v>0</v>
          </cell>
          <cell r="BJ121">
            <v>228.4069444444998</v>
          </cell>
          <cell r="BK121">
            <v>0</v>
          </cell>
          <cell r="BL121">
            <v>0</v>
          </cell>
          <cell r="BM121">
            <v>0</v>
          </cell>
          <cell r="BN121">
            <v>0</v>
          </cell>
          <cell r="BO121">
            <v>0</v>
          </cell>
          <cell r="BP121">
            <v>0</v>
          </cell>
          <cell r="BQ121">
            <v>0</v>
          </cell>
          <cell r="BR121">
            <v>0</v>
          </cell>
          <cell r="BS121">
            <v>0</v>
          </cell>
          <cell r="BT121">
            <v>0</v>
          </cell>
          <cell r="BU121">
            <v>0</v>
          </cell>
          <cell r="BV121">
            <v>0</v>
          </cell>
          <cell r="BW121">
            <v>0</v>
          </cell>
          <cell r="BX121">
            <v>0</v>
          </cell>
          <cell r="BY121">
            <v>0</v>
          </cell>
          <cell r="BZ121">
            <v>0</v>
          </cell>
          <cell r="CA121">
            <v>0</v>
          </cell>
          <cell r="CB121">
            <v>0</v>
          </cell>
          <cell r="CC121">
            <v>0</v>
          </cell>
          <cell r="CD121">
            <v>0</v>
          </cell>
          <cell r="CE121">
            <v>0</v>
          </cell>
          <cell r="CF121">
            <v>0</v>
          </cell>
          <cell r="CG121">
            <v>0</v>
          </cell>
          <cell r="CH121">
            <v>0</v>
          </cell>
          <cell r="CI121">
            <v>0</v>
          </cell>
          <cell r="CJ121">
            <v>0</v>
          </cell>
          <cell r="CK121">
            <v>0</v>
          </cell>
          <cell r="CL121">
            <v>0</v>
          </cell>
          <cell r="CM121">
            <v>0</v>
          </cell>
          <cell r="CN121">
            <v>0</v>
          </cell>
          <cell r="CO121">
            <v>0</v>
          </cell>
          <cell r="CP121">
            <v>111.995</v>
          </cell>
          <cell r="CQ121">
            <v>0</v>
          </cell>
          <cell r="CR121">
            <v>9.2969444444444438</v>
          </cell>
          <cell r="CS121">
            <v>23.738055555555555</v>
          </cell>
          <cell r="CT121">
            <v>0</v>
          </cell>
          <cell r="CU121">
            <v>0</v>
          </cell>
          <cell r="CV121">
            <v>68.288611111166475</v>
          </cell>
          <cell r="CW121">
            <v>0</v>
          </cell>
          <cell r="CX121">
            <v>1.5072222222222222</v>
          </cell>
          <cell r="CY121">
            <v>0</v>
          </cell>
          <cell r="CZ121">
            <v>0</v>
          </cell>
          <cell r="DA121">
            <v>0</v>
          </cell>
          <cell r="DB121">
            <v>0</v>
          </cell>
          <cell r="DC121">
            <v>0</v>
          </cell>
          <cell r="DD121">
            <v>0</v>
          </cell>
          <cell r="DE121">
            <v>0</v>
          </cell>
          <cell r="DF121">
            <v>0</v>
          </cell>
          <cell r="DG121">
            <v>0</v>
          </cell>
          <cell r="DH121">
            <v>0</v>
          </cell>
          <cell r="DI121">
            <v>0</v>
          </cell>
          <cell r="DJ121">
            <v>0</v>
          </cell>
          <cell r="DK121">
            <v>0</v>
          </cell>
          <cell r="DL121">
            <v>10.044722222222223</v>
          </cell>
          <cell r="DM121">
            <v>0</v>
          </cell>
          <cell r="DN121">
            <v>11.551944444444445</v>
          </cell>
          <cell r="DO121">
            <v>224.87055555561093</v>
          </cell>
          <cell r="DP121">
            <v>224.87055555561093</v>
          </cell>
          <cell r="DQ121">
            <v>9.6694338888912696</v>
          </cell>
          <cell r="DR121">
            <v>4.2999999999999997E-2</v>
          </cell>
          <cell r="DS121">
            <v>234.5399894445022</v>
          </cell>
          <cell r="DT121">
            <v>3.4933333333333332</v>
          </cell>
          <cell r="DU121">
            <v>4.3055555555555555E-2</v>
          </cell>
          <cell r="DV121">
            <v>7.5</v>
          </cell>
          <cell r="DW121">
            <v>3.1971367788166734E-2</v>
          </cell>
          <cell r="DX121">
            <v>390.8175</v>
          </cell>
          <cell r="DY121">
            <v>0</v>
          </cell>
          <cell r="DZ121">
            <v>0</v>
          </cell>
          <cell r="EA121">
            <v>0.95877277085330781</v>
          </cell>
          <cell r="EB121">
            <v>52.109000000000002</v>
          </cell>
          <cell r="EC121">
            <v>12612.461809963565</v>
          </cell>
          <cell r="ED121">
            <v>0</v>
          </cell>
          <cell r="EE121">
            <v>2</v>
          </cell>
          <cell r="EF121">
            <v>1.2916666666666667</v>
          </cell>
          <cell r="EG121">
            <v>0</v>
          </cell>
          <cell r="EH121">
            <v>0</v>
          </cell>
          <cell r="EI121">
            <v>0</v>
          </cell>
          <cell r="EJ121">
            <v>0</v>
          </cell>
          <cell r="EK121">
            <v>0</v>
          </cell>
          <cell r="EL121">
            <v>0</v>
          </cell>
          <cell r="EM121">
            <v>0</v>
          </cell>
          <cell r="EN121">
            <v>0</v>
          </cell>
          <cell r="EO121">
            <v>0</v>
          </cell>
          <cell r="EP121">
            <v>0</v>
          </cell>
          <cell r="EQ121">
            <v>0</v>
          </cell>
          <cell r="ER121">
            <v>0</v>
          </cell>
          <cell r="ES121">
            <v>0</v>
          </cell>
          <cell r="ET121">
            <v>0</v>
          </cell>
          <cell r="EU121">
            <v>0</v>
          </cell>
          <cell r="EV121">
            <v>0</v>
          </cell>
          <cell r="EW121">
            <v>0</v>
          </cell>
        </row>
        <row r="122">
          <cell r="A122">
            <v>42249</v>
          </cell>
          <cell r="B122">
            <v>10</v>
          </cell>
          <cell r="C122" t="str">
            <v>Wed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54.530772141239432</v>
          </cell>
          <cell r="BF122">
            <v>110.495</v>
          </cell>
          <cell r="BG122">
            <v>0</v>
          </cell>
          <cell r="BH122">
            <v>128.87805555555556</v>
          </cell>
          <cell r="BI122">
            <v>0</v>
          </cell>
          <cell r="BJ122">
            <v>239.37305555555557</v>
          </cell>
          <cell r="BK122">
            <v>0</v>
          </cell>
          <cell r="BL122">
            <v>0</v>
          </cell>
          <cell r="BM122">
            <v>0</v>
          </cell>
          <cell r="BN122">
            <v>0</v>
          </cell>
          <cell r="BO122">
            <v>0</v>
          </cell>
          <cell r="BP122">
            <v>0</v>
          </cell>
          <cell r="BQ122">
            <v>0</v>
          </cell>
          <cell r="BR122">
            <v>0</v>
          </cell>
          <cell r="BS122">
            <v>0</v>
          </cell>
          <cell r="BT122">
            <v>0</v>
          </cell>
          <cell r="BU122">
            <v>0</v>
          </cell>
          <cell r="BV122">
            <v>0</v>
          </cell>
          <cell r="BW122">
            <v>0</v>
          </cell>
          <cell r="BX122">
            <v>0</v>
          </cell>
          <cell r="BY122">
            <v>0</v>
          </cell>
          <cell r="BZ122">
            <v>0</v>
          </cell>
          <cell r="CA122">
            <v>0</v>
          </cell>
          <cell r="CB122">
            <v>0</v>
          </cell>
          <cell r="CC122">
            <v>0</v>
          </cell>
          <cell r="CD122">
            <v>0</v>
          </cell>
          <cell r="CE122">
            <v>0</v>
          </cell>
          <cell r="CF122">
            <v>0</v>
          </cell>
          <cell r="CG122">
            <v>0</v>
          </cell>
          <cell r="CH122">
            <v>0</v>
          </cell>
          <cell r="CI122">
            <v>0</v>
          </cell>
          <cell r="CJ122">
            <v>0</v>
          </cell>
          <cell r="CK122">
            <v>0</v>
          </cell>
          <cell r="CL122">
            <v>0</v>
          </cell>
          <cell r="CM122">
            <v>0</v>
          </cell>
          <cell r="CN122">
            <v>0</v>
          </cell>
          <cell r="CO122">
            <v>0</v>
          </cell>
          <cell r="CP122">
            <v>110.495</v>
          </cell>
          <cell r="CQ122">
            <v>0</v>
          </cell>
          <cell r="CR122">
            <v>7.5852777777777778</v>
          </cell>
          <cell r="CS122">
            <v>32.167222222222222</v>
          </cell>
          <cell r="CT122">
            <v>0</v>
          </cell>
          <cell r="CU122">
            <v>0</v>
          </cell>
          <cell r="CV122">
            <v>70.78</v>
          </cell>
          <cell r="CW122">
            <v>0</v>
          </cell>
          <cell r="CX122">
            <v>3.6927777777777777</v>
          </cell>
          <cell r="CY122">
            <v>0</v>
          </cell>
          <cell r="CZ122">
            <v>0</v>
          </cell>
          <cell r="DA122">
            <v>0</v>
          </cell>
          <cell r="DB122">
            <v>0</v>
          </cell>
          <cell r="DC122">
            <v>0</v>
          </cell>
          <cell r="DD122">
            <v>0</v>
          </cell>
          <cell r="DE122">
            <v>0</v>
          </cell>
          <cell r="DF122">
            <v>0</v>
          </cell>
          <cell r="DG122">
            <v>0</v>
          </cell>
          <cell r="DH122">
            <v>0</v>
          </cell>
          <cell r="DI122">
            <v>0</v>
          </cell>
          <cell r="DJ122">
            <v>0</v>
          </cell>
          <cell r="DK122">
            <v>0</v>
          </cell>
          <cell r="DL122">
            <v>10.022777777777778</v>
          </cell>
          <cell r="DM122">
            <v>0</v>
          </cell>
          <cell r="DN122">
            <v>13.715555555555556</v>
          </cell>
          <cell r="DO122">
            <v>234.74305555555557</v>
          </cell>
          <cell r="DP122">
            <v>234.74305555555557</v>
          </cell>
          <cell r="DQ122">
            <v>10.093951388888888</v>
          </cell>
          <cell r="DR122">
            <v>4.299999999999999E-2</v>
          </cell>
          <cell r="DS122">
            <v>244.83700694444445</v>
          </cell>
          <cell r="DT122">
            <v>4.63</v>
          </cell>
          <cell r="DU122">
            <v>0</v>
          </cell>
          <cell r="DV122">
            <v>7.5</v>
          </cell>
          <cell r="DW122">
            <v>3.0632624102049297E-2</v>
          </cell>
          <cell r="DX122">
            <v>396.82499999999999</v>
          </cell>
          <cell r="DY122">
            <v>0</v>
          </cell>
          <cell r="DZ122">
            <v>0</v>
          </cell>
          <cell r="EA122">
            <v>0.95877277085330781</v>
          </cell>
          <cell r="EB122">
            <v>52.91</v>
          </cell>
          <cell r="EC122">
            <v>13351.151037430556</v>
          </cell>
          <cell r="ED122">
            <v>0</v>
          </cell>
          <cell r="EE122">
            <v>3</v>
          </cell>
          <cell r="EF122">
            <v>0</v>
          </cell>
          <cell r="EG122">
            <v>0</v>
          </cell>
          <cell r="EH122">
            <v>0</v>
          </cell>
          <cell r="EI122">
            <v>0</v>
          </cell>
          <cell r="EJ122">
            <v>0</v>
          </cell>
          <cell r="EK122">
            <v>0</v>
          </cell>
          <cell r="EL122">
            <v>0</v>
          </cell>
          <cell r="EM122">
            <v>0</v>
          </cell>
          <cell r="EN122">
            <v>0</v>
          </cell>
          <cell r="EO122">
            <v>0</v>
          </cell>
          <cell r="EP122">
            <v>0</v>
          </cell>
          <cell r="EQ122">
            <v>0</v>
          </cell>
          <cell r="ER122">
            <v>0</v>
          </cell>
          <cell r="ES122">
            <v>0</v>
          </cell>
          <cell r="ET122">
            <v>0</v>
          </cell>
          <cell r="EU122">
            <v>0</v>
          </cell>
          <cell r="EV122">
            <v>0</v>
          </cell>
          <cell r="EW122">
            <v>0</v>
          </cell>
        </row>
        <row r="123">
          <cell r="A123">
            <v>42250</v>
          </cell>
          <cell r="B123">
            <v>10</v>
          </cell>
          <cell r="C123" t="str">
            <v>Thu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52.901000000000003</v>
          </cell>
          <cell r="BF123">
            <v>111.995</v>
          </cell>
          <cell r="BG123">
            <v>0</v>
          </cell>
          <cell r="BH123">
            <v>94.261666666594238</v>
          </cell>
          <cell r="BI123">
            <v>0</v>
          </cell>
          <cell r="BJ123">
            <v>206.25666666659424</v>
          </cell>
          <cell r="BK123">
            <v>0</v>
          </cell>
          <cell r="BL123">
            <v>0</v>
          </cell>
          <cell r="BM123">
            <v>0</v>
          </cell>
          <cell r="BN123">
            <v>0</v>
          </cell>
          <cell r="BO123">
            <v>0</v>
          </cell>
          <cell r="BP123">
            <v>0</v>
          </cell>
          <cell r="BQ123">
            <v>0</v>
          </cell>
          <cell r="BR123">
            <v>0</v>
          </cell>
          <cell r="BS123">
            <v>0</v>
          </cell>
          <cell r="BT123">
            <v>0</v>
          </cell>
          <cell r="BU123">
            <v>0</v>
          </cell>
          <cell r="BV123">
            <v>0</v>
          </cell>
          <cell r="BW123">
            <v>0</v>
          </cell>
          <cell r="BX123">
            <v>0</v>
          </cell>
          <cell r="BY123">
            <v>0</v>
          </cell>
          <cell r="BZ123">
            <v>0</v>
          </cell>
          <cell r="CA123">
            <v>0</v>
          </cell>
          <cell r="CB123">
            <v>0</v>
          </cell>
          <cell r="CC123">
            <v>0</v>
          </cell>
          <cell r="CD123">
            <v>0</v>
          </cell>
          <cell r="CE123">
            <v>0</v>
          </cell>
          <cell r="CF123">
            <v>0</v>
          </cell>
          <cell r="CG123">
            <v>0</v>
          </cell>
          <cell r="CH123">
            <v>0</v>
          </cell>
          <cell r="CI123">
            <v>0</v>
          </cell>
          <cell r="CJ123">
            <v>0</v>
          </cell>
          <cell r="CK123">
            <v>0</v>
          </cell>
          <cell r="CL123">
            <v>0</v>
          </cell>
          <cell r="CM123">
            <v>0</v>
          </cell>
          <cell r="CN123">
            <v>0</v>
          </cell>
          <cell r="CO123">
            <v>0</v>
          </cell>
          <cell r="CP123">
            <v>111.995</v>
          </cell>
          <cell r="CQ123">
            <v>0</v>
          </cell>
          <cell r="CR123">
            <v>0</v>
          </cell>
          <cell r="CS123">
            <v>23.463055555555556</v>
          </cell>
          <cell r="CT123">
            <v>0</v>
          </cell>
          <cell r="CU123">
            <v>0</v>
          </cell>
          <cell r="CV123">
            <v>65.483888888816452</v>
          </cell>
          <cell r="CW123">
            <v>0</v>
          </cell>
          <cell r="CX123">
            <v>1.9575</v>
          </cell>
          <cell r="CY123">
            <v>0</v>
          </cell>
          <cell r="CZ123">
            <v>0</v>
          </cell>
          <cell r="DA123">
            <v>0</v>
          </cell>
          <cell r="DB123">
            <v>0</v>
          </cell>
          <cell r="DC123">
            <v>0</v>
          </cell>
          <cell r="DD123">
            <v>0</v>
          </cell>
          <cell r="DE123">
            <v>0</v>
          </cell>
          <cell r="DF123">
            <v>0</v>
          </cell>
          <cell r="DG123">
            <v>0</v>
          </cell>
          <cell r="DH123">
            <v>0</v>
          </cell>
          <cell r="DI123">
            <v>0</v>
          </cell>
          <cell r="DJ123">
            <v>0</v>
          </cell>
          <cell r="DK123">
            <v>0</v>
          </cell>
          <cell r="DL123">
            <v>0</v>
          </cell>
          <cell r="DM123">
            <v>0</v>
          </cell>
          <cell r="DN123">
            <v>1.9575</v>
          </cell>
          <cell r="DO123">
            <v>202.89944444437205</v>
          </cell>
          <cell r="DP123">
            <v>202.89944444437205</v>
          </cell>
          <cell r="DQ123">
            <v>8.724676111107998</v>
          </cell>
          <cell r="DR123">
            <v>4.2999999999999997E-2</v>
          </cell>
          <cell r="DS123">
            <v>211.62412055548006</v>
          </cell>
          <cell r="DT123">
            <v>3.3572222222222221</v>
          </cell>
          <cell r="DU123">
            <v>0</v>
          </cell>
          <cell r="DV123">
            <v>0</v>
          </cell>
          <cell r="DW123">
            <v>0</v>
          </cell>
          <cell r="DX123">
            <v>0</v>
          </cell>
          <cell r="DY123">
            <v>0</v>
          </cell>
          <cell r="DZ123">
            <v>0</v>
          </cell>
          <cell r="EA123">
            <v>0.9587727708533077</v>
          </cell>
          <cell r="EB123">
            <v>52.901000000000003</v>
          </cell>
          <cell r="EC123">
            <v>11195.127601505452</v>
          </cell>
          <cell r="ED123">
            <v>0</v>
          </cell>
          <cell r="EE123">
            <v>3</v>
          </cell>
          <cell r="EF123">
            <v>0</v>
          </cell>
          <cell r="EG123">
            <v>0</v>
          </cell>
          <cell r="EH123">
            <v>0</v>
          </cell>
          <cell r="EI123">
            <v>0</v>
          </cell>
          <cell r="EJ123">
            <v>0</v>
          </cell>
          <cell r="EK123">
            <v>0</v>
          </cell>
          <cell r="EL123">
            <v>0</v>
          </cell>
          <cell r="EM123">
            <v>0</v>
          </cell>
          <cell r="EN123">
            <v>0</v>
          </cell>
          <cell r="EO123">
            <v>0</v>
          </cell>
          <cell r="EP123">
            <v>0</v>
          </cell>
          <cell r="EQ123">
            <v>0</v>
          </cell>
          <cell r="ER123">
            <v>0</v>
          </cell>
          <cell r="ES123">
            <v>0</v>
          </cell>
          <cell r="ET123">
            <v>0</v>
          </cell>
          <cell r="EU123">
            <v>0</v>
          </cell>
          <cell r="EV123">
            <v>0</v>
          </cell>
          <cell r="EW123">
            <v>0</v>
          </cell>
        </row>
        <row r="124">
          <cell r="A124">
            <v>42251</v>
          </cell>
          <cell r="B124">
            <v>10</v>
          </cell>
          <cell r="C124" t="str">
            <v>Fri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54.212000000000003</v>
          </cell>
          <cell r="BF124">
            <v>127.995</v>
          </cell>
          <cell r="BG124">
            <v>0</v>
          </cell>
          <cell r="BH124">
            <v>72.277777777798221</v>
          </cell>
          <cell r="BI124">
            <v>0</v>
          </cell>
          <cell r="BJ124">
            <v>200.27277777779824</v>
          </cell>
          <cell r="BK124">
            <v>0</v>
          </cell>
          <cell r="BL124">
            <v>0</v>
          </cell>
          <cell r="BM124">
            <v>0</v>
          </cell>
          <cell r="BN124">
            <v>0</v>
          </cell>
          <cell r="BO124">
            <v>0</v>
          </cell>
          <cell r="BP124">
            <v>0</v>
          </cell>
          <cell r="BQ124">
            <v>0</v>
          </cell>
          <cell r="BR124">
            <v>0</v>
          </cell>
          <cell r="BS124">
            <v>0</v>
          </cell>
          <cell r="BT124">
            <v>0</v>
          </cell>
          <cell r="BU124">
            <v>0</v>
          </cell>
          <cell r="BV124">
            <v>0</v>
          </cell>
          <cell r="BW124">
            <v>0</v>
          </cell>
          <cell r="BX124">
            <v>0</v>
          </cell>
          <cell r="BY124">
            <v>0</v>
          </cell>
          <cell r="BZ124">
            <v>0</v>
          </cell>
          <cell r="CA124">
            <v>0</v>
          </cell>
          <cell r="CB124">
            <v>0</v>
          </cell>
          <cell r="CC124">
            <v>0</v>
          </cell>
          <cell r="CD124">
            <v>0</v>
          </cell>
          <cell r="CE124">
            <v>0</v>
          </cell>
          <cell r="CF124">
            <v>0</v>
          </cell>
          <cell r="CG124">
            <v>0</v>
          </cell>
          <cell r="CH124">
            <v>0</v>
          </cell>
          <cell r="CI124">
            <v>0</v>
          </cell>
          <cell r="CJ124">
            <v>0</v>
          </cell>
          <cell r="CK124">
            <v>0</v>
          </cell>
          <cell r="CL124">
            <v>0</v>
          </cell>
          <cell r="CM124">
            <v>0</v>
          </cell>
          <cell r="CN124">
            <v>0</v>
          </cell>
          <cell r="CO124">
            <v>0</v>
          </cell>
          <cell r="CP124">
            <v>127.995</v>
          </cell>
          <cell r="CQ124">
            <v>0</v>
          </cell>
          <cell r="CR124">
            <v>0</v>
          </cell>
          <cell r="CS124">
            <v>16.874722222222221</v>
          </cell>
          <cell r="CT124">
            <v>0</v>
          </cell>
          <cell r="CU124">
            <v>0</v>
          </cell>
          <cell r="CV124">
            <v>52.682777777798215</v>
          </cell>
          <cell r="CW124">
            <v>0</v>
          </cell>
          <cell r="CX124">
            <v>0.97277777777777774</v>
          </cell>
          <cell r="CY124">
            <v>0</v>
          </cell>
          <cell r="CZ124">
            <v>0</v>
          </cell>
          <cell r="DA124">
            <v>0</v>
          </cell>
          <cell r="DB124">
            <v>0</v>
          </cell>
          <cell r="DC124">
            <v>0</v>
          </cell>
          <cell r="DD124">
            <v>0</v>
          </cell>
          <cell r="DE124">
            <v>0</v>
          </cell>
          <cell r="DF124">
            <v>0</v>
          </cell>
          <cell r="DG124">
            <v>0</v>
          </cell>
          <cell r="DH124">
            <v>0</v>
          </cell>
          <cell r="DI124">
            <v>0</v>
          </cell>
          <cell r="DJ124">
            <v>0</v>
          </cell>
          <cell r="DK124">
            <v>0</v>
          </cell>
          <cell r="DL124">
            <v>0</v>
          </cell>
          <cell r="DM124">
            <v>0</v>
          </cell>
          <cell r="DN124">
            <v>0.97277777777777774</v>
          </cell>
          <cell r="DO124">
            <v>198.52527777779821</v>
          </cell>
          <cell r="DP124">
            <v>198.52527777779821</v>
          </cell>
          <cell r="DQ124">
            <v>8.5365869444453217</v>
          </cell>
          <cell r="DR124">
            <v>4.2999999999999997E-2</v>
          </cell>
          <cell r="DS124">
            <v>207.06186472224354</v>
          </cell>
          <cell r="DT124">
            <v>1.7475000000000001</v>
          </cell>
          <cell r="DU124">
            <v>0</v>
          </cell>
          <cell r="DV124">
            <v>0</v>
          </cell>
          <cell r="DW124">
            <v>0</v>
          </cell>
          <cell r="DX124">
            <v>0</v>
          </cell>
          <cell r="DY124">
            <v>0</v>
          </cell>
          <cell r="DZ124">
            <v>0</v>
          </cell>
          <cell r="EA124">
            <v>0.9587727708533077</v>
          </cell>
          <cell r="EB124">
            <v>54.212000000000003</v>
          </cell>
          <cell r="EC124">
            <v>11225.237810322267</v>
          </cell>
          <cell r="ED124">
            <v>0</v>
          </cell>
          <cell r="EE124">
            <v>2</v>
          </cell>
          <cell r="EF124">
            <v>0</v>
          </cell>
          <cell r="EG124">
            <v>0</v>
          </cell>
          <cell r="EH124">
            <v>0</v>
          </cell>
          <cell r="EI124">
            <v>0</v>
          </cell>
          <cell r="EJ124">
            <v>0</v>
          </cell>
          <cell r="EK124">
            <v>0</v>
          </cell>
          <cell r="EL124">
            <v>0</v>
          </cell>
          <cell r="EM124">
            <v>0</v>
          </cell>
          <cell r="EN124">
            <v>0</v>
          </cell>
          <cell r="EO124">
            <v>0</v>
          </cell>
          <cell r="EP124">
            <v>0</v>
          </cell>
          <cell r="EQ124">
            <v>0</v>
          </cell>
          <cell r="ER124">
            <v>0</v>
          </cell>
          <cell r="ES124">
            <v>0</v>
          </cell>
          <cell r="ET124">
            <v>0</v>
          </cell>
          <cell r="EU124">
            <v>0</v>
          </cell>
          <cell r="EV124">
            <v>0</v>
          </cell>
          <cell r="EW124">
            <v>0</v>
          </cell>
        </row>
        <row r="125">
          <cell r="A125">
            <v>42252</v>
          </cell>
          <cell r="B125">
            <v>10</v>
          </cell>
          <cell r="C125" t="str">
            <v>Sat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58.652000000000001</v>
          </cell>
          <cell r="BF125">
            <v>79.5</v>
          </cell>
          <cell r="BG125">
            <v>0</v>
          </cell>
          <cell r="BH125">
            <v>31.008333333333333</v>
          </cell>
          <cell r="BI125">
            <v>0</v>
          </cell>
          <cell r="BJ125">
            <v>110.50833333333333</v>
          </cell>
          <cell r="BK125">
            <v>0</v>
          </cell>
          <cell r="BL125">
            <v>0</v>
          </cell>
          <cell r="BM125">
            <v>0</v>
          </cell>
          <cell r="BN125">
            <v>0</v>
          </cell>
          <cell r="BO125">
            <v>0</v>
          </cell>
          <cell r="BP125">
            <v>0</v>
          </cell>
          <cell r="BQ125">
            <v>0</v>
          </cell>
          <cell r="BR125">
            <v>0</v>
          </cell>
          <cell r="BS125">
            <v>0</v>
          </cell>
          <cell r="BT125">
            <v>0</v>
          </cell>
          <cell r="BU125">
            <v>0</v>
          </cell>
          <cell r="BV125">
            <v>0</v>
          </cell>
          <cell r="BW125">
            <v>0</v>
          </cell>
          <cell r="BX125">
            <v>0</v>
          </cell>
          <cell r="BY125">
            <v>0</v>
          </cell>
          <cell r="BZ125">
            <v>0</v>
          </cell>
          <cell r="CA125">
            <v>0</v>
          </cell>
          <cell r="CB125">
            <v>0</v>
          </cell>
          <cell r="CC125">
            <v>0</v>
          </cell>
          <cell r="CD125">
            <v>0</v>
          </cell>
          <cell r="CE125">
            <v>0</v>
          </cell>
          <cell r="CF125">
            <v>0</v>
          </cell>
          <cell r="CG125">
            <v>0</v>
          </cell>
          <cell r="CH125">
            <v>0</v>
          </cell>
          <cell r="CI125">
            <v>0</v>
          </cell>
          <cell r="CJ125">
            <v>0</v>
          </cell>
          <cell r="CK125">
            <v>0</v>
          </cell>
          <cell r="CL125">
            <v>0</v>
          </cell>
          <cell r="CM125">
            <v>0</v>
          </cell>
          <cell r="CN125">
            <v>0</v>
          </cell>
          <cell r="CO125">
            <v>0</v>
          </cell>
          <cell r="CP125">
            <v>79.5</v>
          </cell>
          <cell r="CQ125">
            <v>0</v>
          </cell>
          <cell r="CR125">
            <v>0</v>
          </cell>
          <cell r="CS125">
            <v>19.403055555555557</v>
          </cell>
          <cell r="CT125">
            <v>0</v>
          </cell>
          <cell r="CU125">
            <v>0</v>
          </cell>
          <cell r="CV125">
            <v>10.777222222222223</v>
          </cell>
          <cell r="CW125">
            <v>0</v>
          </cell>
          <cell r="CX125">
            <v>0</v>
          </cell>
          <cell r="CY125">
            <v>0</v>
          </cell>
          <cell r="CZ125">
            <v>0</v>
          </cell>
          <cell r="DA125">
            <v>0</v>
          </cell>
          <cell r="DB125">
            <v>0</v>
          </cell>
          <cell r="DC125">
            <v>0</v>
          </cell>
          <cell r="DD125">
            <v>0</v>
          </cell>
          <cell r="DE125">
            <v>0</v>
          </cell>
          <cell r="DF125">
            <v>0</v>
          </cell>
          <cell r="DG125">
            <v>0</v>
          </cell>
          <cell r="DH125">
            <v>0</v>
          </cell>
          <cell r="DI125">
            <v>0</v>
          </cell>
          <cell r="DJ125">
            <v>0</v>
          </cell>
          <cell r="DK125">
            <v>0</v>
          </cell>
          <cell r="DL125">
            <v>0</v>
          </cell>
          <cell r="DM125">
            <v>0</v>
          </cell>
          <cell r="DN125">
            <v>0</v>
          </cell>
          <cell r="DO125">
            <v>109.68027777777777</v>
          </cell>
          <cell r="DP125">
            <v>109.68027777777777</v>
          </cell>
          <cell r="DQ125">
            <v>4.7162519444444442</v>
          </cell>
          <cell r="DR125">
            <v>4.2999999999999997E-2</v>
          </cell>
          <cell r="DS125">
            <v>114.39652972222223</v>
          </cell>
          <cell r="DT125">
            <v>0.82805555555555554</v>
          </cell>
          <cell r="DU125">
            <v>0</v>
          </cell>
          <cell r="DV125">
            <v>0</v>
          </cell>
          <cell r="DW125">
            <v>0</v>
          </cell>
          <cell r="DX125">
            <v>0</v>
          </cell>
          <cell r="DY125">
            <v>0</v>
          </cell>
          <cell r="DZ125">
            <v>0</v>
          </cell>
          <cell r="EA125">
            <v>0.9587727708533077</v>
          </cell>
          <cell r="EB125">
            <v>58.652000000000001</v>
          </cell>
          <cell r="EC125">
            <v>6709.5852612677782</v>
          </cell>
          <cell r="ED125">
            <v>0</v>
          </cell>
          <cell r="EE125">
            <v>0</v>
          </cell>
          <cell r="EF125">
            <v>0</v>
          </cell>
          <cell r="EG125">
            <v>0</v>
          </cell>
          <cell r="EH125">
            <v>0</v>
          </cell>
          <cell r="EI125">
            <v>0</v>
          </cell>
          <cell r="EJ125">
            <v>0</v>
          </cell>
          <cell r="EK125">
            <v>0</v>
          </cell>
          <cell r="EL125">
            <v>0</v>
          </cell>
          <cell r="EM125">
            <v>0</v>
          </cell>
          <cell r="EN125">
            <v>0</v>
          </cell>
          <cell r="EO125">
            <v>0</v>
          </cell>
          <cell r="EP125">
            <v>0</v>
          </cell>
          <cell r="EQ125">
            <v>0</v>
          </cell>
          <cell r="ER125">
            <v>0</v>
          </cell>
          <cell r="ES125">
            <v>0</v>
          </cell>
          <cell r="ET125">
            <v>0</v>
          </cell>
          <cell r="EU125">
            <v>0</v>
          </cell>
          <cell r="EV125">
            <v>0</v>
          </cell>
          <cell r="EW125">
            <v>0</v>
          </cell>
        </row>
        <row r="126">
          <cell r="A126">
            <v>42253</v>
          </cell>
          <cell r="B126">
            <v>10</v>
          </cell>
          <cell r="C126" t="str">
            <v>Sun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78.203000000000003</v>
          </cell>
          <cell r="BF126">
            <v>87.995000000000005</v>
          </cell>
          <cell r="BG126">
            <v>0</v>
          </cell>
          <cell r="BH126">
            <v>35.262500000000003</v>
          </cell>
          <cell r="BI126">
            <v>0</v>
          </cell>
          <cell r="BJ126">
            <v>123.25750000000001</v>
          </cell>
          <cell r="BK126">
            <v>0</v>
          </cell>
          <cell r="BL126">
            <v>0</v>
          </cell>
          <cell r="BM126">
            <v>0</v>
          </cell>
          <cell r="BN126">
            <v>0</v>
          </cell>
          <cell r="BO126">
            <v>0</v>
          </cell>
          <cell r="BP126">
            <v>0</v>
          </cell>
          <cell r="BQ126">
            <v>0</v>
          </cell>
          <cell r="BR126">
            <v>0</v>
          </cell>
          <cell r="BS126">
            <v>0</v>
          </cell>
          <cell r="BT126">
            <v>0</v>
          </cell>
          <cell r="BU126">
            <v>0</v>
          </cell>
          <cell r="BV126">
            <v>0</v>
          </cell>
          <cell r="BW126">
            <v>0</v>
          </cell>
          <cell r="BX126">
            <v>0</v>
          </cell>
          <cell r="BY126">
            <v>0</v>
          </cell>
          <cell r="BZ126">
            <v>0</v>
          </cell>
          <cell r="CA126">
            <v>0</v>
          </cell>
          <cell r="CB126">
            <v>0</v>
          </cell>
          <cell r="CC126">
            <v>0</v>
          </cell>
          <cell r="CD126">
            <v>0</v>
          </cell>
          <cell r="CE126">
            <v>0</v>
          </cell>
          <cell r="CF126">
            <v>0</v>
          </cell>
          <cell r="CG126">
            <v>0</v>
          </cell>
          <cell r="CH126">
            <v>0</v>
          </cell>
          <cell r="CI126">
            <v>0</v>
          </cell>
          <cell r="CJ126">
            <v>0</v>
          </cell>
          <cell r="CK126">
            <v>0</v>
          </cell>
          <cell r="CL126">
            <v>0</v>
          </cell>
          <cell r="CM126">
            <v>0</v>
          </cell>
          <cell r="CN126">
            <v>0</v>
          </cell>
          <cell r="CO126">
            <v>0</v>
          </cell>
          <cell r="CP126">
            <v>87.995000000000005</v>
          </cell>
          <cell r="CQ126">
            <v>0</v>
          </cell>
          <cell r="CR126">
            <v>9.1355555555555554</v>
          </cell>
          <cell r="CS126">
            <v>0</v>
          </cell>
          <cell r="CT126">
            <v>0</v>
          </cell>
          <cell r="CU126">
            <v>0</v>
          </cell>
          <cell r="CV126">
            <v>15.868055555555555</v>
          </cell>
          <cell r="CW126">
            <v>0</v>
          </cell>
          <cell r="CX126">
            <v>0.36805555555555558</v>
          </cell>
          <cell r="CY126">
            <v>0</v>
          </cell>
          <cell r="CZ126">
            <v>0</v>
          </cell>
          <cell r="DA126">
            <v>0</v>
          </cell>
          <cell r="DB126">
            <v>0</v>
          </cell>
          <cell r="DC126">
            <v>0</v>
          </cell>
          <cell r="DD126">
            <v>0</v>
          </cell>
          <cell r="DE126">
            <v>0</v>
          </cell>
          <cell r="DF126">
            <v>0</v>
          </cell>
          <cell r="DG126">
            <v>0</v>
          </cell>
          <cell r="DH126">
            <v>0</v>
          </cell>
          <cell r="DI126">
            <v>0</v>
          </cell>
          <cell r="DJ126">
            <v>0</v>
          </cell>
          <cell r="DK126">
            <v>0</v>
          </cell>
          <cell r="DL126">
            <v>9.4241666666666664</v>
          </cell>
          <cell r="DM126">
            <v>0</v>
          </cell>
          <cell r="DN126">
            <v>9.7922222222222217</v>
          </cell>
          <cell r="DO126">
            <v>122.79083333333334</v>
          </cell>
          <cell r="DP126">
            <v>122.79083333333334</v>
          </cell>
          <cell r="DQ126">
            <v>5.2800058333333331</v>
          </cell>
          <cell r="DR126">
            <v>4.2999999999999997E-2</v>
          </cell>
          <cell r="DS126">
            <v>128.07083916666667</v>
          </cell>
          <cell r="DT126">
            <v>0.46666666666666667</v>
          </cell>
          <cell r="DU126">
            <v>0</v>
          </cell>
          <cell r="DV126">
            <v>0</v>
          </cell>
          <cell r="DW126">
            <v>0</v>
          </cell>
          <cell r="DX126">
            <v>0</v>
          </cell>
          <cell r="DY126">
            <v>0</v>
          </cell>
          <cell r="DZ126">
            <v>0</v>
          </cell>
          <cell r="EA126">
            <v>0.95877277085330781</v>
          </cell>
          <cell r="EB126">
            <v>78.203000000000003</v>
          </cell>
          <cell r="EC126">
            <v>10015.523835350834</v>
          </cell>
          <cell r="ED126">
            <v>0</v>
          </cell>
          <cell r="EE126">
            <v>0</v>
          </cell>
          <cell r="EF126">
            <v>0</v>
          </cell>
          <cell r="EG126">
            <v>0</v>
          </cell>
          <cell r="EH126">
            <v>0</v>
          </cell>
          <cell r="EI126">
            <v>0</v>
          </cell>
          <cell r="EJ126">
            <v>0</v>
          </cell>
          <cell r="EK126">
            <v>0</v>
          </cell>
          <cell r="EL126">
            <v>0</v>
          </cell>
          <cell r="EM126">
            <v>0</v>
          </cell>
          <cell r="EN126">
            <v>0</v>
          </cell>
          <cell r="EO126">
            <v>0</v>
          </cell>
          <cell r="EP126">
            <v>0</v>
          </cell>
          <cell r="EQ126">
            <v>0</v>
          </cell>
          <cell r="ER126">
            <v>0</v>
          </cell>
          <cell r="ES126">
            <v>0</v>
          </cell>
          <cell r="ET126">
            <v>0</v>
          </cell>
          <cell r="EU126">
            <v>0</v>
          </cell>
          <cell r="EV126">
            <v>0</v>
          </cell>
          <cell r="EW126">
            <v>0</v>
          </cell>
        </row>
        <row r="127">
          <cell r="A127">
            <v>42254</v>
          </cell>
          <cell r="B127">
            <v>11</v>
          </cell>
          <cell r="C127" t="str">
            <v>Mon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56.177684579609831</v>
          </cell>
          <cell r="BF127">
            <v>135.995</v>
          </cell>
          <cell r="BG127">
            <v>0</v>
          </cell>
          <cell r="BH127">
            <v>107.77166666668037</v>
          </cell>
          <cell r="BI127">
            <v>0</v>
          </cell>
          <cell r="BJ127">
            <v>243.76666666668038</v>
          </cell>
          <cell r="BK127">
            <v>0</v>
          </cell>
          <cell r="BL127">
            <v>0</v>
          </cell>
          <cell r="BM127">
            <v>0</v>
          </cell>
          <cell r="BN127">
            <v>0</v>
          </cell>
          <cell r="BO127">
            <v>0</v>
          </cell>
          <cell r="BP127">
            <v>0</v>
          </cell>
          <cell r="BQ127">
            <v>0</v>
          </cell>
          <cell r="BR127">
            <v>0</v>
          </cell>
          <cell r="BS127">
            <v>0</v>
          </cell>
          <cell r="BT127">
            <v>0</v>
          </cell>
          <cell r="BU127">
            <v>0</v>
          </cell>
          <cell r="BV127">
            <v>0</v>
          </cell>
          <cell r="BW127">
            <v>0</v>
          </cell>
          <cell r="BX127">
            <v>0</v>
          </cell>
          <cell r="BY127">
            <v>0</v>
          </cell>
          <cell r="BZ127">
            <v>0</v>
          </cell>
          <cell r="CA127">
            <v>0</v>
          </cell>
          <cell r="CB127">
            <v>0</v>
          </cell>
          <cell r="CC127">
            <v>0</v>
          </cell>
          <cell r="CD127">
            <v>0</v>
          </cell>
          <cell r="CE127">
            <v>0</v>
          </cell>
          <cell r="CF127">
            <v>0</v>
          </cell>
          <cell r="CG127">
            <v>0</v>
          </cell>
          <cell r="CH127">
            <v>0</v>
          </cell>
          <cell r="CI127">
            <v>0</v>
          </cell>
          <cell r="CJ127">
            <v>0</v>
          </cell>
          <cell r="CK127">
            <v>0</v>
          </cell>
          <cell r="CL127">
            <v>0</v>
          </cell>
          <cell r="CM127">
            <v>0</v>
          </cell>
          <cell r="CN127">
            <v>0</v>
          </cell>
          <cell r="CO127">
            <v>0</v>
          </cell>
          <cell r="CP127">
            <v>135.995</v>
          </cell>
          <cell r="CQ127">
            <v>0</v>
          </cell>
          <cell r="CR127">
            <v>9.131111111124822</v>
          </cell>
          <cell r="CS127">
            <v>15.380277777777778</v>
          </cell>
          <cell r="CT127">
            <v>0</v>
          </cell>
          <cell r="CU127">
            <v>0</v>
          </cell>
          <cell r="CV127">
            <v>67.103055555555557</v>
          </cell>
          <cell r="CW127">
            <v>0</v>
          </cell>
          <cell r="CX127">
            <v>2.8183333333333334</v>
          </cell>
          <cell r="CY127">
            <v>0</v>
          </cell>
          <cell r="CZ127">
            <v>0</v>
          </cell>
          <cell r="DA127">
            <v>0</v>
          </cell>
          <cell r="DB127">
            <v>0</v>
          </cell>
          <cell r="DC127">
            <v>0</v>
          </cell>
          <cell r="DD127">
            <v>0</v>
          </cell>
          <cell r="DE127">
            <v>0</v>
          </cell>
          <cell r="DF127">
            <v>0</v>
          </cell>
          <cell r="DG127">
            <v>0</v>
          </cell>
          <cell r="DH127">
            <v>0</v>
          </cell>
          <cell r="DI127">
            <v>0</v>
          </cell>
          <cell r="DJ127">
            <v>0</v>
          </cell>
          <cell r="DK127">
            <v>0</v>
          </cell>
          <cell r="DL127">
            <v>10.025</v>
          </cell>
          <cell r="DM127">
            <v>0</v>
          </cell>
          <cell r="DN127">
            <v>12.843333333333334</v>
          </cell>
          <cell r="DO127">
            <v>240.45277777779151</v>
          </cell>
          <cell r="DP127">
            <v>240.45277777779151</v>
          </cell>
          <cell r="DQ127">
            <v>10.339469444445035</v>
          </cell>
          <cell r="DR127">
            <v>4.2999999999999997E-2</v>
          </cell>
          <cell r="DS127">
            <v>250.79224722223654</v>
          </cell>
          <cell r="DT127">
            <v>3.0383333333333336</v>
          </cell>
          <cell r="DU127">
            <v>0.27555555555555555</v>
          </cell>
          <cell r="DV127">
            <v>8</v>
          </cell>
          <cell r="DW127">
            <v>3.1862398831986369E-2</v>
          </cell>
          <cell r="DX127">
            <v>435.54399999999998</v>
          </cell>
          <cell r="DY127">
            <v>0</v>
          </cell>
          <cell r="DZ127">
            <v>0</v>
          </cell>
          <cell r="EA127">
            <v>0.95877277085330781</v>
          </cell>
          <cell r="EB127">
            <v>54.442999999999998</v>
          </cell>
          <cell r="EC127">
            <v>14089.426315520222</v>
          </cell>
          <cell r="ED127">
            <v>0</v>
          </cell>
          <cell r="EE127">
            <v>2</v>
          </cell>
          <cell r="EF127">
            <v>8.2666666666666657</v>
          </cell>
          <cell r="EG127">
            <v>0</v>
          </cell>
          <cell r="EH127">
            <v>0</v>
          </cell>
          <cell r="EI127">
            <v>0</v>
          </cell>
          <cell r="EJ127">
            <v>0</v>
          </cell>
          <cell r="EK127">
            <v>0</v>
          </cell>
          <cell r="EL127">
            <v>0</v>
          </cell>
          <cell r="EM127">
            <v>0</v>
          </cell>
          <cell r="EN127">
            <v>0</v>
          </cell>
          <cell r="EO127">
            <v>0</v>
          </cell>
          <cell r="EP127">
            <v>0</v>
          </cell>
          <cell r="EQ127">
            <v>0</v>
          </cell>
          <cell r="ER127">
            <v>0</v>
          </cell>
          <cell r="ES127">
            <v>0</v>
          </cell>
          <cell r="ET127">
            <v>0</v>
          </cell>
          <cell r="EU127">
            <v>0</v>
          </cell>
          <cell r="EV127">
            <v>0</v>
          </cell>
          <cell r="EW127">
            <v>0</v>
          </cell>
        </row>
        <row r="128">
          <cell r="A128">
            <v>42255</v>
          </cell>
          <cell r="B128">
            <v>11</v>
          </cell>
          <cell r="C128" t="str">
            <v>Tue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52.109000000000002</v>
          </cell>
          <cell r="BF128">
            <v>111.995</v>
          </cell>
          <cell r="BG128">
            <v>0</v>
          </cell>
          <cell r="BH128">
            <v>124.32194444444444</v>
          </cell>
          <cell r="BI128">
            <v>0</v>
          </cell>
          <cell r="BJ128">
            <v>236.31694444444446</v>
          </cell>
          <cell r="BK128">
            <v>0</v>
          </cell>
          <cell r="BL128">
            <v>0</v>
          </cell>
          <cell r="BM128">
            <v>0</v>
          </cell>
          <cell r="BN128">
            <v>0</v>
          </cell>
          <cell r="BO128">
            <v>0</v>
          </cell>
          <cell r="BP128">
            <v>0</v>
          </cell>
          <cell r="BQ128">
            <v>0</v>
          </cell>
          <cell r="BR128">
            <v>0</v>
          </cell>
          <cell r="BS128">
            <v>0</v>
          </cell>
          <cell r="BT128">
            <v>0</v>
          </cell>
          <cell r="BU128">
            <v>0</v>
          </cell>
          <cell r="BV128">
            <v>0</v>
          </cell>
          <cell r="BW128">
            <v>0</v>
          </cell>
          <cell r="BX128">
            <v>0</v>
          </cell>
          <cell r="BY128">
            <v>0</v>
          </cell>
          <cell r="BZ128">
            <v>0</v>
          </cell>
          <cell r="CA128">
            <v>0</v>
          </cell>
          <cell r="CB128">
            <v>0</v>
          </cell>
          <cell r="CC128">
            <v>0</v>
          </cell>
          <cell r="CD128">
            <v>0</v>
          </cell>
          <cell r="CE128">
            <v>0</v>
          </cell>
          <cell r="CF128">
            <v>0</v>
          </cell>
          <cell r="CG128">
            <v>0</v>
          </cell>
          <cell r="CH128">
            <v>0</v>
          </cell>
          <cell r="CI128">
            <v>0</v>
          </cell>
          <cell r="CJ128">
            <v>0</v>
          </cell>
          <cell r="CK128">
            <v>0</v>
          </cell>
          <cell r="CL128">
            <v>0</v>
          </cell>
          <cell r="CM128">
            <v>0</v>
          </cell>
          <cell r="CN128">
            <v>0</v>
          </cell>
          <cell r="CO128">
            <v>0</v>
          </cell>
          <cell r="CP128">
            <v>111.995</v>
          </cell>
          <cell r="CQ128">
            <v>0</v>
          </cell>
          <cell r="CR128">
            <v>9.7158333333333342</v>
          </cell>
          <cell r="CS128">
            <v>23.517777777777777</v>
          </cell>
          <cell r="CT128">
            <v>0</v>
          </cell>
          <cell r="CU128">
            <v>0</v>
          </cell>
          <cell r="CV128">
            <v>74.581666666666663</v>
          </cell>
          <cell r="CW128">
            <v>0</v>
          </cell>
          <cell r="CX128">
            <v>3.5747222222222224</v>
          </cell>
          <cell r="CY128">
            <v>0</v>
          </cell>
          <cell r="CZ128">
            <v>0</v>
          </cell>
          <cell r="DA128">
            <v>0</v>
          </cell>
          <cell r="DB128">
            <v>0</v>
          </cell>
          <cell r="DC128">
            <v>0</v>
          </cell>
          <cell r="DD128">
            <v>0</v>
          </cell>
          <cell r="DE128">
            <v>0</v>
          </cell>
          <cell r="DF128">
            <v>0</v>
          </cell>
          <cell r="DG128">
            <v>0</v>
          </cell>
          <cell r="DH128">
            <v>0</v>
          </cell>
          <cell r="DI128">
            <v>0</v>
          </cell>
          <cell r="DJ128">
            <v>0</v>
          </cell>
          <cell r="DK128">
            <v>0</v>
          </cell>
          <cell r="DL128">
            <v>10.005833333333333</v>
          </cell>
          <cell r="DM128">
            <v>0</v>
          </cell>
          <cell r="DN128">
            <v>13.580555555555556</v>
          </cell>
          <cell r="DO128">
            <v>233.39083333333335</v>
          </cell>
          <cell r="DP128">
            <v>233.39083333333335</v>
          </cell>
          <cell r="DQ128">
            <v>10.035805833333333</v>
          </cell>
          <cell r="DR128">
            <v>4.2999999999999997E-2</v>
          </cell>
          <cell r="DS128">
            <v>243.42663916666669</v>
          </cell>
          <cell r="DT128">
            <v>2.9261111111111111</v>
          </cell>
          <cell r="DU128">
            <v>0</v>
          </cell>
          <cell r="DV128">
            <v>0</v>
          </cell>
          <cell r="DW128">
            <v>0</v>
          </cell>
          <cell r="DX128">
            <v>0</v>
          </cell>
          <cell r="DY128">
            <v>0</v>
          </cell>
          <cell r="DZ128">
            <v>0</v>
          </cell>
          <cell r="EA128">
            <v>0.9587727708533077</v>
          </cell>
          <cell r="EB128">
            <v>52.109000000000002</v>
          </cell>
          <cell r="EC128">
            <v>12684.718740335835</v>
          </cell>
          <cell r="ED128">
            <v>0</v>
          </cell>
          <cell r="EE128">
            <v>2</v>
          </cell>
          <cell r="EF128">
            <v>0</v>
          </cell>
          <cell r="EG128">
            <v>0</v>
          </cell>
          <cell r="EH128">
            <v>0</v>
          </cell>
          <cell r="EI128">
            <v>0</v>
          </cell>
          <cell r="EJ128">
            <v>0</v>
          </cell>
          <cell r="EK128">
            <v>0</v>
          </cell>
          <cell r="EL128">
            <v>0</v>
          </cell>
          <cell r="EM128">
            <v>0</v>
          </cell>
          <cell r="EN128">
            <v>0</v>
          </cell>
          <cell r="EO128">
            <v>0</v>
          </cell>
          <cell r="EP128">
            <v>0</v>
          </cell>
          <cell r="EQ128">
            <v>0</v>
          </cell>
          <cell r="ER128">
            <v>0</v>
          </cell>
          <cell r="ES128">
            <v>0</v>
          </cell>
          <cell r="ET128">
            <v>0</v>
          </cell>
          <cell r="EU128">
            <v>0</v>
          </cell>
          <cell r="EV128">
            <v>0</v>
          </cell>
          <cell r="EW128">
            <v>0</v>
          </cell>
        </row>
        <row r="129">
          <cell r="A129">
            <v>42256</v>
          </cell>
          <cell r="B129">
            <v>11</v>
          </cell>
          <cell r="C129" t="str">
            <v>Wed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54.597181617979892</v>
          </cell>
          <cell r="BF129">
            <v>142.495</v>
          </cell>
          <cell r="BG129">
            <v>0</v>
          </cell>
          <cell r="BH129">
            <v>148.44638888878799</v>
          </cell>
          <cell r="BI129">
            <v>0</v>
          </cell>
          <cell r="BJ129">
            <v>290.94138888878797</v>
          </cell>
          <cell r="BK129">
            <v>0</v>
          </cell>
          <cell r="BL129">
            <v>0</v>
          </cell>
          <cell r="BM129">
            <v>0</v>
          </cell>
          <cell r="BN129">
            <v>0</v>
          </cell>
          <cell r="BO129">
            <v>0</v>
          </cell>
          <cell r="BP129">
            <v>0</v>
          </cell>
          <cell r="BQ129">
            <v>0</v>
          </cell>
          <cell r="BR129">
            <v>0</v>
          </cell>
          <cell r="BS129">
            <v>0</v>
          </cell>
          <cell r="BT129">
            <v>0</v>
          </cell>
          <cell r="BU129">
            <v>0</v>
          </cell>
          <cell r="BV129">
            <v>0</v>
          </cell>
          <cell r="BW129">
            <v>0</v>
          </cell>
          <cell r="BX129">
            <v>0</v>
          </cell>
          <cell r="BY129">
            <v>0</v>
          </cell>
          <cell r="BZ129">
            <v>0</v>
          </cell>
          <cell r="CA129">
            <v>0</v>
          </cell>
          <cell r="CB129">
            <v>0</v>
          </cell>
          <cell r="CC129">
            <v>0</v>
          </cell>
          <cell r="CD129">
            <v>0</v>
          </cell>
          <cell r="CE129">
            <v>0</v>
          </cell>
          <cell r="CF129">
            <v>0</v>
          </cell>
          <cell r="CG129">
            <v>0</v>
          </cell>
          <cell r="CH129">
            <v>0</v>
          </cell>
          <cell r="CI129">
            <v>0</v>
          </cell>
          <cell r="CJ129">
            <v>0</v>
          </cell>
          <cell r="CK129">
            <v>0</v>
          </cell>
          <cell r="CL129">
            <v>0</v>
          </cell>
          <cell r="CM129">
            <v>0</v>
          </cell>
          <cell r="CN129">
            <v>0</v>
          </cell>
          <cell r="CO129">
            <v>0</v>
          </cell>
          <cell r="CP129">
            <v>142.495</v>
          </cell>
          <cell r="CQ129">
            <v>0</v>
          </cell>
          <cell r="CR129">
            <v>9.6291666666666664</v>
          </cell>
          <cell r="CS129">
            <v>33.268611111111113</v>
          </cell>
          <cell r="CT129">
            <v>0</v>
          </cell>
          <cell r="CU129">
            <v>0</v>
          </cell>
          <cell r="CV129">
            <v>87.691944444343548</v>
          </cell>
          <cell r="CW129">
            <v>0</v>
          </cell>
          <cell r="CX129">
            <v>2.5483333333333333</v>
          </cell>
          <cell r="CY129">
            <v>0</v>
          </cell>
          <cell r="CZ129">
            <v>0</v>
          </cell>
          <cell r="DA129">
            <v>0</v>
          </cell>
          <cell r="DB129">
            <v>0</v>
          </cell>
          <cell r="DC129">
            <v>0</v>
          </cell>
          <cell r="DD129">
            <v>0</v>
          </cell>
          <cell r="DE129">
            <v>0</v>
          </cell>
          <cell r="DF129">
            <v>0</v>
          </cell>
          <cell r="DG129">
            <v>0</v>
          </cell>
          <cell r="DH129">
            <v>0</v>
          </cell>
          <cell r="DI129">
            <v>0</v>
          </cell>
          <cell r="DJ129">
            <v>0</v>
          </cell>
          <cell r="DK129">
            <v>0</v>
          </cell>
          <cell r="DL129">
            <v>10.004444444444445</v>
          </cell>
          <cell r="DM129">
            <v>0</v>
          </cell>
          <cell r="DN129">
            <v>12.552777777777779</v>
          </cell>
          <cell r="DO129">
            <v>285.63749999989915</v>
          </cell>
          <cell r="DP129">
            <v>285.63749999989915</v>
          </cell>
          <cell r="DQ129">
            <v>12.282412499995662</v>
          </cell>
          <cell r="DR129">
            <v>4.2999999999999997E-2</v>
          </cell>
          <cell r="DS129">
            <v>297.91991249989479</v>
          </cell>
          <cell r="DT129">
            <v>5.3008333333333333</v>
          </cell>
          <cell r="DU129">
            <v>3.0555555555555557E-3</v>
          </cell>
          <cell r="DV129">
            <v>9.5</v>
          </cell>
          <cell r="DW129">
            <v>3.1887764467584408E-2</v>
          </cell>
          <cell r="DX129">
            <v>502.64499999999998</v>
          </cell>
          <cell r="DY129">
            <v>0</v>
          </cell>
          <cell r="DZ129">
            <v>0</v>
          </cell>
          <cell r="EA129">
            <v>0.95877277085330781</v>
          </cell>
          <cell r="EB129">
            <v>52.91</v>
          </cell>
          <cell r="EC129">
            <v>16265.587570369433</v>
          </cell>
          <cell r="ED129">
            <v>0</v>
          </cell>
          <cell r="EE129">
            <v>2</v>
          </cell>
          <cell r="EF129">
            <v>9.1666666666666674E-2</v>
          </cell>
          <cell r="EG129">
            <v>0</v>
          </cell>
          <cell r="EH129">
            <v>0</v>
          </cell>
          <cell r="EI129">
            <v>0</v>
          </cell>
          <cell r="EJ129">
            <v>0</v>
          </cell>
          <cell r="EK129">
            <v>0</v>
          </cell>
          <cell r="EL129">
            <v>0</v>
          </cell>
          <cell r="EM129">
            <v>0</v>
          </cell>
          <cell r="EN129">
            <v>0</v>
          </cell>
          <cell r="EO129">
            <v>0</v>
          </cell>
          <cell r="EP129">
            <v>0</v>
          </cell>
          <cell r="EQ129">
            <v>0</v>
          </cell>
          <cell r="ER129">
            <v>0</v>
          </cell>
          <cell r="ES129">
            <v>0</v>
          </cell>
          <cell r="ET129">
            <v>0</v>
          </cell>
          <cell r="EU129">
            <v>0</v>
          </cell>
          <cell r="EV129">
            <v>0</v>
          </cell>
          <cell r="EW129">
            <v>0</v>
          </cell>
        </row>
        <row r="130">
          <cell r="A130">
            <v>42257</v>
          </cell>
          <cell r="B130">
            <v>11</v>
          </cell>
          <cell r="C130" t="str">
            <v>Thu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55.220394872244285</v>
          </cell>
          <cell r="BF130">
            <v>111.995</v>
          </cell>
          <cell r="BG130">
            <v>0</v>
          </cell>
          <cell r="BH130">
            <v>102.17027777777778</v>
          </cell>
          <cell r="BI130">
            <v>0</v>
          </cell>
          <cell r="BJ130">
            <v>214.16527777777779</v>
          </cell>
          <cell r="BK130">
            <v>0</v>
          </cell>
          <cell r="BL130">
            <v>0</v>
          </cell>
          <cell r="BM130">
            <v>0</v>
          </cell>
          <cell r="BN130">
            <v>0</v>
          </cell>
          <cell r="BO130">
            <v>0</v>
          </cell>
          <cell r="BP130">
            <v>0</v>
          </cell>
          <cell r="BQ130">
            <v>0</v>
          </cell>
          <cell r="BR130">
            <v>0</v>
          </cell>
          <cell r="BS130">
            <v>0</v>
          </cell>
          <cell r="BT130">
            <v>0</v>
          </cell>
          <cell r="BU130">
            <v>0</v>
          </cell>
          <cell r="BV130">
            <v>0</v>
          </cell>
          <cell r="BW130">
            <v>0</v>
          </cell>
          <cell r="BX130">
            <v>0</v>
          </cell>
          <cell r="BY130">
            <v>0</v>
          </cell>
          <cell r="BZ130">
            <v>0</v>
          </cell>
          <cell r="CA130">
            <v>0</v>
          </cell>
          <cell r="CB130">
            <v>0</v>
          </cell>
          <cell r="CC130">
            <v>0</v>
          </cell>
          <cell r="CD130">
            <v>0</v>
          </cell>
          <cell r="CE130">
            <v>0</v>
          </cell>
          <cell r="CF130">
            <v>0</v>
          </cell>
          <cell r="CG130">
            <v>0</v>
          </cell>
          <cell r="CH130">
            <v>0</v>
          </cell>
          <cell r="CI130">
            <v>0</v>
          </cell>
          <cell r="CJ130">
            <v>0</v>
          </cell>
          <cell r="CK130">
            <v>0</v>
          </cell>
          <cell r="CL130">
            <v>0</v>
          </cell>
          <cell r="CM130">
            <v>0</v>
          </cell>
          <cell r="CN130">
            <v>0</v>
          </cell>
          <cell r="CO130">
            <v>0</v>
          </cell>
          <cell r="CP130">
            <v>111.995</v>
          </cell>
          <cell r="CQ130">
            <v>0</v>
          </cell>
          <cell r="CR130">
            <v>0</v>
          </cell>
          <cell r="CS130">
            <v>24.926388888888887</v>
          </cell>
          <cell r="CT130">
            <v>0</v>
          </cell>
          <cell r="CU130">
            <v>0</v>
          </cell>
          <cell r="CV130">
            <v>72.574444444444438</v>
          </cell>
          <cell r="CW130">
            <v>0</v>
          </cell>
          <cell r="CX130">
            <v>1.5283333333333333</v>
          </cell>
          <cell r="CY130">
            <v>0</v>
          </cell>
          <cell r="CZ130">
            <v>0</v>
          </cell>
          <cell r="DA130">
            <v>0</v>
          </cell>
          <cell r="DB130">
            <v>0</v>
          </cell>
          <cell r="DC130">
            <v>0</v>
          </cell>
          <cell r="DD130">
            <v>0</v>
          </cell>
          <cell r="DE130">
            <v>0</v>
          </cell>
          <cell r="DF130">
            <v>0</v>
          </cell>
          <cell r="DG130">
            <v>0</v>
          </cell>
          <cell r="DH130">
            <v>0</v>
          </cell>
          <cell r="DI130">
            <v>0</v>
          </cell>
          <cell r="DJ130">
            <v>0</v>
          </cell>
          <cell r="DK130">
            <v>0</v>
          </cell>
          <cell r="DL130">
            <v>0</v>
          </cell>
          <cell r="DM130">
            <v>0</v>
          </cell>
          <cell r="DN130">
            <v>1.5283333333333333</v>
          </cell>
          <cell r="DO130">
            <v>211.02416666666667</v>
          </cell>
          <cell r="DP130">
            <v>211.02416666666667</v>
          </cell>
          <cell r="DQ130">
            <v>9.0740391666666671</v>
          </cell>
          <cell r="DR130">
            <v>4.3000000000000003E-2</v>
          </cell>
          <cell r="DS130">
            <v>220.09820583333334</v>
          </cell>
          <cell r="DT130">
            <v>3.141111111111111</v>
          </cell>
          <cell r="DU130">
            <v>0</v>
          </cell>
          <cell r="DV130">
            <v>9.65</v>
          </cell>
          <cell r="DW130">
            <v>4.3844064804905061E-2</v>
          </cell>
          <cell r="DX130">
            <v>510.49465000000004</v>
          </cell>
          <cell r="DY130">
            <v>0</v>
          </cell>
          <cell r="DZ130">
            <v>0</v>
          </cell>
          <cell r="EA130">
            <v>0.95877277085330781</v>
          </cell>
          <cell r="EB130">
            <v>52.901000000000003</v>
          </cell>
          <cell r="EC130">
            <v>12153.909836789167</v>
          </cell>
          <cell r="ED130">
            <v>0</v>
          </cell>
          <cell r="EE130">
            <v>2</v>
          </cell>
          <cell r="EF130">
            <v>0</v>
          </cell>
          <cell r="EG130">
            <v>0</v>
          </cell>
          <cell r="EH130">
            <v>0</v>
          </cell>
          <cell r="EI130">
            <v>0</v>
          </cell>
          <cell r="EJ130">
            <v>0</v>
          </cell>
          <cell r="EK130">
            <v>0</v>
          </cell>
          <cell r="EL130">
            <v>0</v>
          </cell>
          <cell r="EM130">
            <v>0</v>
          </cell>
          <cell r="EN130">
            <v>0</v>
          </cell>
          <cell r="EO130">
            <v>0</v>
          </cell>
          <cell r="EP130">
            <v>0</v>
          </cell>
          <cell r="EQ130">
            <v>0</v>
          </cell>
          <cell r="ER130">
            <v>0</v>
          </cell>
          <cell r="ES130">
            <v>0</v>
          </cell>
          <cell r="ET130">
            <v>0</v>
          </cell>
          <cell r="EU130">
            <v>0</v>
          </cell>
          <cell r="EV130">
            <v>0</v>
          </cell>
          <cell r="EW130">
            <v>0</v>
          </cell>
        </row>
        <row r="131">
          <cell r="A131">
            <v>42258</v>
          </cell>
          <cell r="B131">
            <v>11</v>
          </cell>
          <cell r="C131" t="str">
            <v>Fri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56.664133723226101</v>
          </cell>
          <cell r="BF131">
            <v>127.995</v>
          </cell>
          <cell r="BG131">
            <v>0</v>
          </cell>
          <cell r="BH131">
            <v>75.424444444444447</v>
          </cell>
          <cell r="BI131">
            <v>0</v>
          </cell>
          <cell r="BJ131">
            <v>203.41944444444445</v>
          </cell>
          <cell r="BK131">
            <v>0</v>
          </cell>
          <cell r="BL131">
            <v>0</v>
          </cell>
          <cell r="BM131">
            <v>0</v>
          </cell>
          <cell r="BN131">
            <v>0</v>
          </cell>
          <cell r="BO131">
            <v>0</v>
          </cell>
          <cell r="BP131">
            <v>0</v>
          </cell>
          <cell r="BQ131">
            <v>0</v>
          </cell>
          <cell r="BR131">
            <v>0</v>
          </cell>
          <cell r="BS131">
            <v>0</v>
          </cell>
          <cell r="BT131">
            <v>0</v>
          </cell>
          <cell r="BU131">
            <v>0</v>
          </cell>
          <cell r="BV131">
            <v>0</v>
          </cell>
          <cell r="BW131">
            <v>0</v>
          </cell>
          <cell r="BX131">
            <v>0</v>
          </cell>
          <cell r="BY131">
            <v>0</v>
          </cell>
          <cell r="BZ131">
            <v>0</v>
          </cell>
          <cell r="CA131">
            <v>0</v>
          </cell>
          <cell r="CB131">
            <v>0</v>
          </cell>
          <cell r="CC131">
            <v>0</v>
          </cell>
          <cell r="CD131">
            <v>0</v>
          </cell>
          <cell r="CE131">
            <v>0</v>
          </cell>
          <cell r="CF131">
            <v>0</v>
          </cell>
          <cell r="CG131">
            <v>0</v>
          </cell>
          <cell r="CH131">
            <v>0</v>
          </cell>
          <cell r="CI131">
            <v>0</v>
          </cell>
          <cell r="CJ131">
            <v>0</v>
          </cell>
          <cell r="CK131">
            <v>0</v>
          </cell>
          <cell r="CL131">
            <v>0</v>
          </cell>
          <cell r="CM131">
            <v>0</v>
          </cell>
          <cell r="CN131">
            <v>0</v>
          </cell>
          <cell r="CO131">
            <v>0</v>
          </cell>
          <cell r="CP131">
            <v>127.995</v>
          </cell>
          <cell r="CQ131">
            <v>0</v>
          </cell>
          <cell r="CR131">
            <v>0</v>
          </cell>
          <cell r="CS131">
            <v>17.325277777777778</v>
          </cell>
          <cell r="CT131">
            <v>0</v>
          </cell>
          <cell r="CU131">
            <v>0</v>
          </cell>
          <cell r="CV131">
            <v>54.567500000000003</v>
          </cell>
          <cell r="CW131">
            <v>0</v>
          </cell>
          <cell r="CX131">
            <v>1.4802777777777778</v>
          </cell>
          <cell r="CY131">
            <v>0</v>
          </cell>
          <cell r="CZ131">
            <v>0</v>
          </cell>
          <cell r="DA131">
            <v>0</v>
          </cell>
          <cell r="DB131">
            <v>0</v>
          </cell>
          <cell r="DC131">
            <v>0</v>
          </cell>
          <cell r="DD131">
            <v>0</v>
          </cell>
          <cell r="DE131">
            <v>0</v>
          </cell>
          <cell r="DF131">
            <v>0</v>
          </cell>
          <cell r="DG131">
            <v>0</v>
          </cell>
          <cell r="DH131">
            <v>0</v>
          </cell>
          <cell r="DI131">
            <v>0</v>
          </cell>
          <cell r="DJ131">
            <v>0</v>
          </cell>
          <cell r="DK131">
            <v>0</v>
          </cell>
          <cell r="DL131">
            <v>0</v>
          </cell>
          <cell r="DM131">
            <v>0</v>
          </cell>
          <cell r="DN131">
            <v>1.4802777777777778</v>
          </cell>
          <cell r="DO131">
            <v>201.36805555555557</v>
          </cell>
          <cell r="DP131">
            <v>201.36805555555557</v>
          </cell>
          <cell r="DQ131">
            <v>8.6588263888888886</v>
          </cell>
          <cell r="DR131">
            <v>4.2999999999999997E-2</v>
          </cell>
          <cell r="DS131">
            <v>210.02688194444445</v>
          </cell>
          <cell r="DT131">
            <v>2.0513888888888889</v>
          </cell>
          <cell r="DU131">
            <v>0</v>
          </cell>
          <cell r="DV131">
            <v>9.5</v>
          </cell>
          <cell r="DW131">
            <v>4.5232305084226813E-2</v>
          </cell>
          <cell r="DX131">
            <v>515.01400000000001</v>
          </cell>
          <cell r="DY131">
            <v>0</v>
          </cell>
          <cell r="DZ131">
            <v>0</v>
          </cell>
          <cell r="EA131">
            <v>0.95877277085330781</v>
          </cell>
          <cell r="EB131">
            <v>54.212000000000003</v>
          </cell>
          <cell r="EC131">
            <v>11900.991323972223</v>
          </cell>
          <cell r="ED131">
            <v>0</v>
          </cell>
          <cell r="EE131">
            <v>2</v>
          </cell>
          <cell r="EF131">
            <v>0</v>
          </cell>
          <cell r="EG131">
            <v>0</v>
          </cell>
          <cell r="EH131">
            <v>0</v>
          </cell>
          <cell r="EI131">
            <v>0</v>
          </cell>
          <cell r="EJ131">
            <v>0</v>
          </cell>
          <cell r="EK131">
            <v>0</v>
          </cell>
          <cell r="EL131">
            <v>0</v>
          </cell>
          <cell r="EM131">
            <v>0</v>
          </cell>
          <cell r="EN131">
            <v>0</v>
          </cell>
          <cell r="EO131">
            <v>0</v>
          </cell>
          <cell r="EP131">
            <v>0</v>
          </cell>
          <cell r="EQ131">
            <v>0</v>
          </cell>
          <cell r="ER131">
            <v>0</v>
          </cell>
          <cell r="ES131">
            <v>0</v>
          </cell>
          <cell r="ET131">
            <v>0</v>
          </cell>
          <cell r="EU131">
            <v>0</v>
          </cell>
          <cell r="EV131">
            <v>0</v>
          </cell>
          <cell r="EW131">
            <v>0</v>
          </cell>
        </row>
        <row r="132">
          <cell r="A132">
            <v>42259</v>
          </cell>
          <cell r="B132">
            <v>11</v>
          </cell>
          <cell r="C132" t="str">
            <v>Sat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58.652000000000001</v>
          </cell>
          <cell r="BF132">
            <v>79.5</v>
          </cell>
          <cell r="BG132">
            <v>0</v>
          </cell>
          <cell r="BH132">
            <v>25.725000000000001</v>
          </cell>
          <cell r="BI132">
            <v>0</v>
          </cell>
          <cell r="BJ132">
            <v>105.22499999999999</v>
          </cell>
          <cell r="BK132">
            <v>0</v>
          </cell>
          <cell r="BL132">
            <v>0</v>
          </cell>
          <cell r="BM132">
            <v>0</v>
          </cell>
          <cell r="BN132">
            <v>0</v>
          </cell>
          <cell r="BO132">
            <v>0</v>
          </cell>
          <cell r="BP132">
            <v>0</v>
          </cell>
          <cell r="BQ132">
            <v>0</v>
          </cell>
          <cell r="BR132">
            <v>0</v>
          </cell>
          <cell r="BS132">
            <v>0</v>
          </cell>
          <cell r="BT132">
            <v>0</v>
          </cell>
          <cell r="BU132">
            <v>0</v>
          </cell>
          <cell r="BV132">
            <v>0</v>
          </cell>
          <cell r="BW132">
            <v>0</v>
          </cell>
          <cell r="BX132">
            <v>0</v>
          </cell>
          <cell r="BY132">
            <v>0</v>
          </cell>
          <cell r="BZ132">
            <v>0</v>
          </cell>
          <cell r="CA132">
            <v>0</v>
          </cell>
          <cell r="CB132">
            <v>0</v>
          </cell>
          <cell r="CC132">
            <v>0</v>
          </cell>
          <cell r="CD132">
            <v>0</v>
          </cell>
          <cell r="CE132">
            <v>0</v>
          </cell>
          <cell r="CF132">
            <v>0</v>
          </cell>
          <cell r="CG132">
            <v>0</v>
          </cell>
          <cell r="CH132">
            <v>0</v>
          </cell>
          <cell r="CI132">
            <v>0</v>
          </cell>
          <cell r="CJ132">
            <v>0</v>
          </cell>
          <cell r="CK132">
            <v>0</v>
          </cell>
          <cell r="CL132">
            <v>0</v>
          </cell>
          <cell r="CM132">
            <v>0</v>
          </cell>
          <cell r="CN132">
            <v>0</v>
          </cell>
          <cell r="CO132">
            <v>0</v>
          </cell>
          <cell r="CP132">
            <v>79.5</v>
          </cell>
          <cell r="CQ132">
            <v>0</v>
          </cell>
          <cell r="CR132">
            <v>0</v>
          </cell>
          <cell r="CS132">
            <v>8.1138888888888889</v>
          </cell>
          <cell r="CT132">
            <v>0</v>
          </cell>
          <cell r="CU132">
            <v>0</v>
          </cell>
          <cell r="CV132">
            <v>17.276944444444446</v>
          </cell>
          <cell r="CW132">
            <v>0</v>
          </cell>
          <cell r="CX132">
            <v>0</v>
          </cell>
          <cell r="CY132">
            <v>0</v>
          </cell>
          <cell r="CZ132">
            <v>0</v>
          </cell>
          <cell r="DA132">
            <v>0</v>
          </cell>
          <cell r="DB132">
            <v>0</v>
          </cell>
          <cell r="DC132">
            <v>0</v>
          </cell>
          <cell r="DD132">
            <v>0</v>
          </cell>
          <cell r="DE132">
            <v>0</v>
          </cell>
          <cell r="DF132">
            <v>0</v>
          </cell>
          <cell r="DG132">
            <v>0</v>
          </cell>
          <cell r="DH132">
            <v>0</v>
          </cell>
          <cell r="DI132">
            <v>0</v>
          </cell>
          <cell r="DJ132">
            <v>0</v>
          </cell>
          <cell r="DK132">
            <v>0</v>
          </cell>
          <cell r="DL132">
            <v>0</v>
          </cell>
          <cell r="DM132">
            <v>0</v>
          </cell>
          <cell r="DN132">
            <v>0</v>
          </cell>
          <cell r="DO132">
            <v>104.89083333333335</v>
          </cell>
          <cell r="DP132">
            <v>104.89083333333335</v>
          </cell>
          <cell r="DQ132">
            <v>4.5103058333333337</v>
          </cell>
          <cell r="DR132">
            <v>4.2999999999999997E-2</v>
          </cell>
          <cell r="DS132">
            <v>109.40113916666668</v>
          </cell>
          <cell r="DT132">
            <v>0.33416666666666667</v>
          </cell>
          <cell r="DU132">
            <v>0</v>
          </cell>
          <cell r="DV132">
            <v>0</v>
          </cell>
          <cell r="DW132">
            <v>0</v>
          </cell>
          <cell r="DX132">
            <v>0</v>
          </cell>
          <cell r="DY132">
            <v>0</v>
          </cell>
          <cell r="DZ132">
            <v>0</v>
          </cell>
          <cell r="EA132">
            <v>0.95877277085330781</v>
          </cell>
          <cell r="EB132">
            <v>58.652000000000001</v>
          </cell>
          <cell r="EC132">
            <v>6416.5956144033344</v>
          </cell>
          <cell r="ED132">
            <v>0</v>
          </cell>
          <cell r="EE132">
            <v>0</v>
          </cell>
          <cell r="EF132">
            <v>0</v>
          </cell>
          <cell r="EG132">
            <v>0</v>
          </cell>
          <cell r="EH132">
            <v>0</v>
          </cell>
          <cell r="EI132">
            <v>0</v>
          </cell>
          <cell r="EJ132">
            <v>0</v>
          </cell>
          <cell r="EK132">
            <v>0</v>
          </cell>
          <cell r="EL132">
            <v>0</v>
          </cell>
          <cell r="EM132">
            <v>0</v>
          </cell>
          <cell r="EN132">
            <v>0</v>
          </cell>
          <cell r="EO132">
            <v>0</v>
          </cell>
          <cell r="EP132">
            <v>0</v>
          </cell>
          <cell r="EQ132">
            <v>0</v>
          </cell>
          <cell r="ER132">
            <v>0</v>
          </cell>
          <cell r="ES132">
            <v>0</v>
          </cell>
          <cell r="ET132">
            <v>0</v>
          </cell>
          <cell r="EU132">
            <v>0</v>
          </cell>
          <cell r="EV132">
            <v>0</v>
          </cell>
          <cell r="EW132">
            <v>0</v>
          </cell>
        </row>
        <row r="133">
          <cell r="A133">
            <v>42260</v>
          </cell>
          <cell r="B133">
            <v>11</v>
          </cell>
          <cell r="C133" t="str">
            <v>Sun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78.203000000000003</v>
          </cell>
          <cell r="BF133">
            <v>87.995000000000005</v>
          </cell>
          <cell r="BG133">
            <v>0</v>
          </cell>
          <cell r="BH133">
            <v>36.260277777756308</v>
          </cell>
          <cell r="BI133">
            <v>0</v>
          </cell>
          <cell r="BJ133">
            <v>124.25527777775631</v>
          </cell>
          <cell r="BK133">
            <v>0</v>
          </cell>
          <cell r="BL133">
            <v>0</v>
          </cell>
          <cell r="BM133">
            <v>0</v>
          </cell>
          <cell r="BN133">
            <v>0</v>
          </cell>
          <cell r="BO133">
            <v>0</v>
          </cell>
          <cell r="BP133">
            <v>0</v>
          </cell>
          <cell r="BQ133">
            <v>0</v>
          </cell>
          <cell r="BR133">
            <v>0</v>
          </cell>
          <cell r="BS133">
            <v>0</v>
          </cell>
          <cell r="BT133">
            <v>0</v>
          </cell>
          <cell r="BU133">
            <v>0</v>
          </cell>
          <cell r="BV133">
            <v>0</v>
          </cell>
          <cell r="BW133">
            <v>0</v>
          </cell>
          <cell r="BX133">
            <v>0</v>
          </cell>
          <cell r="BY133">
            <v>0</v>
          </cell>
          <cell r="BZ133">
            <v>0</v>
          </cell>
          <cell r="CA133">
            <v>0</v>
          </cell>
          <cell r="CB133">
            <v>0</v>
          </cell>
          <cell r="CC133">
            <v>0</v>
          </cell>
          <cell r="CD133">
            <v>0</v>
          </cell>
          <cell r="CE133">
            <v>0</v>
          </cell>
          <cell r="CF133">
            <v>0</v>
          </cell>
          <cell r="CG133">
            <v>0</v>
          </cell>
          <cell r="CH133">
            <v>0</v>
          </cell>
          <cell r="CI133">
            <v>0</v>
          </cell>
          <cell r="CJ133">
            <v>0</v>
          </cell>
          <cell r="CK133">
            <v>0</v>
          </cell>
          <cell r="CL133">
            <v>0</v>
          </cell>
          <cell r="CM133">
            <v>0</v>
          </cell>
          <cell r="CN133">
            <v>0</v>
          </cell>
          <cell r="CO133">
            <v>0</v>
          </cell>
          <cell r="CP133">
            <v>87.995000000000005</v>
          </cell>
          <cell r="CQ133">
            <v>0</v>
          </cell>
          <cell r="CR133">
            <v>9.4636111111111116</v>
          </cell>
          <cell r="CS133">
            <v>0</v>
          </cell>
          <cell r="CT133">
            <v>0</v>
          </cell>
          <cell r="CU133">
            <v>0</v>
          </cell>
          <cell r="CV133">
            <v>15.239444444444445</v>
          </cell>
          <cell r="CW133">
            <v>0</v>
          </cell>
          <cell r="CX133">
            <v>0.87805555555555559</v>
          </cell>
          <cell r="CY133">
            <v>0</v>
          </cell>
          <cell r="CZ133">
            <v>0</v>
          </cell>
          <cell r="DA133">
            <v>0</v>
          </cell>
          <cell r="DB133">
            <v>0</v>
          </cell>
          <cell r="DC133">
            <v>0</v>
          </cell>
          <cell r="DD133">
            <v>0</v>
          </cell>
          <cell r="DE133">
            <v>0</v>
          </cell>
          <cell r="DF133">
            <v>0</v>
          </cell>
          <cell r="DG133">
            <v>0</v>
          </cell>
          <cell r="DH133">
            <v>0</v>
          </cell>
          <cell r="DI133">
            <v>0</v>
          </cell>
          <cell r="DJ133">
            <v>0</v>
          </cell>
          <cell r="DK133">
            <v>0</v>
          </cell>
          <cell r="DL133">
            <v>9.7055555555340831</v>
          </cell>
          <cell r="DM133">
            <v>0</v>
          </cell>
          <cell r="DN133">
            <v>10.583611111089638</v>
          </cell>
          <cell r="DO133">
            <v>123.28166666664519</v>
          </cell>
          <cell r="DP133">
            <v>123.28166666664519</v>
          </cell>
          <cell r="DQ133">
            <v>5.3011116666657427</v>
          </cell>
          <cell r="DR133">
            <v>4.2999999999999997E-2</v>
          </cell>
          <cell r="DS133">
            <v>128.58277833331093</v>
          </cell>
          <cell r="DT133">
            <v>0.97361111111111109</v>
          </cell>
          <cell r="DU133">
            <v>3.3611111111111112E-2</v>
          </cell>
          <cell r="DV133">
            <v>0</v>
          </cell>
          <cell r="DW133">
            <v>0</v>
          </cell>
          <cell r="DX133">
            <v>0</v>
          </cell>
          <cell r="DY133">
            <v>0</v>
          </cell>
          <cell r="DZ133">
            <v>0</v>
          </cell>
          <cell r="EA133">
            <v>0.95877277085330781</v>
          </cell>
          <cell r="EB133">
            <v>78.203000000000003</v>
          </cell>
          <cell r="EC133">
            <v>10055.559013999915</v>
          </cell>
          <cell r="ED133">
            <v>0</v>
          </cell>
          <cell r="EE133">
            <v>1</v>
          </cell>
          <cell r="EF133">
            <v>2.0166666666666666</v>
          </cell>
          <cell r="EG133">
            <v>0</v>
          </cell>
          <cell r="EH133">
            <v>0</v>
          </cell>
          <cell r="EI133">
            <v>0</v>
          </cell>
          <cell r="EJ133">
            <v>0</v>
          </cell>
          <cell r="EK133">
            <v>0</v>
          </cell>
          <cell r="EL133">
            <v>0</v>
          </cell>
          <cell r="EM133">
            <v>0</v>
          </cell>
          <cell r="EN133">
            <v>0</v>
          </cell>
          <cell r="EO133">
            <v>0</v>
          </cell>
          <cell r="EP133">
            <v>0</v>
          </cell>
          <cell r="EQ133">
            <v>0</v>
          </cell>
          <cell r="ER133">
            <v>0</v>
          </cell>
          <cell r="ES133">
            <v>0</v>
          </cell>
          <cell r="ET133">
            <v>0</v>
          </cell>
          <cell r="EU133">
            <v>0</v>
          </cell>
          <cell r="EV133">
            <v>0</v>
          </cell>
          <cell r="EW133">
            <v>0</v>
          </cell>
        </row>
        <row r="134">
          <cell r="A134">
            <v>42261</v>
          </cell>
          <cell r="B134">
            <v>12</v>
          </cell>
          <cell r="C134" t="str">
            <v>Mon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54.442999999999998</v>
          </cell>
          <cell r="BF134">
            <v>135.995</v>
          </cell>
          <cell r="BG134">
            <v>0</v>
          </cell>
          <cell r="BH134">
            <v>97.099722222222226</v>
          </cell>
          <cell r="BI134">
            <v>0</v>
          </cell>
          <cell r="BJ134">
            <v>233.09472222222223</v>
          </cell>
          <cell r="BK134">
            <v>0</v>
          </cell>
          <cell r="BL134">
            <v>0</v>
          </cell>
          <cell r="BM134">
            <v>0</v>
          </cell>
          <cell r="BN134">
            <v>0</v>
          </cell>
          <cell r="BO134">
            <v>0</v>
          </cell>
          <cell r="BP134">
            <v>0</v>
          </cell>
          <cell r="BQ134">
            <v>0</v>
          </cell>
          <cell r="BR134">
            <v>0</v>
          </cell>
          <cell r="BS134">
            <v>0</v>
          </cell>
          <cell r="BT134">
            <v>0</v>
          </cell>
          <cell r="BU134">
            <v>0</v>
          </cell>
          <cell r="BV134">
            <v>0</v>
          </cell>
          <cell r="BW134">
            <v>0</v>
          </cell>
          <cell r="BX134">
            <v>0</v>
          </cell>
          <cell r="BY134">
            <v>0</v>
          </cell>
          <cell r="BZ134">
            <v>0</v>
          </cell>
          <cell r="CA134">
            <v>0</v>
          </cell>
          <cell r="CB134">
            <v>0</v>
          </cell>
          <cell r="CC134">
            <v>0</v>
          </cell>
          <cell r="CD134">
            <v>0</v>
          </cell>
          <cell r="CE134">
            <v>0</v>
          </cell>
          <cell r="CF134">
            <v>0</v>
          </cell>
          <cell r="CG134">
            <v>0</v>
          </cell>
          <cell r="CH134">
            <v>0</v>
          </cell>
          <cell r="CI134">
            <v>0</v>
          </cell>
          <cell r="CJ134">
            <v>0</v>
          </cell>
          <cell r="CK134">
            <v>0</v>
          </cell>
          <cell r="CL134">
            <v>0</v>
          </cell>
          <cell r="CM134">
            <v>0</v>
          </cell>
          <cell r="CN134">
            <v>0</v>
          </cell>
          <cell r="CO134">
            <v>0</v>
          </cell>
          <cell r="CP134">
            <v>135.995</v>
          </cell>
          <cell r="CQ134">
            <v>0</v>
          </cell>
          <cell r="CR134">
            <v>9.7472222222222218</v>
          </cell>
          <cell r="CS134">
            <v>14.787777777777778</v>
          </cell>
          <cell r="CT134">
            <v>0</v>
          </cell>
          <cell r="CU134">
            <v>0</v>
          </cell>
          <cell r="CV134">
            <v>57.041388888888889</v>
          </cell>
          <cell r="CW134">
            <v>0</v>
          </cell>
          <cell r="CX134">
            <v>1.9761111111111112</v>
          </cell>
          <cell r="CY134">
            <v>0</v>
          </cell>
          <cell r="CZ134">
            <v>0</v>
          </cell>
          <cell r="DA134">
            <v>0</v>
          </cell>
          <cell r="DB134">
            <v>0</v>
          </cell>
          <cell r="DC134">
            <v>0</v>
          </cell>
          <cell r="DD134">
            <v>0</v>
          </cell>
          <cell r="DE134">
            <v>0</v>
          </cell>
          <cell r="DF134">
            <v>0</v>
          </cell>
          <cell r="DG134">
            <v>0</v>
          </cell>
          <cell r="DH134">
            <v>0</v>
          </cell>
          <cell r="DI134">
            <v>0</v>
          </cell>
          <cell r="DJ134">
            <v>0</v>
          </cell>
          <cell r="DK134">
            <v>0</v>
          </cell>
          <cell r="DL134">
            <v>10.055555555555555</v>
          </cell>
          <cell r="DM134">
            <v>0</v>
          </cell>
          <cell r="DN134">
            <v>12.031666666666666</v>
          </cell>
          <cell r="DO134">
            <v>229.60305555555558</v>
          </cell>
          <cell r="DP134">
            <v>229.60305555555558</v>
          </cell>
          <cell r="DQ134">
            <v>9.8729313888888885</v>
          </cell>
          <cell r="DR134">
            <v>4.299999999999999E-2</v>
          </cell>
          <cell r="DS134">
            <v>239.47598694444449</v>
          </cell>
          <cell r="DT134">
            <v>3.4916666666666667</v>
          </cell>
          <cell r="DU134">
            <v>0</v>
          </cell>
          <cell r="DV134">
            <v>0</v>
          </cell>
          <cell r="DW134">
            <v>0</v>
          </cell>
          <cell r="DX134">
            <v>0</v>
          </cell>
          <cell r="DY134">
            <v>0</v>
          </cell>
          <cell r="DZ134">
            <v>0</v>
          </cell>
          <cell r="EA134">
            <v>0.9587727708533077</v>
          </cell>
          <cell r="EB134">
            <v>54.442999999999998</v>
          </cell>
          <cell r="EC134">
            <v>13037.79115721639</v>
          </cell>
          <cell r="ED134">
            <v>0</v>
          </cell>
          <cell r="EE134">
            <v>2</v>
          </cell>
          <cell r="EF134">
            <v>0</v>
          </cell>
          <cell r="EG134">
            <v>0</v>
          </cell>
          <cell r="EH134">
            <v>0</v>
          </cell>
          <cell r="EI134">
            <v>0</v>
          </cell>
          <cell r="EJ134">
            <v>0</v>
          </cell>
          <cell r="EK134">
            <v>0</v>
          </cell>
          <cell r="EL134">
            <v>0</v>
          </cell>
          <cell r="EM134">
            <v>0</v>
          </cell>
          <cell r="EN134">
            <v>0</v>
          </cell>
          <cell r="EO134">
            <v>0</v>
          </cell>
          <cell r="EP134">
            <v>0</v>
          </cell>
          <cell r="EQ134">
            <v>0</v>
          </cell>
          <cell r="ER134">
            <v>0</v>
          </cell>
          <cell r="ES134">
            <v>0</v>
          </cell>
          <cell r="ET134">
            <v>0</v>
          </cell>
          <cell r="EU134">
            <v>0</v>
          </cell>
          <cell r="EV134">
            <v>0</v>
          </cell>
          <cell r="EW134">
            <v>0</v>
          </cell>
        </row>
        <row r="135">
          <cell r="A135">
            <v>42262</v>
          </cell>
          <cell r="B135">
            <v>12</v>
          </cell>
          <cell r="C135" t="str">
            <v>Tue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52.109000000000002</v>
          </cell>
          <cell r="BF135">
            <v>111.995</v>
          </cell>
          <cell r="BG135">
            <v>0</v>
          </cell>
          <cell r="BH135">
            <v>118.6111111112195</v>
          </cell>
          <cell r="BI135">
            <v>0</v>
          </cell>
          <cell r="BJ135">
            <v>230.60611111121949</v>
          </cell>
          <cell r="BK135">
            <v>0</v>
          </cell>
          <cell r="BL135">
            <v>0</v>
          </cell>
          <cell r="BM135">
            <v>0</v>
          </cell>
          <cell r="BN135">
            <v>0</v>
          </cell>
          <cell r="BO135">
            <v>0</v>
          </cell>
          <cell r="BP135">
            <v>0</v>
          </cell>
          <cell r="BQ135">
            <v>0</v>
          </cell>
          <cell r="BR135">
            <v>0</v>
          </cell>
          <cell r="BS135">
            <v>0</v>
          </cell>
          <cell r="BT135">
            <v>0</v>
          </cell>
          <cell r="BU135">
            <v>0</v>
          </cell>
          <cell r="BV135">
            <v>0</v>
          </cell>
          <cell r="BW135">
            <v>0</v>
          </cell>
          <cell r="BX135">
            <v>0</v>
          </cell>
          <cell r="BY135">
            <v>0</v>
          </cell>
          <cell r="BZ135">
            <v>0</v>
          </cell>
          <cell r="CA135">
            <v>0</v>
          </cell>
          <cell r="CB135">
            <v>0</v>
          </cell>
          <cell r="CC135">
            <v>0</v>
          </cell>
          <cell r="CD135">
            <v>0</v>
          </cell>
          <cell r="CE135">
            <v>0</v>
          </cell>
          <cell r="CF135">
            <v>0</v>
          </cell>
          <cell r="CG135">
            <v>0</v>
          </cell>
          <cell r="CH135">
            <v>0</v>
          </cell>
          <cell r="CI135">
            <v>0</v>
          </cell>
          <cell r="CJ135">
            <v>0</v>
          </cell>
          <cell r="CK135">
            <v>0</v>
          </cell>
          <cell r="CL135">
            <v>0</v>
          </cell>
          <cell r="CM135">
            <v>0</v>
          </cell>
          <cell r="CN135">
            <v>0</v>
          </cell>
          <cell r="CO135">
            <v>0</v>
          </cell>
          <cell r="CP135">
            <v>111.995</v>
          </cell>
          <cell r="CQ135">
            <v>0</v>
          </cell>
          <cell r="CR135">
            <v>9.4913888888888884</v>
          </cell>
          <cell r="CS135">
            <v>18.327222222222222</v>
          </cell>
          <cell r="CT135">
            <v>0</v>
          </cell>
          <cell r="CU135">
            <v>0</v>
          </cell>
          <cell r="CV135">
            <v>70.702222222330619</v>
          </cell>
          <cell r="CW135">
            <v>0</v>
          </cell>
          <cell r="CX135">
            <v>5.3913888888888888</v>
          </cell>
          <cell r="CY135">
            <v>0</v>
          </cell>
          <cell r="CZ135">
            <v>0</v>
          </cell>
          <cell r="DA135">
            <v>0</v>
          </cell>
          <cell r="DB135">
            <v>0</v>
          </cell>
          <cell r="DC135">
            <v>0</v>
          </cell>
          <cell r="DD135">
            <v>0</v>
          </cell>
          <cell r="DE135">
            <v>0</v>
          </cell>
          <cell r="DF135">
            <v>0</v>
          </cell>
          <cell r="DG135">
            <v>0</v>
          </cell>
          <cell r="DH135">
            <v>0</v>
          </cell>
          <cell r="DI135">
            <v>0</v>
          </cell>
          <cell r="DJ135">
            <v>0</v>
          </cell>
          <cell r="DK135">
            <v>0</v>
          </cell>
          <cell r="DL135">
            <v>10.020277777777778</v>
          </cell>
          <cell r="DM135">
            <v>0</v>
          </cell>
          <cell r="DN135">
            <v>15.411666666666667</v>
          </cell>
          <cell r="DO135">
            <v>225.92750000010841</v>
          </cell>
          <cell r="DP135">
            <v>225.92750000010841</v>
          </cell>
          <cell r="DQ135">
            <v>9.714882500004661</v>
          </cell>
          <cell r="DR135">
            <v>4.2999999999999997E-2</v>
          </cell>
          <cell r="DS135">
            <v>235.64238250011306</v>
          </cell>
          <cell r="DT135">
            <v>4.6786111111111115</v>
          </cell>
          <cell r="DU135">
            <v>0</v>
          </cell>
          <cell r="DV135">
            <v>0</v>
          </cell>
          <cell r="DW135">
            <v>0</v>
          </cell>
          <cell r="DX135">
            <v>0</v>
          </cell>
          <cell r="DY135">
            <v>0</v>
          </cell>
          <cell r="DZ135">
            <v>0</v>
          </cell>
          <cell r="EA135">
            <v>0.95877277085330781</v>
          </cell>
          <cell r="EB135">
            <v>52.109000000000002</v>
          </cell>
          <cell r="EC135">
            <v>12279.088909698392</v>
          </cell>
          <cell r="ED135">
            <v>0</v>
          </cell>
          <cell r="EE135">
            <v>2</v>
          </cell>
          <cell r="EF135">
            <v>0</v>
          </cell>
          <cell r="EG135">
            <v>0</v>
          </cell>
          <cell r="EH135">
            <v>0</v>
          </cell>
          <cell r="EI135">
            <v>0</v>
          </cell>
          <cell r="EJ135">
            <v>0</v>
          </cell>
          <cell r="EK135">
            <v>0</v>
          </cell>
          <cell r="EL135">
            <v>0</v>
          </cell>
          <cell r="EM135">
            <v>0</v>
          </cell>
          <cell r="EN135">
            <v>0</v>
          </cell>
          <cell r="EO135">
            <v>0</v>
          </cell>
          <cell r="EP135">
            <v>0</v>
          </cell>
          <cell r="EQ135">
            <v>0</v>
          </cell>
          <cell r="ER135">
            <v>0</v>
          </cell>
          <cell r="ES135">
            <v>0</v>
          </cell>
          <cell r="ET135">
            <v>0</v>
          </cell>
          <cell r="EU135">
            <v>0</v>
          </cell>
          <cell r="EV135">
            <v>0</v>
          </cell>
          <cell r="EW135">
            <v>0</v>
          </cell>
        </row>
        <row r="136">
          <cell r="A136">
            <v>42263</v>
          </cell>
          <cell r="B136">
            <v>12</v>
          </cell>
          <cell r="C136" t="str">
            <v>Wed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52.91</v>
          </cell>
          <cell r="BF136">
            <v>126.495</v>
          </cell>
          <cell r="BG136">
            <v>0</v>
          </cell>
          <cell r="BH136">
            <v>116.78722222222223</v>
          </cell>
          <cell r="BI136">
            <v>0</v>
          </cell>
          <cell r="BJ136">
            <v>243.28222222222223</v>
          </cell>
          <cell r="BK136">
            <v>0</v>
          </cell>
          <cell r="BL136">
            <v>0</v>
          </cell>
          <cell r="BM136">
            <v>0</v>
          </cell>
          <cell r="BN136">
            <v>0</v>
          </cell>
          <cell r="BO136">
            <v>0</v>
          </cell>
          <cell r="BP136">
            <v>0</v>
          </cell>
          <cell r="BQ136">
            <v>0</v>
          </cell>
          <cell r="BR136">
            <v>0</v>
          </cell>
          <cell r="BS136">
            <v>0</v>
          </cell>
          <cell r="BT136">
            <v>0</v>
          </cell>
          <cell r="BU136">
            <v>0</v>
          </cell>
          <cell r="BV136">
            <v>0</v>
          </cell>
          <cell r="BW136">
            <v>0</v>
          </cell>
          <cell r="BX136">
            <v>0</v>
          </cell>
          <cell r="BY136">
            <v>0</v>
          </cell>
          <cell r="BZ136">
            <v>0</v>
          </cell>
          <cell r="CA136">
            <v>0</v>
          </cell>
          <cell r="CB136">
            <v>0</v>
          </cell>
          <cell r="CC136">
            <v>0</v>
          </cell>
          <cell r="CD136">
            <v>0</v>
          </cell>
          <cell r="CE136">
            <v>0</v>
          </cell>
          <cell r="CF136">
            <v>0</v>
          </cell>
          <cell r="CG136">
            <v>0</v>
          </cell>
          <cell r="CH136">
            <v>0</v>
          </cell>
          <cell r="CI136">
            <v>0</v>
          </cell>
          <cell r="CJ136">
            <v>0</v>
          </cell>
          <cell r="CK136">
            <v>0</v>
          </cell>
          <cell r="CL136">
            <v>0</v>
          </cell>
          <cell r="CM136">
            <v>0</v>
          </cell>
          <cell r="CN136">
            <v>0</v>
          </cell>
          <cell r="CO136">
            <v>0</v>
          </cell>
          <cell r="CP136">
            <v>126.495</v>
          </cell>
          <cell r="CQ136">
            <v>0</v>
          </cell>
          <cell r="CR136">
            <v>9.8469444444444445</v>
          </cell>
          <cell r="CS136">
            <v>32.533611111111114</v>
          </cell>
          <cell r="CT136">
            <v>0</v>
          </cell>
          <cell r="CU136">
            <v>0</v>
          </cell>
          <cell r="CV136">
            <v>58.018611111111113</v>
          </cell>
          <cell r="CW136">
            <v>0</v>
          </cell>
          <cell r="CX136">
            <v>2.8752777777777778</v>
          </cell>
          <cell r="CY136">
            <v>0</v>
          </cell>
          <cell r="CZ136">
            <v>0</v>
          </cell>
          <cell r="DA136">
            <v>0</v>
          </cell>
          <cell r="DB136">
            <v>0</v>
          </cell>
          <cell r="DC136">
            <v>0</v>
          </cell>
          <cell r="DD136">
            <v>0</v>
          </cell>
          <cell r="DE136">
            <v>0</v>
          </cell>
          <cell r="DF136">
            <v>0</v>
          </cell>
          <cell r="DG136">
            <v>0</v>
          </cell>
          <cell r="DH136">
            <v>0</v>
          </cell>
          <cell r="DI136">
            <v>0</v>
          </cell>
          <cell r="DJ136">
            <v>0</v>
          </cell>
          <cell r="DK136">
            <v>0</v>
          </cell>
          <cell r="DL136">
            <v>10.000555555555556</v>
          </cell>
          <cell r="DM136">
            <v>0</v>
          </cell>
          <cell r="DN136">
            <v>12.875833333333333</v>
          </cell>
          <cell r="DO136">
            <v>239.76999999999998</v>
          </cell>
          <cell r="DP136">
            <v>239.76999999999998</v>
          </cell>
          <cell r="DQ136">
            <v>10.310109999999998</v>
          </cell>
          <cell r="DR136">
            <v>4.2999999999999997E-2</v>
          </cell>
          <cell r="DS136">
            <v>250.08010999999999</v>
          </cell>
          <cell r="DT136">
            <v>3.5122222222222224</v>
          </cell>
          <cell r="DU136">
            <v>0</v>
          </cell>
          <cell r="DV136">
            <v>0</v>
          </cell>
          <cell r="DW136">
            <v>0</v>
          </cell>
          <cell r="DX136">
            <v>0</v>
          </cell>
          <cell r="DY136">
            <v>0</v>
          </cell>
          <cell r="DZ136">
            <v>0</v>
          </cell>
          <cell r="EA136">
            <v>0.9587727708533077</v>
          </cell>
          <cell r="EB136">
            <v>52.91</v>
          </cell>
          <cell r="EC136">
            <v>13231.738620099999</v>
          </cell>
          <cell r="ED136">
            <v>0</v>
          </cell>
          <cell r="EE136">
            <v>2</v>
          </cell>
          <cell r="EF136">
            <v>0</v>
          </cell>
          <cell r="EG136">
            <v>0</v>
          </cell>
          <cell r="EH136">
            <v>0</v>
          </cell>
          <cell r="EI136">
            <v>0</v>
          </cell>
          <cell r="EJ136">
            <v>0</v>
          </cell>
          <cell r="EK136">
            <v>0</v>
          </cell>
          <cell r="EL136">
            <v>0</v>
          </cell>
          <cell r="EM136">
            <v>0</v>
          </cell>
          <cell r="EN136">
            <v>0</v>
          </cell>
          <cell r="EO136">
            <v>0</v>
          </cell>
          <cell r="EP136">
            <v>0</v>
          </cell>
          <cell r="EQ136">
            <v>0</v>
          </cell>
          <cell r="ER136">
            <v>0</v>
          </cell>
          <cell r="ES136">
            <v>0</v>
          </cell>
          <cell r="ET136">
            <v>0</v>
          </cell>
          <cell r="EU136">
            <v>0</v>
          </cell>
          <cell r="EV136">
            <v>0</v>
          </cell>
          <cell r="EW136">
            <v>0</v>
          </cell>
        </row>
        <row r="137">
          <cell r="A137">
            <v>42264</v>
          </cell>
          <cell r="B137">
            <v>12</v>
          </cell>
          <cell r="C137" t="str">
            <v>Thu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55.258431756992294</v>
          </cell>
          <cell r="BF137">
            <v>119.995</v>
          </cell>
          <cell r="BG137">
            <v>0</v>
          </cell>
          <cell r="BH137">
            <v>92.673611111111114</v>
          </cell>
          <cell r="BI137">
            <v>0</v>
          </cell>
          <cell r="BJ137">
            <v>212.66861111111112</v>
          </cell>
          <cell r="BK137">
            <v>0</v>
          </cell>
          <cell r="BL137">
            <v>0</v>
          </cell>
          <cell r="BM137">
            <v>0</v>
          </cell>
          <cell r="BN137">
            <v>0</v>
          </cell>
          <cell r="BO137">
            <v>0</v>
          </cell>
          <cell r="BP137">
            <v>0</v>
          </cell>
          <cell r="BQ137">
            <v>0</v>
          </cell>
          <cell r="BR137">
            <v>0</v>
          </cell>
          <cell r="BS137">
            <v>0</v>
          </cell>
          <cell r="BT137">
            <v>0</v>
          </cell>
          <cell r="BU137">
            <v>0</v>
          </cell>
          <cell r="BV137">
            <v>0</v>
          </cell>
          <cell r="BW137">
            <v>0</v>
          </cell>
          <cell r="BX137">
            <v>0</v>
          </cell>
          <cell r="BY137">
            <v>0</v>
          </cell>
          <cell r="BZ137">
            <v>0</v>
          </cell>
          <cell r="CA137">
            <v>0</v>
          </cell>
          <cell r="CB137">
            <v>0</v>
          </cell>
          <cell r="CC137">
            <v>0</v>
          </cell>
          <cell r="CD137">
            <v>0</v>
          </cell>
          <cell r="CE137">
            <v>0</v>
          </cell>
          <cell r="CF137">
            <v>0</v>
          </cell>
          <cell r="CG137">
            <v>0</v>
          </cell>
          <cell r="CH137">
            <v>0</v>
          </cell>
          <cell r="CI137">
            <v>0</v>
          </cell>
          <cell r="CJ137">
            <v>0</v>
          </cell>
          <cell r="CK137">
            <v>0</v>
          </cell>
          <cell r="CL137">
            <v>0</v>
          </cell>
          <cell r="CM137">
            <v>0</v>
          </cell>
          <cell r="CN137">
            <v>0</v>
          </cell>
          <cell r="CO137">
            <v>0</v>
          </cell>
          <cell r="CP137">
            <v>119.995</v>
          </cell>
          <cell r="CQ137">
            <v>0</v>
          </cell>
          <cell r="CR137">
            <v>0</v>
          </cell>
          <cell r="CS137">
            <v>25.654166666666665</v>
          </cell>
          <cell r="CT137">
            <v>0</v>
          </cell>
          <cell r="CU137">
            <v>0</v>
          </cell>
          <cell r="CV137">
            <v>62.321944444444448</v>
          </cell>
          <cell r="CW137">
            <v>0</v>
          </cell>
          <cell r="CX137">
            <v>2.23</v>
          </cell>
          <cell r="CY137">
            <v>0</v>
          </cell>
          <cell r="CZ137">
            <v>0</v>
          </cell>
          <cell r="DA137">
            <v>0</v>
          </cell>
          <cell r="DB137">
            <v>0</v>
          </cell>
          <cell r="DC137">
            <v>0</v>
          </cell>
          <cell r="DD137">
            <v>0</v>
          </cell>
          <cell r="DE137">
            <v>0</v>
          </cell>
          <cell r="DF137">
            <v>0</v>
          </cell>
          <cell r="DG137">
            <v>0</v>
          </cell>
          <cell r="DH137">
            <v>0</v>
          </cell>
          <cell r="DI137">
            <v>0</v>
          </cell>
          <cell r="DJ137">
            <v>0</v>
          </cell>
          <cell r="DK137">
            <v>0</v>
          </cell>
          <cell r="DL137">
            <v>0</v>
          </cell>
          <cell r="DM137">
            <v>0</v>
          </cell>
          <cell r="DN137">
            <v>2.23</v>
          </cell>
          <cell r="DO137">
            <v>210.20111111111112</v>
          </cell>
          <cell r="DP137">
            <v>210.20111111111112</v>
          </cell>
          <cell r="DQ137">
            <v>9.0386477777777774</v>
          </cell>
          <cell r="DR137">
            <v>4.2999999999999997E-2</v>
          </cell>
          <cell r="DS137">
            <v>219.2397588888889</v>
          </cell>
          <cell r="DT137">
            <v>2.4674999999999998</v>
          </cell>
          <cell r="DU137">
            <v>0</v>
          </cell>
          <cell r="DV137">
            <v>9.77</v>
          </cell>
          <cell r="DW137">
            <v>4.4563084950989443E-2</v>
          </cell>
          <cell r="DX137">
            <v>516.84276999999997</v>
          </cell>
          <cell r="DY137">
            <v>0</v>
          </cell>
          <cell r="DZ137">
            <v>0</v>
          </cell>
          <cell r="EA137">
            <v>0.9587727708533077</v>
          </cell>
          <cell r="EB137">
            <v>52.901000000000003</v>
          </cell>
          <cell r="EC137">
            <v>12114.845254981112</v>
          </cell>
          <cell r="ED137">
            <v>0</v>
          </cell>
          <cell r="EE137">
            <v>2</v>
          </cell>
          <cell r="EF137">
            <v>0</v>
          </cell>
          <cell r="EG137">
            <v>0</v>
          </cell>
          <cell r="EH137">
            <v>0</v>
          </cell>
          <cell r="EI137">
            <v>0</v>
          </cell>
          <cell r="EJ137">
            <v>0</v>
          </cell>
          <cell r="EK137">
            <v>0</v>
          </cell>
          <cell r="EL137">
            <v>0</v>
          </cell>
          <cell r="EM137">
            <v>0</v>
          </cell>
          <cell r="EN137">
            <v>0</v>
          </cell>
          <cell r="EO137">
            <v>0</v>
          </cell>
          <cell r="EP137">
            <v>0</v>
          </cell>
          <cell r="EQ137">
            <v>0</v>
          </cell>
          <cell r="ER137">
            <v>0</v>
          </cell>
          <cell r="ES137">
            <v>0</v>
          </cell>
          <cell r="ET137">
            <v>0</v>
          </cell>
          <cell r="EU137">
            <v>0</v>
          </cell>
          <cell r="EV137">
            <v>0</v>
          </cell>
          <cell r="EW137">
            <v>0</v>
          </cell>
        </row>
        <row r="138">
          <cell r="A138">
            <v>42265</v>
          </cell>
          <cell r="B138">
            <v>12</v>
          </cell>
          <cell r="C138" t="str">
            <v>Fri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54.298149105314515</v>
          </cell>
          <cell r="BF138">
            <v>111.995</v>
          </cell>
          <cell r="BG138">
            <v>0</v>
          </cell>
          <cell r="BH138">
            <v>88.45</v>
          </cell>
          <cell r="BI138">
            <v>0</v>
          </cell>
          <cell r="BJ138">
            <v>200.44499999999999</v>
          </cell>
          <cell r="BK138">
            <v>0</v>
          </cell>
          <cell r="BL138">
            <v>0</v>
          </cell>
          <cell r="BM138">
            <v>0</v>
          </cell>
          <cell r="BN138">
            <v>0</v>
          </cell>
          <cell r="BO138">
            <v>0</v>
          </cell>
          <cell r="BP138">
            <v>0</v>
          </cell>
          <cell r="BQ138">
            <v>0</v>
          </cell>
          <cell r="BR138">
            <v>0</v>
          </cell>
          <cell r="BS138">
            <v>0</v>
          </cell>
          <cell r="BT138">
            <v>0</v>
          </cell>
          <cell r="BU138">
            <v>0</v>
          </cell>
          <cell r="BV138">
            <v>0</v>
          </cell>
          <cell r="BW138">
            <v>0</v>
          </cell>
          <cell r="BX138">
            <v>0</v>
          </cell>
          <cell r="BY138">
            <v>0</v>
          </cell>
          <cell r="BZ138">
            <v>0</v>
          </cell>
          <cell r="CA138">
            <v>0</v>
          </cell>
          <cell r="CB138">
            <v>0</v>
          </cell>
          <cell r="CC138">
            <v>0</v>
          </cell>
          <cell r="CD138">
            <v>0</v>
          </cell>
          <cell r="CE138">
            <v>0</v>
          </cell>
          <cell r="CF138">
            <v>0</v>
          </cell>
          <cell r="CG138">
            <v>0</v>
          </cell>
          <cell r="CH138">
            <v>0</v>
          </cell>
          <cell r="CI138">
            <v>0</v>
          </cell>
          <cell r="CJ138">
            <v>0</v>
          </cell>
          <cell r="CK138">
            <v>0</v>
          </cell>
          <cell r="CL138">
            <v>0</v>
          </cell>
          <cell r="CM138">
            <v>0</v>
          </cell>
          <cell r="CN138">
            <v>0</v>
          </cell>
          <cell r="CO138">
            <v>0</v>
          </cell>
          <cell r="CP138">
            <v>111.995</v>
          </cell>
          <cell r="CQ138">
            <v>0</v>
          </cell>
          <cell r="CR138">
            <v>0</v>
          </cell>
          <cell r="CS138">
            <v>16.578055555555554</v>
          </cell>
          <cell r="CT138">
            <v>0</v>
          </cell>
          <cell r="CU138">
            <v>0</v>
          </cell>
          <cell r="CV138">
            <v>69.555277777777775</v>
          </cell>
          <cell r="CW138">
            <v>0</v>
          </cell>
          <cell r="CX138">
            <v>0.97305555555555556</v>
          </cell>
          <cell r="CY138">
            <v>0</v>
          </cell>
          <cell r="CZ138">
            <v>0</v>
          </cell>
          <cell r="DA138">
            <v>0</v>
          </cell>
          <cell r="DB138">
            <v>0</v>
          </cell>
          <cell r="DC138">
            <v>0</v>
          </cell>
          <cell r="DD138">
            <v>0</v>
          </cell>
          <cell r="DE138">
            <v>0</v>
          </cell>
          <cell r="DF138">
            <v>0</v>
          </cell>
          <cell r="DG138">
            <v>0</v>
          </cell>
          <cell r="DH138">
            <v>0</v>
          </cell>
          <cell r="DI138">
            <v>0</v>
          </cell>
          <cell r="DJ138">
            <v>0</v>
          </cell>
          <cell r="DK138">
            <v>0</v>
          </cell>
          <cell r="DL138">
            <v>0</v>
          </cell>
          <cell r="DM138">
            <v>0</v>
          </cell>
          <cell r="DN138">
            <v>0.97305555555555556</v>
          </cell>
          <cell r="DO138">
            <v>199.10138888888889</v>
          </cell>
          <cell r="DP138">
            <v>199.10138888888889</v>
          </cell>
          <cell r="DQ138">
            <v>8.5613597222222211</v>
          </cell>
          <cell r="DR138">
            <v>4.2999999999999997E-2</v>
          </cell>
          <cell r="DS138">
            <v>207.66274861111111</v>
          </cell>
          <cell r="DT138">
            <v>1.3436111111111111</v>
          </cell>
          <cell r="DU138">
            <v>3.111111111111111E-2</v>
          </cell>
          <cell r="DV138">
            <v>0.33</v>
          </cell>
          <cell r="DW138">
            <v>1.5891150541303351E-3</v>
          </cell>
          <cell r="DX138">
            <v>17.889960000000002</v>
          </cell>
          <cell r="DY138">
            <v>0</v>
          </cell>
          <cell r="DZ138">
            <v>0</v>
          </cell>
          <cell r="EA138">
            <v>0.95877277085330781</v>
          </cell>
          <cell r="EB138">
            <v>54.212000000000003</v>
          </cell>
          <cell r="EC138">
            <v>11275.702887705556</v>
          </cell>
          <cell r="ED138">
            <v>0</v>
          </cell>
          <cell r="EE138">
            <v>4</v>
          </cell>
          <cell r="EF138">
            <v>0.46666666666666667</v>
          </cell>
          <cell r="EG138">
            <v>0</v>
          </cell>
          <cell r="EH138">
            <v>0</v>
          </cell>
          <cell r="EI138">
            <v>0</v>
          </cell>
          <cell r="EJ138">
            <v>0</v>
          </cell>
          <cell r="EK138">
            <v>0</v>
          </cell>
          <cell r="EL138">
            <v>0</v>
          </cell>
          <cell r="EM138">
            <v>0</v>
          </cell>
          <cell r="EN138">
            <v>0</v>
          </cell>
          <cell r="EO138">
            <v>0</v>
          </cell>
          <cell r="EP138">
            <v>0</v>
          </cell>
          <cell r="EQ138">
            <v>0</v>
          </cell>
          <cell r="ER138">
            <v>0</v>
          </cell>
          <cell r="ES138">
            <v>0</v>
          </cell>
          <cell r="ET138">
            <v>0</v>
          </cell>
          <cell r="EU138">
            <v>0</v>
          </cell>
          <cell r="EV138">
            <v>0</v>
          </cell>
          <cell r="EW138">
            <v>0</v>
          </cell>
        </row>
        <row r="139">
          <cell r="A139">
            <v>42266</v>
          </cell>
          <cell r="B139">
            <v>12</v>
          </cell>
          <cell r="C139" t="str">
            <v>Sat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58.652000000000008</v>
          </cell>
          <cell r="BF139">
            <v>79.5</v>
          </cell>
          <cell r="BG139">
            <v>0</v>
          </cell>
          <cell r="BH139">
            <v>17.39</v>
          </cell>
          <cell r="BI139">
            <v>0</v>
          </cell>
          <cell r="BJ139">
            <v>96.89</v>
          </cell>
          <cell r="BK139">
            <v>0</v>
          </cell>
          <cell r="BL139">
            <v>0</v>
          </cell>
          <cell r="BM139">
            <v>0</v>
          </cell>
          <cell r="BN139">
            <v>0</v>
          </cell>
          <cell r="BO139">
            <v>0</v>
          </cell>
          <cell r="BP139">
            <v>0</v>
          </cell>
          <cell r="BQ139">
            <v>0</v>
          </cell>
          <cell r="BR139">
            <v>0</v>
          </cell>
          <cell r="BS139">
            <v>0</v>
          </cell>
          <cell r="BT139">
            <v>0</v>
          </cell>
          <cell r="BU139">
            <v>0</v>
          </cell>
          <cell r="BV139">
            <v>0</v>
          </cell>
          <cell r="BW139">
            <v>0</v>
          </cell>
          <cell r="BX139">
            <v>0</v>
          </cell>
          <cell r="BY139">
            <v>0</v>
          </cell>
          <cell r="BZ139">
            <v>0</v>
          </cell>
          <cell r="CA139">
            <v>0</v>
          </cell>
          <cell r="CB139">
            <v>0</v>
          </cell>
          <cell r="CC139">
            <v>0</v>
          </cell>
          <cell r="CD139">
            <v>0</v>
          </cell>
          <cell r="CE139">
            <v>0</v>
          </cell>
          <cell r="CF139">
            <v>0</v>
          </cell>
          <cell r="CG139">
            <v>0</v>
          </cell>
          <cell r="CH139">
            <v>0</v>
          </cell>
          <cell r="CI139">
            <v>0</v>
          </cell>
          <cell r="CJ139">
            <v>0</v>
          </cell>
          <cell r="CK139">
            <v>0</v>
          </cell>
          <cell r="CL139">
            <v>0</v>
          </cell>
          <cell r="CM139">
            <v>0</v>
          </cell>
          <cell r="CN139">
            <v>0</v>
          </cell>
          <cell r="CO139">
            <v>0</v>
          </cell>
          <cell r="CP139">
            <v>79.5</v>
          </cell>
          <cell r="CQ139">
            <v>0</v>
          </cell>
          <cell r="CR139">
            <v>0</v>
          </cell>
          <cell r="CS139">
            <v>7.3047222222222219</v>
          </cell>
          <cell r="CT139">
            <v>0</v>
          </cell>
          <cell r="CU139">
            <v>0</v>
          </cell>
          <cell r="CV139">
            <v>9.5877777777777773</v>
          </cell>
          <cell r="CW139">
            <v>0</v>
          </cell>
          <cell r="CX139">
            <v>0</v>
          </cell>
          <cell r="CY139">
            <v>0</v>
          </cell>
          <cell r="CZ139">
            <v>0</v>
          </cell>
          <cell r="DA139">
            <v>0</v>
          </cell>
          <cell r="DB139">
            <v>0</v>
          </cell>
          <cell r="DC139">
            <v>0</v>
          </cell>
          <cell r="DD139">
            <v>0</v>
          </cell>
          <cell r="DE139">
            <v>0</v>
          </cell>
          <cell r="DF139">
            <v>0</v>
          </cell>
          <cell r="DG139">
            <v>0</v>
          </cell>
          <cell r="DH139">
            <v>0</v>
          </cell>
          <cell r="DI139">
            <v>0</v>
          </cell>
          <cell r="DJ139">
            <v>0</v>
          </cell>
          <cell r="DK139">
            <v>0</v>
          </cell>
          <cell r="DL139">
            <v>0</v>
          </cell>
          <cell r="DM139">
            <v>0</v>
          </cell>
          <cell r="DN139">
            <v>0</v>
          </cell>
          <cell r="DO139">
            <v>96.392499999999998</v>
          </cell>
          <cell r="DP139">
            <v>96.392499999999998</v>
          </cell>
          <cell r="DQ139">
            <v>4.1448774999999998</v>
          </cell>
          <cell r="DR139">
            <v>4.2999999999999997E-2</v>
          </cell>
          <cell r="DS139">
            <v>100.53737749999999</v>
          </cell>
          <cell r="DT139">
            <v>0.4975</v>
          </cell>
          <cell r="DU139">
            <v>0</v>
          </cell>
          <cell r="DV139">
            <v>0</v>
          </cell>
          <cell r="DW139">
            <v>0</v>
          </cell>
          <cell r="DX139">
            <v>0</v>
          </cell>
          <cell r="DY139">
            <v>0</v>
          </cell>
          <cell r="DZ139">
            <v>0</v>
          </cell>
          <cell r="EA139">
            <v>0.95877277085330781</v>
          </cell>
          <cell r="EB139">
            <v>58.652000000000001</v>
          </cell>
          <cell r="EC139">
            <v>5896.71826513</v>
          </cell>
          <cell r="ED139">
            <v>0</v>
          </cell>
          <cell r="EE139">
            <v>0</v>
          </cell>
          <cell r="EF139">
            <v>0</v>
          </cell>
          <cell r="EG139">
            <v>0</v>
          </cell>
          <cell r="EH139">
            <v>0</v>
          </cell>
          <cell r="EI139">
            <v>0</v>
          </cell>
          <cell r="EJ139">
            <v>0</v>
          </cell>
          <cell r="EK139">
            <v>0</v>
          </cell>
          <cell r="EL139">
            <v>0</v>
          </cell>
          <cell r="EM139">
            <v>0</v>
          </cell>
          <cell r="EN139">
            <v>0</v>
          </cell>
          <cell r="EO139">
            <v>0</v>
          </cell>
          <cell r="EP139">
            <v>0</v>
          </cell>
          <cell r="EQ139">
            <v>0</v>
          </cell>
          <cell r="ER139">
            <v>0</v>
          </cell>
          <cell r="ES139">
            <v>0</v>
          </cell>
          <cell r="ET139">
            <v>0</v>
          </cell>
          <cell r="EU139">
            <v>0</v>
          </cell>
          <cell r="EV139">
            <v>0</v>
          </cell>
          <cell r="EW139">
            <v>0</v>
          </cell>
        </row>
        <row r="140">
          <cell r="A140">
            <v>42267</v>
          </cell>
          <cell r="B140">
            <v>12</v>
          </cell>
          <cell r="C140" t="str">
            <v>Sun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130.50548911537751</v>
          </cell>
          <cell r="BF140">
            <v>103.995</v>
          </cell>
          <cell r="BG140">
            <v>0</v>
          </cell>
          <cell r="BH140">
            <v>24.814722222222223</v>
          </cell>
          <cell r="BI140">
            <v>0</v>
          </cell>
          <cell r="BJ140">
            <v>128.80972222222223</v>
          </cell>
          <cell r="BK140">
            <v>0</v>
          </cell>
          <cell r="BL140">
            <v>0</v>
          </cell>
          <cell r="BM140">
            <v>0</v>
          </cell>
          <cell r="BN140">
            <v>0</v>
          </cell>
          <cell r="BO140">
            <v>0</v>
          </cell>
          <cell r="BP140">
            <v>0</v>
          </cell>
          <cell r="BQ140">
            <v>0</v>
          </cell>
          <cell r="BR140">
            <v>0</v>
          </cell>
          <cell r="BS140">
            <v>0</v>
          </cell>
          <cell r="BT140">
            <v>0</v>
          </cell>
          <cell r="BU140">
            <v>0</v>
          </cell>
          <cell r="BV140">
            <v>0</v>
          </cell>
          <cell r="BW140">
            <v>0</v>
          </cell>
          <cell r="BX140">
            <v>0</v>
          </cell>
          <cell r="BY140">
            <v>0</v>
          </cell>
          <cell r="BZ140">
            <v>0</v>
          </cell>
          <cell r="CA140">
            <v>0</v>
          </cell>
          <cell r="CB140">
            <v>0</v>
          </cell>
          <cell r="CC140">
            <v>0</v>
          </cell>
          <cell r="CD140">
            <v>0</v>
          </cell>
          <cell r="CE140">
            <v>0</v>
          </cell>
          <cell r="CF140">
            <v>0</v>
          </cell>
          <cell r="CG140">
            <v>0</v>
          </cell>
          <cell r="CH140">
            <v>0</v>
          </cell>
          <cell r="CI140">
            <v>0</v>
          </cell>
          <cell r="CJ140">
            <v>0</v>
          </cell>
          <cell r="CK140">
            <v>0</v>
          </cell>
          <cell r="CL140">
            <v>0</v>
          </cell>
          <cell r="CM140">
            <v>0</v>
          </cell>
          <cell r="CN140">
            <v>0</v>
          </cell>
          <cell r="CO140">
            <v>0</v>
          </cell>
          <cell r="CP140">
            <v>103.995</v>
          </cell>
          <cell r="CQ140">
            <v>0</v>
          </cell>
          <cell r="CR140">
            <v>0</v>
          </cell>
          <cell r="CS140">
            <v>0</v>
          </cell>
          <cell r="CT140">
            <v>0</v>
          </cell>
          <cell r="CU140">
            <v>0</v>
          </cell>
          <cell r="CV140">
            <v>17.013888888888889</v>
          </cell>
          <cell r="CW140">
            <v>0</v>
          </cell>
          <cell r="CX140">
            <v>0.21555555555555556</v>
          </cell>
          <cell r="CY140">
            <v>0</v>
          </cell>
          <cell r="CZ140">
            <v>0</v>
          </cell>
          <cell r="DA140">
            <v>0</v>
          </cell>
          <cell r="DB140">
            <v>0</v>
          </cell>
          <cell r="DC140">
            <v>0</v>
          </cell>
          <cell r="DD140">
            <v>0</v>
          </cell>
          <cell r="DE140">
            <v>0</v>
          </cell>
          <cell r="DF140">
            <v>0</v>
          </cell>
          <cell r="DG140">
            <v>0</v>
          </cell>
          <cell r="DH140">
            <v>0</v>
          </cell>
          <cell r="DI140">
            <v>0</v>
          </cell>
          <cell r="DJ140">
            <v>0</v>
          </cell>
          <cell r="DK140">
            <v>0</v>
          </cell>
          <cell r="DL140">
            <v>6.7761111111111108</v>
          </cell>
          <cell r="DM140">
            <v>0</v>
          </cell>
          <cell r="DN140">
            <v>6.9916666666666663</v>
          </cell>
          <cell r="DO140">
            <v>128.00055555555556</v>
          </cell>
          <cell r="DP140">
            <v>128.00055555555556</v>
          </cell>
          <cell r="DQ140">
            <v>5.5040238888888888</v>
          </cell>
          <cell r="DR140">
            <v>4.2999999999999997E-2</v>
          </cell>
          <cell r="DS140">
            <v>133.50457944444446</v>
          </cell>
          <cell r="DT140">
            <v>0.8091666666666667</v>
          </cell>
          <cell r="DU140">
            <v>0.48694444444444446</v>
          </cell>
          <cell r="DV140">
            <v>3.25</v>
          </cell>
          <cell r="DW140">
            <v>2.4343734226378574E-2</v>
          </cell>
          <cell r="DX140">
            <v>414.06299999999999</v>
          </cell>
          <cell r="DY140">
            <v>0</v>
          </cell>
          <cell r="DZ140">
            <v>0</v>
          </cell>
          <cell r="EA140">
            <v>0.9587727708533077</v>
          </cell>
          <cell r="EB140">
            <v>127.404</v>
          </cell>
          <cell r="EC140">
            <v>17423.080439540001</v>
          </cell>
          <cell r="ED140">
            <v>0</v>
          </cell>
          <cell r="EE140">
            <v>2</v>
          </cell>
          <cell r="EF140">
            <v>14.608333333333334</v>
          </cell>
          <cell r="EG140">
            <v>0</v>
          </cell>
          <cell r="EH140">
            <v>0</v>
          </cell>
          <cell r="EI140">
            <v>0</v>
          </cell>
          <cell r="EJ140">
            <v>0</v>
          </cell>
          <cell r="EK140">
            <v>0</v>
          </cell>
          <cell r="EL140">
            <v>0</v>
          </cell>
          <cell r="EM140">
            <v>0</v>
          </cell>
          <cell r="EN140">
            <v>0</v>
          </cell>
          <cell r="EO140">
            <v>0</v>
          </cell>
          <cell r="EP140">
            <v>0</v>
          </cell>
          <cell r="EQ140">
            <v>0</v>
          </cell>
          <cell r="ER140">
            <v>0</v>
          </cell>
          <cell r="ES140">
            <v>0</v>
          </cell>
          <cell r="ET140">
            <v>0</v>
          </cell>
          <cell r="EU140">
            <v>0</v>
          </cell>
          <cell r="EV140">
            <v>0</v>
          </cell>
          <cell r="EW140">
            <v>0</v>
          </cell>
        </row>
        <row r="141">
          <cell r="A141">
            <v>42268</v>
          </cell>
          <cell r="B141">
            <v>13</v>
          </cell>
          <cell r="C141" t="str">
            <v>Mon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50.73</v>
          </cell>
          <cell r="BF141">
            <v>143.995</v>
          </cell>
          <cell r="BG141">
            <v>0</v>
          </cell>
          <cell r="BH141">
            <v>90.350833333333327</v>
          </cell>
          <cell r="BI141">
            <v>0</v>
          </cell>
          <cell r="BJ141">
            <v>234.34583333333333</v>
          </cell>
          <cell r="BK141">
            <v>0</v>
          </cell>
          <cell r="BL141">
            <v>0</v>
          </cell>
          <cell r="BM141">
            <v>0</v>
          </cell>
          <cell r="BN141">
            <v>0</v>
          </cell>
          <cell r="BO141">
            <v>0</v>
          </cell>
          <cell r="BP141">
            <v>0</v>
          </cell>
          <cell r="BQ141">
            <v>0</v>
          </cell>
          <cell r="BR141">
            <v>0</v>
          </cell>
          <cell r="BS141">
            <v>0</v>
          </cell>
          <cell r="BT141">
            <v>0</v>
          </cell>
          <cell r="BU141">
            <v>0</v>
          </cell>
          <cell r="BV141">
            <v>0</v>
          </cell>
          <cell r="BW141">
            <v>0</v>
          </cell>
          <cell r="BX141">
            <v>0</v>
          </cell>
          <cell r="BY141">
            <v>0</v>
          </cell>
          <cell r="BZ141">
            <v>0</v>
          </cell>
          <cell r="CA141">
            <v>0</v>
          </cell>
          <cell r="CB141">
            <v>0</v>
          </cell>
          <cell r="CC141">
            <v>0</v>
          </cell>
          <cell r="CD141">
            <v>0</v>
          </cell>
          <cell r="CE141">
            <v>0</v>
          </cell>
          <cell r="CF141">
            <v>0</v>
          </cell>
          <cell r="CG141">
            <v>0</v>
          </cell>
          <cell r="CH141">
            <v>0</v>
          </cell>
          <cell r="CI141">
            <v>0</v>
          </cell>
          <cell r="CJ141">
            <v>0</v>
          </cell>
          <cell r="CK141">
            <v>0</v>
          </cell>
          <cell r="CL141">
            <v>0</v>
          </cell>
          <cell r="CM141">
            <v>0</v>
          </cell>
          <cell r="CN141">
            <v>0</v>
          </cell>
          <cell r="CO141">
            <v>0</v>
          </cell>
          <cell r="CP141">
            <v>143.995</v>
          </cell>
          <cell r="CQ141">
            <v>0</v>
          </cell>
          <cell r="CR141">
            <v>7.7380555555555555</v>
          </cell>
          <cell r="CS141">
            <v>16.447222222222223</v>
          </cell>
          <cell r="CT141">
            <v>0</v>
          </cell>
          <cell r="CU141">
            <v>0</v>
          </cell>
          <cell r="CV141">
            <v>51.518888888888888</v>
          </cell>
          <cell r="CW141">
            <v>0</v>
          </cell>
          <cell r="CX141">
            <v>1.6994444444444445</v>
          </cell>
          <cell r="CY141">
            <v>0</v>
          </cell>
          <cell r="CZ141">
            <v>0</v>
          </cell>
          <cell r="DA141">
            <v>0</v>
          </cell>
          <cell r="DB141">
            <v>0</v>
          </cell>
          <cell r="DC141">
            <v>0</v>
          </cell>
          <cell r="DD141">
            <v>0</v>
          </cell>
          <cell r="DE141">
            <v>0</v>
          </cell>
          <cell r="DF141">
            <v>0</v>
          </cell>
          <cell r="DG141">
            <v>0</v>
          </cell>
          <cell r="DH141">
            <v>0</v>
          </cell>
          <cell r="DI141">
            <v>0</v>
          </cell>
          <cell r="DJ141">
            <v>0</v>
          </cell>
          <cell r="DK141">
            <v>0</v>
          </cell>
          <cell r="DL141">
            <v>10.038611111111111</v>
          </cell>
          <cell r="DM141">
            <v>0</v>
          </cell>
          <cell r="DN141">
            <v>11.738055555555555</v>
          </cell>
          <cell r="DO141">
            <v>231.4372222222222</v>
          </cell>
          <cell r="DP141">
            <v>231.4372222222222</v>
          </cell>
          <cell r="DQ141">
            <v>9.951800555555554</v>
          </cell>
          <cell r="DR141">
            <v>4.2999999999999997E-2</v>
          </cell>
          <cell r="DS141">
            <v>241.38902277777777</v>
          </cell>
          <cell r="DT141">
            <v>2.908611111111111</v>
          </cell>
          <cell r="DU141">
            <v>0</v>
          </cell>
          <cell r="DV141">
            <v>0</v>
          </cell>
          <cell r="DW141">
            <v>0</v>
          </cell>
          <cell r="DX141">
            <v>0</v>
          </cell>
          <cell r="DY141">
            <v>0</v>
          </cell>
          <cell r="DZ141">
            <v>0</v>
          </cell>
          <cell r="EA141">
            <v>0.9587727708533077</v>
          </cell>
          <cell r="EB141">
            <v>50.73</v>
          </cell>
          <cell r="EC141">
            <v>12245.665125516665</v>
          </cell>
          <cell r="ED141">
            <v>0</v>
          </cell>
          <cell r="EE141">
            <v>2</v>
          </cell>
          <cell r="EF141">
            <v>0</v>
          </cell>
          <cell r="EG141">
            <v>0</v>
          </cell>
          <cell r="EH141">
            <v>0</v>
          </cell>
          <cell r="EI141">
            <v>0</v>
          </cell>
          <cell r="EJ141">
            <v>0</v>
          </cell>
          <cell r="EK141">
            <v>0</v>
          </cell>
          <cell r="EL141">
            <v>0</v>
          </cell>
          <cell r="EM141">
            <v>0</v>
          </cell>
          <cell r="EN141">
            <v>0</v>
          </cell>
          <cell r="EO141">
            <v>0</v>
          </cell>
          <cell r="EP141">
            <v>0</v>
          </cell>
          <cell r="EQ141">
            <v>0</v>
          </cell>
          <cell r="ER141">
            <v>0</v>
          </cell>
          <cell r="ES141">
            <v>0</v>
          </cell>
          <cell r="ET141">
            <v>0</v>
          </cell>
          <cell r="EU141">
            <v>0</v>
          </cell>
          <cell r="EV141">
            <v>0</v>
          </cell>
          <cell r="EW141">
            <v>0</v>
          </cell>
        </row>
        <row r="142">
          <cell r="A142">
            <v>42269</v>
          </cell>
          <cell r="B142">
            <v>13</v>
          </cell>
          <cell r="C142" t="str">
            <v>Tue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51.454999999999998</v>
          </cell>
          <cell r="BF142">
            <v>135.995</v>
          </cell>
          <cell r="BG142">
            <v>0</v>
          </cell>
          <cell r="BH142">
            <v>116.18166666666667</v>
          </cell>
          <cell r="BI142">
            <v>0</v>
          </cell>
          <cell r="BJ142">
            <v>252.17666666666668</v>
          </cell>
          <cell r="BK142">
            <v>0</v>
          </cell>
          <cell r="BL142">
            <v>0</v>
          </cell>
          <cell r="BM142">
            <v>0</v>
          </cell>
          <cell r="BN142">
            <v>0</v>
          </cell>
          <cell r="BO142">
            <v>0</v>
          </cell>
          <cell r="BP142">
            <v>0</v>
          </cell>
          <cell r="BQ142">
            <v>0</v>
          </cell>
          <cell r="BR142">
            <v>0</v>
          </cell>
          <cell r="BS142">
            <v>0</v>
          </cell>
          <cell r="BT142">
            <v>0</v>
          </cell>
          <cell r="BU142">
            <v>0</v>
          </cell>
          <cell r="BV142">
            <v>0</v>
          </cell>
          <cell r="BW142">
            <v>0</v>
          </cell>
          <cell r="BX142">
            <v>0</v>
          </cell>
          <cell r="BY142">
            <v>0</v>
          </cell>
          <cell r="BZ142">
            <v>0</v>
          </cell>
          <cell r="CA142">
            <v>0</v>
          </cell>
          <cell r="CB142">
            <v>0</v>
          </cell>
          <cell r="CC142">
            <v>0</v>
          </cell>
          <cell r="CD142">
            <v>0</v>
          </cell>
          <cell r="CE142">
            <v>0</v>
          </cell>
          <cell r="CF142">
            <v>0</v>
          </cell>
          <cell r="CG142">
            <v>0</v>
          </cell>
          <cell r="CH142">
            <v>0</v>
          </cell>
          <cell r="CI142">
            <v>0</v>
          </cell>
          <cell r="CJ142">
            <v>0</v>
          </cell>
          <cell r="CK142">
            <v>0</v>
          </cell>
          <cell r="CL142">
            <v>0</v>
          </cell>
          <cell r="CM142">
            <v>0</v>
          </cell>
          <cell r="CN142">
            <v>0</v>
          </cell>
          <cell r="CO142">
            <v>0</v>
          </cell>
          <cell r="CP142">
            <v>135.995</v>
          </cell>
          <cell r="CQ142">
            <v>0</v>
          </cell>
          <cell r="CR142">
            <v>8.0188888888888883</v>
          </cell>
          <cell r="CS142">
            <v>23.205277777777777</v>
          </cell>
          <cell r="CT142">
            <v>0</v>
          </cell>
          <cell r="CU142">
            <v>0</v>
          </cell>
          <cell r="CV142">
            <v>67.956666666666663</v>
          </cell>
          <cell r="CW142">
            <v>0</v>
          </cell>
          <cell r="CX142">
            <v>1.6875</v>
          </cell>
          <cell r="CY142">
            <v>0</v>
          </cell>
          <cell r="CZ142">
            <v>0</v>
          </cell>
          <cell r="DA142">
            <v>0</v>
          </cell>
          <cell r="DB142">
            <v>0</v>
          </cell>
          <cell r="DC142">
            <v>0</v>
          </cell>
          <cell r="DD142">
            <v>0</v>
          </cell>
          <cell r="DE142">
            <v>0</v>
          </cell>
          <cell r="DF142">
            <v>0</v>
          </cell>
          <cell r="DG142">
            <v>0</v>
          </cell>
          <cell r="DH142">
            <v>0</v>
          </cell>
          <cell r="DI142">
            <v>0</v>
          </cell>
          <cell r="DJ142">
            <v>0</v>
          </cell>
          <cell r="DK142">
            <v>0</v>
          </cell>
          <cell r="DL142">
            <v>10.027222222222223</v>
          </cell>
          <cell r="DM142">
            <v>0</v>
          </cell>
          <cell r="DN142">
            <v>11.714722222222223</v>
          </cell>
          <cell r="DO142">
            <v>246.89055555555558</v>
          </cell>
          <cell r="DP142">
            <v>246.89055555555558</v>
          </cell>
          <cell r="DQ142">
            <v>10.616293888888888</v>
          </cell>
          <cell r="DR142">
            <v>4.2999999999999997E-2</v>
          </cell>
          <cell r="DS142">
            <v>257.50684944444447</v>
          </cell>
          <cell r="DT142">
            <v>5.2861111111111114</v>
          </cell>
          <cell r="DU142">
            <v>0</v>
          </cell>
          <cell r="DV142">
            <v>0</v>
          </cell>
          <cell r="DW142">
            <v>0</v>
          </cell>
          <cell r="DX142">
            <v>0</v>
          </cell>
          <cell r="DY142">
            <v>0</v>
          </cell>
          <cell r="DZ142">
            <v>0</v>
          </cell>
          <cell r="EA142">
            <v>0.95877277085330781</v>
          </cell>
          <cell r="EB142">
            <v>51.454999999999998</v>
          </cell>
          <cell r="EC142">
            <v>13250.014938163889</v>
          </cell>
          <cell r="ED142">
            <v>0</v>
          </cell>
          <cell r="EE142">
            <v>2</v>
          </cell>
          <cell r="EF142">
            <v>0</v>
          </cell>
          <cell r="EG142">
            <v>0</v>
          </cell>
          <cell r="EH142">
            <v>0</v>
          </cell>
          <cell r="EI142">
            <v>0</v>
          </cell>
          <cell r="EJ142">
            <v>0</v>
          </cell>
          <cell r="EK142">
            <v>0</v>
          </cell>
          <cell r="EL142">
            <v>0</v>
          </cell>
          <cell r="EM142">
            <v>0</v>
          </cell>
          <cell r="EN142">
            <v>0</v>
          </cell>
          <cell r="EO142">
            <v>0</v>
          </cell>
          <cell r="EP142">
            <v>0</v>
          </cell>
          <cell r="EQ142">
            <v>0</v>
          </cell>
          <cell r="ER142">
            <v>0</v>
          </cell>
          <cell r="ES142">
            <v>0</v>
          </cell>
          <cell r="ET142">
            <v>0</v>
          </cell>
          <cell r="EU142">
            <v>0</v>
          </cell>
          <cell r="EV142">
            <v>0</v>
          </cell>
          <cell r="EW142">
            <v>0</v>
          </cell>
        </row>
        <row r="143">
          <cell r="A143">
            <v>42270</v>
          </cell>
          <cell r="B143">
            <v>13</v>
          </cell>
          <cell r="C143" t="str">
            <v>Wed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51.749000000000002</v>
          </cell>
          <cell r="BF143">
            <v>126.495</v>
          </cell>
          <cell r="BG143">
            <v>0</v>
          </cell>
          <cell r="BH143">
            <v>118.03916666666667</v>
          </cell>
          <cell r="BI143">
            <v>0</v>
          </cell>
          <cell r="BJ143">
            <v>244.53416666666669</v>
          </cell>
          <cell r="BK143">
            <v>0</v>
          </cell>
          <cell r="BL143">
            <v>0</v>
          </cell>
          <cell r="BM143">
            <v>0</v>
          </cell>
          <cell r="BN143">
            <v>0</v>
          </cell>
          <cell r="BO143">
            <v>0</v>
          </cell>
          <cell r="BP143">
            <v>0</v>
          </cell>
          <cell r="BQ143">
            <v>0</v>
          </cell>
          <cell r="BR143">
            <v>0</v>
          </cell>
          <cell r="BS143">
            <v>0</v>
          </cell>
          <cell r="BT143">
            <v>0</v>
          </cell>
          <cell r="BU143">
            <v>0</v>
          </cell>
          <cell r="BV143">
            <v>0</v>
          </cell>
          <cell r="BW143">
            <v>0</v>
          </cell>
          <cell r="BX143">
            <v>0</v>
          </cell>
          <cell r="BY143">
            <v>0</v>
          </cell>
          <cell r="BZ143">
            <v>0</v>
          </cell>
          <cell r="CA143">
            <v>0</v>
          </cell>
          <cell r="CB143">
            <v>0</v>
          </cell>
          <cell r="CC143">
            <v>0</v>
          </cell>
          <cell r="CD143">
            <v>0</v>
          </cell>
          <cell r="CE143">
            <v>0</v>
          </cell>
          <cell r="CF143">
            <v>0</v>
          </cell>
          <cell r="CG143">
            <v>0</v>
          </cell>
          <cell r="CH143">
            <v>0</v>
          </cell>
          <cell r="CI143">
            <v>0</v>
          </cell>
          <cell r="CJ143">
            <v>0</v>
          </cell>
          <cell r="CK143">
            <v>0</v>
          </cell>
          <cell r="CL143">
            <v>0</v>
          </cell>
          <cell r="CM143">
            <v>0</v>
          </cell>
          <cell r="CN143">
            <v>0</v>
          </cell>
          <cell r="CO143">
            <v>0</v>
          </cell>
          <cell r="CP143">
            <v>126.495</v>
          </cell>
          <cell r="CQ143">
            <v>0</v>
          </cell>
          <cell r="CR143">
            <v>8.67</v>
          </cell>
          <cell r="CS143">
            <v>27.2775</v>
          </cell>
          <cell r="CT143">
            <v>0</v>
          </cell>
          <cell r="CU143">
            <v>0</v>
          </cell>
          <cell r="CV143">
            <v>68.164722222222224</v>
          </cell>
          <cell r="CW143">
            <v>0</v>
          </cell>
          <cell r="CX143">
            <v>1.9180555555555556</v>
          </cell>
          <cell r="CY143">
            <v>0</v>
          </cell>
          <cell r="CZ143">
            <v>0</v>
          </cell>
          <cell r="DA143">
            <v>0</v>
          </cell>
          <cell r="DB143">
            <v>0</v>
          </cell>
          <cell r="DC143">
            <v>0</v>
          </cell>
          <cell r="DD143">
            <v>0</v>
          </cell>
          <cell r="DE143">
            <v>0</v>
          </cell>
          <cell r="DF143">
            <v>0</v>
          </cell>
          <cell r="DG143">
            <v>0</v>
          </cell>
          <cell r="DH143">
            <v>0</v>
          </cell>
          <cell r="DI143">
            <v>0</v>
          </cell>
          <cell r="DJ143">
            <v>0</v>
          </cell>
          <cell r="DK143">
            <v>0</v>
          </cell>
          <cell r="DL143">
            <v>10.050277777777778</v>
          </cell>
          <cell r="DM143">
            <v>0</v>
          </cell>
          <cell r="DN143">
            <v>11.968333333333334</v>
          </cell>
          <cell r="DO143">
            <v>242.57555555555555</v>
          </cell>
          <cell r="DP143">
            <v>242.57555555555555</v>
          </cell>
          <cell r="DQ143">
            <v>10.430748888888887</v>
          </cell>
          <cell r="DR143">
            <v>4.2999999999999997E-2</v>
          </cell>
          <cell r="DS143">
            <v>253.00630444444445</v>
          </cell>
          <cell r="DT143">
            <v>1.9586111111111111</v>
          </cell>
          <cell r="DU143">
            <v>0</v>
          </cell>
          <cell r="DV143">
            <v>0</v>
          </cell>
          <cell r="DW143">
            <v>0</v>
          </cell>
          <cell r="DX143">
            <v>0</v>
          </cell>
          <cell r="DY143">
            <v>0</v>
          </cell>
          <cell r="DZ143">
            <v>0</v>
          </cell>
          <cell r="EA143">
            <v>0.9587727708533077</v>
          </cell>
          <cell r="EB143">
            <v>51.749000000000002</v>
          </cell>
          <cell r="EC143">
            <v>13092.823248695557</v>
          </cell>
          <cell r="ED143">
            <v>0</v>
          </cell>
          <cell r="EE143">
            <v>2</v>
          </cell>
          <cell r="EF143">
            <v>0</v>
          </cell>
          <cell r="EG143">
            <v>0</v>
          </cell>
          <cell r="EH143">
            <v>0</v>
          </cell>
          <cell r="EI143">
            <v>0</v>
          </cell>
          <cell r="EJ143">
            <v>0</v>
          </cell>
          <cell r="EK143">
            <v>0</v>
          </cell>
          <cell r="EL143">
            <v>0</v>
          </cell>
          <cell r="EM143">
            <v>0</v>
          </cell>
          <cell r="EN143">
            <v>0</v>
          </cell>
          <cell r="EO143">
            <v>0</v>
          </cell>
          <cell r="EP143">
            <v>0</v>
          </cell>
          <cell r="EQ143">
            <v>0</v>
          </cell>
          <cell r="ER143">
            <v>0</v>
          </cell>
          <cell r="ES143">
            <v>0</v>
          </cell>
          <cell r="ET143">
            <v>0</v>
          </cell>
          <cell r="EU143">
            <v>0</v>
          </cell>
          <cell r="EV143">
            <v>0</v>
          </cell>
          <cell r="EW143">
            <v>0</v>
          </cell>
        </row>
      </sheetData>
      <sheetData sheetId="12">
        <row r="1">
          <cell r="A1" t="str">
            <v>Date</v>
          </cell>
          <cell r="B1" t="str">
            <v>Week</v>
          </cell>
          <cell r="C1" t="str">
            <v>Day</v>
          </cell>
          <cell r="D1" t="str">
            <v>1965Cartons Picked to Pallet</v>
          </cell>
          <cell r="E1" t="str">
            <v>1965Cartons Picked to Roll Cage</v>
          </cell>
          <cell r="F1" t="str">
            <v>1965Total Cartons Picked</v>
          </cell>
          <cell r="G1" t="str">
            <v>1965Other Cartons Handled Ex NDC Cross Dock</v>
          </cell>
          <cell r="H1" t="str">
            <v>1965Total Cartons Handled Ex NDC Cross Dock</v>
          </cell>
          <cell r="I1" t="str">
            <v>1965Pallets Received</v>
          </cell>
          <cell r="J1" t="str">
            <v xml:space="preserve">1965Pallets despatched </v>
          </cell>
          <cell r="K1" t="str">
            <v xml:space="preserve">1965Roll Cages despatched </v>
          </cell>
          <cell r="L1" t="str">
            <v>1965ULD despatched</v>
          </cell>
          <cell r="M1" t="str">
            <v>1965Pallets Replenished</v>
          </cell>
          <cell r="N1" t="str">
            <v>1965Pallets Cross Docked</v>
          </cell>
          <cell r="O1" t="str">
            <v>1965Other Pallets Despatched</v>
          </cell>
          <cell r="P1" t="str">
            <v>1965Pick Rate to Pallet</v>
          </cell>
          <cell r="Q1" t="str">
            <v>1965Pick Rate to Roll Cage</v>
          </cell>
          <cell r="R1" t="str">
            <v>1965Pallets Received per Hour</v>
          </cell>
          <cell r="S1" t="str">
            <v>1965ULD Despatched per Hour</v>
          </cell>
          <cell r="T1" t="str">
            <v>1965Pallets Replenished per Hour</v>
          </cell>
          <cell r="U1" t="str">
            <v>1965Pickrate</v>
          </cell>
          <cell r="V1" t="str">
            <v>1965Cartons/Total Hours</v>
          </cell>
          <cell r="W1" t="str">
            <v>1965Total Labour Cost per Carton</v>
          </cell>
          <cell r="X1" t="str">
            <v>1965Labour Cost Per Hour</v>
          </cell>
          <cell r="Y1" t="str">
            <v>1965LCPH - Salaries &amp; Wages</v>
          </cell>
          <cell r="Z1" t="str">
            <v>1965Excluding On Costs @ &amp; Contractors</v>
          </cell>
          <cell r="AA1" t="str">
            <v>1965EBA Multiplier</v>
          </cell>
          <cell r="AB1" t="str">
            <v>1965LCPH uplifted for EBA</v>
          </cell>
          <cell r="AC1" t="str">
            <v>1965Public Holidays Allowances</v>
          </cell>
          <cell r="AD1" t="str">
            <v>1965Adjusted Labour Cost Per Hour</v>
          </cell>
          <cell r="AE1" t="str">
            <v>1965LCPH - Contract Labour</v>
          </cell>
          <cell r="AF1" t="str">
            <v>1965LCPH - Total Labour</v>
          </cell>
          <cell r="AG1" t="str">
            <v>1965Labour Hours</v>
          </cell>
          <cell r="AH1" t="str">
            <v>1965Salaries and Wages Hours</v>
          </cell>
          <cell r="AI1" t="str">
            <v>1965Contractor Hours</v>
          </cell>
          <cell r="AJ1" t="str">
            <v>1965Total Hours</v>
          </cell>
          <cell r="AK1" t="str">
            <v>1965Labour Hours by Activity</v>
          </cell>
          <cell r="AL1" t="str">
            <v>1965Total Selection Hours</v>
          </cell>
          <cell r="AM1" t="str">
            <v>1965Total Selection Hours</v>
          </cell>
          <cell r="AN1" t="str">
            <v>1965Selection Hours - Picked to Roll Cage</v>
          </cell>
          <cell r="AO1" t="str">
            <v>1965Receiving Hours</v>
          </cell>
          <cell r="AP1" t="str">
            <v>1965Despatch Hours</v>
          </cell>
          <cell r="AQ1" t="str">
            <v>1965Cross Dock Hours</v>
          </cell>
          <cell r="AR1" t="str">
            <v>1965Destuffing Hours</v>
          </cell>
          <cell r="AS1" t="str">
            <v>1965Other Direct Hours - Replenishment</v>
          </cell>
          <cell r="AT1" t="str">
            <v>1965Other Direct Hours - Other</v>
          </cell>
          <cell r="AU1" t="str">
            <v>1965Total Production Hours</v>
          </cell>
          <cell r="AV1" t="str">
            <v>1965Management &amp; Supervision</v>
          </cell>
          <cell r="AW1" t="str">
            <v>1965Training</v>
          </cell>
          <cell r="AX1" t="str">
            <v>1965Inventory Control</v>
          </cell>
          <cell r="AY1" t="str">
            <v>1965Maintenance</v>
          </cell>
          <cell r="AZ1" t="str">
            <v>1965Stocktake</v>
          </cell>
          <cell r="BA1" t="str">
            <v>1965Cleaning</v>
          </cell>
          <cell r="BB1" t="str">
            <v>1965Clerical Support</v>
          </cell>
          <cell r="BC1" t="str">
            <v>1965Rehab</v>
          </cell>
          <cell r="BD1" t="str">
            <v>1965Other Indirect Hours</v>
          </cell>
          <cell r="BE1" t="str">
            <v>1965Total Support Hours</v>
          </cell>
          <cell r="BF1" t="str">
            <v>1965Total Throughput Hours</v>
          </cell>
          <cell r="BG1" t="str">
            <v>1965+/- NON throughput hours</v>
          </cell>
          <cell r="BH1" t="str">
            <v>1965Ratio</v>
          </cell>
          <cell r="BI1" t="str">
            <v>1965Total Hours</v>
          </cell>
          <cell r="BJ1" t="str">
            <v>1965Labour Costs</v>
          </cell>
          <cell r="BK1" t="str">
            <v>1965Salaries &amp; Wages</v>
          </cell>
          <cell r="BL1" t="str">
            <v>1965Annual Leave</v>
          </cell>
          <cell r="BM1" t="str">
            <v>1965Long Service Leave</v>
          </cell>
          <cell r="BN1" t="str">
            <v>1965Superannuation</v>
          </cell>
          <cell r="BO1" t="str">
            <v>1965Payroll Tax</v>
          </cell>
          <cell r="BP1" t="str">
            <v>1965Other OCE</v>
          </cell>
          <cell r="BQ1" t="str">
            <v>1965Other Leave</v>
          </cell>
          <cell r="BR1" t="str">
            <v>1965Maternity Leave</v>
          </cell>
          <cell r="BS1" t="str">
            <v>1965Bonus</v>
          </cell>
          <cell r="BT1" t="str">
            <v>1965Tea Money</v>
          </cell>
          <cell r="BU1" t="str">
            <v>1965On Costs and Entitlements</v>
          </cell>
          <cell r="BV1" t="str">
            <v>1965Workers Comp Paid</v>
          </cell>
          <cell r="BW1" t="str">
            <v>1965Workers Comp Fixed</v>
          </cell>
          <cell r="BX1" t="str">
            <v>1965Workers Comp Variable</v>
          </cell>
          <cell r="BY1" t="str">
            <v>1965W/Comp Make up pay</v>
          </cell>
          <cell r="BZ1" t="str">
            <v>1965Sick Pay %</v>
          </cell>
          <cell r="CA1" t="str">
            <v>1965Sick Pay</v>
          </cell>
          <cell r="CB1" t="str">
            <v>1965Total Employee Costs</v>
          </cell>
          <cell r="CC1" t="str">
            <v>1965Destuffing Offset</v>
          </cell>
          <cell r="CD1" t="str">
            <v>1965Contract Labour Cost</v>
          </cell>
          <cell r="CE1" t="str">
            <v>1965Total Labour Costs</v>
          </cell>
        </row>
        <row r="2">
          <cell r="A2">
            <v>42131</v>
          </cell>
          <cell r="B2">
            <v>45</v>
          </cell>
          <cell r="C2" t="str">
            <v>Thu</v>
          </cell>
          <cell r="AG2">
            <v>0</v>
          </cell>
          <cell r="AH2">
            <v>149.01692307692309</v>
          </cell>
          <cell r="AI2">
            <v>0</v>
          </cell>
          <cell r="AJ2">
            <v>149.01692307692309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83.16</v>
          </cell>
          <cell r="AW2">
            <v>0</v>
          </cell>
          <cell r="AX2">
            <v>6.27</v>
          </cell>
          <cell r="AY2">
            <v>12.54</v>
          </cell>
          <cell r="AZ2">
            <v>0</v>
          </cell>
          <cell r="BA2">
            <v>0</v>
          </cell>
          <cell r="BB2">
            <v>47.046923076923086</v>
          </cell>
          <cell r="BC2">
            <v>0</v>
          </cell>
          <cell r="BD2">
            <v>0</v>
          </cell>
          <cell r="BE2">
            <v>149.01692307692309</v>
          </cell>
          <cell r="BF2">
            <v>149.01692307692309</v>
          </cell>
          <cell r="BG2">
            <v>0</v>
          </cell>
          <cell r="BH2">
            <v>0</v>
          </cell>
          <cell r="BI2">
            <v>149.01692307692309</v>
          </cell>
          <cell r="BJ2">
            <v>0</v>
          </cell>
          <cell r="BK2">
            <v>6281.1828894895052</v>
          </cell>
          <cell r="BL2">
            <v>606.13414883573728</v>
          </cell>
          <cell r="BM2">
            <v>75.374194673874058</v>
          </cell>
          <cell r="BN2">
            <v>658.1926869672692</v>
          </cell>
          <cell r="BO2">
            <v>406.09124319303385</v>
          </cell>
          <cell r="BP2">
            <v>0</v>
          </cell>
          <cell r="BQ2">
            <v>34.122697803840779</v>
          </cell>
          <cell r="BR2">
            <v>0</v>
          </cell>
          <cell r="BS2">
            <v>0</v>
          </cell>
          <cell r="BT2">
            <v>0</v>
          </cell>
          <cell r="BU2">
            <v>1779.9149714737553</v>
          </cell>
          <cell r="BV2">
            <v>0</v>
          </cell>
          <cell r="BW2">
            <v>0</v>
          </cell>
          <cell r="BX2">
            <v>0</v>
          </cell>
          <cell r="BZ2">
            <v>2.9000000000000001E-2</v>
          </cell>
          <cell r="CA2">
            <v>182.15430379519566</v>
          </cell>
          <cell r="CB2">
            <v>8503.1505604019967</v>
          </cell>
          <cell r="CC2">
            <v>0</v>
          </cell>
          <cell r="CD2">
            <v>0</v>
          </cell>
          <cell r="CE2">
            <v>8503.1505604019967</v>
          </cell>
        </row>
        <row r="3">
          <cell r="A3">
            <v>42132</v>
          </cell>
          <cell r="B3">
            <v>45</v>
          </cell>
          <cell r="C3" t="str">
            <v>Fri</v>
          </cell>
          <cell r="AG3">
            <v>0</v>
          </cell>
          <cell r="AH3">
            <v>149.01692307692309</v>
          </cell>
          <cell r="AI3">
            <v>0</v>
          </cell>
          <cell r="AJ3">
            <v>149.01692307692309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83.16</v>
          </cell>
          <cell r="AW3">
            <v>0</v>
          </cell>
          <cell r="AX3">
            <v>6.27</v>
          </cell>
          <cell r="AY3">
            <v>12.54</v>
          </cell>
          <cell r="AZ3">
            <v>0</v>
          </cell>
          <cell r="BA3">
            <v>0</v>
          </cell>
          <cell r="BB3">
            <v>47.046923076923086</v>
          </cell>
          <cell r="BC3">
            <v>0</v>
          </cell>
          <cell r="BD3">
            <v>0</v>
          </cell>
          <cell r="BE3">
            <v>149.01692307692309</v>
          </cell>
          <cell r="BF3">
            <v>149.01692307692309</v>
          </cell>
          <cell r="BG3">
            <v>0</v>
          </cell>
          <cell r="BH3">
            <v>0</v>
          </cell>
          <cell r="BI3">
            <v>149.01692307692309</v>
          </cell>
          <cell r="BJ3">
            <v>0</v>
          </cell>
          <cell r="BK3">
            <v>6281.1828894895052</v>
          </cell>
          <cell r="BL3">
            <v>606.13414883573728</v>
          </cell>
          <cell r="BM3">
            <v>75.374194673874058</v>
          </cell>
          <cell r="BN3">
            <v>658.1926869672692</v>
          </cell>
          <cell r="BO3">
            <v>406.09124319303385</v>
          </cell>
          <cell r="BP3">
            <v>0</v>
          </cell>
          <cell r="BQ3">
            <v>34.122697803840779</v>
          </cell>
          <cell r="BR3">
            <v>0</v>
          </cell>
          <cell r="BS3">
            <v>0</v>
          </cell>
          <cell r="BT3">
            <v>0</v>
          </cell>
          <cell r="BU3">
            <v>1779.9149714737553</v>
          </cell>
          <cell r="BV3">
            <v>0</v>
          </cell>
          <cell r="BW3">
            <v>0</v>
          </cell>
          <cell r="BX3">
            <v>0</v>
          </cell>
          <cell r="BZ3">
            <v>2.9000000000000001E-2</v>
          </cell>
          <cell r="CA3">
            <v>182.15430379519566</v>
          </cell>
          <cell r="CB3">
            <v>8503.1505604019967</v>
          </cell>
          <cell r="CC3">
            <v>0</v>
          </cell>
          <cell r="CD3">
            <v>0</v>
          </cell>
          <cell r="CE3">
            <v>8503.1505604019967</v>
          </cell>
        </row>
        <row r="4">
          <cell r="A4">
            <v>42133</v>
          </cell>
          <cell r="B4">
            <v>45</v>
          </cell>
          <cell r="C4" t="str">
            <v>Sat</v>
          </cell>
          <cell r="AG4">
            <v>0</v>
          </cell>
          <cell r="AH4">
            <v>24.836153846153849</v>
          </cell>
          <cell r="AI4">
            <v>0</v>
          </cell>
          <cell r="AJ4">
            <v>24.836153846153849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13.86</v>
          </cell>
          <cell r="AW4">
            <v>0</v>
          </cell>
          <cell r="AX4">
            <v>1.0449999999999999</v>
          </cell>
          <cell r="AY4">
            <v>2.09</v>
          </cell>
          <cell r="AZ4">
            <v>0</v>
          </cell>
          <cell r="BA4">
            <v>0</v>
          </cell>
          <cell r="BB4">
            <v>7.8411538461538477</v>
          </cell>
          <cell r="BC4">
            <v>0</v>
          </cell>
          <cell r="BD4">
            <v>0</v>
          </cell>
          <cell r="BE4">
            <v>24.836153846153849</v>
          </cell>
          <cell r="BF4">
            <v>24.836153846153849</v>
          </cell>
          <cell r="BG4">
            <v>0</v>
          </cell>
          <cell r="BH4">
            <v>0</v>
          </cell>
          <cell r="BI4">
            <v>24.836153846153849</v>
          </cell>
          <cell r="BJ4">
            <v>0</v>
          </cell>
          <cell r="BK4">
            <v>1046.8638149149176</v>
          </cell>
          <cell r="BL4">
            <v>101.02235813928955</v>
          </cell>
          <cell r="BM4">
            <v>12.562365778979011</v>
          </cell>
          <cell r="BN4">
            <v>109.69878116121154</v>
          </cell>
          <cell r="BO4">
            <v>67.681873865505636</v>
          </cell>
          <cell r="BP4">
            <v>0</v>
          </cell>
          <cell r="BQ4">
            <v>5.6871163006401302</v>
          </cell>
          <cell r="BR4">
            <v>0</v>
          </cell>
          <cell r="BS4">
            <v>0</v>
          </cell>
          <cell r="BT4">
            <v>0</v>
          </cell>
          <cell r="BU4">
            <v>296.65249524562586</v>
          </cell>
          <cell r="BV4">
            <v>0</v>
          </cell>
          <cell r="BW4">
            <v>0</v>
          </cell>
          <cell r="BX4">
            <v>0</v>
          </cell>
          <cell r="BZ4">
            <v>2.9000000000000001E-2</v>
          </cell>
          <cell r="CA4">
            <v>30.359050632532611</v>
          </cell>
          <cell r="CB4">
            <v>1417.1917600669997</v>
          </cell>
          <cell r="CC4">
            <v>0</v>
          </cell>
          <cell r="CD4">
            <v>0</v>
          </cell>
          <cell r="CE4">
            <v>1417.1917600669997</v>
          </cell>
        </row>
        <row r="5">
          <cell r="A5">
            <v>42134</v>
          </cell>
          <cell r="B5">
            <v>45</v>
          </cell>
          <cell r="C5" t="str">
            <v>Sun</v>
          </cell>
          <cell r="AG5">
            <v>0</v>
          </cell>
          <cell r="AH5">
            <v>41.393589743589757</v>
          </cell>
          <cell r="AI5">
            <v>0</v>
          </cell>
          <cell r="AJ5">
            <v>41.393589743589757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23.1</v>
          </cell>
          <cell r="AW5">
            <v>0</v>
          </cell>
          <cell r="AX5">
            <v>1.7416666666666665</v>
          </cell>
          <cell r="AY5">
            <v>3.4833333333333329</v>
          </cell>
          <cell r="AZ5">
            <v>0</v>
          </cell>
          <cell r="BA5">
            <v>0</v>
          </cell>
          <cell r="BB5">
            <v>13.068589743589747</v>
          </cell>
          <cell r="BC5">
            <v>0</v>
          </cell>
          <cell r="BD5">
            <v>0</v>
          </cell>
          <cell r="BE5">
            <v>41.393589743589757</v>
          </cell>
          <cell r="BF5">
            <v>41.393589743589757</v>
          </cell>
          <cell r="BG5">
            <v>0</v>
          </cell>
          <cell r="BH5">
            <v>0</v>
          </cell>
          <cell r="BI5">
            <v>41.393589743589757</v>
          </cell>
          <cell r="BJ5">
            <v>0</v>
          </cell>
          <cell r="BK5">
            <v>1744.7730248581961</v>
          </cell>
          <cell r="BL5">
            <v>168.37059689881593</v>
          </cell>
          <cell r="BM5">
            <v>20.937276298298354</v>
          </cell>
          <cell r="BN5">
            <v>182.8313019353526</v>
          </cell>
          <cell r="BO5">
            <v>112.80312310917607</v>
          </cell>
          <cell r="BP5">
            <v>0</v>
          </cell>
          <cell r="BQ5">
            <v>9.4785271677335512</v>
          </cell>
          <cell r="BR5">
            <v>0</v>
          </cell>
          <cell r="BS5">
            <v>0</v>
          </cell>
          <cell r="BT5">
            <v>0</v>
          </cell>
          <cell r="BU5">
            <v>494.42082540937645</v>
          </cell>
          <cell r="BV5">
            <v>0</v>
          </cell>
          <cell r="BW5">
            <v>0</v>
          </cell>
          <cell r="BX5">
            <v>0</v>
          </cell>
          <cell r="BZ5">
            <v>2.9000000000000001E-2</v>
          </cell>
          <cell r="CA5">
            <v>50.598417720887689</v>
          </cell>
          <cell r="CB5">
            <v>2361.9862667783327</v>
          </cell>
          <cell r="CC5">
            <v>0</v>
          </cell>
          <cell r="CD5">
            <v>0</v>
          </cell>
          <cell r="CE5">
            <v>2361.9862667783327</v>
          </cell>
        </row>
        <row r="6">
          <cell r="A6">
            <v>42135</v>
          </cell>
          <cell r="B6">
            <v>46</v>
          </cell>
          <cell r="C6" t="str">
            <v>Mon</v>
          </cell>
          <cell r="AG6">
            <v>0</v>
          </cell>
          <cell r="AH6">
            <v>149.01692307692309</v>
          </cell>
          <cell r="AI6">
            <v>0</v>
          </cell>
          <cell r="AJ6">
            <v>149.01692307692309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83.16</v>
          </cell>
          <cell r="AW6">
            <v>0</v>
          </cell>
          <cell r="AX6">
            <v>6.27</v>
          </cell>
          <cell r="AY6">
            <v>12.54</v>
          </cell>
          <cell r="AZ6">
            <v>0</v>
          </cell>
          <cell r="BA6">
            <v>0</v>
          </cell>
          <cell r="BB6">
            <v>47.046923076923086</v>
          </cell>
          <cell r="BC6">
            <v>0</v>
          </cell>
          <cell r="BD6">
            <v>0</v>
          </cell>
          <cell r="BE6">
            <v>149.01692307692309</v>
          </cell>
          <cell r="BF6">
            <v>149.01692307692309</v>
          </cell>
          <cell r="BG6">
            <v>0</v>
          </cell>
          <cell r="BH6">
            <v>0</v>
          </cell>
          <cell r="BI6">
            <v>149.01692307692309</v>
          </cell>
          <cell r="BJ6">
            <v>0</v>
          </cell>
          <cell r="BK6">
            <v>6281.1828894895052</v>
          </cell>
          <cell r="BL6">
            <v>606.13414883573728</v>
          </cell>
          <cell r="BM6">
            <v>75.374194673874058</v>
          </cell>
          <cell r="BN6">
            <v>658.1926869672692</v>
          </cell>
          <cell r="BO6">
            <v>406.09124319303385</v>
          </cell>
          <cell r="BP6">
            <v>0</v>
          </cell>
          <cell r="BQ6">
            <v>34.122697803840779</v>
          </cell>
          <cell r="BR6">
            <v>0</v>
          </cell>
          <cell r="BS6">
            <v>0</v>
          </cell>
          <cell r="BT6">
            <v>0</v>
          </cell>
          <cell r="BU6">
            <v>1779.9149714737553</v>
          </cell>
          <cell r="BV6">
            <v>0</v>
          </cell>
          <cell r="BW6">
            <v>0</v>
          </cell>
          <cell r="BX6">
            <v>0</v>
          </cell>
          <cell r="BZ6">
            <v>2.9000000000000001E-2</v>
          </cell>
          <cell r="CA6">
            <v>182.15430379519566</v>
          </cell>
          <cell r="CB6">
            <v>8503.1505604019967</v>
          </cell>
          <cell r="CC6">
            <v>0</v>
          </cell>
          <cell r="CD6">
            <v>0</v>
          </cell>
          <cell r="CE6">
            <v>8503.1505604019967</v>
          </cell>
        </row>
        <row r="7">
          <cell r="A7">
            <v>42136</v>
          </cell>
          <cell r="B7">
            <v>46</v>
          </cell>
          <cell r="C7" t="str">
            <v>Tue</v>
          </cell>
          <cell r="AG7">
            <v>0</v>
          </cell>
          <cell r="AH7">
            <v>149.01692307692309</v>
          </cell>
          <cell r="AI7">
            <v>0</v>
          </cell>
          <cell r="AJ7">
            <v>149.01692307692309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83.16</v>
          </cell>
          <cell r="AW7">
            <v>0</v>
          </cell>
          <cell r="AX7">
            <v>6.27</v>
          </cell>
          <cell r="AY7">
            <v>12.54</v>
          </cell>
          <cell r="AZ7">
            <v>0</v>
          </cell>
          <cell r="BA7">
            <v>0</v>
          </cell>
          <cell r="BB7">
            <v>47.046923076923086</v>
          </cell>
          <cell r="BC7">
            <v>0</v>
          </cell>
          <cell r="BD7">
            <v>0</v>
          </cell>
          <cell r="BE7">
            <v>149.01692307692309</v>
          </cell>
          <cell r="BF7">
            <v>149.01692307692309</v>
          </cell>
          <cell r="BG7">
            <v>0</v>
          </cell>
          <cell r="BH7">
            <v>0</v>
          </cell>
          <cell r="BI7">
            <v>149.01692307692309</v>
          </cell>
          <cell r="BJ7">
            <v>0</v>
          </cell>
          <cell r="BK7">
            <v>6281.1828894895052</v>
          </cell>
          <cell r="BL7">
            <v>606.13414883573728</v>
          </cell>
          <cell r="BM7">
            <v>75.374194673874058</v>
          </cell>
          <cell r="BN7">
            <v>658.1926869672692</v>
          </cell>
          <cell r="BO7">
            <v>406.09124319303385</v>
          </cell>
          <cell r="BP7">
            <v>0</v>
          </cell>
          <cell r="BQ7">
            <v>34.122697803840779</v>
          </cell>
          <cell r="BR7">
            <v>0</v>
          </cell>
          <cell r="BS7">
            <v>0</v>
          </cell>
          <cell r="BT7">
            <v>0</v>
          </cell>
          <cell r="BU7">
            <v>1779.9149714737553</v>
          </cell>
          <cell r="BV7">
            <v>0</v>
          </cell>
          <cell r="BW7">
            <v>0</v>
          </cell>
          <cell r="BX7">
            <v>0</v>
          </cell>
          <cell r="BZ7">
            <v>2.9000000000000001E-2</v>
          </cell>
          <cell r="CA7">
            <v>182.15430379519566</v>
          </cell>
          <cell r="CB7">
            <v>8503.1505604019967</v>
          </cell>
          <cell r="CC7">
            <v>0</v>
          </cell>
          <cell r="CD7">
            <v>0</v>
          </cell>
          <cell r="CE7">
            <v>8503.1505604019967</v>
          </cell>
        </row>
        <row r="8">
          <cell r="A8">
            <v>42137</v>
          </cell>
          <cell r="B8">
            <v>46</v>
          </cell>
          <cell r="C8" t="str">
            <v>Wed</v>
          </cell>
          <cell r="AG8">
            <v>0</v>
          </cell>
          <cell r="AH8">
            <v>149.01692307692309</v>
          </cell>
          <cell r="AI8">
            <v>0</v>
          </cell>
          <cell r="AJ8">
            <v>149.01692307692309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83.16</v>
          </cell>
          <cell r="AW8">
            <v>0</v>
          </cell>
          <cell r="AX8">
            <v>6.27</v>
          </cell>
          <cell r="AY8">
            <v>12.54</v>
          </cell>
          <cell r="AZ8">
            <v>0</v>
          </cell>
          <cell r="BA8">
            <v>0</v>
          </cell>
          <cell r="BB8">
            <v>47.046923076923086</v>
          </cell>
          <cell r="BC8">
            <v>0</v>
          </cell>
          <cell r="BD8">
            <v>0</v>
          </cell>
          <cell r="BE8">
            <v>149.01692307692309</v>
          </cell>
          <cell r="BF8">
            <v>149.01692307692309</v>
          </cell>
          <cell r="BG8">
            <v>0</v>
          </cell>
          <cell r="BH8">
            <v>0</v>
          </cell>
          <cell r="BI8">
            <v>149.01692307692309</v>
          </cell>
          <cell r="BJ8">
            <v>0</v>
          </cell>
          <cell r="BK8">
            <v>6281.1828894895052</v>
          </cell>
          <cell r="BL8">
            <v>606.13414883573728</v>
          </cell>
          <cell r="BM8">
            <v>75.374194673874058</v>
          </cell>
          <cell r="BN8">
            <v>658.1926869672692</v>
          </cell>
          <cell r="BO8">
            <v>406.09124319303385</v>
          </cell>
          <cell r="BP8">
            <v>0</v>
          </cell>
          <cell r="BQ8">
            <v>34.122697803840779</v>
          </cell>
          <cell r="BR8">
            <v>0</v>
          </cell>
          <cell r="BS8">
            <v>0</v>
          </cell>
          <cell r="BT8">
            <v>0</v>
          </cell>
          <cell r="BU8">
            <v>1779.9149714737553</v>
          </cell>
          <cell r="BV8">
            <v>0</v>
          </cell>
          <cell r="BW8">
            <v>0</v>
          </cell>
          <cell r="BX8">
            <v>0</v>
          </cell>
          <cell r="BZ8">
            <v>2.9000000000000001E-2</v>
          </cell>
          <cell r="CA8">
            <v>182.15430379519566</v>
          </cell>
          <cell r="CB8">
            <v>8503.1505604019967</v>
          </cell>
          <cell r="CC8">
            <v>0</v>
          </cell>
          <cell r="CD8">
            <v>0</v>
          </cell>
          <cell r="CE8">
            <v>8503.1505604019967</v>
          </cell>
        </row>
        <row r="9">
          <cell r="A9">
            <v>42138</v>
          </cell>
          <cell r="B9">
            <v>46</v>
          </cell>
          <cell r="C9" t="str">
            <v>Thu</v>
          </cell>
          <cell r="AG9">
            <v>0</v>
          </cell>
          <cell r="AH9">
            <v>149.01692307692309</v>
          </cell>
          <cell r="AI9">
            <v>0</v>
          </cell>
          <cell r="AJ9">
            <v>149.01692307692309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83.16</v>
          </cell>
          <cell r="AW9">
            <v>0</v>
          </cell>
          <cell r="AX9">
            <v>6.27</v>
          </cell>
          <cell r="AY9">
            <v>12.54</v>
          </cell>
          <cell r="AZ9">
            <v>0</v>
          </cell>
          <cell r="BA9">
            <v>0</v>
          </cell>
          <cell r="BB9">
            <v>47.046923076923086</v>
          </cell>
          <cell r="BC9">
            <v>0</v>
          </cell>
          <cell r="BD9">
            <v>0</v>
          </cell>
          <cell r="BE9">
            <v>149.01692307692309</v>
          </cell>
          <cell r="BF9">
            <v>149.01692307692309</v>
          </cell>
          <cell r="BG9">
            <v>0</v>
          </cell>
          <cell r="BH9">
            <v>0</v>
          </cell>
          <cell r="BI9">
            <v>149.01692307692309</v>
          </cell>
          <cell r="BJ9">
            <v>0</v>
          </cell>
          <cell r="BK9">
            <v>6281.1828894895052</v>
          </cell>
          <cell r="BL9">
            <v>606.13414883573728</v>
          </cell>
          <cell r="BM9">
            <v>75.374194673874058</v>
          </cell>
          <cell r="BN9">
            <v>658.1926869672692</v>
          </cell>
          <cell r="BO9">
            <v>406.09124319303385</v>
          </cell>
          <cell r="BP9">
            <v>0</v>
          </cell>
          <cell r="BQ9">
            <v>34.122697803840779</v>
          </cell>
          <cell r="BR9">
            <v>0</v>
          </cell>
          <cell r="BS9">
            <v>0</v>
          </cell>
          <cell r="BT9">
            <v>0</v>
          </cell>
          <cell r="BU9">
            <v>1779.9149714737553</v>
          </cell>
          <cell r="BV9">
            <v>0</v>
          </cell>
          <cell r="BW9">
            <v>0</v>
          </cell>
          <cell r="BX9">
            <v>0</v>
          </cell>
          <cell r="BZ9">
            <v>2.9000000000000001E-2</v>
          </cell>
          <cell r="CA9">
            <v>182.15430379519566</v>
          </cell>
          <cell r="CB9">
            <v>8503.1505604019967</v>
          </cell>
          <cell r="CC9">
            <v>0</v>
          </cell>
          <cell r="CD9">
            <v>0</v>
          </cell>
          <cell r="CE9">
            <v>8503.1505604019967</v>
          </cell>
        </row>
        <row r="10">
          <cell r="A10">
            <v>42139</v>
          </cell>
          <cell r="B10">
            <v>46</v>
          </cell>
          <cell r="C10" t="str">
            <v>Fri</v>
          </cell>
          <cell r="AG10">
            <v>0</v>
          </cell>
          <cell r="AH10">
            <v>149.01692307692309</v>
          </cell>
          <cell r="AI10">
            <v>0</v>
          </cell>
          <cell r="AJ10">
            <v>149.01692307692309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83.16</v>
          </cell>
          <cell r="AW10">
            <v>0</v>
          </cell>
          <cell r="AX10">
            <v>6.27</v>
          </cell>
          <cell r="AY10">
            <v>12.54</v>
          </cell>
          <cell r="AZ10">
            <v>0</v>
          </cell>
          <cell r="BA10">
            <v>0</v>
          </cell>
          <cell r="BB10">
            <v>47.046923076923086</v>
          </cell>
          <cell r="BC10">
            <v>0</v>
          </cell>
          <cell r="BD10">
            <v>0</v>
          </cell>
          <cell r="BE10">
            <v>149.01692307692309</v>
          </cell>
          <cell r="BF10">
            <v>149.01692307692309</v>
          </cell>
          <cell r="BG10">
            <v>0</v>
          </cell>
          <cell r="BH10">
            <v>0</v>
          </cell>
          <cell r="BI10">
            <v>149.01692307692309</v>
          </cell>
          <cell r="BJ10">
            <v>0</v>
          </cell>
          <cell r="BK10">
            <v>6281.1828894895052</v>
          </cell>
          <cell r="BL10">
            <v>606.13414883573728</v>
          </cell>
          <cell r="BM10">
            <v>75.374194673874058</v>
          </cell>
          <cell r="BN10">
            <v>658.1926869672692</v>
          </cell>
          <cell r="BO10">
            <v>406.09124319303385</v>
          </cell>
          <cell r="BP10">
            <v>0</v>
          </cell>
          <cell r="BQ10">
            <v>34.122697803840779</v>
          </cell>
          <cell r="BR10">
            <v>0</v>
          </cell>
          <cell r="BS10">
            <v>0</v>
          </cell>
          <cell r="BT10">
            <v>0</v>
          </cell>
          <cell r="BU10">
            <v>1779.9149714737553</v>
          </cell>
          <cell r="BV10">
            <v>0</v>
          </cell>
          <cell r="BW10">
            <v>0</v>
          </cell>
          <cell r="BX10">
            <v>0</v>
          </cell>
          <cell r="BZ10">
            <v>2.9000000000000001E-2</v>
          </cell>
          <cell r="CA10">
            <v>182.15430379519566</v>
          </cell>
          <cell r="CB10">
            <v>8503.1505604019967</v>
          </cell>
          <cell r="CC10">
            <v>0</v>
          </cell>
          <cell r="CD10">
            <v>0</v>
          </cell>
          <cell r="CE10">
            <v>8503.1505604019967</v>
          </cell>
        </row>
        <row r="11">
          <cell r="A11">
            <v>42140</v>
          </cell>
          <cell r="B11">
            <v>46</v>
          </cell>
          <cell r="C11" t="str">
            <v>Sat</v>
          </cell>
          <cell r="AG11">
            <v>0</v>
          </cell>
          <cell r="AH11">
            <v>24.836153846153849</v>
          </cell>
          <cell r="AI11">
            <v>0</v>
          </cell>
          <cell r="AJ11">
            <v>24.836153846153849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13.86</v>
          </cell>
          <cell r="AW11">
            <v>0</v>
          </cell>
          <cell r="AX11">
            <v>1.0449999999999999</v>
          </cell>
          <cell r="AY11">
            <v>2.09</v>
          </cell>
          <cell r="AZ11">
            <v>0</v>
          </cell>
          <cell r="BA11">
            <v>0</v>
          </cell>
          <cell r="BB11">
            <v>7.8411538461538477</v>
          </cell>
          <cell r="BC11">
            <v>0</v>
          </cell>
          <cell r="BD11">
            <v>0</v>
          </cell>
          <cell r="BE11">
            <v>24.836153846153849</v>
          </cell>
          <cell r="BF11">
            <v>24.836153846153849</v>
          </cell>
          <cell r="BG11">
            <v>0</v>
          </cell>
          <cell r="BH11">
            <v>0</v>
          </cell>
          <cell r="BI11">
            <v>24.836153846153849</v>
          </cell>
          <cell r="BJ11">
            <v>0</v>
          </cell>
          <cell r="BK11">
            <v>1046.8638149149176</v>
          </cell>
          <cell r="BL11">
            <v>101.02235813928955</v>
          </cell>
          <cell r="BM11">
            <v>12.562365778979011</v>
          </cell>
          <cell r="BN11">
            <v>109.69878116121154</v>
          </cell>
          <cell r="BO11">
            <v>67.681873865505636</v>
          </cell>
          <cell r="BP11">
            <v>0</v>
          </cell>
          <cell r="BQ11">
            <v>5.6871163006401302</v>
          </cell>
          <cell r="BR11">
            <v>0</v>
          </cell>
          <cell r="BS11">
            <v>0</v>
          </cell>
          <cell r="BT11">
            <v>0</v>
          </cell>
          <cell r="BU11">
            <v>296.65249524562586</v>
          </cell>
          <cell r="BV11">
            <v>0</v>
          </cell>
          <cell r="BW11">
            <v>0</v>
          </cell>
          <cell r="BX11">
            <v>0</v>
          </cell>
          <cell r="BZ11">
            <v>2.9000000000000001E-2</v>
          </cell>
          <cell r="CA11">
            <v>30.359050632532611</v>
          </cell>
          <cell r="CB11">
            <v>1417.1917600669997</v>
          </cell>
          <cell r="CC11">
            <v>0</v>
          </cell>
          <cell r="CD11">
            <v>0</v>
          </cell>
          <cell r="CE11">
            <v>1417.1917600669997</v>
          </cell>
        </row>
        <row r="12">
          <cell r="A12">
            <v>42141</v>
          </cell>
          <cell r="B12">
            <v>46</v>
          </cell>
          <cell r="C12" t="str">
            <v>Sun</v>
          </cell>
          <cell r="AG12">
            <v>0</v>
          </cell>
          <cell r="AH12">
            <v>41.393589743589757</v>
          </cell>
          <cell r="AI12">
            <v>0</v>
          </cell>
          <cell r="AJ12">
            <v>41.393589743589757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23.1</v>
          </cell>
          <cell r="AW12">
            <v>0</v>
          </cell>
          <cell r="AX12">
            <v>1.7416666666666665</v>
          </cell>
          <cell r="AY12">
            <v>3.4833333333333329</v>
          </cell>
          <cell r="AZ12">
            <v>0</v>
          </cell>
          <cell r="BA12">
            <v>0</v>
          </cell>
          <cell r="BB12">
            <v>13.068589743589747</v>
          </cell>
          <cell r="BC12">
            <v>0</v>
          </cell>
          <cell r="BD12">
            <v>0</v>
          </cell>
          <cell r="BE12">
            <v>41.393589743589757</v>
          </cell>
          <cell r="BF12">
            <v>41.393589743589757</v>
          </cell>
          <cell r="BG12">
            <v>0</v>
          </cell>
          <cell r="BH12">
            <v>0</v>
          </cell>
          <cell r="BI12">
            <v>41.393589743589757</v>
          </cell>
          <cell r="BJ12">
            <v>0</v>
          </cell>
          <cell r="BK12">
            <v>1744.7730248581961</v>
          </cell>
          <cell r="BL12">
            <v>168.37059689881593</v>
          </cell>
          <cell r="BM12">
            <v>20.937276298298354</v>
          </cell>
          <cell r="BN12">
            <v>182.8313019353526</v>
          </cell>
          <cell r="BO12">
            <v>112.80312310917607</v>
          </cell>
          <cell r="BP12">
            <v>0</v>
          </cell>
          <cell r="BQ12">
            <v>9.4785271677335512</v>
          </cell>
          <cell r="BR12">
            <v>0</v>
          </cell>
          <cell r="BS12">
            <v>0</v>
          </cell>
          <cell r="BT12">
            <v>0</v>
          </cell>
          <cell r="BU12">
            <v>494.42082540937645</v>
          </cell>
          <cell r="BV12">
            <v>0</v>
          </cell>
          <cell r="BW12">
            <v>0</v>
          </cell>
          <cell r="BX12">
            <v>0</v>
          </cell>
          <cell r="BZ12">
            <v>2.9000000000000001E-2</v>
          </cell>
          <cell r="CA12">
            <v>50.598417720887689</v>
          </cell>
          <cell r="CB12">
            <v>2361.9862667783327</v>
          </cell>
          <cell r="CC12">
            <v>0</v>
          </cell>
          <cell r="CD12">
            <v>0</v>
          </cell>
          <cell r="CE12">
            <v>2361.9862667783327</v>
          </cell>
        </row>
        <row r="13">
          <cell r="A13">
            <v>42142</v>
          </cell>
          <cell r="B13">
            <v>47</v>
          </cell>
          <cell r="C13" t="str">
            <v>Mon</v>
          </cell>
          <cell r="AG13">
            <v>0</v>
          </cell>
          <cell r="AH13">
            <v>149.01692307692309</v>
          </cell>
          <cell r="AI13">
            <v>0</v>
          </cell>
          <cell r="AJ13">
            <v>149.01692307692309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83.16</v>
          </cell>
          <cell r="AW13">
            <v>0</v>
          </cell>
          <cell r="AX13">
            <v>6.27</v>
          </cell>
          <cell r="AY13">
            <v>12.54</v>
          </cell>
          <cell r="AZ13">
            <v>0</v>
          </cell>
          <cell r="BA13">
            <v>0</v>
          </cell>
          <cell r="BB13">
            <v>47.046923076923086</v>
          </cell>
          <cell r="BC13">
            <v>0</v>
          </cell>
          <cell r="BD13">
            <v>0</v>
          </cell>
          <cell r="BE13">
            <v>149.01692307692309</v>
          </cell>
          <cell r="BF13">
            <v>149.01692307692309</v>
          </cell>
          <cell r="BG13">
            <v>0</v>
          </cell>
          <cell r="BH13">
            <v>0</v>
          </cell>
          <cell r="BI13">
            <v>149.01692307692309</v>
          </cell>
          <cell r="BJ13">
            <v>0</v>
          </cell>
          <cell r="BK13">
            <v>6281.1828894895052</v>
          </cell>
          <cell r="BL13">
            <v>606.13414883573728</v>
          </cell>
          <cell r="BM13">
            <v>75.374194673874058</v>
          </cell>
          <cell r="BN13">
            <v>658.1926869672692</v>
          </cell>
          <cell r="BO13">
            <v>406.09124319303385</v>
          </cell>
          <cell r="BP13">
            <v>0</v>
          </cell>
          <cell r="BQ13">
            <v>34.122697803840779</v>
          </cell>
          <cell r="BR13">
            <v>0</v>
          </cell>
          <cell r="BS13">
            <v>0</v>
          </cell>
          <cell r="BT13">
            <v>0</v>
          </cell>
          <cell r="BU13">
            <v>1779.9149714737553</v>
          </cell>
          <cell r="BV13">
            <v>0</v>
          </cell>
          <cell r="BW13">
            <v>0</v>
          </cell>
          <cell r="BX13">
            <v>0</v>
          </cell>
          <cell r="BZ13">
            <v>2.9000000000000001E-2</v>
          </cell>
          <cell r="CA13">
            <v>182.15430379519566</v>
          </cell>
          <cell r="CB13">
            <v>8503.1505604019967</v>
          </cell>
          <cell r="CC13">
            <v>0</v>
          </cell>
          <cell r="CD13">
            <v>0</v>
          </cell>
          <cell r="CE13">
            <v>8503.1505604019967</v>
          </cell>
        </row>
        <row r="14">
          <cell r="A14">
            <v>42143</v>
          </cell>
          <cell r="B14">
            <v>47</v>
          </cell>
          <cell r="C14" t="str">
            <v>Tue</v>
          </cell>
          <cell r="AG14">
            <v>0</v>
          </cell>
          <cell r="AH14">
            <v>149.01692307692309</v>
          </cell>
          <cell r="AI14">
            <v>0</v>
          </cell>
          <cell r="AJ14">
            <v>149.01692307692309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83.16</v>
          </cell>
          <cell r="AW14">
            <v>0</v>
          </cell>
          <cell r="AX14">
            <v>6.27</v>
          </cell>
          <cell r="AY14">
            <v>12.54</v>
          </cell>
          <cell r="AZ14">
            <v>0</v>
          </cell>
          <cell r="BA14">
            <v>0</v>
          </cell>
          <cell r="BB14">
            <v>47.046923076923086</v>
          </cell>
          <cell r="BC14">
            <v>0</v>
          </cell>
          <cell r="BD14">
            <v>0</v>
          </cell>
          <cell r="BE14">
            <v>149.01692307692309</v>
          </cell>
          <cell r="BF14">
            <v>149.01692307692309</v>
          </cell>
          <cell r="BG14">
            <v>0</v>
          </cell>
          <cell r="BH14">
            <v>0</v>
          </cell>
          <cell r="BI14">
            <v>149.01692307692309</v>
          </cell>
          <cell r="BJ14">
            <v>0</v>
          </cell>
          <cell r="BK14">
            <v>6281.1828894895052</v>
          </cell>
          <cell r="BL14">
            <v>606.13414883573728</v>
          </cell>
          <cell r="BM14">
            <v>75.374194673874058</v>
          </cell>
          <cell r="BN14">
            <v>658.1926869672692</v>
          </cell>
          <cell r="BO14">
            <v>406.09124319303385</v>
          </cell>
          <cell r="BP14">
            <v>0</v>
          </cell>
          <cell r="BQ14">
            <v>34.122697803840779</v>
          </cell>
          <cell r="BR14">
            <v>0</v>
          </cell>
          <cell r="BS14">
            <v>0</v>
          </cell>
          <cell r="BT14">
            <v>0</v>
          </cell>
          <cell r="BU14">
            <v>1779.9149714737553</v>
          </cell>
          <cell r="BV14">
            <v>0</v>
          </cell>
          <cell r="BW14">
            <v>0</v>
          </cell>
          <cell r="BX14">
            <v>0</v>
          </cell>
          <cell r="BZ14">
            <v>2.9000000000000001E-2</v>
          </cell>
          <cell r="CA14">
            <v>182.15430379519566</v>
          </cell>
          <cell r="CB14">
            <v>8503.1505604019967</v>
          </cell>
          <cell r="CC14">
            <v>0</v>
          </cell>
          <cell r="CD14">
            <v>0</v>
          </cell>
          <cell r="CE14">
            <v>8503.1505604019967</v>
          </cell>
        </row>
        <row r="15">
          <cell r="A15">
            <v>42144</v>
          </cell>
          <cell r="B15">
            <v>47</v>
          </cell>
          <cell r="C15" t="str">
            <v>Wed</v>
          </cell>
          <cell r="AG15">
            <v>0</v>
          </cell>
          <cell r="AH15">
            <v>149.01692307692309</v>
          </cell>
          <cell r="AI15">
            <v>0</v>
          </cell>
          <cell r="AJ15">
            <v>149.01692307692309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83.16</v>
          </cell>
          <cell r="AW15">
            <v>0</v>
          </cell>
          <cell r="AX15">
            <v>6.27</v>
          </cell>
          <cell r="AY15">
            <v>12.54</v>
          </cell>
          <cell r="AZ15">
            <v>0</v>
          </cell>
          <cell r="BA15">
            <v>0</v>
          </cell>
          <cell r="BB15">
            <v>47.046923076923086</v>
          </cell>
          <cell r="BC15">
            <v>0</v>
          </cell>
          <cell r="BD15">
            <v>0</v>
          </cell>
          <cell r="BE15">
            <v>149.01692307692309</v>
          </cell>
          <cell r="BF15">
            <v>149.01692307692309</v>
          </cell>
          <cell r="BG15">
            <v>0</v>
          </cell>
          <cell r="BH15">
            <v>0</v>
          </cell>
          <cell r="BI15">
            <v>149.01692307692309</v>
          </cell>
          <cell r="BJ15">
            <v>0</v>
          </cell>
          <cell r="BK15">
            <v>6281.1828894895052</v>
          </cell>
          <cell r="BL15">
            <v>606.13414883573728</v>
          </cell>
          <cell r="BM15">
            <v>75.374194673874058</v>
          </cell>
          <cell r="BN15">
            <v>658.1926869672692</v>
          </cell>
          <cell r="BO15">
            <v>406.09124319303385</v>
          </cell>
          <cell r="BP15">
            <v>0</v>
          </cell>
          <cell r="BQ15">
            <v>34.122697803840779</v>
          </cell>
          <cell r="BR15">
            <v>0</v>
          </cell>
          <cell r="BS15">
            <v>0</v>
          </cell>
          <cell r="BT15">
            <v>0</v>
          </cell>
          <cell r="BU15">
            <v>1779.9149714737553</v>
          </cell>
          <cell r="BV15">
            <v>0</v>
          </cell>
          <cell r="BW15">
            <v>0</v>
          </cell>
          <cell r="BX15">
            <v>0</v>
          </cell>
          <cell r="BZ15">
            <v>2.9000000000000001E-2</v>
          </cell>
          <cell r="CA15">
            <v>182.15430379519566</v>
          </cell>
          <cell r="CB15">
            <v>8503.1505604019967</v>
          </cell>
          <cell r="CC15">
            <v>0</v>
          </cell>
          <cell r="CD15">
            <v>0</v>
          </cell>
          <cell r="CE15">
            <v>8503.1505604019967</v>
          </cell>
        </row>
        <row r="16">
          <cell r="A16">
            <v>42145</v>
          </cell>
          <cell r="B16">
            <v>47</v>
          </cell>
          <cell r="C16" t="str">
            <v>Thu</v>
          </cell>
          <cell r="AG16">
            <v>0</v>
          </cell>
          <cell r="AH16">
            <v>149.01692307692309</v>
          </cell>
          <cell r="AI16">
            <v>0</v>
          </cell>
          <cell r="AJ16">
            <v>149.01692307692309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83.16</v>
          </cell>
          <cell r="AW16">
            <v>0</v>
          </cell>
          <cell r="AX16">
            <v>6.27</v>
          </cell>
          <cell r="AY16">
            <v>12.54</v>
          </cell>
          <cell r="AZ16">
            <v>0</v>
          </cell>
          <cell r="BA16">
            <v>0</v>
          </cell>
          <cell r="BB16">
            <v>47.046923076923086</v>
          </cell>
          <cell r="BC16">
            <v>0</v>
          </cell>
          <cell r="BD16">
            <v>0</v>
          </cell>
          <cell r="BE16">
            <v>149.01692307692309</v>
          </cell>
          <cell r="BF16">
            <v>149.01692307692309</v>
          </cell>
          <cell r="BG16">
            <v>0</v>
          </cell>
          <cell r="BH16">
            <v>0</v>
          </cell>
          <cell r="BI16">
            <v>149.01692307692309</v>
          </cell>
          <cell r="BJ16">
            <v>0</v>
          </cell>
          <cell r="BK16">
            <v>6281.1828894895052</v>
          </cell>
          <cell r="BL16">
            <v>606.13414883573728</v>
          </cell>
          <cell r="BM16">
            <v>75.374194673874058</v>
          </cell>
          <cell r="BN16">
            <v>658.1926869672692</v>
          </cell>
          <cell r="BO16">
            <v>406.09124319303385</v>
          </cell>
          <cell r="BP16">
            <v>0</v>
          </cell>
          <cell r="BQ16">
            <v>34.122697803840779</v>
          </cell>
          <cell r="BR16">
            <v>0</v>
          </cell>
          <cell r="BS16">
            <v>0</v>
          </cell>
          <cell r="BT16">
            <v>0</v>
          </cell>
          <cell r="BU16">
            <v>1779.9149714737553</v>
          </cell>
          <cell r="BV16">
            <v>0</v>
          </cell>
          <cell r="BW16">
            <v>0</v>
          </cell>
          <cell r="BX16">
            <v>0</v>
          </cell>
          <cell r="BZ16">
            <v>2.9000000000000001E-2</v>
          </cell>
          <cell r="CA16">
            <v>182.15430379519566</v>
          </cell>
          <cell r="CB16">
            <v>8503.1505604019967</v>
          </cell>
          <cell r="CC16">
            <v>0</v>
          </cell>
          <cell r="CD16">
            <v>0</v>
          </cell>
          <cell r="CE16">
            <v>8503.1505604019967</v>
          </cell>
        </row>
        <row r="17">
          <cell r="A17">
            <v>42146</v>
          </cell>
          <cell r="B17">
            <v>47</v>
          </cell>
          <cell r="C17" t="str">
            <v>Fri</v>
          </cell>
          <cell r="AG17">
            <v>0</v>
          </cell>
          <cell r="AH17">
            <v>149.01692307692309</v>
          </cell>
          <cell r="AI17">
            <v>0</v>
          </cell>
          <cell r="AJ17">
            <v>149.01692307692309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83.16</v>
          </cell>
          <cell r="AW17">
            <v>0</v>
          </cell>
          <cell r="AX17">
            <v>6.27</v>
          </cell>
          <cell r="AY17">
            <v>12.54</v>
          </cell>
          <cell r="AZ17">
            <v>0</v>
          </cell>
          <cell r="BA17">
            <v>0</v>
          </cell>
          <cell r="BB17">
            <v>47.046923076923086</v>
          </cell>
          <cell r="BC17">
            <v>0</v>
          </cell>
          <cell r="BD17">
            <v>0</v>
          </cell>
          <cell r="BE17">
            <v>149.01692307692309</v>
          </cell>
          <cell r="BF17">
            <v>149.01692307692309</v>
          </cell>
          <cell r="BG17">
            <v>0</v>
          </cell>
          <cell r="BH17">
            <v>0</v>
          </cell>
          <cell r="BI17">
            <v>149.01692307692309</v>
          </cell>
          <cell r="BJ17">
            <v>0</v>
          </cell>
          <cell r="BK17">
            <v>6281.1828894895052</v>
          </cell>
          <cell r="BL17">
            <v>606.13414883573728</v>
          </cell>
          <cell r="BM17">
            <v>75.374194673874058</v>
          </cell>
          <cell r="BN17">
            <v>658.1926869672692</v>
          </cell>
          <cell r="BO17">
            <v>406.09124319303385</v>
          </cell>
          <cell r="BP17">
            <v>0</v>
          </cell>
          <cell r="BQ17">
            <v>34.122697803840779</v>
          </cell>
          <cell r="BR17">
            <v>0</v>
          </cell>
          <cell r="BS17">
            <v>0</v>
          </cell>
          <cell r="BT17">
            <v>0</v>
          </cell>
          <cell r="BU17">
            <v>1779.9149714737553</v>
          </cell>
          <cell r="BV17">
            <v>0</v>
          </cell>
          <cell r="BW17">
            <v>0</v>
          </cell>
          <cell r="BX17">
            <v>0</v>
          </cell>
          <cell r="BZ17">
            <v>2.9000000000000001E-2</v>
          </cell>
          <cell r="CA17">
            <v>182.15430379519566</v>
          </cell>
          <cell r="CB17">
            <v>8503.1505604019967</v>
          </cell>
          <cell r="CC17">
            <v>0</v>
          </cell>
          <cell r="CD17">
            <v>0</v>
          </cell>
          <cell r="CE17">
            <v>8503.1505604019967</v>
          </cell>
        </row>
        <row r="18">
          <cell r="A18">
            <v>42147</v>
          </cell>
          <cell r="B18">
            <v>47</v>
          </cell>
          <cell r="C18" t="str">
            <v>Sat</v>
          </cell>
          <cell r="AG18">
            <v>0</v>
          </cell>
          <cell r="AH18">
            <v>24.836153846153849</v>
          </cell>
          <cell r="AI18">
            <v>0</v>
          </cell>
          <cell r="AJ18">
            <v>24.836153846153849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13.86</v>
          </cell>
          <cell r="AW18">
            <v>0</v>
          </cell>
          <cell r="AX18">
            <v>1.0449999999999999</v>
          </cell>
          <cell r="AY18">
            <v>2.09</v>
          </cell>
          <cell r="AZ18">
            <v>0</v>
          </cell>
          <cell r="BA18">
            <v>0</v>
          </cell>
          <cell r="BB18">
            <v>7.8411538461538477</v>
          </cell>
          <cell r="BC18">
            <v>0</v>
          </cell>
          <cell r="BD18">
            <v>0</v>
          </cell>
          <cell r="BE18">
            <v>24.836153846153849</v>
          </cell>
          <cell r="BF18">
            <v>24.836153846153849</v>
          </cell>
          <cell r="BG18">
            <v>0</v>
          </cell>
          <cell r="BH18">
            <v>0</v>
          </cell>
          <cell r="BI18">
            <v>24.836153846153849</v>
          </cell>
          <cell r="BJ18">
            <v>0</v>
          </cell>
          <cell r="BK18">
            <v>1046.8638149149176</v>
          </cell>
          <cell r="BL18">
            <v>101.02235813928955</v>
          </cell>
          <cell r="BM18">
            <v>12.562365778979011</v>
          </cell>
          <cell r="BN18">
            <v>109.69878116121154</v>
          </cell>
          <cell r="BO18">
            <v>67.681873865505636</v>
          </cell>
          <cell r="BP18">
            <v>0</v>
          </cell>
          <cell r="BQ18">
            <v>5.6871163006401302</v>
          </cell>
          <cell r="BR18">
            <v>0</v>
          </cell>
          <cell r="BS18">
            <v>0</v>
          </cell>
          <cell r="BT18">
            <v>0</v>
          </cell>
          <cell r="BU18">
            <v>296.65249524562586</v>
          </cell>
          <cell r="BV18">
            <v>0</v>
          </cell>
          <cell r="BW18">
            <v>0</v>
          </cell>
          <cell r="BX18">
            <v>0</v>
          </cell>
          <cell r="BZ18">
            <v>2.9000000000000001E-2</v>
          </cell>
          <cell r="CA18">
            <v>30.359050632532611</v>
          </cell>
          <cell r="CB18">
            <v>1417.1917600669997</v>
          </cell>
          <cell r="CC18">
            <v>0</v>
          </cell>
          <cell r="CD18">
            <v>0</v>
          </cell>
          <cell r="CE18">
            <v>1417.1917600669997</v>
          </cell>
        </row>
        <row r="19">
          <cell r="A19">
            <v>42148</v>
          </cell>
          <cell r="B19">
            <v>47</v>
          </cell>
          <cell r="C19" t="str">
            <v>Sun</v>
          </cell>
          <cell r="AG19">
            <v>0</v>
          </cell>
          <cell r="AH19">
            <v>41.393589743589757</v>
          </cell>
          <cell r="AI19">
            <v>0</v>
          </cell>
          <cell r="AJ19">
            <v>41.393589743589757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23.1</v>
          </cell>
          <cell r="AW19">
            <v>0</v>
          </cell>
          <cell r="AX19">
            <v>1.7416666666666665</v>
          </cell>
          <cell r="AY19">
            <v>3.4833333333333329</v>
          </cell>
          <cell r="AZ19">
            <v>0</v>
          </cell>
          <cell r="BA19">
            <v>0</v>
          </cell>
          <cell r="BB19">
            <v>13.068589743589747</v>
          </cell>
          <cell r="BC19">
            <v>0</v>
          </cell>
          <cell r="BD19">
            <v>0</v>
          </cell>
          <cell r="BE19">
            <v>41.393589743589757</v>
          </cell>
          <cell r="BF19">
            <v>41.393589743589757</v>
          </cell>
          <cell r="BG19">
            <v>0</v>
          </cell>
          <cell r="BH19">
            <v>0</v>
          </cell>
          <cell r="BI19">
            <v>41.393589743589757</v>
          </cell>
          <cell r="BJ19">
            <v>0</v>
          </cell>
          <cell r="BK19">
            <v>1744.7730248581961</v>
          </cell>
          <cell r="BL19">
            <v>168.37059689881593</v>
          </cell>
          <cell r="BM19">
            <v>20.937276298298354</v>
          </cell>
          <cell r="BN19">
            <v>182.8313019353526</v>
          </cell>
          <cell r="BO19">
            <v>112.80312310917607</v>
          </cell>
          <cell r="BP19">
            <v>0</v>
          </cell>
          <cell r="BQ19">
            <v>9.4785271677335512</v>
          </cell>
          <cell r="BR19">
            <v>0</v>
          </cell>
          <cell r="BS19">
            <v>0</v>
          </cell>
          <cell r="BT19">
            <v>0</v>
          </cell>
          <cell r="BU19">
            <v>494.42082540937645</v>
          </cell>
          <cell r="BV19">
            <v>0</v>
          </cell>
          <cell r="BW19">
            <v>0</v>
          </cell>
          <cell r="BX19">
            <v>0</v>
          </cell>
          <cell r="BZ19">
            <v>2.9000000000000001E-2</v>
          </cell>
          <cell r="CA19">
            <v>50.598417720887689</v>
          </cell>
          <cell r="CB19">
            <v>2361.9862667783327</v>
          </cell>
          <cell r="CC19">
            <v>0</v>
          </cell>
          <cell r="CD19">
            <v>0</v>
          </cell>
          <cell r="CE19">
            <v>2361.9862667783327</v>
          </cell>
        </row>
        <row r="20">
          <cell r="A20">
            <v>42149</v>
          </cell>
          <cell r="B20">
            <v>48</v>
          </cell>
          <cell r="C20" t="str">
            <v>Mon</v>
          </cell>
          <cell r="AG20">
            <v>0</v>
          </cell>
          <cell r="AH20">
            <v>149.01692307692309</v>
          </cell>
          <cell r="AI20">
            <v>0</v>
          </cell>
          <cell r="AJ20">
            <v>149.01692307692309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83.16</v>
          </cell>
          <cell r="AW20">
            <v>0</v>
          </cell>
          <cell r="AX20">
            <v>6.27</v>
          </cell>
          <cell r="AY20">
            <v>12.54</v>
          </cell>
          <cell r="AZ20">
            <v>0</v>
          </cell>
          <cell r="BA20">
            <v>0</v>
          </cell>
          <cell r="BB20">
            <v>47.046923076923086</v>
          </cell>
          <cell r="BC20">
            <v>0</v>
          </cell>
          <cell r="BD20">
            <v>0</v>
          </cell>
          <cell r="BE20">
            <v>149.01692307692309</v>
          </cell>
          <cell r="BF20">
            <v>149.01692307692309</v>
          </cell>
          <cell r="BG20">
            <v>0</v>
          </cell>
          <cell r="BH20">
            <v>0</v>
          </cell>
          <cell r="BI20">
            <v>149.01692307692309</v>
          </cell>
          <cell r="BJ20">
            <v>0</v>
          </cell>
          <cell r="BK20">
            <v>6281.1828894895052</v>
          </cell>
          <cell r="BL20">
            <v>606.13414883573728</v>
          </cell>
          <cell r="BM20">
            <v>75.374194673874058</v>
          </cell>
          <cell r="BN20">
            <v>658.1926869672692</v>
          </cell>
          <cell r="BO20">
            <v>406.09124319303385</v>
          </cell>
          <cell r="BP20">
            <v>0</v>
          </cell>
          <cell r="BQ20">
            <v>34.122697803840779</v>
          </cell>
          <cell r="BR20">
            <v>0</v>
          </cell>
          <cell r="BS20">
            <v>0</v>
          </cell>
          <cell r="BT20">
            <v>0</v>
          </cell>
          <cell r="BU20">
            <v>1779.9149714737553</v>
          </cell>
          <cell r="BV20">
            <v>0</v>
          </cell>
          <cell r="BW20">
            <v>0</v>
          </cell>
          <cell r="BX20">
            <v>0</v>
          </cell>
          <cell r="BZ20">
            <v>2.9000000000000001E-2</v>
          </cell>
          <cell r="CA20">
            <v>182.15430379519566</v>
          </cell>
          <cell r="CB20">
            <v>8503.1505604019967</v>
          </cell>
          <cell r="CC20">
            <v>0</v>
          </cell>
          <cell r="CD20">
            <v>0</v>
          </cell>
          <cell r="CE20">
            <v>8503.1505604019967</v>
          </cell>
        </row>
        <row r="21">
          <cell r="A21">
            <v>42150</v>
          </cell>
          <cell r="B21">
            <v>48</v>
          </cell>
          <cell r="C21" t="str">
            <v>Tue</v>
          </cell>
          <cell r="AG21">
            <v>0</v>
          </cell>
          <cell r="AH21">
            <v>149.01692307692309</v>
          </cell>
          <cell r="AI21">
            <v>0</v>
          </cell>
          <cell r="AJ21">
            <v>149.01692307692309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83.16</v>
          </cell>
          <cell r="AW21">
            <v>0</v>
          </cell>
          <cell r="AX21">
            <v>6.27</v>
          </cell>
          <cell r="AY21">
            <v>12.54</v>
          </cell>
          <cell r="AZ21">
            <v>0</v>
          </cell>
          <cell r="BA21">
            <v>0</v>
          </cell>
          <cell r="BB21">
            <v>47.046923076923086</v>
          </cell>
          <cell r="BC21">
            <v>0</v>
          </cell>
          <cell r="BD21">
            <v>0</v>
          </cell>
          <cell r="BE21">
            <v>149.01692307692309</v>
          </cell>
          <cell r="BF21">
            <v>149.01692307692309</v>
          </cell>
          <cell r="BG21">
            <v>0</v>
          </cell>
          <cell r="BH21">
            <v>0</v>
          </cell>
          <cell r="BI21">
            <v>149.01692307692309</v>
          </cell>
          <cell r="BJ21">
            <v>0</v>
          </cell>
          <cell r="BK21">
            <v>6281.1828894895052</v>
          </cell>
          <cell r="BL21">
            <v>606.13414883573728</v>
          </cell>
          <cell r="BM21">
            <v>75.374194673874058</v>
          </cell>
          <cell r="BN21">
            <v>658.1926869672692</v>
          </cell>
          <cell r="BO21">
            <v>406.09124319303385</v>
          </cell>
          <cell r="BP21">
            <v>0</v>
          </cell>
          <cell r="BQ21">
            <v>34.122697803840779</v>
          </cell>
          <cell r="BR21">
            <v>0</v>
          </cell>
          <cell r="BS21">
            <v>0</v>
          </cell>
          <cell r="BT21">
            <v>0</v>
          </cell>
          <cell r="BU21">
            <v>1779.9149714737553</v>
          </cell>
          <cell r="BV21">
            <v>0</v>
          </cell>
          <cell r="BW21">
            <v>0</v>
          </cell>
          <cell r="BX21">
            <v>0</v>
          </cell>
          <cell r="BZ21">
            <v>2.9000000000000001E-2</v>
          </cell>
          <cell r="CA21">
            <v>182.15430379519566</v>
          </cell>
          <cell r="CB21">
            <v>8503.1505604019967</v>
          </cell>
          <cell r="CC21">
            <v>0</v>
          </cell>
          <cell r="CD21">
            <v>0</v>
          </cell>
          <cell r="CE21">
            <v>8503.1505604019967</v>
          </cell>
        </row>
        <row r="22">
          <cell r="A22">
            <v>42151</v>
          </cell>
          <cell r="B22">
            <v>48</v>
          </cell>
          <cell r="C22" t="str">
            <v>Wed</v>
          </cell>
          <cell r="AG22">
            <v>0</v>
          </cell>
          <cell r="AH22">
            <v>149.01692307692309</v>
          </cell>
          <cell r="AI22">
            <v>0</v>
          </cell>
          <cell r="AJ22">
            <v>149.01692307692309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83.16</v>
          </cell>
          <cell r="AW22">
            <v>0</v>
          </cell>
          <cell r="AX22">
            <v>6.27</v>
          </cell>
          <cell r="AY22">
            <v>12.54</v>
          </cell>
          <cell r="AZ22">
            <v>0</v>
          </cell>
          <cell r="BA22">
            <v>0</v>
          </cell>
          <cell r="BB22">
            <v>47.046923076923086</v>
          </cell>
          <cell r="BC22">
            <v>0</v>
          </cell>
          <cell r="BD22">
            <v>0</v>
          </cell>
          <cell r="BE22">
            <v>149.01692307692309</v>
          </cell>
          <cell r="BF22">
            <v>149.01692307692309</v>
          </cell>
          <cell r="BG22">
            <v>0</v>
          </cell>
          <cell r="BH22">
            <v>0</v>
          </cell>
          <cell r="BI22">
            <v>149.01692307692309</v>
          </cell>
          <cell r="BJ22">
            <v>0</v>
          </cell>
          <cell r="BK22">
            <v>6281.1828894895052</v>
          </cell>
          <cell r="BL22">
            <v>606.13414883573728</v>
          </cell>
          <cell r="BM22">
            <v>75.374194673874058</v>
          </cell>
          <cell r="BN22">
            <v>658.1926869672692</v>
          </cell>
          <cell r="BO22">
            <v>406.09124319303385</v>
          </cell>
          <cell r="BP22">
            <v>0</v>
          </cell>
          <cell r="BQ22">
            <v>34.122697803840779</v>
          </cell>
          <cell r="BR22">
            <v>0</v>
          </cell>
          <cell r="BS22">
            <v>0</v>
          </cell>
          <cell r="BT22">
            <v>0</v>
          </cell>
          <cell r="BU22">
            <v>1779.9149714737553</v>
          </cell>
          <cell r="BV22">
            <v>0</v>
          </cell>
          <cell r="BW22">
            <v>0</v>
          </cell>
          <cell r="BX22">
            <v>0</v>
          </cell>
          <cell r="BZ22">
            <v>2.9000000000000001E-2</v>
          </cell>
          <cell r="CA22">
            <v>182.15430379519566</v>
          </cell>
          <cell r="CB22">
            <v>8503.1505604019967</v>
          </cell>
          <cell r="CC22">
            <v>0</v>
          </cell>
          <cell r="CD22">
            <v>0</v>
          </cell>
          <cell r="CE22">
            <v>8503.1505604019967</v>
          </cell>
        </row>
        <row r="23">
          <cell r="A23">
            <v>42152</v>
          </cell>
          <cell r="B23">
            <v>48</v>
          </cell>
          <cell r="C23" t="str">
            <v>Thu</v>
          </cell>
          <cell r="AG23">
            <v>0</v>
          </cell>
          <cell r="AH23">
            <v>149.01692307692309</v>
          </cell>
          <cell r="AI23">
            <v>0</v>
          </cell>
          <cell r="AJ23">
            <v>149.01692307692309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83.16</v>
          </cell>
          <cell r="AW23">
            <v>0</v>
          </cell>
          <cell r="AX23">
            <v>6.27</v>
          </cell>
          <cell r="AY23">
            <v>12.54</v>
          </cell>
          <cell r="AZ23">
            <v>0</v>
          </cell>
          <cell r="BA23">
            <v>0</v>
          </cell>
          <cell r="BB23">
            <v>47.046923076923086</v>
          </cell>
          <cell r="BC23">
            <v>0</v>
          </cell>
          <cell r="BD23">
            <v>0</v>
          </cell>
          <cell r="BE23">
            <v>149.01692307692309</v>
          </cell>
          <cell r="BF23">
            <v>149.01692307692309</v>
          </cell>
          <cell r="BG23">
            <v>0</v>
          </cell>
          <cell r="BH23">
            <v>0</v>
          </cell>
          <cell r="BI23">
            <v>149.01692307692309</v>
          </cell>
          <cell r="BJ23">
            <v>0</v>
          </cell>
          <cell r="BK23">
            <v>6281.1828894895052</v>
          </cell>
          <cell r="BL23">
            <v>606.13414883573728</v>
          </cell>
          <cell r="BM23">
            <v>75.374194673874058</v>
          </cell>
          <cell r="BN23">
            <v>658.1926869672692</v>
          </cell>
          <cell r="BO23">
            <v>406.09124319303385</v>
          </cell>
          <cell r="BP23">
            <v>0</v>
          </cell>
          <cell r="BQ23">
            <v>34.122697803840779</v>
          </cell>
          <cell r="BR23">
            <v>0</v>
          </cell>
          <cell r="BS23">
            <v>0</v>
          </cell>
          <cell r="BT23">
            <v>0</v>
          </cell>
          <cell r="BU23">
            <v>1779.9149714737553</v>
          </cell>
          <cell r="BV23">
            <v>0</v>
          </cell>
          <cell r="BW23">
            <v>0</v>
          </cell>
          <cell r="BX23">
            <v>0</v>
          </cell>
          <cell r="BZ23">
            <v>2.9000000000000001E-2</v>
          </cell>
          <cell r="CA23">
            <v>182.15430379519566</v>
          </cell>
          <cell r="CB23">
            <v>8503.1505604019967</v>
          </cell>
          <cell r="CC23">
            <v>0</v>
          </cell>
          <cell r="CD23">
            <v>0</v>
          </cell>
          <cell r="CE23">
            <v>8503.1505604019967</v>
          </cell>
        </row>
        <row r="24">
          <cell r="A24">
            <v>42153</v>
          </cell>
          <cell r="B24">
            <v>48</v>
          </cell>
          <cell r="C24" t="str">
            <v>Fri</v>
          </cell>
          <cell r="AG24">
            <v>0</v>
          </cell>
          <cell r="AH24">
            <v>149.01692307692309</v>
          </cell>
          <cell r="AI24">
            <v>0</v>
          </cell>
          <cell r="AJ24">
            <v>149.01692307692309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83.16</v>
          </cell>
          <cell r="AW24">
            <v>0</v>
          </cell>
          <cell r="AX24">
            <v>6.27</v>
          </cell>
          <cell r="AY24">
            <v>12.54</v>
          </cell>
          <cell r="AZ24">
            <v>0</v>
          </cell>
          <cell r="BA24">
            <v>0</v>
          </cell>
          <cell r="BB24">
            <v>47.046923076923086</v>
          </cell>
          <cell r="BC24">
            <v>0</v>
          </cell>
          <cell r="BD24">
            <v>0</v>
          </cell>
          <cell r="BE24">
            <v>149.01692307692309</v>
          </cell>
          <cell r="BF24">
            <v>149.01692307692309</v>
          </cell>
          <cell r="BG24">
            <v>0</v>
          </cell>
          <cell r="BH24">
            <v>0</v>
          </cell>
          <cell r="BI24">
            <v>149.01692307692309</v>
          </cell>
          <cell r="BJ24">
            <v>0</v>
          </cell>
          <cell r="BK24">
            <v>6281.1828894895052</v>
          </cell>
          <cell r="BL24">
            <v>606.13414883573728</v>
          </cell>
          <cell r="BM24">
            <v>75.374194673874058</v>
          </cell>
          <cell r="BN24">
            <v>658.1926869672692</v>
          </cell>
          <cell r="BO24">
            <v>406.09124319303385</v>
          </cell>
          <cell r="BP24">
            <v>0</v>
          </cell>
          <cell r="BQ24">
            <v>34.122697803840779</v>
          </cell>
          <cell r="BR24">
            <v>0</v>
          </cell>
          <cell r="BS24">
            <v>0</v>
          </cell>
          <cell r="BT24">
            <v>0</v>
          </cell>
          <cell r="BU24">
            <v>1779.9149714737553</v>
          </cell>
          <cell r="BV24">
            <v>0</v>
          </cell>
          <cell r="BW24">
            <v>0</v>
          </cell>
          <cell r="BX24">
            <v>0</v>
          </cell>
          <cell r="BZ24">
            <v>2.9000000000000001E-2</v>
          </cell>
          <cell r="CA24">
            <v>182.15430379519566</v>
          </cell>
          <cell r="CB24">
            <v>8503.1505604019967</v>
          </cell>
          <cell r="CC24">
            <v>0</v>
          </cell>
          <cell r="CD24">
            <v>0</v>
          </cell>
          <cell r="CE24">
            <v>8503.1505604019967</v>
          </cell>
        </row>
        <row r="25">
          <cell r="A25">
            <v>42154</v>
          </cell>
          <cell r="B25">
            <v>48</v>
          </cell>
          <cell r="C25" t="str">
            <v>Sat</v>
          </cell>
          <cell r="AG25">
            <v>0</v>
          </cell>
          <cell r="AH25">
            <v>24.836153846153849</v>
          </cell>
          <cell r="AI25">
            <v>0</v>
          </cell>
          <cell r="AJ25">
            <v>24.836153846153849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13.86</v>
          </cell>
          <cell r="AW25">
            <v>0</v>
          </cell>
          <cell r="AX25">
            <v>1.0449999999999999</v>
          </cell>
          <cell r="AY25">
            <v>2.09</v>
          </cell>
          <cell r="AZ25">
            <v>0</v>
          </cell>
          <cell r="BA25">
            <v>0</v>
          </cell>
          <cell r="BB25">
            <v>7.8411538461538477</v>
          </cell>
          <cell r="BC25">
            <v>0</v>
          </cell>
          <cell r="BD25">
            <v>0</v>
          </cell>
          <cell r="BE25">
            <v>24.836153846153849</v>
          </cell>
          <cell r="BF25">
            <v>24.836153846153849</v>
          </cell>
          <cell r="BG25">
            <v>0</v>
          </cell>
          <cell r="BH25">
            <v>0</v>
          </cell>
          <cell r="BI25">
            <v>24.836153846153849</v>
          </cell>
          <cell r="BJ25">
            <v>0</v>
          </cell>
          <cell r="BK25">
            <v>1046.8638149149176</v>
          </cell>
          <cell r="BL25">
            <v>101.02235813928955</v>
          </cell>
          <cell r="BM25">
            <v>12.562365778979011</v>
          </cell>
          <cell r="BN25">
            <v>109.69878116121154</v>
          </cell>
          <cell r="BO25">
            <v>67.681873865505636</v>
          </cell>
          <cell r="BP25">
            <v>0</v>
          </cell>
          <cell r="BQ25">
            <v>5.6871163006401302</v>
          </cell>
          <cell r="BR25">
            <v>0</v>
          </cell>
          <cell r="BS25">
            <v>0</v>
          </cell>
          <cell r="BT25">
            <v>0</v>
          </cell>
          <cell r="BU25">
            <v>296.65249524562586</v>
          </cell>
          <cell r="BV25">
            <v>0</v>
          </cell>
          <cell r="BW25">
            <v>0</v>
          </cell>
          <cell r="BX25">
            <v>0</v>
          </cell>
          <cell r="BZ25">
            <v>2.9000000000000001E-2</v>
          </cell>
          <cell r="CA25">
            <v>30.359050632532611</v>
          </cell>
          <cell r="CB25">
            <v>1417.1917600669997</v>
          </cell>
          <cell r="CC25">
            <v>0</v>
          </cell>
          <cell r="CD25">
            <v>0</v>
          </cell>
          <cell r="CE25">
            <v>1417.1917600669997</v>
          </cell>
        </row>
        <row r="26">
          <cell r="A26">
            <v>42155</v>
          </cell>
          <cell r="B26">
            <v>48</v>
          </cell>
          <cell r="C26" t="str">
            <v>Sun</v>
          </cell>
          <cell r="AG26">
            <v>0</v>
          </cell>
          <cell r="AH26">
            <v>41.393589743589757</v>
          </cell>
          <cell r="AI26">
            <v>0</v>
          </cell>
          <cell r="AJ26">
            <v>41.393589743589757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23.1</v>
          </cell>
          <cell r="AW26">
            <v>0</v>
          </cell>
          <cell r="AX26">
            <v>1.7416666666666665</v>
          </cell>
          <cell r="AY26">
            <v>3.4833333333333329</v>
          </cell>
          <cell r="AZ26">
            <v>0</v>
          </cell>
          <cell r="BA26">
            <v>0</v>
          </cell>
          <cell r="BB26">
            <v>13.068589743589747</v>
          </cell>
          <cell r="BC26">
            <v>0</v>
          </cell>
          <cell r="BD26">
            <v>0</v>
          </cell>
          <cell r="BE26">
            <v>41.393589743589757</v>
          </cell>
          <cell r="BF26">
            <v>41.393589743589757</v>
          </cell>
          <cell r="BG26">
            <v>0</v>
          </cell>
          <cell r="BH26">
            <v>0</v>
          </cell>
          <cell r="BI26">
            <v>41.393589743589757</v>
          </cell>
          <cell r="BJ26">
            <v>0</v>
          </cell>
          <cell r="BK26">
            <v>1744.7730248581961</v>
          </cell>
          <cell r="BL26">
            <v>168.37059689881593</v>
          </cell>
          <cell r="BM26">
            <v>20.937276298298354</v>
          </cell>
          <cell r="BN26">
            <v>182.8313019353526</v>
          </cell>
          <cell r="BO26">
            <v>112.80312310917607</v>
          </cell>
          <cell r="BP26">
            <v>0</v>
          </cell>
          <cell r="BQ26">
            <v>9.4785271677335512</v>
          </cell>
          <cell r="BR26">
            <v>0</v>
          </cell>
          <cell r="BS26">
            <v>0</v>
          </cell>
          <cell r="BT26">
            <v>0</v>
          </cell>
          <cell r="BU26">
            <v>494.42082540937645</v>
          </cell>
          <cell r="BV26">
            <v>0</v>
          </cell>
          <cell r="BW26">
            <v>0</v>
          </cell>
          <cell r="BX26">
            <v>0</v>
          </cell>
          <cell r="BZ26">
            <v>2.9000000000000001E-2</v>
          </cell>
          <cell r="CA26">
            <v>50.598417720887689</v>
          </cell>
          <cell r="CB26">
            <v>2361.9862667783327</v>
          </cell>
          <cell r="CC26">
            <v>0</v>
          </cell>
          <cell r="CD26">
            <v>0</v>
          </cell>
          <cell r="CE26">
            <v>2361.9862667783327</v>
          </cell>
        </row>
        <row r="27">
          <cell r="A27">
            <v>42156</v>
          </cell>
          <cell r="B27">
            <v>49</v>
          </cell>
          <cell r="C27" t="str">
            <v>Mon</v>
          </cell>
          <cell r="AG27">
            <v>0</v>
          </cell>
          <cell r="AH27">
            <v>149.01692307692309</v>
          </cell>
          <cell r="AI27">
            <v>0</v>
          </cell>
          <cell r="AJ27">
            <v>149.01692307692309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83.16</v>
          </cell>
          <cell r="AW27">
            <v>0</v>
          </cell>
          <cell r="AX27">
            <v>6.27</v>
          </cell>
          <cell r="AY27">
            <v>12.54</v>
          </cell>
          <cell r="AZ27">
            <v>0</v>
          </cell>
          <cell r="BA27">
            <v>0</v>
          </cell>
          <cell r="BB27">
            <v>47.046923076923086</v>
          </cell>
          <cell r="BC27">
            <v>0</v>
          </cell>
          <cell r="BD27">
            <v>0</v>
          </cell>
          <cell r="BE27">
            <v>149.01692307692309</v>
          </cell>
          <cell r="BF27">
            <v>149.01692307692309</v>
          </cell>
          <cell r="BG27">
            <v>0</v>
          </cell>
          <cell r="BH27">
            <v>0</v>
          </cell>
          <cell r="BI27">
            <v>149.01692307692309</v>
          </cell>
          <cell r="BJ27">
            <v>0</v>
          </cell>
          <cell r="BK27">
            <v>6281.1828894895052</v>
          </cell>
          <cell r="BL27">
            <v>606.13414883573728</v>
          </cell>
          <cell r="BM27">
            <v>75.374194673874058</v>
          </cell>
          <cell r="BN27">
            <v>658.1926869672692</v>
          </cell>
          <cell r="BO27">
            <v>406.09124319303385</v>
          </cell>
          <cell r="BP27">
            <v>0</v>
          </cell>
          <cell r="BQ27">
            <v>34.122697803840779</v>
          </cell>
          <cell r="BR27">
            <v>0</v>
          </cell>
          <cell r="BS27">
            <v>0</v>
          </cell>
          <cell r="BT27">
            <v>0</v>
          </cell>
          <cell r="BU27">
            <v>1779.9149714737553</v>
          </cell>
          <cell r="BV27">
            <v>0</v>
          </cell>
          <cell r="BW27">
            <v>0</v>
          </cell>
          <cell r="BX27">
            <v>0</v>
          </cell>
          <cell r="BZ27">
            <v>2.9000000000000001E-2</v>
          </cell>
          <cell r="CA27">
            <v>182.15430379519566</v>
          </cell>
          <cell r="CB27">
            <v>8503.1505604019967</v>
          </cell>
          <cell r="CC27">
            <v>0</v>
          </cell>
          <cell r="CD27">
            <v>0</v>
          </cell>
          <cell r="CE27">
            <v>8503.1505604019967</v>
          </cell>
        </row>
        <row r="28">
          <cell r="A28">
            <v>42157</v>
          </cell>
          <cell r="B28">
            <v>49</v>
          </cell>
          <cell r="C28" t="str">
            <v>Tue</v>
          </cell>
          <cell r="AG28">
            <v>0</v>
          </cell>
          <cell r="AH28">
            <v>149.01692307692309</v>
          </cell>
          <cell r="AI28">
            <v>0</v>
          </cell>
          <cell r="AJ28">
            <v>149.01692307692309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83.16</v>
          </cell>
          <cell r="AW28">
            <v>0</v>
          </cell>
          <cell r="AX28">
            <v>6.27</v>
          </cell>
          <cell r="AY28">
            <v>12.54</v>
          </cell>
          <cell r="AZ28">
            <v>0</v>
          </cell>
          <cell r="BA28">
            <v>0</v>
          </cell>
          <cell r="BB28">
            <v>47.046923076923086</v>
          </cell>
          <cell r="BC28">
            <v>0</v>
          </cell>
          <cell r="BD28">
            <v>0</v>
          </cell>
          <cell r="BE28">
            <v>149.01692307692309</v>
          </cell>
          <cell r="BF28">
            <v>149.01692307692309</v>
          </cell>
          <cell r="BG28">
            <v>0</v>
          </cell>
          <cell r="BH28">
            <v>0</v>
          </cell>
          <cell r="BI28">
            <v>149.01692307692309</v>
          </cell>
          <cell r="BJ28">
            <v>0</v>
          </cell>
          <cell r="BK28">
            <v>6281.1828894895052</v>
          </cell>
          <cell r="BL28">
            <v>606.13414883573728</v>
          </cell>
          <cell r="BM28">
            <v>75.374194673874058</v>
          </cell>
          <cell r="BN28">
            <v>658.1926869672692</v>
          </cell>
          <cell r="BO28">
            <v>406.09124319303385</v>
          </cell>
          <cell r="BP28">
            <v>0</v>
          </cell>
          <cell r="BQ28">
            <v>34.122697803840779</v>
          </cell>
          <cell r="BR28">
            <v>0</v>
          </cell>
          <cell r="BS28">
            <v>0</v>
          </cell>
          <cell r="BT28">
            <v>0</v>
          </cell>
          <cell r="BU28">
            <v>1779.9149714737553</v>
          </cell>
          <cell r="BV28">
            <v>0</v>
          </cell>
          <cell r="BW28">
            <v>0</v>
          </cell>
          <cell r="BX28">
            <v>0</v>
          </cell>
          <cell r="BZ28">
            <v>2.9000000000000001E-2</v>
          </cell>
          <cell r="CA28">
            <v>182.15430379519566</v>
          </cell>
          <cell r="CB28">
            <v>8503.1505604019967</v>
          </cell>
          <cell r="CC28">
            <v>0</v>
          </cell>
          <cell r="CD28">
            <v>0</v>
          </cell>
          <cell r="CE28">
            <v>8503.1505604019967</v>
          </cell>
        </row>
        <row r="29">
          <cell r="A29">
            <v>42158</v>
          </cell>
          <cell r="B29">
            <v>49</v>
          </cell>
          <cell r="C29" t="str">
            <v>Wed</v>
          </cell>
          <cell r="AG29">
            <v>0</v>
          </cell>
          <cell r="AH29">
            <v>149.01692307692309</v>
          </cell>
          <cell r="AI29">
            <v>0</v>
          </cell>
          <cell r="AJ29">
            <v>149.01692307692309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83.16</v>
          </cell>
          <cell r="AW29">
            <v>0</v>
          </cell>
          <cell r="AX29">
            <v>6.27</v>
          </cell>
          <cell r="AY29">
            <v>12.54</v>
          </cell>
          <cell r="AZ29">
            <v>0</v>
          </cell>
          <cell r="BA29">
            <v>0</v>
          </cell>
          <cell r="BB29">
            <v>47.046923076923086</v>
          </cell>
          <cell r="BC29">
            <v>0</v>
          </cell>
          <cell r="BD29">
            <v>0</v>
          </cell>
          <cell r="BE29">
            <v>149.01692307692309</v>
          </cell>
          <cell r="BF29">
            <v>149.01692307692309</v>
          </cell>
          <cell r="BG29">
            <v>0</v>
          </cell>
          <cell r="BH29">
            <v>0</v>
          </cell>
          <cell r="BI29">
            <v>149.01692307692309</v>
          </cell>
          <cell r="BJ29">
            <v>0</v>
          </cell>
          <cell r="BK29">
            <v>6281.1828894895052</v>
          </cell>
          <cell r="BL29">
            <v>606.13414883573728</v>
          </cell>
          <cell r="BM29">
            <v>75.374194673874058</v>
          </cell>
          <cell r="BN29">
            <v>658.1926869672692</v>
          </cell>
          <cell r="BO29">
            <v>406.09124319303385</v>
          </cell>
          <cell r="BP29">
            <v>0</v>
          </cell>
          <cell r="BQ29">
            <v>34.122697803840779</v>
          </cell>
          <cell r="BR29">
            <v>0</v>
          </cell>
          <cell r="BS29">
            <v>0</v>
          </cell>
          <cell r="BT29">
            <v>0</v>
          </cell>
          <cell r="BU29">
            <v>1779.9149714737553</v>
          </cell>
          <cell r="BV29">
            <v>0</v>
          </cell>
          <cell r="BW29">
            <v>0</v>
          </cell>
          <cell r="BX29">
            <v>0</v>
          </cell>
          <cell r="BZ29">
            <v>2.9000000000000001E-2</v>
          </cell>
          <cell r="CA29">
            <v>182.15430379519566</v>
          </cell>
          <cell r="CB29">
            <v>8503.1505604019967</v>
          </cell>
          <cell r="CC29">
            <v>0</v>
          </cell>
          <cell r="CD29">
            <v>0</v>
          </cell>
          <cell r="CE29">
            <v>8503.1505604019967</v>
          </cell>
        </row>
        <row r="30">
          <cell r="A30">
            <v>42159</v>
          </cell>
          <cell r="B30">
            <v>49</v>
          </cell>
          <cell r="C30" t="str">
            <v>Thu</v>
          </cell>
          <cell r="AG30">
            <v>0</v>
          </cell>
          <cell r="AH30">
            <v>149.01692307692309</v>
          </cell>
          <cell r="AI30">
            <v>0</v>
          </cell>
          <cell r="AJ30">
            <v>149.01692307692309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83.16</v>
          </cell>
          <cell r="AW30">
            <v>0</v>
          </cell>
          <cell r="AX30">
            <v>6.27</v>
          </cell>
          <cell r="AY30">
            <v>12.54</v>
          </cell>
          <cell r="AZ30">
            <v>0</v>
          </cell>
          <cell r="BA30">
            <v>0</v>
          </cell>
          <cell r="BB30">
            <v>47.046923076923086</v>
          </cell>
          <cell r="BC30">
            <v>0</v>
          </cell>
          <cell r="BD30">
            <v>0</v>
          </cell>
          <cell r="BE30">
            <v>149.01692307692309</v>
          </cell>
          <cell r="BF30">
            <v>149.01692307692309</v>
          </cell>
          <cell r="BG30">
            <v>0</v>
          </cell>
          <cell r="BH30">
            <v>0</v>
          </cell>
          <cell r="BI30">
            <v>149.01692307692309</v>
          </cell>
          <cell r="BJ30">
            <v>0</v>
          </cell>
          <cell r="BK30">
            <v>6281.1828894895052</v>
          </cell>
          <cell r="BL30">
            <v>606.13414883573728</v>
          </cell>
          <cell r="BM30">
            <v>75.374194673874058</v>
          </cell>
          <cell r="BN30">
            <v>658.1926869672692</v>
          </cell>
          <cell r="BO30">
            <v>406.09124319303385</v>
          </cell>
          <cell r="BP30">
            <v>0</v>
          </cell>
          <cell r="BQ30">
            <v>34.122697803840779</v>
          </cell>
          <cell r="BR30">
            <v>0</v>
          </cell>
          <cell r="BS30">
            <v>0</v>
          </cell>
          <cell r="BT30">
            <v>0</v>
          </cell>
          <cell r="BU30">
            <v>1779.9149714737553</v>
          </cell>
          <cell r="BV30">
            <v>0</v>
          </cell>
          <cell r="BW30">
            <v>0</v>
          </cell>
          <cell r="BX30">
            <v>0</v>
          </cell>
          <cell r="BZ30">
            <v>2.9000000000000001E-2</v>
          </cell>
          <cell r="CA30">
            <v>182.15430379519566</v>
          </cell>
          <cell r="CB30">
            <v>8503.1505604019967</v>
          </cell>
          <cell r="CC30">
            <v>0</v>
          </cell>
          <cell r="CD30">
            <v>0</v>
          </cell>
          <cell r="CE30">
            <v>8503.1505604019967</v>
          </cell>
        </row>
        <row r="31">
          <cell r="A31">
            <v>42160</v>
          </cell>
          <cell r="B31">
            <v>49</v>
          </cell>
          <cell r="C31" t="str">
            <v>Fri</v>
          </cell>
          <cell r="AG31">
            <v>0</v>
          </cell>
          <cell r="AH31">
            <v>149.01692307692309</v>
          </cell>
          <cell r="AI31">
            <v>0</v>
          </cell>
          <cell r="AJ31">
            <v>149.01692307692309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83.16</v>
          </cell>
          <cell r="AW31">
            <v>0</v>
          </cell>
          <cell r="AX31">
            <v>6.27</v>
          </cell>
          <cell r="AY31">
            <v>12.54</v>
          </cell>
          <cell r="AZ31">
            <v>0</v>
          </cell>
          <cell r="BA31">
            <v>0</v>
          </cell>
          <cell r="BB31">
            <v>47.046923076923086</v>
          </cell>
          <cell r="BC31">
            <v>0</v>
          </cell>
          <cell r="BD31">
            <v>0</v>
          </cell>
          <cell r="BE31">
            <v>149.01692307692309</v>
          </cell>
          <cell r="BF31">
            <v>149.01692307692309</v>
          </cell>
          <cell r="BG31">
            <v>0</v>
          </cell>
          <cell r="BH31">
            <v>0</v>
          </cell>
          <cell r="BI31">
            <v>149.01692307692309</v>
          </cell>
          <cell r="BJ31">
            <v>0</v>
          </cell>
          <cell r="BK31">
            <v>6281.1828894895052</v>
          </cell>
          <cell r="BL31">
            <v>606.13414883573728</v>
          </cell>
          <cell r="BM31">
            <v>75.374194673874058</v>
          </cell>
          <cell r="BN31">
            <v>658.1926869672692</v>
          </cell>
          <cell r="BO31">
            <v>406.09124319303385</v>
          </cell>
          <cell r="BP31">
            <v>0</v>
          </cell>
          <cell r="BQ31">
            <v>34.122697803840779</v>
          </cell>
          <cell r="BR31">
            <v>0</v>
          </cell>
          <cell r="BS31">
            <v>0</v>
          </cell>
          <cell r="BT31">
            <v>0</v>
          </cell>
          <cell r="BU31">
            <v>1779.9149714737553</v>
          </cell>
          <cell r="BV31">
            <v>0</v>
          </cell>
          <cell r="BW31">
            <v>0</v>
          </cell>
          <cell r="BX31">
            <v>0</v>
          </cell>
          <cell r="BZ31">
            <v>2.9000000000000001E-2</v>
          </cell>
          <cell r="CA31">
            <v>182.15430379519566</v>
          </cell>
          <cell r="CB31">
            <v>8503.1505604019967</v>
          </cell>
          <cell r="CC31">
            <v>0</v>
          </cell>
          <cell r="CD31">
            <v>0</v>
          </cell>
          <cell r="CE31">
            <v>8503.1505604019967</v>
          </cell>
        </row>
        <row r="32">
          <cell r="A32">
            <v>42161</v>
          </cell>
          <cell r="B32">
            <v>49</v>
          </cell>
          <cell r="C32" t="str">
            <v>Sat</v>
          </cell>
          <cell r="AG32">
            <v>0</v>
          </cell>
          <cell r="AH32">
            <v>24.836153846153849</v>
          </cell>
          <cell r="AI32">
            <v>0</v>
          </cell>
          <cell r="AJ32">
            <v>24.836153846153849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13.86</v>
          </cell>
          <cell r="AW32">
            <v>0</v>
          </cell>
          <cell r="AX32">
            <v>1.0449999999999999</v>
          </cell>
          <cell r="AY32">
            <v>2.09</v>
          </cell>
          <cell r="AZ32">
            <v>0</v>
          </cell>
          <cell r="BA32">
            <v>0</v>
          </cell>
          <cell r="BB32">
            <v>7.8411538461538477</v>
          </cell>
          <cell r="BC32">
            <v>0</v>
          </cell>
          <cell r="BD32">
            <v>0</v>
          </cell>
          <cell r="BE32">
            <v>24.836153846153849</v>
          </cell>
          <cell r="BF32">
            <v>24.836153846153849</v>
          </cell>
          <cell r="BG32">
            <v>0</v>
          </cell>
          <cell r="BH32">
            <v>0</v>
          </cell>
          <cell r="BI32">
            <v>24.836153846153849</v>
          </cell>
          <cell r="BJ32">
            <v>0</v>
          </cell>
          <cell r="BK32">
            <v>1046.8638149149176</v>
          </cell>
          <cell r="BL32">
            <v>101.02235813928955</v>
          </cell>
          <cell r="BM32">
            <v>12.562365778979011</v>
          </cell>
          <cell r="BN32">
            <v>109.69878116121154</v>
          </cell>
          <cell r="BO32">
            <v>67.681873865505636</v>
          </cell>
          <cell r="BP32">
            <v>0</v>
          </cell>
          <cell r="BQ32">
            <v>5.6871163006401302</v>
          </cell>
          <cell r="BR32">
            <v>0</v>
          </cell>
          <cell r="BS32">
            <v>0</v>
          </cell>
          <cell r="BT32">
            <v>0</v>
          </cell>
          <cell r="BU32">
            <v>296.65249524562586</v>
          </cell>
          <cell r="BV32">
            <v>0</v>
          </cell>
          <cell r="BW32">
            <v>0</v>
          </cell>
          <cell r="BX32">
            <v>0</v>
          </cell>
          <cell r="BZ32">
            <v>2.9000000000000001E-2</v>
          </cell>
          <cell r="CA32">
            <v>30.359050632532611</v>
          </cell>
          <cell r="CB32">
            <v>1417.1917600669997</v>
          </cell>
          <cell r="CC32">
            <v>0</v>
          </cell>
          <cell r="CD32">
            <v>0</v>
          </cell>
          <cell r="CE32">
            <v>1417.1917600669997</v>
          </cell>
        </row>
        <row r="33">
          <cell r="A33">
            <v>42162</v>
          </cell>
          <cell r="B33">
            <v>49</v>
          </cell>
          <cell r="C33" t="str">
            <v>Sun</v>
          </cell>
          <cell r="AG33">
            <v>0</v>
          </cell>
          <cell r="AH33">
            <v>41.393589743589757</v>
          </cell>
          <cell r="AI33">
            <v>0</v>
          </cell>
          <cell r="AJ33">
            <v>41.393589743589757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23.1</v>
          </cell>
          <cell r="AW33">
            <v>0</v>
          </cell>
          <cell r="AX33">
            <v>1.7416666666666665</v>
          </cell>
          <cell r="AY33">
            <v>3.4833333333333329</v>
          </cell>
          <cell r="AZ33">
            <v>0</v>
          </cell>
          <cell r="BA33">
            <v>0</v>
          </cell>
          <cell r="BB33">
            <v>13.068589743589747</v>
          </cell>
          <cell r="BC33">
            <v>0</v>
          </cell>
          <cell r="BD33">
            <v>0</v>
          </cell>
          <cell r="BE33">
            <v>41.393589743589757</v>
          </cell>
          <cell r="BF33">
            <v>41.393589743589757</v>
          </cell>
          <cell r="BG33">
            <v>0</v>
          </cell>
          <cell r="BH33">
            <v>0</v>
          </cell>
          <cell r="BI33">
            <v>41.393589743589757</v>
          </cell>
          <cell r="BJ33">
            <v>0</v>
          </cell>
          <cell r="BK33">
            <v>1744.7730248581961</v>
          </cell>
          <cell r="BL33">
            <v>168.37059689881593</v>
          </cell>
          <cell r="BM33">
            <v>20.937276298298354</v>
          </cell>
          <cell r="BN33">
            <v>182.8313019353526</v>
          </cell>
          <cell r="BO33">
            <v>112.80312310917607</v>
          </cell>
          <cell r="BP33">
            <v>0</v>
          </cell>
          <cell r="BQ33">
            <v>9.4785271677335512</v>
          </cell>
          <cell r="BR33">
            <v>0</v>
          </cell>
          <cell r="BS33">
            <v>0</v>
          </cell>
          <cell r="BT33">
            <v>0</v>
          </cell>
          <cell r="BU33">
            <v>494.42082540937645</v>
          </cell>
          <cell r="BV33">
            <v>0</v>
          </cell>
          <cell r="BW33">
            <v>0</v>
          </cell>
          <cell r="BX33">
            <v>0</v>
          </cell>
          <cell r="BZ33">
            <v>2.9000000000000001E-2</v>
          </cell>
          <cell r="CA33">
            <v>50.598417720887689</v>
          </cell>
          <cell r="CB33">
            <v>2361.9862667783327</v>
          </cell>
          <cell r="CC33">
            <v>0</v>
          </cell>
          <cell r="CD33">
            <v>0</v>
          </cell>
          <cell r="CE33">
            <v>2361.9862667783327</v>
          </cell>
        </row>
        <row r="34">
          <cell r="A34">
            <v>42163</v>
          </cell>
          <cell r="B34">
            <v>50</v>
          </cell>
          <cell r="C34" t="str">
            <v>Mon</v>
          </cell>
          <cell r="AG34">
            <v>0</v>
          </cell>
          <cell r="AH34">
            <v>149.01692307692309</v>
          </cell>
          <cell r="AI34">
            <v>0</v>
          </cell>
          <cell r="AJ34">
            <v>149.01692307692309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83.16</v>
          </cell>
          <cell r="AW34">
            <v>0</v>
          </cell>
          <cell r="AX34">
            <v>6.27</v>
          </cell>
          <cell r="AY34">
            <v>12.54</v>
          </cell>
          <cell r="AZ34">
            <v>0</v>
          </cell>
          <cell r="BA34">
            <v>0</v>
          </cell>
          <cell r="BB34">
            <v>47.046923076923086</v>
          </cell>
          <cell r="BC34">
            <v>0</v>
          </cell>
          <cell r="BD34">
            <v>0</v>
          </cell>
          <cell r="BE34">
            <v>149.01692307692309</v>
          </cell>
          <cell r="BF34">
            <v>149.01692307692309</v>
          </cell>
          <cell r="BG34">
            <v>0</v>
          </cell>
          <cell r="BH34">
            <v>0</v>
          </cell>
          <cell r="BI34">
            <v>149.01692307692309</v>
          </cell>
          <cell r="BJ34">
            <v>0</v>
          </cell>
          <cell r="BK34">
            <v>6281.1828894895052</v>
          </cell>
          <cell r="BL34">
            <v>606.13414883573728</v>
          </cell>
          <cell r="BM34">
            <v>75.374194673874058</v>
          </cell>
          <cell r="BN34">
            <v>658.1926869672692</v>
          </cell>
          <cell r="BO34">
            <v>406.09124319303385</v>
          </cell>
          <cell r="BP34">
            <v>0</v>
          </cell>
          <cell r="BQ34">
            <v>34.122697803840779</v>
          </cell>
          <cell r="BR34">
            <v>0</v>
          </cell>
          <cell r="BS34">
            <v>0</v>
          </cell>
          <cell r="BT34">
            <v>0</v>
          </cell>
          <cell r="BU34">
            <v>1779.9149714737553</v>
          </cell>
          <cell r="BV34">
            <v>0</v>
          </cell>
          <cell r="BW34">
            <v>0</v>
          </cell>
          <cell r="BX34">
            <v>0</v>
          </cell>
          <cell r="BZ34">
            <v>2.9000000000000001E-2</v>
          </cell>
          <cell r="CA34">
            <v>182.15430379519566</v>
          </cell>
          <cell r="CB34">
            <v>8503.1505604019967</v>
          </cell>
          <cell r="CC34">
            <v>0</v>
          </cell>
          <cell r="CD34">
            <v>0</v>
          </cell>
          <cell r="CE34">
            <v>8503.1505604019967</v>
          </cell>
        </row>
        <row r="35">
          <cell r="A35">
            <v>42164</v>
          </cell>
          <cell r="B35">
            <v>50</v>
          </cell>
          <cell r="C35" t="str">
            <v>Tue</v>
          </cell>
          <cell r="AG35">
            <v>0</v>
          </cell>
          <cell r="AH35">
            <v>149.01692307692309</v>
          </cell>
          <cell r="AI35">
            <v>0</v>
          </cell>
          <cell r="AJ35">
            <v>149.01692307692309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83.16</v>
          </cell>
          <cell r="AW35">
            <v>0</v>
          </cell>
          <cell r="AX35">
            <v>6.27</v>
          </cell>
          <cell r="AY35">
            <v>12.54</v>
          </cell>
          <cell r="AZ35">
            <v>0</v>
          </cell>
          <cell r="BA35">
            <v>0</v>
          </cell>
          <cell r="BB35">
            <v>47.046923076923086</v>
          </cell>
          <cell r="BC35">
            <v>0</v>
          </cell>
          <cell r="BD35">
            <v>0</v>
          </cell>
          <cell r="BE35">
            <v>149.01692307692309</v>
          </cell>
          <cell r="BF35">
            <v>149.01692307692309</v>
          </cell>
          <cell r="BG35">
            <v>0</v>
          </cell>
          <cell r="BH35">
            <v>0</v>
          </cell>
          <cell r="BI35">
            <v>149.01692307692309</v>
          </cell>
          <cell r="BJ35">
            <v>0</v>
          </cell>
          <cell r="BK35">
            <v>6281.1828894895052</v>
          </cell>
          <cell r="BL35">
            <v>606.13414883573728</v>
          </cell>
          <cell r="BM35">
            <v>75.374194673874058</v>
          </cell>
          <cell r="BN35">
            <v>658.1926869672692</v>
          </cell>
          <cell r="BO35">
            <v>406.09124319303385</v>
          </cell>
          <cell r="BP35">
            <v>0</v>
          </cell>
          <cell r="BQ35">
            <v>34.122697803840779</v>
          </cell>
          <cell r="BR35">
            <v>0</v>
          </cell>
          <cell r="BS35">
            <v>0</v>
          </cell>
          <cell r="BT35">
            <v>0</v>
          </cell>
          <cell r="BU35">
            <v>1779.9149714737553</v>
          </cell>
          <cell r="BV35">
            <v>0</v>
          </cell>
          <cell r="BW35">
            <v>0</v>
          </cell>
          <cell r="BX35">
            <v>0</v>
          </cell>
          <cell r="BZ35">
            <v>2.9000000000000001E-2</v>
          </cell>
          <cell r="CA35">
            <v>182.15430379519566</v>
          </cell>
          <cell r="CB35">
            <v>8503.1505604019967</v>
          </cell>
          <cell r="CC35">
            <v>0</v>
          </cell>
          <cell r="CD35">
            <v>0</v>
          </cell>
          <cell r="CE35">
            <v>8503.1505604019967</v>
          </cell>
        </row>
        <row r="36">
          <cell r="A36">
            <v>42165</v>
          </cell>
          <cell r="B36">
            <v>50</v>
          </cell>
          <cell r="C36" t="str">
            <v>Wed</v>
          </cell>
          <cell r="AG36">
            <v>0</v>
          </cell>
          <cell r="AH36">
            <v>149.01692307692309</v>
          </cell>
          <cell r="AI36">
            <v>0</v>
          </cell>
          <cell r="AJ36">
            <v>149.01692307692309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83.16</v>
          </cell>
          <cell r="AW36">
            <v>0</v>
          </cell>
          <cell r="AX36">
            <v>6.27</v>
          </cell>
          <cell r="AY36">
            <v>12.54</v>
          </cell>
          <cell r="AZ36">
            <v>0</v>
          </cell>
          <cell r="BA36">
            <v>0</v>
          </cell>
          <cell r="BB36">
            <v>47.046923076923086</v>
          </cell>
          <cell r="BC36">
            <v>0</v>
          </cell>
          <cell r="BD36">
            <v>0</v>
          </cell>
          <cell r="BE36">
            <v>149.01692307692309</v>
          </cell>
          <cell r="BF36">
            <v>149.01692307692309</v>
          </cell>
          <cell r="BG36">
            <v>0</v>
          </cell>
          <cell r="BH36">
            <v>0</v>
          </cell>
          <cell r="BI36">
            <v>149.01692307692309</v>
          </cell>
          <cell r="BJ36">
            <v>0</v>
          </cell>
          <cell r="BK36">
            <v>6281.1828894895052</v>
          </cell>
          <cell r="BL36">
            <v>606.13414883573728</v>
          </cell>
          <cell r="BM36">
            <v>75.374194673874058</v>
          </cell>
          <cell r="BN36">
            <v>658.1926869672692</v>
          </cell>
          <cell r="BO36">
            <v>406.09124319303385</v>
          </cell>
          <cell r="BP36">
            <v>0</v>
          </cell>
          <cell r="BQ36">
            <v>34.122697803840779</v>
          </cell>
          <cell r="BR36">
            <v>0</v>
          </cell>
          <cell r="BS36">
            <v>0</v>
          </cell>
          <cell r="BT36">
            <v>0</v>
          </cell>
          <cell r="BU36">
            <v>1779.9149714737553</v>
          </cell>
          <cell r="BV36">
            <v>0</v>
          </cell>
          <cell r="BW36">
            <v>0</v>
          </cell>
          <cell r="BX36">
            <v>0</v>
          </cell>
          <cell r="BZ36">
            <v>2.9000000000000001E-2</v>
          </cell>
          <cell r="CA36">
            <v>182.15430379519566</v>
          </cell>
          <cell r="CB36">
            <v>8503.1505604019967</v>
          </cell>
          <cell r="CC36">
            <v>0</v>
          </cell>
          <cell r="CD36">
            <v>0</v>
          </cell>
          <cell r="CE36">
            <v>8503.1505604019967</v>
          </cell>
        </row>
        <row r="37">
          <cell r="A37">
            <v>42166</v>
          </cell>
          <cell r="B37">
            <v>50</v>
          </cell>
          <cell r="C37" t="str">
            <v>Thu</v>
          </cell>
          <cell r="AG37">
            <v>0</v>
          </cell>
          <cell r="AH37">
            <v>149.01692307692309</v>
          </cell>
          <cell r="AI37">
            <v>0</v>
          </cell>
          <cell r="AJ37">
            <v>149.01692307692309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83.16</v>
          </cell>
          <cell r="AW37">
            <v>0</v>
          </cell>
          <cell r="AX37">
            <v>6.27</v>
          </cell>
          <cell r="AY37">
            <v>12.54</v>
          </cell>
          <cell r="AZ37">
            <v>0</v>
          </cell>
          <cell r="BA37">
            <v>0</v>
          </cell>
          <cell r="BB37">
            <v>47.046923076923086</v>
          </cell>
          <cell r="BC37">
            <v>0</v>
          </cell>
          <cell r="BD37">
            <v>0</v>
          </cell>
          <cell r="BE37">
            <v>149.01692307692309</v>
          </cell>
          <cell r="BF37">
            <v>149.01692307692309</v>
          </cell>
          <cell r="BG37">
            <v>0</v>
          </cell>
          <cell r="BH37">
            <v>0</v>
          </cell>
          <cell r="BI37">
            <v>149.01692307692309</v>
          </cell>
          <cell r="BJ37">
            <v>0</v>
          </cell>
          <cell r="BK37">
            <v>6281.1828894895052</v>
          </cell>
          <cell r="BL37">
            <v>606.13414883573728</v>
          </cell>
          <cell r="BM37">
            <v>75.374194673874058</v>
          </cell>
          <cell r="BN37">
            <v>658.1926869672692</v>
          </cell>
          <cell r="BO37">
            <v>406.09124319303385</v>
          </cell>
          <cell r="BP37">
            <v>0</v>
          </cell>
          <cell r="BQ37">
            <v>34.122697803840779</v>
          </cell>
          <cell r="BR37">
            <v>0</v>
          </cell>
          <cell r="BS37">
            <v>0</v>
          </cell>
          <cell r="BT37">
            <v>0</v>
          </cell>
          <cell r="BU37">
            <v>1779.9149714737553</v>
          </cell>
          <cell r="BV37">
            <v>0</v>
          </cell>
          <cell r="BW37">
            <v>0</v>
          </cell>
          <cell r="BX37">
            <v>0</v>
          </cell>
          <cell r="BZ37">
            <v>2.9000000000000001E-2</v>
          </cell>
          <cell r="CA37">
            <v>182.15430379519566</v>
          </cell>
          <cell r="CB37">
            <v>8503.1505604019967</v>
          </cell>
          <cell r="CC37">
            <v>0</v>
          </cell>
          <cell r="CD37">
            <v>0</v>
          </cell>
          <cell r="CE37">
            <v>8503.1505604019967</v>
          </cell>
        </row>
        <row r="38">
          <cell r="A38">
            <v>42167</v>
          </cell>
          <cell r="B38">
            <v>50</v>
          </cell>
          <cell r="C38" t="str">
            <v>Fri</v>
          </cell>
          <cell r="AG38">
            <v>0</v>
          </cell>
          <cell r="AH38">
            <v>149.01692307692309</v>
          </cell>
          <cell r="AI38">
            <v>0</v>
          </cell>
          <cell r="AJ38">
            <v>149.01692307692309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83.16</v>
          </cell>
          <cell r="AW38">
            <v>0</v>
          </cell>
          <cell r="AX38">
            <v>6.27</v>
          </cell>
          <cell r="AY38">
            <v>12.54</v>
          </cell>
          <cell r="AZ38">
            <v>0</v>
          </cell>
          <cell r="BA38">
            <v>0</v>
          </cell>
          <cell r="BB38">
            <v>47.046923076923086</v>
          </cell>
          <cell r="BC38">
            <v>0</v>
          </cell>
          <cell r="BD38">
            <v>0</v>
          </cell>
          <cell r="BE38">
            <v>149.01692307692309</v>
          </cell>
          <cell r="BF38">
            <v>149.01692307692309</v>
          </cell>
          <cell r="BG38">
            <v>0</v>
          </cell>
          <cell r="BH38">
            <v>0</v>
          </cell>
          <cell r="BI38">
            <v>149.01692307692309</v>
          </cell>
          <cell r="BJ38">
            <v>0</v>
          </cell>
          <cell r="BK38">
            <v>6281.1828894895052</v>
          </cell>
          <cell r="BL38">
            <v>606.13414883573728</v>
          </cell>
          <cell r="BM38">
            <v>75.374194673874058</v>
          </cell>
          <cell r="BN38">
            <v>658.1926869672692</v>
          </cell>
          <cell r="BO38">
            <v>406.09124319303385</v>
          </cell>
          <cell r="BP38">
            <v>0</v>
          </cell>
          <cell r="BQ38">
            <v>34.122697803840779</v>
          </cell>
          <cell r="BR38">
            <v>0</v>
          </cell>
          <cell r="BS38">
            <v>0</v>
          </cell>
          <cell r="BT38">
            <v>0</v>
          </cell>
          <cell r="BU38">
            <v>1779.9149714737553</v>
          </cell>
          <cell r="BV38">
            <v>0</v>
          </cell>
          <cell r="BW38">
            <v>0</v>
          </cell>
          <cell r="BX38">
            <v>0</v>
          </cell>
          <cell r="BZ38">
            <v>2.9000000000000001E-2</v>
          </cell>
          <cell r="CA38">
            <v>182.15430379519566</v>
          </cell>
          <cell r="CB38">
            <v>8503.1505604019967</v>
          </cell>
          <cell r="CC38">
            <v>0</v>
          </cell>
          <cell r="CD38">
            <v>0</v>
          </cell>
          <cell r="CE38">
            <v>8503.1505604019967</v>
          </cell>
        </row>
        <row r="39">
          <cell r="A39">
            <v>42168</v>
          </cell>
          <cell r="B39">
            <v>50</v>
          </cell>
          <cell r="C39" t="str">
            <v>Sat</v>
          </cell>
          <cell r="AG39">
            <v>0</v>
          </cell>
          <cell r="AH39">
            <v>24.836153846153849</v>
          </cell>
          <cell r="AI39">
            <v>0</v>
          </cell>
          <cell r="AJ39">
            <v>24.836153846153849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13.86</v>
          </cell>
          <cell r="AW39">
            <v>0</v>
          </cell>
          <cell r="AX39">
            <v>1.0449999999999999</v>
          </cell>
          <cell r="AY39">
            <v>2.09</v>
          </cell>
          <cell r="AZ39">
            <v>0</v>
          </cell>
          <cell r="BA39">
            <v>0</v>
          </cell>
          <cell r="BB39">
            <v>7.8411538461538477</v>
          </cell>
          <cell r="BC39">
            <v>0</v>
          </cell>
          <cell r="BD39">
            <v>0</v>
          </cell>
          <cell r="BE39">
            <v>24.836153846153849</v>
          </cell>
          <cell r="BF39">
            <v>24.836153846153849</v>
          </cell>
          <cell r="BG39">
            <v>0</v>
          </cell>
          <cell r="BH39">
            <v>0</v>
          </cell>
          <cell r="BI39">
            <v>24.836153846153849</v>
          </cell>
          <cell r="BJ39">
            <v>0</v>
          </cell>
          <cell r="BK39">
            <v>1046.8638149149176</v>
          </cell>
          <cell r="BL39">
            <v>101.02235813928955</v>
          </cell>
          <cell r="BM39">
            <v>12.562365778979011</v>
          </cell>
          <cell r="BN39">
            <v>109.69878116121154</v>
          </cell>
          <cell r="BO39">
            <v>67.681873865505636</v>
          </cell>
          <cell r="BP39">
            <v>0</v>
          </cell>
          <cell r="BQ39">
            <v>5.6871163006401302</v>
          </cell>
          <cell r="BR39">
            <v>0</v>
          </cell>
          <cell r="BS39">
            <v>0</v>
          </cell>
          <cell r="BT39">
            <v>0</v>
          </cell>
          <cell r="BU39">
            <v>296.65249524562586</v>
          </cell>
          <cell r="BV39">
            <v>0</v>
          </cell>
          <cell r="BW39">
            <v>0</v>
          </cell>
          <cell r="BX39">
            <v>0</v>
          </cell>
          <cell r="BZ39">
            <v>2.9000000000000001E-2</v>
          </cell>
          <cell r="CA39">
            <v>30.359050632532611</v>
          </cell>
          <cell r="CB39">
            <v>1417.1917600669997</v>
          </cell>
          <cell r="CC39">
            <v>0</v>
          </cell>
          <cell r="CD39">
            <v>0</v>
          </cell>
          <cell r="CE39">
            <v>1417.1917600669997</v>
          </cell>
        </row>
        <row r="40">
          <cell r="A40">
            <v>42169</v>
          </cell>
          <cell r="B40">
            <v>50</v>
          </cell>
          <cell r="C40" t="str">
            <v>Sun</v>
          </cell>
          <cell r="AG40">
            <v>0</v>
          </cell>
          <cell r="AH40">
            <v>41.393589743589757</v>
          </cell>
          <cell r="AI40">
            <v>0</v>
          </cell>
          <cell r="AJ40">
            <v>41.393589743589757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23.1</v>
          </cell>
          <cell r="AW40">
            <v>0</v>
          </cell>
          <cell r="AX40">
            <v>1.7416666666666665</v>
          </cell>
          <cell r="AY40">
            <v>3.4833333333333329</v>
          </cell>
          <cell r="AZ40">
            <v>0</v>
          </cell>
          <cell r="BA40">
            <v>0</v>
          </cell>
          <cell r="BB40">
            <v>13.068589743589747</v>
          </cell>
          <cell r="BC40">
            <v>0</v>
          </cell>
          <cell r="BD40">
            <v>0</v>
          </cell>
          <cell r="BE40">
            <v>41.393589743589757</v>
          </cell>
          <cell r="BF40">
            <v>41.393589743589757</v>
          </cell>
          <cell r="BG40">
            <v>0</v>
          </cell>
          <cell r="BH40">
            <v>0</v>
          </cell>
          <cell r="BI40">
            <v>41.393589743589757</v>
          </cell>
          <cell r="BJ40">
            <v>0</v>
          </cell>
          <cell r="BK40">
            <v>1744.7730248581961</v>
          </cell>
          <cell r="BL40">
            <v>168.37059689881593</v>
          </cell>
          <cell r="BM40">
            <v>20.937276298298354</v>
          </cell>
          <cell r="BN40">
            <v>182.8313019353526</v>
          </cell>
          <cell r="BO40">
            <v>112.80312310917607</v>
          </cell>
          <cell r="BP40">
            <v>0</v>
          </cell>
          <cell r="BQ40">
            <v>9.4785271677335512</v>
          </cell>
          <cell r="BR40">
            <v>0</v>
          </cell>
          <cell r="BS40">
            <v>0</v>
          </cell>
          <cell r="BT40">
            <v>0</v>
          </cell>
          <cell r="BU40">
            <v>494.42082540937645</v>
          </cell>
          <cell r="BV40">
            <v>0</v>
          </cell>
          <cell r="BW40">
            <v>0</v>
          </cell>
          <cell r="BX40">
            <v>0</v>
          </cell>
          <cell r="BZ40">
            <v>2.9000000000000001E-2</v>
          </cell>
          <cell r="CA40">
            <v>50.598417720887689</v>
          </cell>
          <cell r="CB40">
            <v>2361.9862667783327</v>
          </cell>
          <cell r="CC40">
            <v>0</v>
          </cell>
          <cell r="CD40">
            <v>0</v>
          </cell>
          <cell r="CE40">
            <v>2361.9862667783327</v>
          </cell>
        </row>
        <row r="41">
          <cell r="A41">
            <v>42170</v>
          </cell>
          <cell r="B41">
            <v>51</v>
          </cell>
          <cell r="C41" t="str">
            <v>Mon</v>
          </cell>
          <cell r="AG41">
            <v>0</v>
          </cell>
          <cell r="AH41">
            <v>149.01692307692309</v>
          </cell>
          <cell r="AI41">
            <v>0</v>
          </cell>
          <cell r="AJ41">
            <v>149.01692307692309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83.16</v>
          </cell>
          <cell r="AW41">
            <v>0</v>
          </cell>
          <cell r="AX41">
            <v>6.27</v>
          </cell>
          <cell r="AY41">
            <v>12.54</v>
          </cell>
          <cell r="AZ41">
            <v>0</v>
          </cell>
          <cell r="BA41">
            <v>0</v>
          </cell>
          <cell r="BB41">
            <v>47.046923076923086</v>
          </cell>
          <cell r="BC41">
            <v>0</v>
          </cell>
          <cell r="BD41">
            <v>0</v>
          </cell>
          <cell r="BE41">
            <v>149.01692307692309</v>
          </cell>
          <cell r="BF41">
            <v>149.01692307692309</v>
          </cell>
          <cell r="BG41">
            <v>0</v>
          </cell>
          <cell r="BH41">
            <v>0</v>
          </cell>
          <cell r="BI41">
            <v>149.01692307692309</v>
          </cell>
          <cell r="BJ41">
            <v>0</v>
          </cell>
          <cell r="BK41">
            <v>6281.1828894895052</v>
          </cell>
          <cell r="BL41">
            <v>606.13414883573728</v>
          </cell>
          <cell r="BM41">
            <v>75.374194673874058</v>
          </cell>
          <cell r="BN41">
            <v>658.1926869672692</v>
          </cell>
          <cell r="BO41">
            <v>406.09124319303385</v>
          </cell>
          <cell r="BP41">
            <v>0</v>
          </cell>
          <cell r="BQ41">
            <v>34.122697803840779</v>
          </cell>
          <cell r="BR41">
            <v>0</v>
          </cell>
          <cell r="BS41">
            <v>0</v>
          </cell>
          <cell r="BT41">
            <v>0</v>
          </cell>
          <cell r="BU41">
            <v>1779.9149714737553</v>
          </cell>
          <cell r="BV41">
            <v>0</v>
          </cell>
          <cell r="BW41">
            <v>0</v>
          </cell>
          <cell r="BX41">
            <v>0</v>
          </cell>
          <cell r="BZ41">
            <v>2.9000000000000001E-2</v>
          </cell>
          <cell r="CA41">
            <v>182.15430379519566</v>
          </cell>
          <cell r="CB41">
            <v>8503.1505604019967</v>
          </cell>
          <cell r="CC41">
            <v>0</v>
          </cell>
          <cell r="CD41">
            <v>0</v>
          </cell>
          <cell r="CE41">
            <v>8503.1505604019967</v>
          </cell>
        </row>
        <row r="42">
          <cell r="A42">
            <v>42171</v>
          </cell>
          <cell r="B42">
            <v>51</v>
          </cell>
          <cell r="C42" t="str">
            <v>Tue</v>
          </cell>
          <cell r="AG42">
            <v>0</v>
          </cell>
          <cell r="AH42">
            <v>149.01692307692309</v>
          </cell>
          <cell r="AI42">
            <v>0</v>
          </cell>
          <cell r="AJ42">
            <v>149.01692307692309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83.16</v>
          </cell>
          <cell r="AW42">
            <v>0</v>
          </cell>
          <cell r="AX42">
            <v>6.27</v>
          </cell>
          <cell r="AY42">
            <v>12.54</v>
          </cell>
          <cell r="AZ42">
            <v>0</v>
          </cell>
          <cell r="BA42">
            <v>0</v>
          </cell>
          <cell r="BB42">
            <v>47.046923076923086</v>
          </cell>
          <cell r="BC42">
            <v>0</v>
          </cell>
          <cell r="BD42">
            <v>0</v>
          </cell>
          <cell r="BE42">
            <v>149.01692307692309</v>
          </cell>
          <cell r="BF42">
            <v>149.01692307692309</v>
          </cell>
          <cell r="BG42">
            <v>0</v>
          </cell>
          <cell r="BH42">
            <v>0</v>
          </cell>
          <cell r="BI42">
            <v>149.01692307692309</v>
          </cell>
          <cell r="BJ42">
            <v>0</v>
          </cell>
          <cell r="BK42">
            <v>6281.1828894895052</v>
          </cell>
          <cell r="BL42">
            <v>606.13414883573728</v>
          </cell>
          <cell r="BM42">
            <v>75.374194673874058</v>
          </cell>
          <cell r="BN42">
            <v>658.1926869672692</v>
          </cell>
          <cell r="BO42">
            <v>406.09124319303385</v>
          </cell>
          <cell r="BP42">
            <v>0</v>
          </cell>
          <cell r="BQ42">
            <v>34.122697803840779</v>
          </cell>
          <cell r="BR42">
            <v>0</v>
          </cell>
          <cell r="BS42">
            <v>0</v>
          </cell>
          <cell r="BT42">
            <v>0</v>
          </cell>
          <cell r="BU42">
            <v>1779.9149714737553</v>
          </cell>
          <cell r="BV42">
            <v>0</v>
          </cell>
          <cell r="BW42">
            <v>0</v>
          </cell>
          <cell r="BX42">
            <v>0</v>
          </cell>
          <cell r="BZ42">
            <v>2.9000000000000001E-2</v>
          </cell>
          <cell r="CA42">
            <v>182.15430379519566</v>
          </cell>
          <cell r="CB42">
            <v>8503.1505604019967</v>
          </cell>
          <cell r="CC42">
            <v>0</v>
          </cell>
          <cell r="CD42">
            <v>0</v>
          </cell>
          <cell r="CE42">
            <v>8503.1505604019967</v>
          </cell>
        </row>
        <row r="43">
          <cell r="A43">
            <v>42172</v>
          </cell>
          <cell r="B43">
            <v>51</v>
          </cell>
          <cell r="C43" t="str">
            <v>Wed</v>
          </cell>
          <cell r="AG43">
            <v>0</v>
          </cell>
          <cell r="AH43">
            <v>149.01692307692309</v>
          </cell>
          <cell r="AI43">
            <v>0</v>
          </cell>
          <cell r="AJ43">
            <v>149.01692307692309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83.16</v>
          </cell>
          <cell r="AW43">
            <v>0</v>
          </cell>
          <cell r="AX43">
            <v>6.27</v>
          </cell>
          <cell r="AY43">
            <v>12.54</v>
          </cell>
          <cell r="AZ43">
            <v>0</v>
          </cell>
          <cell r="BA43">
            <v>0</v>
          </cell>
          <cell r="BB43">
            <v>47.046923076923086</v>
          </cell>
          <cell r="BC43">
            <v>0</v>
          </cell>
          <cell r="BD43">
            <v>0</v>
          </cell>
          <cell r="BE43">
            <v>149.01692307692309</v>
          </cell>
          <cell r="BF43">
            <v>149.01692307692309</v>
          </cell>
          <cell r="BG43">
            <v>0</v>
          </cell>
          <cell r="BH43">
            <v>0</v>
          </cell>
          <cell r="BI43">
            <v>149.01692307692309</v>
          </cell>
          <cell r="BJ43">
            <v>0</v>
          </cell>
          <cell r="BK43">
            <v>6281.1828894895052</v>
          </cell>
          <cell r="BL43">
            <v>606.13414883573728</v>
          </cell>
          <cell r="BM43">
            <v>75.374194673874058</v>
          </cell>
          <cell r="BN43">
            <v>658.1926869672692</v>
          </cell>
          <cell r="BO43">
            <v>406.09124319303385</v>
          </cell>
          <cell r="BP43">
            <v>0</v>
          </cell>
          <cell r="BQ43">
            <v>34.122697803840779</v>
          </cell>
          <cell r="BR43">
            <v>0</v>
          </cell>
          <cell r="BS43">
            <v>0</v>
          </cell>
          <cell r="BT43">
            <v>0</v>
          </cell>
          <cell r="BU43">
            <v>1779.9149714737553</v>
          </cell>
          <cell r="BV43">
            <v>0</v>
          </cell>
          <cell r="BW43">
            <v>0</v>
          </cell>
          <cell r="BX43">
            <v>0</v>
          </cell>
          <cell r="BZ43">
            <v>2.9000000000000001E-2</v>
          </cell>
          <cell r="CA43">
            <v>182.15430379519566</v>
          </cell>
          <cell r="CB43">
            <v>8503.1505604019967</v>
          </cell>
          <cell r="CC43">
            <v>0</v>
          </cell>
          <cell r="CD43">
            <v>0</v>
          </cell>
          <cell r="CE43">
            <v>8503.1505604019967</v>
          </cell>
        </row>
        <row r="44">
          <cell r="A44">
            <v>42173</v>
          </cell>
          <cell r="B44">
            <v>51</v>
          </cell>
          <cell r="C44" t="str">
            <v>Thu</v>
          </cell>
          <cell r="AG44">
            <v>0</v>
          </cell>
          <cell r="AH44">
            <v>149.01692307692309</v>
          </cell>
          <cell r="AI44">
            <v>0</v>
          </cell>
          <cell r="AJ44">
            <v>149.01692307692309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83.16</v>
          </cell>
          <cell r="AW44">
            <v>0</v>
          </cell>
          <cell r="AX44">
            <v>6.27</v>
          </cell>
          <cell r="AY44">
            <v>12.54</v>
          </cell>
          <cell r="AZ44">
            <v>0</v>
          </cell>
          <cell r="BA44">
            <v>0</v>
          </cell>
          <cell r="BB44">
            <v>47.046923076923086</v>
          </cell>
          <cell r="BC44">
            <v>0</v>
          </cell>
          <cell r="BD44">
            <v>0</v>
          </cell>
          <cell r="BE44">
            <v>149.01692307692309</v>
          </cell>
          <cell r="BF44">
            <v>149.01692307692309</v>
          </cell>
          <cell r="BG44">
            <v>0</v>
          </cell>
          <cell r="BH44">
            <v>0</v>
          </cell>
          <cell r="BI44">
            <v>149.01692307692309</v>
          </cell>
          <cell r="BJ44">
            <v>0</v>
          </cell>
          <cell r="BK44">
            <v>6281.1828894895052</v>
          </cell>
          <cell r="BL44">
            <v>606.13414883573728</v>
          </cell>
          <cell r="BM44">
            <v>75.374194673874058</v>
          </cell>
          <cell r="BN44">
            <v>658.1926869672692</v>
          </cell>
          <cell r="BO44">
            <v>406.09124319303385</v>
          </cell>
          <cell r="BP44">
            <v>0</v>
          </cell>
          <cell r="BQ44">
            <v>34.122697803840779</v>
          </cell>
          <cell r="BR44">
            <v>0</v>
          </cell>
          <cell r="BS44">
            <v>0</v>
          </cell>
          <cell r="BT44">
            <v>0</v>
          </cell>
          <cell r="BU44">
            <v>1779.9149714737553</v>
          </cell>
          <cell r="BV44">
            <v>0</v>
          </cell>
          <cell r="BW44">
            <v>0</v>
          </cell>
          <cell r="BX44">
            <v>0</v>
          </cell>
          <cell r="BZ44">
            <v>2.9000000000000001E-2</v>
          </cell>
          <cell r="CA44">
            <v>182.15430379519566</v>
          </cell>
          <cell r="CB44">
            <v>8503.1505604019967</v>
          </cell>
          <cell r="CC44">
            <v>0</v>
          </cell>
          <cell r="CD44">
            <v>0</v>
          </cell>
          <cell r="CE44">
            <v>8503.1505604019967</v>
          </cell>
        </row>
        <row r="45">
          <cell r="A45">
            <v>42174</v>
          </cell>
          <cell r="B45">
            <v>51</v>
          </cell>
          <cell r="C45" t="str">
            <v>Fri</v>
          </cell>
          <cell r="AG45">
            <v>0</v>
          </cell>
          <cell r="AH45">
            <v>149.01692307692309</v>
          </cell>
          <cell r="AI45">
            <v>0</v>
          </cell>
          <cell r="AJ45">
            <v>149.01692307692309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83.16</v>
          </cell>
          <cell r="AW45">
            <v>0</v>
          </cell>
          <cell r="AX45">
            <v>6.27</v>
          </cell>
          <cell r="AY45">
            <v>12.54</v>
          </cell>
          <cell r="AZ45">
            <v>0</v>
          </cell>
          <cell r="BA45">
            <v>0</v>
          </cell>
          <cell r="BB45">
            <v>47.046923076923086</v>
          </cell>
          <cell r="BC45">
            <v>0</v>
          </cell>
          <cell r="BD45">
            <v>0</v>
          </cell>
          <cell r="BE45">
            <v>149.01692307692309</v>
          </cell>
          <cell r="BF45">
            <v>149.01692307692309</v>
          </cell>
          <cell r="BG45">
            <v>0</v>
          </cell>
          <cell r="BH45">
            <v>0</v>
          </cell>
          <cell r="BI45">
            <v>149.01692307692309</v>
          </cell>
          <cell r="BJ45">
            <v>0</v>
          </cell>
          <cell r="BK45">
            <v>6281.1828894895052</v>
          </cell>
          <cell r="BL45">
            <v>606.13414883573728</v>
          </cell>
          <cell r="BM45">
            <v>75.374194673874058</v>
          </cell>
          <cell r="BN45">
            <v>658.1926869672692</v>
          </cell>
          <cell r="BO45">
            <v>406.09124319303385</v>
          </cell>
          <cell r="BP45">
            <v>0</v>
          </cell>
          <cell r="BQ45">
            <v>34.122697803840779</v>
          </cell>
          <cell r="BR45">
            <v>0</v>
          </cell>
          <cell r="BS45">
            <v>0</v>
          </cell>
          <cell r="BT45">
            <v>0</v>
          </cell>
          <cell r="BU45">
            <v>1779.9149714737553</v>
          </cell>
          <cell r="BV45">
            <v>0</v>
          </cell>
          <cell r="BW45">
            <v>0</v>
          </cell>
          <cell r="BX45">
            <v>0</v>
          </cell>
          <cell r="BZ45">
            <v>2.9000000000000001E-2</v>
          </cell>
          <cell r="CA45">
            <v>182.15430379519566</v>
          </cell>
          <cell r="CB45">
            <v>8503.1505604019967</v>
          </cell>
          <cell r="CC45">
            <v>0</v>
          </cell>
          <cell r="CD45">
            <v>0</v>
          </cell>
          <cell r="CE45">
            <v>8503.1505604019967</v>
          </cell>
        </row>
        <row r="46">
          <cell r="A46">
            <v>42175</v>
          </cell>
          <cell r="B46">
            <v>51</v>
          </cell>
          <cell r="C46" t="str">
            <v>Sat</v>
          </cell>
          <cell r="AG46">
            <v>0</v>
          </cell>
          <cell r="AH46">
            <v>24.836153846153849</v>
          </cell>
          <cell r="AI46">
            <v>0</v>
          </cell>
          <cell r="AJ46">
            <v>24.836153846153849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13.86</v>
          </cell>
          <cell r="AW46">
            <v>0</v>
          </cell>
          <cell r="AX46">
            <v>1.0449999999999999</v>
          </cell>
          <cell r="AY46">
            <v>2.09</v>
          </cell>
          <cell r="AZ46">
            <v>0</v>
          </cell>
          <cell r="BA46">
            <v>0</v>
          </cell>
          <cell r="BB46">
            <v>7.8411538461538477</v>
          </cell>
          <cell r="BC46">
            <v>0</v>
          </cell>
          <cell r="BD46">
            <v>0</v>
          </cell>
          <cell r="BE46">
            <v>24.836153846153849</v>
          </cell>
          <cell r="BF46">
            <v>24.836153846153849</v>
          </cell>
          <cell r="BG46">
            <v>0</v>
          </cell>
          <cell r="BH46">
            <v>0</v>
          </cell>
          <cell r="BI46">
            <v>24.836153846153849</v>
          </cell>
          <cell r="BJ46">
            <v>0</v>
          </cell>
          <cell r="BK46">
            <v>1046.8638149149176</v>
          </cell>
          <cell r="BL46">
            <v>101.02235813928955</v>
          </cell>
          <cell r="BM46">
            <v>12.562365778979011</v>
          </cell>
          <cell r="BN46">
            <v>109.69878116121154</v>
          </cell>
          <cell r="BO46">
            <v>67.681873865505636</v>
          </cell>
          <cell r="BP46">
            <v>0</v>
          </cell>
          <cell r="BQ46">
            <v>5.6871163006401302</v>
          </cell>
          <cell r="BR46">
            <v>0</v>
          </cell>
          <cell r="BS46">
            <v>0</v>
          </cell>
          <cell r="BT46">
            <v>0</v>
          </cell>
          <cell r="BU46">
            <v>296.65249524562586</v>
          </cell>
          <cell r="BV46">
            <v>0</v>
          </cell>
          <cell r="BW46">
            <v>0</v>
          </cell>
          <cell r="BX46">
            <v>0</v>
          </cell>
          <cell r="BZ46">
            <v>2.9000000000000001E-2</v>
          </cell>
          <cell r="CA46">
            <v>30.359050632532611</v>
          </cell>
          <cell r="CB46">
            <v>1417.1917600669997</v>
          </cell>
          <cell r="CC46">
            <v>0</v>
          </cell>
          <cell r="CD46">
            <v>0</v>
          </cell>
          <cell r="CE46">
            <v>1417.1917600669997</v>
          </cell>
        </row>
        <row r="47">
          <cell r="A47">
            <v>42176</v>
          </cell>
          <cell r="B47">
            <v>51</v>
          </cell>
          <cell r="C47" t="str">
            <v>Sun</v>
          </cell>
          <cell r="AG47">
            <v>0</v>
          </cell>
          <cell r="AH47">
            <v>41.393589743589757</v>
          </cell>
          <cell r="AI47">
            <v>0</v>
          </cell>
          <cell r="AJ47">
            <v>41.393589743589757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23.1</v>
          </cell>
          <cell r="AW47">
            <v>0</v>
          </cell>
          <cell r="AX47">
            <v>1.7416666666666665</v>
          </cell>
          <cell r="AY47">
            <v>3.4833333333333329</v>
          </cell>
          <cell r="AZ47">
            <v>0</v>
          </cell>
          <cell r="BA47">
            <v>0</v>
          </cell>
          <cell r="BB47">
            <v>13.068589743589747</v>
          </cell>
          <cell r="BC47">
            <v>0</v>
          </cell>
          <cell r="BD47">
            <v>0</v>
          </cell>
          <cell r="BE47">
            <v>41.393589743589757</v>
          </cell>
          <cell r="BF47">
            <v>41.393589743589757</v>
          </cell>
          <cell r="BG47">
            <v>0</v>
          </cell>
          <cell r="BH47">
            <v>0</v>
          </cell>
          <cell r="BI47">
            <v>41.393589743589757</v>
          </cell>
          <cell r="BJ47">
            <v>0</v>
          </cell>
          <cell r="BK47">
            <v>1744.7730248581961</v>
          </cell>
          <cell r="BL47">
            <v>168.37059689881593</v>
          </cell>
          <cell r="BM47">
            <v>20.937276298298354</v>
          </cell>
          <cell r="BN47">
            <v>182.8313019353526</v>
          </cell>
          <cell r="BO47">
            <v>112.80312310917607</v>
          </cell>
          <cell r="BP47">
            <v>0</v>
          </cell>
          <cell r="BQ47">
            <v>9.4785271677335512</v>
          </cell>
          <cell r="BR47">
            <v>0</v>
          </cell>
          <cell r="BS47">
            <v>0</v>
          </cell>
          <cell r="BT47">
            <v>0</v>
          </cell>
          <cell r="BU47">
            <v>494.42082540937645</v>
          </cell>
          <cell r="BV47">
            <v>0</v>
          </cell>
          <cell r="BW47">
            <v>0</v>
          </cell>
          <cell r="BX47">
            <v>0</v>
          </cell>
          <cell r="BZ47">
            <v>2.9000000000000001E-2</v>
          </cell>
          <cell r="CA47">
            <v>50.598417720887689</v>
          </cell>
          <cell r="CB47">
            <v>2361.9862667783327</v>
          </cell>
          <cell r="CC47">
            <v>0</v>
          </cell>
          <cell r="CD47">
            <v>0</v>
          </cell>
          <cell r="CE47">
            <v>2361.9862667783327</v>
          </cell>
        </row>
        <row r="48">
          <cell r="A48">
            <v>42177</v>
          </cell>
          <cell r="B48">
            <v>52</v>
          </cell>
          <cell r="C48" t="str">
            <v>Mon</v>
          </cell>
          <cell r="AG48">
            <v>0</v>
          </cell>
          <cell r="AH48">
            <v>149.01692307692309</v>
          </cell>
          <cell r="AI48">
            <v>0</v>
          </cell>
          <cell r="AJ48">
            <v>149.01692307692309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83.16</v>
          </cell>
          <cell r="AW48">
            <v>0</v>
          </cell>
          <cell r="AX48">
            <v>6.27</v>
          </cell>
          <cell r="AY48">
            <v>12.54</v>
          </cell>
          <cell r="AZ48">
            <v>0</v>
          </cell>
          <cell r="BA48">
            <v>0</v>
          </cell>
          <cell r="BB48">
            <v>47.046923076923086</v>
          </cell>
          <cell r="BC48">
            <v>0</v>
          </cell>
          <cell r="BD48">
            <v>0</v>
          </cell>
          <cell r="BE48">
            <v>149.01692307692309</v>
          </cell>
          <cell r="BF48">
            <v>149.01692307692309</v>
          </cell>
          <cell r="BG48">
            <v>0</v>
          </cell>
          <cell r="BH48">
            <v>0</v>
          </cell>
          <cell r="BI48">
            <v>149.01692307692309</v>
          </cell>
          <cell r="BJ48">
            <v>0</v>
          </cell>
          <cell r="BK48">
            <v>6281.1828894895052</v>
          </cell>
          <cell r="BL48">
            <v>606.13414883573728</v>
          </cell>
          <cell r="BM48">
            <v>75.374194673874058</v>
          </cell>
          <cell r="BN48">
            <v>658.1926869672692</v>
          </cell>
          <cell r="BO48">
            <v>406.09124319303385</v>
          </cell>
          <cell r="BP48">
            <v>0</v>
          </cell>
          <cell r="BQ48">
            <v>34.122697803840779</v>
          </cell>
          <cell r="BR48">
            <v>0</v>
          </cell>
          <cell r="BS48">
            <v>0</v>
          </cell>
          <cell r="BT48">
            <v>0</v>
          </cell>
          <cell r="BU48">
            <v>1779.9149714737553</v>
          </cell>
          <cell r="BV48">
            <v>0</v>
          </cell>
          <cell r="BW48">
            <v>0</v>
          </cell>
          <cell r="BX48">
            <v>0</v>
          </cell>
          <cell r="BZ48">
            <v>2.9000000000000001E-2</v>
          </cell>
          <cell r="CA48">
            <v>182.15430379519566</v>
          </cell>
          <cell r="CB48">
            <v>8503.1505604019967</v>
          </cell>
          <cell r="CC48">
            <v>0</v>
          </cell>
          <cell r="CD48">
            <v>0</v>
          </cell>
          <cell r="CE48">
            <v>8503.1505604019967</v>
          </cell>
        </row>
        <row r="49">
          <cell r="A49">
            <v>42178</v>
          </cell>
          <cell r="B49">
            <v>52</v>
          </cell>
          <cell r="C49" t="str">
            <v>Tue</v>
          </cell>
          <cell r="AG49">
            <v>0</v>
          </cell>
          <cell r="AH49">
            <v>149.01692307692309</v>
          </cell>
          <cell r="AI49">
            <v>0</v>
          </cell>
          <cell r="AJ49">
            <v>149.01692307692309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83.16</v>
          </cell>
          <cell r="AW49">
            <v>0</v>
          </cell>
          <cell r="AX49">
            <v>6.27</v>
          </cell>
          <cell r="AY49">
            <v>12.54</v>
          </cell>
          <cell r="AZ49">
            <v>0</v>
          </cell>
          <cell r="BA49">
            <v>0</v>
          </cell>
          <cell r="BB49">
            <v>47.046923076923086</v>
          </cell>
          <cell r="BC49">
            <v>0</v>
          </cell>
          <cell r="BD49">
            <v>0</v>
          </cell>
          <cell r="BE49">
            <v>149.01692307692309</v>
          </cell>
          <cell r="BF49">
            <v>149.01692307692309</v>
          </cell>
          <cell r="BG49">
            <v>0</v>
          </cell>
          <cell r="BH49">
            <v>0</v>
          </cell>
          <cell r="BI49">
            <v>149.01692307692309</v>
          </cell>
          <cell r="BJ49">
            <v>0</v>
          </cell>
          <cell r="BK49">
            <v>6281.1828894895052</v>
          </cell>
          <cell r="BL49">
            <v>606.13414883573728</v>
          </cell>
          <cell r="BM49">
            <v>75.374194673874058</v>
          </cell>
          <cell r="BN49">
            <v>658.1926869672692</v>
          </cell>
          <cell r="BO49">
            <v>406.09124319303385</v>
          </cell>
          <cell r="BP49">
            <v>0</v>
          </cell>
          <cell r="BQ49">
            <v>34.122697803840779</v>
          </cell>
          <cell r="BR49">
            <v>0</v>
          </cell>
          <cell r="BS49">
            <v>0</v>
          </cell>
          <cell r="BT49">
            <v>0</v>
          </cell>
          <cell r="BU49">
            <v>1779.9149714737553</v>
          </cell>
          <cell r="BV49">
            <v>0</v>
          </cell>
          <cell r="BW49">
            <v>0</v>
          </cell>
          <cell r="BX49">
            <v>0</v>
          </cell>
          <cell r="BZ49">
            <v>2.9000000000000001E-2</v>
          </cell>
          <cell r="CA49">
            <v>182.15430379519566</v>
          </cell>
          <cell r="CB49">
            <v>8503.1505604019967</v>
          </cell>
          <cell r="CC49">
            <v>0</v>
          </cell>
          <cell r="CD49">
            <v>0</v>
          </cell>
          <cell r="CE49">
            <v>8503.1505604019967</v>
          </cell>
        </row>
        <row r="50">
          <cell r="A50">
            <v>42179</v>
          </cell>
          <cell r="B50">
            <v>52</v>
          </cell>
          <cell r="C50" t="str">
            <v>Wed</v>
          </cell>
          <cell r="AG50">
            <v>0</v>
          </cell>
          <cell r="AH50">
            <v>149.01692307692309</v>
          </cell>
          <cell r="AI50">
            <v>0</v>
          </cell>
          <cell r="AJ50">
            <v>149.01692307692309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83.16</v>
          </cell>
          <cell r="AW50">
            <v>0</v>
          </cell>
          <cell r="AX50">
            <v>6.27</v>
          </cell>
          <cell r="AY50">
            <v>12.54</v>
          </cell>
          <cell r="AZ50">
            <v>0</v>
          </cell>
          <cell r="BA50">
            <v>0</v>
          </cell>
          <cell r="BB50">
            <v>47.046923076923086</v>
          </cell>
          <cell r="BC50">
            <v>0</v>
          </cell>
          <cell r="BD50">
            <v>0</v>
          </cell>
          <cell r="BE50">
            <v>149.01692307692309</v>
          </cell>
          <cell r="BF50">
            <v>149.01692307692309</v>
          </cell>
          <cell r="BG50">
            <v>0</v>
          </cell>
          <cell r="BH50">
            <v>0</v>
          </cell>
          <cell r="BI50">
            <v>149.01692307692309</v>
          </cell>
          <cell r="BJ50">
            <v>0</v>
          </cell>
          <cell r="BK50">
            <v>6281.1828894895052</v>
          </cell>
          <cell r="BL50">
            <v>606.13414883573728</v>
          </cell>
          <cell r="BM50">
            <v>75.374194673874058</v>
          </cell>
          <cell r="BN50">
            <v>658.1926869672692</v>
          </cell>
          <cell r="BO50">
            <v>406.09124319303385</v>
          </cell>
          <cell r="BP50">
            <v>0</v>
          </cell>
          <cell r="BQ50">
            <v>34.122697803840779</v>
          </cell>
          <cell r="BR50">
            <v>0</v>
          </cell>
          <cell r="BS50">
            <v>0</v>
          </cell>
          <cell r="BT50">
            <v>0</v>
          </cell>
          <cell r="BU50">
            <v>1779.9149714737553</v>
          </cell>
          <cell r="BV50">
            <v>0</v>
          </cell>
          <cell r="BW50">
            <v>0</v>
          </cell>
          <cell r="BX50">
            <v>0</v>
          </cell>
          <cell r="BZ50">
            <v>2.9000000000000001E-2</v>
          </cell>
          <cell r="CA50">
            <v>182.15430379519566</v>
          </cell>
          <cell r="CB50">
            <v>8503.1505604019967</v>
          </cell>
          <cell r="CC50">
            <v>0</v>
          </cell>
          <cell r="CD50">
            <v>0</v>
          </cell>
          <cell r="CE50">
            <v>8503.1505604019967</v>
          </cell>
        </row>
        <row r="51">
          <cell r="A51">
            <v>42180</v>
          </cell>
          <cell r="B51">
            <v>52</v>
          </cell>
          <cell r="C51" t="str">
            <v>Thu</v>
          </cell>
          <cell r="AG51">
            <v>0</v>
          </cell>
          <cell r="AH51">
            <v>149.01692307692309</v>
          </cell>
          <cell r="AI51">
            <v>0</v>
          </cell>
          <cell r="AJ51">
            <v>149.01692307692309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83.16</v>
          </cell>
          <cell r="AW51">
            <v>0</v>
          </cell>
          <cell r="AX51">
            <v>6.27</v>
          </cell>
          <cell r="AY51">
            <v>12.54</v>
          </cell>
          <cell r="AZ51">
            <v>0</v>
          </cell>
          <cell r="BA51">
            <v>0</v>
          </cell>
          <cell r="BB51">
            <v>47.046923076923086</v>
          </cell>
          <cell r="BC51">
            <v>0</v>
          </cell>
          <cell r="BD51">
            <v>0</v>
          </cell>
          <cell r="BE51">
            <v>149.01692307692309</v>
          </cell>
          <cell r="BF51">
            <v>149.01692307692309</v>
          </cell>
          <cell r="BG51">
            <v>0</v>
          </cell>
          <cell r="BH51">
            <v>0</v>
          </cell>
          <cell r="BI51">
            <v>149.01692307692309</v>
          </cell>
          <cell r="BJ51">
            <v>0</v>
          </cell>
          <cell r="BK51">
            <v>6281.1828894895052</v>
          </cell>
          <cell r="BL51">
            <v>606.13414883573728</v>
          </cell>
          <cell r="BM51">
            <v>75.374194673874058</v>
          </cell>
          <cell r="BN51">
            <v>658.1926869672692</v>
          </cell>
          <cell r="BO51">
            <v>406.09124319303385</v>
          </cell>
          <cell r="BP51">
            <v>0</v>
          </cell>
          <cell r="BQ51">
            <v>34.122697803840779</v>
          </cell>
          <cell r="BR51">
            <v>0</v>
          </cell>
          <cell r="BS51">
            <v>0</v>
          </cell>
          <cell r="BT51">
            <v>0</v>
          </cell>
          <cell r="BU51">
            <v>1779.9149714737553</v>
          </cell>
          <cell r="BV51">
            <v>0</v>
          </cell>
          <cell r="BW51">
            <v>0</v>
          </cell>
          <cell r="BX51">
            <v>0</v>
          </cell>
          <cell r="BZ51">
            <v>2.9000000000000001E-2</v>
          </cell>
          <cell r="CA51">
            <v>182.15430379519566</v>
          </cell>
          <cell r="CB51">
            <v>8503.1505604019967</v>
          </cell>
          <cell r="CC51">
            <v>0</v>
          </cell>
          <cell r="CD51">
            <v>0</v>
          </cell>
          <cell r="CE51">
            <v>8503.1505604019967</v>
          </cell>
        </row>
        <row r="52">
          <cell r="A52">
            <v>42181</v>
          </cell>
          <cell r="B52">
            <v>52</v>
          </cell>
          <cell r="C52" t="str">
            <v>Fri</v>
          </cell>
          <cell r="AG52">
            <v>0</v>
          </cell>
          <cell r="AH52">
            <v>149.01692307692309</v>
          </cell>
          <cell r="AI52">
            <v>0</v>
          </cell>
          <cell r="AJ52">
            <v>149.01692307692309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83.16</v>
          </cell>
          <cell r="AW52">
            <v>0</v>
          </cell>
          <cell r="AX52">
            <v>6.27</v>
          </cell>
          <cell r="AY52">
            <v>12.54</v>
          </cell>
          <cell r="AZ52">
            <v>0</v>
          </cell>
          <cell r="BA52">
            <v>0</v>
          </cell>
          <cell r="BB52">
            <v>47.046923076923086</v>
          </cell>
          <cell r="BC52">
            <v>0</v>
          </cell>
          <cell r="BD52">
            <v>0</v>
          </cell>
          <cell r="BE52">
            <v>149.01692307692309</v>
          </cell>
          <cell r="BF52">
            <v>149.01692307692309</v>
          </cell>
          <cell r="BG52">
            <v>0</v>
          </cell>
          <cell r="BH52">
            <v>0</v>
          </cell>
          <cell r="BI52">
            <v>149.01692307692309</v>
          </cell>
          <cell r="BJ52">
            <v>0</v>
          </cell>
          <cell r="BK52">
            <v>6281.1828894895052</v>
          </cell>
          <cell r="BL52">
            <v>606.13414883573728</v>
          </cell>
          <cell r="BM52">
            <v>75.374194673874058</v>
          </cell>
          <cell r="BN52">
            <v>658.1926869672692</v>
          </cell>
          <cell r="BO52">
            <v>406.09124319303385</v>
          </cell>
          <cell r="BP52">
            <v>0</v>
          </cell>
          <cell r="BQ52">
            <v>34.122697803840779</v>
          </cell>
          <cell r="BR52">
            <v>0</v>
          </cell>
          <cell r="BS52">
            <v>0</v>
          </cell>
          <cell r="BT52">
            <v>0</v>
          </cell>
          <cell r="BU52">
            <v>1779.9149714737553</v>
          </cell>
          <cell r="BV52">
            <v>0</v>
          </cell>
          <cell r="BW52">
            <v>0</v>
          </cell>
          <cell r="BX52">
            <v>0</v>
          </cell>
          <cell r="BZ52">
            <v>2.9000000000000001E-2</v>
          </cell>
          <cell r="CA52">
            <v>182.15430379519566</v>
          </cell>
          <cell r="CB52">
            <v>8503.1505604019967</v>
          </cell>
          <cell r="CC52">
            <v>0</v>
          </cell>
          <cell r="CD52">
            <v>0</v>
          </cell>
          <cell r="CE52">
            <v>8503.1505604019967</v>
          </cell>
        </row>
        <row r="53">
          <cell r="A53">
            <v>42182</v>
          </cell>
          <cell r="B53">
            <v>52</v>
          </cell>
          <cell r="C53" t="str">
            <v>Sat</v>
          </cell>
          <cell r="AG53">
            <v>0</v>
          </cell>
          <cell r="AH53">
            <v>24.836153846153849</v>
          </cell>
          <cell r="AI53">
            <v>0</v>
          </cell>
          <cell r="AJ53">
            <v>24.836153846153849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13.86</v>
          </cell>
          <cell r="AW53">
            <v>0</v>
          </cell>
          <cell r="AX53">
            <v>1.0449999999999999</v>
          </cell>
          <cell r="AY53">
            <v>2.09</v>
          </cell>
          <cell r="AZ53">
            <v>0</v>
          </cell>
          <cell r="BA53">
            <v>0</v>
          </cell>
          <cell r="BB53">
            <v>7.8411538461538477</v>
          </cell>
          <cell r="BC53">
            <v>0</v>
          </cell>
          <cell r="BD53">
            <v>0</v>
          </cell>
          <cell r="BE53">
            <v>24.836153846153849</v>
          </cell>
          <cell r="BF53">
            <v>24.836153846153849</v>
          </cell>
          <cell r="BG53">
            <v>0</v>
          </cell>
          <cell r="BH53">
            <v>0</v>
          </cell>
          <cell r="BI53">
            <v>24.836153846153849</v>
          </cell>
          <cell r="BJ53">
            <v>0</v>
          </cell>
          <cell r="BK53">
            <v>1046.8638149149176</v>
          </cell>
          <cell r="BL53">
            <v>101.02235813928955</v>
          </cell>
          <cell r="BM53">
            <v>12.562365778979011</v>
          </cell>
          <cell r="BN53">
            <v>109.69878116121154</v>
          </cell>
          <cell r="BO53">
            <v>67.681873865505636</v>
          </cell>
          <cell r="BP53">
            <v>0</v>
          </cell>
          <cell r="BQ53">
            <v>5.6871163006401302</v>
          </cell>
          <cell r="BR53">
            <v>0</v>
          </cell>
          <cell r="BS53">
            <v>0</v>
          </cell>
          <cell r="BT53">
            <v>0</v>
          </cell>
          <cell r="BU53">
            <v>296.65249524562586</v>
          </cell>
          <cell r="BV53">
            <v>0</v>
          </cell>
          <cell r="BW53">
            <v>0</v>
          </cell>
          <cell r="BX53">
            <v>0</v>
          </cell>
          <cell r="BZ53">
            <v>2.9000000000000001E-2</v>
          </cell>
          <cell r="CA53">
            <v>30.359050632532611</v>
          </cell>
          <cell r="CB53">
            <v>1417.1917600669997</v>
          </cell>
          <cell r="CC53">
            <v>0</v>
          </cell>
          <cell r="CD53">
            <v>0</v>
          </cell>
          <cell r="CE53">
            <v>1417.1917600669997</v>
          </cell>
        </row>
        <row r="54">
          <cell r="A54">
            <v>42183</v>
          </cell>
          <cell r="B54">
            <v>52</v>
          </cell>
          <cell r="C54" t="str">
            <v>Sun</v>
          </cell>
          <cell r="AG54">
            <v>0</v>
          </cell>
          <cell r="AH54">
            <v>41.393589743589757</v>
          </cell>
          <cell r="AI54">
            <v>0</v>
          </cell>
          <cell r="AJ54">
            <v>41.393589743589757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23.1</v>
          </cell>
          <cell r="AW54">
            <v>0</v>
          </cell>
          <cell r="AX54">
            <v>1.7416666666666665</v>
          </cell>
          <cell r="AY54">
            <v>3.4833333333333329</v>
          </cell>
          <cell r="AZ54">
            <v>0</v>
          </cell>
          <cell r="BA54">
            <v>0</v>
          </cell>
          <cell r="BB54">
            <v>13.068589743589747</v>
          </cell>
          <cell r="BC54">
            <v>0</v>
          </cell>
          <cell r="BD54">
            <v>0</v>
          </cell>
          <cell r="BE54">
            <v>41.393589743589757</v>
          </cell>
          <cell r="BF54">
            <v>41.393589743589757</v>
          </cell>
          <cell r="BG54">
            <v>0</v>
          </cell>
          <cell r="BH54">
            <v>0</v>
          </cell>
          <cell r="BI54">
            <v>41.393589743589757</v>
          </cell>
          <cell r="BJ54">
            <v>0</v>
          </cell>
          <cell r="BK54">
            <v>1744.7730248581961</v>
          </cell>
          <cell r="BL54">
            <v>168.37059689881593</v>
          </cell>
          <cell r="BM54">
            <v>20.937276298298354</v>
          </cell>
          <cell r="BN54">
            <v>182.8313019353526</v>
          </cell>
          <cell r="BO54">
            <v>112.80312310917607</v>
          </cell>
          <cell r="BP54">
            <v>0</v>
          </cell>
          <cell r="BQ54">
            <v>9.4785271677335512</v>
          </cell>
          <cell r="BR54">
            <v>0</v>
          </cell>
          <cell r="BS54">
            <v>0</v>
          </cell>
          <cell r="BT54">
            <v>0</v>
          </cell>
          <cell r="BU54">
            <v>494.42082540937645</v>
          </cell>
          <cell r="BV54">
            <v>0</v>
          </cell>
          <cell r="BW54">
            <v>0</v>
          </cell>
          <cell r="BX54">
            <v>0</v>
          </cell>
          <cell r="BZ54">
            <v>2.9000000000000001E-2</v>
          </cell>
          <cell r="CA54">
            <v>50.598417720887689</v>
          </cell>
          <cell r="CB54">
            <v>2361.9862667783327</v>
          </cell>
          <cell r="CC54">
            <v>0</v>
          </cell>
          <cell r="CD54">
            <v>0</v>
          </cell>
          <cell r="CE54">
            <v>2361.9862667783327</v>
          </cell>
        </row>
        <row r="55">
          <cell r="A55">
            <v>42184</v>
          </cell>
          <cell r="B55">
            <v>1</v>
          </cell>
          <cell r="C55" t="str">
            <v>Mon</v>
          </cell>
          <cell r="AG55">
            <v>0</v>
          </cell>
          <cell r="AH55">
            <v>149.01692307692309</v>
          </cell>
          <cell r="AI55">
            <v>0</v>
          </cell>
          <cell r="AJ55">
            <v>149.01692307692309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83.16</v>
          </cell>
          <cell r="AW55">
            <v>0</v>
          </cell>
          <cell r="AX55">
            <v>6.27</v>
          </cell>
          <cell r="AY55">
            <v>12.54</v>
          </cell>
          <cell r="AZ55">
            <v>0</v>
          </cell>
          <cell r="BA55">
            <v>0</v>
          </cell>
          <cell r="BB55">
            <v>47.046923076923086</v>
          </cell>
          <cell r="BC55">
            <v>0</v>
          </cell>
          <cell r="BD55">
            <v>0</v>
          </cell>
          <cell r="BE55">
            <v>149.01692307692309</v>
          </cell>
          <cell r="BF55">
            <v>149.01692307692309</v>
          </cell>
          <cell r="BG55">
            <v>0</v>
          </cell>
          <cell r="BH55">
            <v>0</v>
          </cell>
          <cell r="BI55">
            <v>149.01692307692309</v>
          </cell>
          <cell r="BJ55">
            <v>0</v>
          </cell>
          <cell r="BK55">
            <v>6086.8078083875544</v>
          </cell>
          <cell r="BL55">
            <v>587.37695350939896</v>
          </cell>
          <cell r="BM55">
            <v>73.041693700650654</v>
          </cell>
          <cell r="BN55">
            <v>637.8245080492419</v>
          </cell>
          <cell r="BO55">
            <v>393.5244990432144</v>
          </cell>
          <cell r="BP55">
            <v>0</v>
          </cell>
          <cell r="BQ55">
            <v>33.066749860637685</v>
          </cell>
          <cell r="BR55">
            <v>0</v>
          </cell>
          <cell r="BS55">
            <v>0</v>
          </cell>
          <cell r="BT55">
            <v>0</v>
          </cell>
          <cell r="BU55">
            <v>1724.8344041631437</v>
          </cell>
          <cell r="BV55">
            <v>0</v>
          </cell>
          <cell r="BW55">
            <v>0</v>
          </cell>
          <cell r="BX55">
            <v>0</v>
          </cell>
          <cell r="BZ55">
            <v>2.9000000000000001E-2</v>
          </cell>
          <cell r="CA55">
            <v>176.51742644323909</v>
          </cell>
          <cell r="CB55">
            <v>8240.0153183815946</v>
          </cell>
          <cell r="CC55">
            <v>0</v>
          </cell>
          <cell r="CD55">
            <v>0</v>
          </cell>
          <cell r="CE55">
            <v>8240.0153183815946</v>
          </cell>
        </row>
        <row r="56">
          <cell r="A56">
            <v>42185</v>
          </cell>
          <cell r="B56">
            <v>1</v>
          </cell>
          <cell r="C56" t="str">
            <v>Tue</v>
          </cell>
          <cell r="AG56">
            <v>0</v>
          </cell>
          <cell r="AH56">
            <v>149.01692307692309</v>
          </cell>
          <cell r="AI56">
            <v>0</v>
          </cell>
          <cell r="AJ56">
            <v>149.01692307692309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83.16</v>
          </cell>
          <cell r="AW56">
            <v>0</v>
          </cell>
          <cell r="AX56">
            <v>6.27</v>
          </cell>
          <cell r="AY56">
            <v>12.54</v>
          </cell>
          <cell r="AZ56">
            <v>0</v>
          </cell>
          <cell r="BA56">
            <v>0</v>
          </cell>
          <cell r="BB56">
            <v>47.046923076923086</v>
          </cell>
          <cell r="BC56">
            <v>0</v>
          </cell>
          <cell r="BD56">
            <v>0</v>
          </cell>
          <cell r="BE56">
            <v>149.01692307692309</v>
          </cell>
          <cell r="BF56">
            <v>149.01692307692309</v>
          </cell>
          <cell r="BG56">
            <v>0</v>
          </cell>
          <cell r="BH56">
            <v>0</v>
          </cell>
          <cell r="BI56">
            <v>149.01692307692309</v>
          </cell>
          <cell r="BJ56">
            <v>0</v>
          </cell>
          <cell r="BK56">
            <v>6086.8078083875544</v>
          </cell>
          <cell r="BL56">
            <v>587.37695350939896</v>
          </cell>
          <cell r="BM56">
            <v>73.041693700650654</v>
          </cell>
          <cell r="BN56">
            <v>637.8245080492419</v>
          </cell>
          <cell r="BO56">
            <v>393.5244990432144</v>
          </cell>
          <cell r="BP56">
            <v>0</v>
          </cell>
          <cell r="BQ56">
            <v>33.066749860637685</v>
          </cell>
          <cell r="BR56">
            <v>0</v>
          </cell>
          <cell r="BS56">
            <v>0</v>
          </cell>
          <cell r="BT56">
            <v>0</v>
          </cell>
          <cell r="BU56">
            <v>1724.8344041631437</v>
          </cell>
          <cell r="BV56">
            <v>0</v>
          </cell>
          <cell r="BW56">
            <v>0</v>
          </cell>
          <cell r="BX56">
            <v>0</v>
          </cell>
          <cell r="BZ56">
            <v>2.9000000000000001E-2</v>
          </cell>
          <cell r="CA56">
            <v>176.51742644323909</v>
          </cell>
          <cell r="CB56">
            <v>8240.0153183815946</v>
          </cell>
          <cell r="CC56">
            <v>0</v>
          </cell>
          <cell r="CD56">
            <v>0</v>
          </cell>
          <cell r="CE56">
            <v>8240.0153183815946</v>
          </cell>
        </row>
        <row r="57">
          <cell r="A57">
            <v>42186</v>
          </cell>
          <cell r="B57">
            <v>1</v>
          </cell>
          <cell r="C57" t="str">
            <v>Wed</v>
          </cell>
          <cell r="AG57">
            <v>0</v>
          </cell>
          <cell r="AH57">
            <v>149.01692307692309</v>
          </cell>
          <cell r="AI57">
            <v>0</v>
          </cell>
          <cell r="AJ57">
            <v>149.01692307692309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83.16</v>
          </cell>
          <cell r="AW57">
            <v>0</v>
          </cell>
          <cell r="AX57">
            <v>6.27</v>
          </cell>
          <cell r="AY57">
            <v>12.54</v>
          </cell>
          <cell r="AZ57">
            <v>0</v>
          </cell>
          <cell r="BA57">
            <v>0</v>
          </cell>
          <cell r="BB57">
            <v>47.046923076923086</v>
          </cell>
          <cell r="BC57">
            <v>0</v>
          </cell>
          <cell r="BD57">
            <v>0</v>
          </cell>
          <cell r="BE57">
            <v>149.01692307692309</v>
          </cell>
          <cell r="BF57">
            <v>149.01692307692309</v>
          </cell>
          <cell r="BG57">
            <v>0</v>
          </cell>
          <cell r="BH57">
            <v>0</v>
          </cell>
          <cell r="BI57">
            <v>149.01692307692309</v>
          </cell>
          <cell r="BJ57">
            <v>0</v>
          </cell>
          <cell r="BK57">
            <v>6086.8078083875544</v>
          </cell>
          <cell r="BL57">
            <v>587.37695350939896</v>
          </cell>
          <cell r="BM57">
            <v>73.041693700650654</v>
          </cell>
          <cell r="BN57">
            <v>637.8245080492419</v>
          </cell>
          <cell r="BO57">
            <v>393.5244990432144</v>
          </cell>
          <cell r="BP57">
            <v>0</v>
          </cell>
          <cell r="BQ57">
            <v>33.066749860637685</v>
          </cell>
          <cell r="BR57">
            <v>0</v>
          </cell>
          <cell r="BS57">
            <v>0</v>
          </cell>
          <cell r="BT57">
            <v>0</v>
          </cell>
          <cell r="BU57">
            <v>1724.8344041631437</v>
          </cell>
          <cell r="BV57">
            <v>0</v>
          </cell>
          <cell r="BW57">
            <v>0</v>
          </cell>
          <cell r="BX57">
            <v>0</v>
          </cell>
          <cell r="BZ57">
            <v>2.9000000000000001E-2</v>
          </cell>
          <cell r="CA57">
            <v>176.51742644323909</v>
          </cell>
          <cell r="CB57">
            <v>8240.0153183815946</v>
          </cell>
          <cell r="CC57">
            <v>0</v>
          </cell>
          <cell r="CD57">
            <v>0</v>
          </cell>
          <cell r="CE57">
            <v>8240.0153183815946</v>
          </cell>
        </row>
        <row r="58">
          <cell r="A58">
            <v>42187</v>
          </cell>
          <cell r="B58">
            <v>1</v>
          </cell>
          <cell r="C58" t="str">
            <v>Thu</v>
          </cell>
          <cell r="AG58">
            <v>0</v>
          </cell>
          <cell r="AH58">
            <v>149.01692307692309</v>
          </cell>
          <cell r="AI58">
            <v>0</v>
          </cell>
          <cell r="AJ58">
            <v>149.01692307692309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83.16</v>
          </cell>
          <cell r="AW58">
            <v>0</v>
          </cell>
          <cell r="AX58">
            <v>6.27</v>
          </cell>
          <cell r="AY58">
            <v>12.54</v>
          </cell>
          <cell r="AZ58">
            <v>0</v>
          </cell>
          <cell r="BA58">
            <v>0</v>
          </cell>
          <cell r="BB58">
            <v>47.046923076923086</v>
          </cell>
          <cell r="BC58">
            <v>0</v>
          </cell>
          <cell r="BD58">
            <v>0</v>
          </cell>
          <cell r="BE58">
            <v>149.01692307692309</v>
          </cell>
          <cell r="BF58">
            <v>149.01692307692309</v>
          </cell>
          <cell r="BG58">
            <v>0</v>
          </cell>
          <cell r="BH58">
            <v>0</v>
          </cell>
          <cell r="BI58">
            <v>149.01692307692309</v>
          </cell>
          <cell r="BJ58">
            <v>0</v>
          </cell>
          <cell r="BK58">
            <v>6086.8078083875544</v>
          </cell>
          <cell r="BL58">
            <v>587.37695350939896</v>
          </cell>
          <cell r="BM58">
            <v>73.041693700650654</v>
          </cell>
          <cell r="BN58">
            <v>637.8245080492419</v>
          </cell>
          <cell r="BO58">
            <v>393.5244990432144</v>
          </cell>
          <cell r="BP58">
            <v>0</v>
          </cell>
          <cell r="BQ58">
            <v>33.066749860637685</v>
          </cell>
          <cell r="BR58">
            <v>0</v>
          </cell>
          <cell r="BS58">
            <v>0</v>
          </cell>
          <cell r="BT58">
            <v>0</v>
          </cell>
          <cell r="BU58">
            <v>1724.8344041631437</v>
          </cell>
          <cell r="BV58">
            <v>0</v>
          </cell>
          <cell r="BW58">
            <v>0</v>
          </cell>
          <cell r="BX58">
            <v>0</v>
          </cell>
          <cell r="BZ58">
            <v>2.9000000000000001E-2</v>
          </cell>
          <cell r="CA58">
            <v>176.51742644323909</v>
          </cell>
          <cell r="CB58">
            <v>8240.0153183815946</v>
          </cell>
          <cell r="CC58">
            <v>0</v>
          </cell>
          <cell r="CD58">
            <v>0</v>
          </cell>
          <cell r="CE58">
            <v>8240.0153183815946</v>
          </cell>
        </row>
        <row r="59">
          <cell r="A59">
            <v>42188</v>
          </cell>
          <cell r="B59">
            <v>1</v>
          </cell>
          <cell r="C59" t="str">
            <v>Fri</v>
          </cell>
          <cell r="AG59">
            <v>0</v>
          </cell>
          <cell r="AH59">
            <v>149.01692307692309</v>
          </cell>
          <cell r="AI59">
            <v>0</v>
          </cell>
          <cell r="AJ59">
            <v>149.01692307692309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83.16</v>
          </cell>
          <cell r="AW59">
            <v>0</v>
          </cell>
          <cell r="AX59">
            <v>6.27</v>
          </cell>
          <cell r="AY59">
            <v>12.54</v>
          </cell>
          <cell r="AZ59">
            <v>0</v>
          </cell>
          <cell r="BA59">
            <v>0</v>
          </cell>
          <cell r="BB59">
            <v>47.046923076923086</v>
          </cell>
          <cell r="BC59">
            <v>0</v>
          </cell>
          <cell r="BD59">
            <v>0</v>
          </cell>
          <cell r="BE59">
            <v>149.01692307692309</v>
          </cell>
          <cell r="BF59">
            <v>149.01692307692309</v>
          </cell>
          <cell r="BG59">
            <v>0</v>
          </cell>
          <cell r="BH59">
            <v>0</v>
          </cell>
          <cell r="BI59">
            <v>149.01692307692309</v>
          </cell>
          <cell r="BJ59">
            <v>0</v>
          </cell>
          <cell r="BK59">
            <v>6086.8078083875544</v>
          </cell>
          <cell r="BL59">
            <v>587.37695350939896</v>
          </cell>
          <cell r="BM59">
            <v>73.041693700650654</v>
          </cell>
          <cell r="BN59">
            <v>637.8245080492419</v>
          </cell>
          <cell r="BO59">
            <v>393.5244990432144</v>
          </cell>
          <cell r="BP59">
            <v>0</v>
          </cell>
          <cell r="BQ59">
            <v>33.066749860637685</v>
          </cell>
          <cell r="BR59">
            <v>0</v>
          </cell>
          <cell r="BS59">
            <v>0</v>
          </cell>
          <cell r="BT59">
            <v>0</v>
          </cell>
          <cell r="BU59">
            <v>1724.8344041631437</v>
          </cell>
          <cell r="BV59">
            <v>0</v>
          </cell>
          <cell r="BW59">
            <v>0</v>
          </cell>
          <cell r="BX59">
            <v>0</v>
          </cell>
          <cell r="BZ59">
            <v>2.9000000000000001E-2</v>
          </cell>
          <cell r="CA59">
            <v>176.51742644323909</v>
          </cell>
          <cell r="CB59">
            <v>8240.0153183815946</v>
          </cell>
          <cell r="CC59">
            <v>0</v>
          </cell>
          <cell r="CD59">
            <v>0</v>
          </cell>
          <cell r="CE59">
            <v>8240.0153183815946</v>
          </cell>
        </row>
        <row r="60">
          <cell r="A60">
            <v>42189</v>
          </cell>
          <cell r="B60">
            <v>1</v>
          </cell>
          <cell r="C60" t="str">
            <v>Sat</v>
          </cell>
          <cell r="AG60">
            <v>0</v>
          </cell>
          <cell r="AH60">
            <v>24.836153846153849</v>
          </cell>
          <cell r="AI60">
            <v>0</v>
          </cell>
          <cell r="AJ60">
            <v>24.836153846153849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13.86</v>
          </cell>
          <cell r="AW60">
            <v>0</v>
          </cell>
          <cell r="AX60">
            <v>1.0449999999999999</v>
          </cell>
          <cell r="AY60">
            <v>2.09</v>
          </cell>
          <cell r="AZ60">
            <v>0</v>
          </cell>
          <cell r="BA60">
            <v>0</v>
          </cell>
          <cell r="BB60">
            <v>7.8411538461538477</v>
          </cell>
          <cell r="BC60">
            <v>0</v>
          </cell>
          <cell r="BD60">
            <v>0</v>
          </cell>
          <cell r="BE60">
            <v>24.836153846153849</v>
          </cell>
          <cell r="BF60">
            <v>24.836153846153849</v>
          </cell>
          <cell r="BG60">
            <v>0</v>
          </cell>
          <cell r="BH60">
            <v>0</v>
          </cell>
          <cell r="BI60">
            <v>24.836153846153849</v>
          </cell>
          <cell r="BJ60">
            <v>0</v>
          </cell>
          <cell r="BK60">
            <v>1014.4679680645924</v>
          </cell>
          <cell r="BL60">
            <v>97.896158918233169</v>
          </cell>
          <cell r="BM60">
            <v>12.173615616775109</v>
          </cell>
          <cell r="BN60">
            <v>106.30408467487366</v>
          </cell>
          <cell r="BO60">
            <v>65.587416507202406</v>
          </cell>
          <cell r="BP60">
            <v>0</v>
          </cell>
          <cell r="BQ60">
            <v>5.5111249767729467</v>
          </cell>
          <cell r="BR60">
            <v>0</v>
          </cell>
          <cell r="BS60">
            <v>0</v>
          </cell>
          <cell r="BT60">
            <v>0</v>
          </cell>
          <cell r="BU60">
            <v>287.47240069385725</v>
          </cell>
          <cell r="BV60">
            <v>0</v>
          </cell>
          <cell r="BW60">
            <v>0</v>
          </cell>
          <cell r="BX60">
            <v>0</v>
          </cell>
          <cell r="BZ60">
            <v>2.9000000000000001E-2</v>
          </cell>
          <cell r="CA60">
            <v>29.419571073873183</v>
          </cell>
          <cell r="CB60">
            <v>1373.3358863969324</v>
          </cell>
          <cell r="CC60">
            <v>0</v>
          </cell>
          <cell r="CD60">
            <v>0</v>
          </cell>
          <cell r="CE60">
            <v>1373.3358863969324</v>
          </cell>
        </row>
        <row r="61">
          <cell r="A61">
            <v>42190</v>
          </cell>
          <cell r="B61">
            <v>1</v>
          </cell>
          <cell r="C61" t="str">
            <v>Sun</v>
          </cell>
          <cell r="AG61">
            <v>0</v>
          </cell>
          <cell r="AH61">
            <v>41.393589743589757</v>
          </cell>
          <cell r="AI61">
            <v>0</v>
          </cell>
          <cell r="AJ61">
            <v>41.393589743589757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23.1</v>
          </cell>
          <cell r="AW61">
            <v>0</v>
          </cell>
          <cell r="AX61">
            <v>1.7416666666666665</v>
          </cell>
          <cell r="AY61">
            <v>3.4833333333333329</v>
          </cell>
          <cell r="AZ61">
            <v>0</v>
          </cell>
          <cell r="BA61">
            <v>0</v>
          </cell>
          <cell r="BB61">
            <v>13.068589743589747</v>
          </cell>
          <cell r="BC61">
            <v>0</v>
          </cell>
          <cell r="BD61">
            <v>0</v>
          </cell>
          <cell r="BE61">
            <v>41.393589743589757</v>
          </cell>
          <cell r="BF61">
            <v>41.393589743589757</v>
          </cell>
          <cell r="BG61">
            <v>0</v>
          </cell>
          <cell r="BH61">
            <v>0</v>
          </cell>
          <cell r="BI61">
            <v>41.393589743589757</v>
          </cell>
          <cell r="BJ61">
            <v>0</v>
          </cell>
          <cell r="BK61">
            <v>1690.7799467743207</v>
          </cell>
          <cell r="BL61">
            <v>163.16026486372198</v>
          </cell>
          <cell r="BM61">
            <v>20.289359361291851</v>
          </cell>
          <cell r="BN61">
            <v>177.17347445812277</v>
          </cell>
          <cell r="BO61">
            <v>109.31236084533735</v>
          </cell>
          <cell r="BP61">
            <v>0</v>
          </cell>
          <cell r="BQ61">
            <v>9.1852082946215798</v>
          </cell>
          <cell r="BR61">
            <v>0</v>
          </cell>
          <cell r="BS61">
            <v>0</v>
          </cell>
          <cell r="BT61">
            <v>0</v>
          </cell>
          <cell r="BU61">
            <v>479.12066782309552</v>
          </cell>
          <cell r="BV61">
            <v>0</v>
          </cell>
          <cell r="BW61">
            <v>0</v>
          </cell>
          <cell r="BX61">
            <v>0</v>
          </cell>
          <cell r="BZ61">
            <v>2.9000000000000001E-2</v>
          </cell>
          <cell r="CA61">
            <v>49.03261845645531</v>
          </cell>
          <cell r="CB61">
            <v>2288.8931439948879</v>
          </cell>
          <cell r="CC61">
            <v>0</v>
          </cell>
          <cell r="CD61">
            <v>0</v>
          </cell>
          <cell r="CE61">
            <v>2288.8931439948879</v>
          </cell>
        </row>
        <row r="62">
          <cell r="A62">
            <v>42191</v>
          </cell>
          <cell r="B62">
            <v>2</v>
          </cell>
          <cell r="C62" t="str">
            <v>Mon</v>
          </cell>
          <cell r="AG62">
            <v>0</v>
          </cell>
          <cell r="AH62">
            <v>149.01692307692309</v>
          </cell>
          <cell r="AI62">
            <v>0</v>
          </cell>
          <cell r="AJ62">
            <v>149.01692307692309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83.16</v>
          </cell>
          <cell r="AW62">
            <v>0</v>
          </cell>
          <cell r="AX62">
            <v>6.27</v>
          </cell>
          <cell r="AY62">
            <v>12.54</v>
          </cell>
          <cell r="AZ62">
            <v>0</v>
          </cell>
          <cell r="BA62">
            <v>0</v>
          </cell>
          <cell r="BB62">
            <v>47.046923076923086</v>
          </cell>
          <cell r="BC62">
            <v>0</v>
          </cell>
          <cell r="BD62">
            <v>0</v>
          </cell>
          <cell r="BE62">
            <v>149.01692307692309</v>
          </cell>
          <cell r="BF62">
            <v>149.01692307692309</v>
          </cell>
          <cell r="BG62">
            <v>0</v>
          </cell>
          <cell r="BH62">
            <v>0</v>
          </cell>
          <cell r="BI62">
            <v>149.01692307692309</v>
          </cell>
          <cell r="BJ62">
            <v>0</v>
          </cell>
          <cell r="BK62">
            <v>6086.8078083875544</v>
          </cell>
          <cell r="BL62">
            <v>587.37695350939896</v>
          </cell>
          <cell r="BM62">
            <v>73.041693700650654</v>
          </cell>
          <cell r="BN62">
            <v>637.8245080492419</v>
          </cell>
          <cell r="BO62">
            <v>393.5244990432144</v>
          </cell>
          <cell r="BP62">
            <v>0</v>
          </cell>
          <cell r="BQ62">
            <v>33.066749860637685</v>
          </cell>
          <cell r="BR62">
            <v>0</v>
          </cell>
          <cell r="BS62">
            <v>0</v>
          </cell>
          <cell r="BT62">
            <v>0</v>
          </cell>
          <cell r="BU62">
            <v>1724.8344041631437</v>
          </cell>
          <cell r="BV62">
            <v>0</v>
          </cell>
          <cell r="BW62">
            <v>0</v>
          </cell>
          <cell r="BX62">
            <v>0</v>
          </cell>
          <cell r="BZ62">
            <v>2.9000000000000001E-2</v>
          </cell>
          <cell r="CA62">
            <v>176.51742644323909</v>
          </cell>
          <cell r="CB62">
            <v>8240.0153183815946</v>
          </cell>
          <cell r="CC62">
            <v>0</v>
          </cell>
          <cell r="CD62">
            <v>0</v>
          </cell>
          <cell r="CE62">
            <v>8240.0153183815946</v>
          </cell>
        </row>
        <row r="63">
          <cell r="A63">
            <v>42192</v>
          </cell>
          <cell r="B63">
            <v>2</v>
          </cell>
          <cell r="C63" t="str">
            <v>Tue</v>
          </cell>
          <cell r="AG63">
            <v>0</v>
          </cell>
          <cell r="AH63">
            <v>149.01692307692309</v>
          </cell>
          <cell r="AI63">
            <v>0</v>
          </cell>
          <cell r="AJ63">
            <v>149.01692307692309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83.160000000000025</v>
          </cell>
          <cell r="AW63">
            <v>0</v>
          </cell>
          <cell r="AX63">
            <v>6.2699999999999987</v>
          </cell>
          <cell r="AY63">
            <v>12.539999999999997</v>
          </cell>
          <cell r="AZ63">
            <v>0</v>
          </cell>
          <cell r="BA63">
            <v>0</v>
          </cell>
          <cell r="BB63">
            <v>47.046923076923086</v>
          </cell>
          <cell r="BC63">
            <v>0</v>
          </cell>
          <cell r="BD63">
            <v>0</v>
          </cell>
          <cell r="BE63">
            <v>149.01692307692309</v>
          </cell>
          <cell r="BF63">
            <v>149.01692307692309</v>
          </cell>
          <cell r="BG63">
            <v>0</v>
          </cell>
          <cell r="BH63">
            <v>0</v>
          </cell>
          <cell r="BI63">
            <v>149.01692307692309</v>
          </cell>
          <cell r="BJ63">
            <v>0</v>
          </cell>
          <cell r="BK63">
            <v>6086.8078083875544</v>
          </cell>
          <cell r="BL63">
            <v>587.37695350939896</v>
          </cell>
          <cell r="BM63">
            <v>73.041693700650654</v>
          </cell>
          <cell r="BN63">
            <v>637.8245080492419</v>
          </cell>
          <cell r="BO63">
            <v>393.5244990432144</v>
          </cell>
          <cell r="BP63">
            <v>0</v>
          </cell>
          <cell r="BQ63">
            <v>33.066749860637685</v>
          </cell>
          <cell r="BR63">
            <v>0</v>
          </cell>
          <cell r="BS63">
            <v>0</v>
          </cell>
          <cell r="BT63">
            <v>0</v>
          </cell>
          <cell r="BU63">
            <v>1724.8344041631437</v>
          </cell>
          <cell r="BV63">
            <v>0</v>
          </cell>
          <cell r="BW63">
            <v>0</v>
          </cell>
          <cell r="BX63">
            <v>0</v>
          </cell>
          <cell r="BZ63">
            <v>2.9000000000000001E-2</v>
          </cell>
          <cell r="CA63">
            <v>176.51742644323909</v>
          </cell>
          <cell r="CB63">
            <v>8240.0153183815946</v>
          </cell>
          <cell r="CC63">
            <v>0</v>
          </cell>
          <cell r="CD63">
            <v>0</v>
          </cell>
          <cell r="CE63">
            <v>8240.0153183815946</v>
          </cell>
        </row>
        <row r="64">
          <cell r="A64">
            <v>42193</v>
          </cell>
          <cell r="B64">
            <v>2</v>
          </cell>
          <cell r="C64" t="str">
            <v>Wed</v>
          </cell>
          <cell r="AG64">
            <v>0</v>
          </cell>
          <cell r="AH64">
            <v>149.01692307692309</v>
          </cell>
          <cell r="AI64">
            <v>0</v>
          </cell>
          <cell r="AJ64">
            <v>149.01692307692309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83.160000000000025</v>
          </cell>
          <cell r="AW64">
            <v>0</v>
          </cell>
          <cell r="AX64">
            <v>6.2699999999999987</v>
          </cell>
          <cell r="AY64">
            <v>12.539999999999997</v>
          </cell>
          <cell r="AZ64">
            <v>0</v>
          </cell>
          <cell r="BA64">
            <v>0</v>
          </cell>
          <cell r="BB64">
            <v>47.046923076923086</v>
          </cell>
          <cell r="BC64">
            <v>0</v>
          </cell>
          <cell r="BD64">
            <v>0</v>
          </cell>
          <cell r="BE64">
            <v>149.01692307692309</v>
          </cell>
          <cell r="BF64">
            <v>149.01692307692309</v>
          </cell>
          <cell r="BG64">
            <v>0</v>
          </cell>
          <cell r="BH64">
            <v>0</v>
          </cell>
          <cell r="BI64">
            <v>149.01692307692309</v>
          </cell>
          <cell r="BJ64">
            <v>0</v>
          </cell>
          <cell r="BK64">
            <v>6086.8078083875544</v>
          </cell>
          <cell r="BL64">
            <v>587.37695350939896</v>
          </cell>
          <cell r="BM64">
            <v>73.041693700650654</v>
          </cell>
          <cell r="BN64">
            <v>637.8245080492419</v>
          </cell>
          <cell r="BO64">
            <v>393.5244990432144</v>
          </cell>
          <cell r="BP64">
            <v>0</v>
          </cell>
          <cell r="BQ64">
            <v>33.066749860637685</v>
          </cell>
          <cell r="BR64">
            <v>0</v>
          </cell>
          <cell r="BS64">
            <v>0</v>
          </cell>
          <cell r="BT64">
            <v>0</v>
          </cell>
          <cell r="BU64">
            <v>1724.8344041631437</v>
          </cell>
          <cell r="BV64">
            <v>0</v>
          </cell>
          <cell r="BW64">
            <v>0</v>
          </cell>
          <cell r="BX64">
            <v>0</v>
          </cell>
          <cell r="BZ64">
            <v>2.9000000000000001E-2</v>
          </cell>
          <cell r="CA64">
            <v>176.51742644323909</v>
          </cell>
          <cell r="CB64">
            <v>8240.0153183815946</v>
          </cell>
          <cell r="CC64">
            <v>0</v>
          </cell>
          <cell r="CD64">
            <v>0</v>
          </cell>
          <cell r="CE64">
            <v>8240.0153183815946</v>
          </cell>
        </row>
        <row r="65">
          <cell r="A65">
            <v>42194</v>
          </cell>
          <cell r="B65">
            <v>2</v>
          </cell>
          <cell r="C65" t="str">
            <v>Thu</v>
          </cell>
          <cell r="AG65">
            <v>0</v>
          </cell>
          <cell r="AH65">
            <v>149.01692307692309</v>
          </cell>
          <cell r="AI65">
            <v>0</v>
          </cell>
          <cell r="AJ65">
            <v>149.01692307692309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83.160000000000025</v>
          </cell>
          <cell r="AW65">
            <v>0</v>
          </cell>
          <cell r="AX65">
            <v>6.2699999999999987</v>
          </cell>
          <cell r="AY65">
            <v>12.539999999999997</v>
          </cell>
          <cell r="AZ65">
            <v>0</v>
          </cell>
          <cell r="BA65">
            <v>0</v>
          </cell>
          <cell r="BB65">
            <v>47.046923076923086</v>
          </cell>
          <cell r="BC65">
            <v>0</v>
          </cell>
          <cell r="BD65">
            <v>0</v>
          </cell>
          <cell r="BE65">
            <v>149.01692307692309</v>
          </cell>
          <cell r="BF65">
            <v>149.01692307692309</v>
          </cell>
          <cell r="BG65">
            <v>0</v>
          </cell>
          <cell r="BH65">
            <v>0</v>
          </cell>
          <cell r="BI65">
            <v>149.01692307692309</v>
          </cell>
          <cell r="BJ65">
            <v>0</v>
          </cell>
          <cell r="BK65">
            <v>6086.8078083875544</v>
          </cell>
          <cell r="BL65">
            <v>587.37695350939896</v>
          </cell>
          <cell r="BM65">
            <v>73.041693700650654</v>
          </cell>
          <cell r="BN65">
            <v>637.8245080492419</v>
          </cell>
          <cell r="BO65">
            <v>393.5244990432144</v>
          </cell>
          <cell r="BP65">
            <v>0</v>
          </cell>
          <cell r="BQ65">
            <v>33.066749860637685</v>
          </cell>
          <cell r="BR65">
            <v>0</v>
          </cell>
          <cell r="BS65">
            <v>0</v>
          </cell>
          <cell r="BT65">
            <v>0</v>
          </cell>
          <cell r="BU65">
            <v>1724.8344041631437</v>
          </cell>
          <cell r="BV65">
            <v>0</v>
          </cell>
          <cell r="BW65">
            <v>0</v>
          </cell>
          <cell r="BX65">
            <v>0</v>
          </cell>
          <cell r="BZ65">
            <v>2.9000000000000001E-2</v>
          </cell>
          <cell r="CA65">
            <v>176.51742644323909</v>
          </cell>
          <cell r="CB65">
            <v>8240.0153183815946</v>
          </cell>
          <cell r="CC65">
            <v>0</v>
          </cell>
          <cell r="CD65">
            <v>0</v>
          </cell>
          <cell r="CE65">
            <v>8240.0153183815946</v>
          </cell>
        </row>
        <row r="66">
          <cell r="A66">
            <v>42195</v>
          </cell>
          <cell r="B66">
            <v>2</v>
          </cell>
          <cell r="C66" t="str">
            <v>Fri</v>
          </cell>
          <cell r="AG66">
            <v>0</v>
          </cell>
          <cell r="AH66">
            <v>149.01692307692309</v>
          </cell>
          <cell r="AI66">
            <v>0</v>
          </cell>
          <cell r="AJ66">
            <v>149.01692307692309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83.160000000000025</v>
          </cell>
          <cell r="AW66">
            <v>0</v>
          </cell>
          <cell r="AX66">
            <v>6.2699999999999987</v>
          </cell>
          <cell r="AY66">
            <v>12.539999999999997</v>
          </cell>
          <cell r="AZ66">
            <v>0</v>
          </cell>
          <cell r="BA66">
            <v>0</v>
          </cell>
          <cell r="BB66">
            <v>47.046923076923086</v>
          </cell>
          <cell r="BC66">
            <v>0</v>
          </cell>
          <cell r="BD66">
            <v>0</v>
          </cell>
          <cell r="BE66">
            <v>149.01692307692309</v>
          </cell>
          <cell r="BF66">
            <v>149.01692307692309</v>
          </cell>
          <cell r="BG66">
            <v>0</v>
          </cell>
          <cell r="BH66">
            <v>0</v>
          </cell>
          <cell r="BI66">
            <v>149.01692307692309</v>
          </cell>
          <cell r="BJ66">
            <v>0</v>
          </cell>
          <cell r="BK66">
            <v>6086.8078083875544</v>
          </cell>
          <cell r="BL66">
            <v>587.37695350939896</v>
          </cell>
          <cell r="BM66">
            <v>73.041693700650654</v>
          </cell>
          <cell r="BN66">
            <v>637.8245080492419</v>
          </cell>
          <cell r="BO66">
            <v>393.5244990432144</v>
          </cell>
          <cell r="BP66">
            <v>0</v>
          </cell>
          <cell r="BQ66">
            <v>33.066749860637685</v>
          </cell>
          <cell r="BR66">
            <v>0</v>
          </cell>
          <cell r="BS66">
            <v>0</v>
          </cell>
          <cell r="BT66">
            <v>0</v>
          </cell>
          <cell r="BU66">
            <v>1724.8344041631437</v>
          </cell>
          <cell r="BV66">
            <v>0</v>
          </cell>
          <cell r="BW66">
            <v>0</v>
          </cell>
          <cell r="BX66">
            <v>0</v>
          </cell>
          <cell r="BZ66">
            <v>2.9000000000000001E-2</v>
          </cell>
          <cell r="CA66">
            <v>176.51742644323909</v>
          </cell>
          <cell r="CB66">
            <v>8240.0153183815946</v>
          </cell>
          <cell r="CC66">
            <v>0</v>
          </cell>
          <cell r="CD66">
            <v>0</v>
          </cell>
          <cell r="CE66">
            <v>8240.0153183815946</v>
          </cell>
        </row>
        <row r="67">
          <cell r="A67">
            <v>42196</v>
          </cell>
          <cell r="B67">
            <v>2</v>
          </cell>
          <cell r="C67" t="str">
            <v>Sat</v>
          </cell>
          <cell r="AG67">
            <v>0</v>
          </cell>
          <cell r="AH67">
            <v>24.836153846153849</v>
          </cell>
          <cell r="AI67">
            <v>0</v>
          </cell>
          <cell r="AJ67">
            <v>24.836153846153849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13.860000000000005</v>
          </cell>
          <cell r="AW67">
            <v>0</v>
          </cell>
          <cell r="AX67">
            <v>1.0449999999999999</v>
          </cell>
          <cell r="AY67">
            <v>2.09</v>
          </cell>
          <cell r="AZ67">
            <v>0</v>
          </cell>
          <cell r="BA67">
            <v>0</v>
          </cell>
          <cell r="BB67">
            <v>7.8411538461538477</v>
          </cell>
          <cell r="BC67">
            <v>0</v>
          </cell>
          <cell r="BD67">
            <v>0</v>
          </cell>
          <cell r="BE67">
            <v>24.836153846153849</v>
          </cell>
          <cell r="BF67">
            <v>24.836153846153849</v>
          </cell>
          <cell r="BG67">
            <v>0</v>
          </cell>
          <cell r="BH67">
            <v>0</v>
          </cell>
          <cell r="BI67">
            <v>24.836153846153849</v>
          </cell>
          <cell r="BJ67">
            <v>0</v>
          </cell>
          <cell r="BK67">
            <v>1014.4679680645924</v>
          </cell>
          <cell r="BL67">
            <v>97.896158918233169</v>
          </cell>
          <cell r="BM67">
            <v>12.173615616775109</v>
          </cell>
          <cell r="BN67">
            <v>106.30408467487366</v>
          </cell>
          <cell r="BO67">
            <v>65.587416507202406</v>
          </cell>
          <cell r="BP67">
            <v>0</v>
          </cell>
          <cell r="BQ67">
            <v>5.5111249767729467</v>
          </cell>
          <cell r="BR67">
            <v>0</v>
          </cell>
          <cell r="BS67">
            <v>0</v>
          </cell>
          <cell r="BT67">
            <v>0</v>
          </cell>
          <cell r="BU67">
            <v>287.47240069385725</v>
          </cell>
          <cell r="BV67">
            <v>0</v>
          </cell>
          <cell r="BW67">
            <v>0</v>
          </cell>
          <cell r="BX67">
            <v>0</v>
          </cell>
          <cell r="BZ67">
            <v>2.9000000000000001E-2</v>
          </cell>
          <cell r="CA67">
            <v>29.419571073873183</v>
          </cell>
          <cell r="CB67">
            <v>1373.3358863969324</v>
          </cell>
          <cell r="CC67">
            <v>0</v>
          </cell>
          <cell r="CD67">
            <v>0</v>
          </cell>
          <cell r="CE67">
            <v>1373.3358863969324</v>
          </cell>
        </row>
        <row r="68">
          <cell r="A68">
            <v>42197</v>
          </cell>
          <cell r="B68">
            <v>2</v>
          </cell>
          <cell r="C68" t="str">
            <v>Sun</v>
          </cell>
          <cell r="AG68">
            <v>0</v>
          </cell>
          <cell r="AH68">
            <v>41.393589743589757</v>
          </cell>
          <cell r="AI68">
            <v>0</v>
          </cell>
          <cell r="AJ68">
            <v>41.393589743589757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23.100000000000009</v>
          </cell>
          <cell r="AW68">
            <v>0</v>
          </cell>
          <cell r="AX68">
            <v>1.7416666666666665</v>
          </cell>
          <cell r="AY68">
            <v>3.4833333333333329</v>
          </cell>
          <cell r="AZ68">
            <v>0</v>
          </cell>
          <cell r="BA68">
            <v>0</v>
          </cell>
          <cell r="BB68">
            <v>13.068589743589747</v>
          </cell>
          <cell r="BC68">
            <v>0</v>
          </cell>
          <cell r="BD68">
            <v>0</v>
          </cell>
          <cell r="BE68">
            <v>41.393589743589757</v>
          </cell>
          <cell r="BF68">
            <v>41.393589743589757</v>
          </cell>
          <cell r="BG68">
            <v>0</v>
          </cell>
          <cell r="BH68">
            <v>0</v>
          </cell>
          <cell r="BI68">
            <v>41.393589743589757</v>
          </cell>
          <cell r="BJ68">
            <v>0</v>
          </cell>
          <cell r="BK68">
            <v>1690.7799467743207</v>
          </cell>
          <cell r="BL68">
            <v>163.16026486372198</v>
          </cell>
          <cell r="BM68">
            <v>20.289359361291851</v>
          </cell>
          <cell r="BN68">
            <v>177.17347445812277</v>
          </cell>
          <cell r="BO68">
            <v>109.31236084533735</v>
          </cell>
          <cell r="BP68">
            <v>0</v>
          </cell>
          <cell r="BQ68">
            <v>9.1852082946215798</v>
          </cell>
          <cell r="BR68">
            <v>0</v>
          </cell>
          <cell r="BS68">
            <v>0</v>
          </cell>
          <cell r="BT68">
            <v>0</v>
          </cell>
          <cell r="BU68">
            <v>479.12066782309552</v>
          </cell>
          <cell r="BV68">
            <v>0</v>
          </cell>
          <cell r="BW68">
            <v>0</v>
          </cell>
          <cell r="BX68">
            <v>0</v>
          </cell>
          <cell r="BZ68">
            <v>2.9000000000000001E-2</v>
          </cell>
          <cell r="CA68">
            <v>49.03261845645531</v>
          </cell>
          <cell r="CB68">
            <v>2288.8931439948879</v>
          </cell>
          <cell r="CC68">
            <v>0</v>
          </cell>
          <cell r="CD68">
            <v>0</v>
          </cell>
          <cell r="CE68">
            <v>2288.8931439948879</v>
          </cell>
        </row>
        <row r="69">
          <cell r="A69">
            <v>42198</v>
          </cell>
          <cell r="B69">
            <v>3</v>
          </cell>
          <cell r="C69" t="str">
            <v>Mon</v>
          </cell>
          <cell r="AG69">
            <v>0</v>
          </cell>
          <cell r="AH69">
            <v>149.01692307692309</v>
          </cell>
          <cell r="AI69">
            <v>0</v>
          </cell>
          <cell r="AJ69">
            <v>149.01692307692309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83.160000000000025</v>
          </cell>
          <cell r="AW69">
            <v>0</v>
          </cell>
          <cell r="AX69">
            <v>6.2699999999999987</v>
          </cell>
          <cell r="AY69">
            <v>12.539999999999997</v>
          </cell>
          <cell r="AZ69">
            <v>0</v>
          </cell>
          <cell r="BA69">
            <v>0</v>
          </cell>
          <cell r="BB69">
            <v>47.046923076923086</v>
          </cell>
          <cell r="BC69">
            <v>0</v>
          </cell>
          <cell r="BD69">
            <v>0</v>
          </cell>
          <cell r="BE69">
            <v>149.01692307692309</v>
          </cell>
          <cell r="BF69">
            <v>149.01692307692309</v>
          </cell>
          <cell r="BG69">
            <v>0</v>
          </cell>
          <cell r="BH69">
            <v>0</v>
          </cell>
          <cell r="BI69">
            <v>149.01692307692309</v>
          </cell>
          <cell r="BJ69">
            <v>0</v>
          </cell>
          <cell r="BK69">
            <v>6086.8078083875544</v>
          </cell>
          <cell r="BL69">
            <v>587.37695350939896</v>
          </cell>
          <cell r="BM69">
            <v>73.041693700650654</v>
          </cell>
          <cell r="BN69">
            <v>637.8245080492419</v>
          </cell>
          <cell r="BO69">
            <v>393.5244990432144</v>
          </cell>
          <cell r="BP69">
            <v>0</v>
          </cell>
          <cell r="BQ69">
            <v>33.066749860637685</v>
          </cell>
          <cell r="BR69">
            <v>0</v>
          </cell>
          <cell r="BS69">
            <v>0</v>
          </cell>
          <cell r="BT69">
            <v>0</v>
          </cell>
          <cell r="BU69">
            <v>1724.8344041631437</v>
          </cell>
          <cell r="BV69">
            <v>0</v>
          </cell>
          <cell r="BW69">
            <v>0</v>
          </cell>
          <cell r="BX69">
            <v>0</v>
          </cell>
          <cell r="BZ69">
            <v>2.9000000000000001E-2</v>
          </cell>
          <cell r="CA69">
            <v>176.51742644323909</v>
          </cell>
          <cell r="CB69">
            <v>8240.0153183815946</v>
          </cell>
          <cell r="CC69">
            <v>0</v>
          </cell>
          <cell r="CD69">
            <v>0</v>
          </cell>
          <cell r="CE69">
            <v>8240.0153183815946</v>
          </cell>
        </row>
        <row r="70">
          <cell r="A70">
            <v>42199</v>
          </cell>
          <cell r="B70">
            <v>3</v>
          </cell>
          <cell r="C70" t="str">
            <v>Tue</v>
          </cell>
          <cell r="AG70">
            <v>0</v>
          </cell>
          <cell r="AH70">
            <v>149.01692307692309</v>
          </cell>
          <cell r="AI70">
            <v>0</v>
          </cell>
          <cell r="AJ70">
            <v>149.01692307692309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83.160000000000025</v>
          </cell>
          <cell r="AW70">
            <v>0</v>
          </cell>
          <cell r="AX70">
            <v>6.2699999999999987</v>
          </cell>
          <cell r="AY70">
            <v>12.539999999999997</v>
          </cell>
          <cell r="AZ70">
            <v>0</v>
          </cell>
          <cell r="BA70">
            <v>0</v>
          </cell>
          <cell r="BB70">
            <v>47.046923076923086</v>
          </cell>
          <cell r="BC70">
            <v>0</v>
          </cell>
          <cell r="BD70">
            <v>0</v>
          </cell>
          <cell r="BE70">
            <v>149.01692307692309</v>
          </cell>
          <cell r="BF70">
            <v>149.01692307692309</v>
          </cell>
          <cell r="BG70">
            <v>0</v>
          </cell>
          <cell r="BH70">
            <v>0</v>
          </cell>
          <cell r="BI70">
            <v>149.01692307692309</v>
          </cell>
          <cell r="BJ70">
            <v>0</v>
          </cell>
          <cell r="BK70">
            <v>6086.8078083875544</v>
          </cell>
          <cell r="BL70">
            <v>587.37695350939896</v>
          </cell>
          <cell r="BM70">
            <v>73.041693700650654</v>
          </cell>
          <cell r="BN70">
            <v>637.8245080492419</v>
          </cell>
          <cell r="BO70">
            <v>393.5244990432144</v>
          </cell>
          <cell r="BP70">
            <v>0</v>
          </cell>
          <cell r="BQ70">
            <v>33.066749860637685</v>
          </cell>
          <cell r="BR70">
            <v>0</v>
          </cell>
          <cell r="BS70">
            <v>0</v>
          </cell>
          <cell r="BT70">
            <v>0</v>
          </cell>
          <cell r="BU70">
            <v>1724.8344041631437</v>
          </cell>
          <cell r="BV70">
            <v>0</v>
          </cell>
          <cell r="BW70">
            <v>0</v>
          </cell>
          <cell r="BX70">
            <v>0</v>
          </cell>
          <cell r="BZ70">
            <v>2.9000000000000001E-2</v>
          </cell>
          <cell r="CA70">
            <v>176.51742644323909</v>
          </cell>
          <cell r="CB70">
            <v>8240.0153183815946</v>
          </cell>
          <cell r="CC70">
            <v>0</v>
          </cell>
          <cell r="CD70">
            <v>0</v>
          </cell>
          <cell r="CE70">
            <v>8240.0153183815946</v>
          </cell>
        </row>
        <row r="71">
          <cell r="A71">
            <v>42200</v>
          </cell>
          <cell r="B71">
            <v>3</v>
          </cell>
          <cell r="C71" t="str">
            <v>Wed</v>
          </cell>
          <cell r="AG71">
            <v>0</v>
          </cell>
          <cell r="AH71">
            <v>149.01692307692309</v>
          </cell>
          <cell r="AI71">
            <v>0</v>
          </cell>
          <cell r="AJ71">
            <v>149.01692307692309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83.160000000000025</v>
          </cell>
          <cell r="AW71">
            <v>0</v>
          </cell>
          <cell r="AX71">
            <v>6.2699999999999987</v>
          </cell>
          <cell r="AY71">
            <v>12.539999999999997</v>
          </cell>
          <cell r="AZ71">
            <v>0</v>
          </cell>
          <cell r="BA71">
            <v>0</v>
          </cell>
          <cell r="BB71">
            <v>47.046923076923086</v>
          </cell>
          <cell r="BC71">
            <v>0</v>
          </cell>
          <cell r="BD71">
            <v>0</v>
          </cell>
          <cell r="BE71">
            <v>149.01692307692309</v>
          </cell>
          <cell r="BF71">
            <v>149.01692307692309</v>
          </cell>
          <cell r="BG71">
            <v>0</v>
          </cell>
          <cell r="BH71">
            <v>0</v>
          </cell>
          <cell r="BI71">
            <v>149.01692307692309</v>
          </cell>
          <cell r="BJ71">
            <v>0</v>
          </cell>
          <cell r="BK71">
            <v>6086.8078083875544</v>
          </cell>
          <cell r="BL71">
            <v>587.37695350939896</v>
          </cell>
          <cell r="BM71">
            <v>73.041693700650654</v>
          </cell>
          <cell r="BN71">
            <v>637.8245080492419</v>
          </cell>
          <cell r="BO71">
            <v>393.5244990432144</v>
          </cell>
          <cell r="BP71">
            <v>0</v>
          </cell>
          <cell r="BQ71">
            <v>33.066749860637685</v>
          </cell>
          <cell r="BR71">
            <v>0</v>
          </cell>
          <cell r="BS71">
            <v>0</v>
          </cell>
          <cell r="BT71">
            <v>0</v>
          </cell>
          <cell r="BU71">
            <v>1724.8344041631437</v>
          </cell>
          <cell r="BV71">
            <v>0</v>
          </cell>
          <cell r="BW71">
            <v>0</v>
          </cell>
          <cell r="BX71">
            <v>0</v>
          </cell>
          <cell r="BZ71">
            <v>2.9000000000000001E-2</v>
          </cell>
          <cell r="CA71">
            <v>176.51742644323909</v>
          </cell>
          <cell r="CB71">
            <v>8240.0153183815946</v>
          </cell>
          <cell r="CC71">
            <v>0</v>
          </cell>
          <cell r="CD71">
            <v>0</v>
          </cell>
          <cell r="CE71">
            <v>8240.0153183815946</v>
          </cell>
        </row>
        <row r="72">
          <cell r="A72">
            <v>42201</v>
          </cell>
          <cell r="B72">
            <v>3</v>
          </cell>
          <cell r="C72" t="str">
            <v>Thu</v>
          </cell>
          <cell r="AG72">
            <v>0</v>
          </cell>
          <cell r="AH72">
            <v>149.01692307692309</v>
          </cell>
          <cell r="AI72">
            <v>0</v>
          </cell>
          <cell r="AJ72">
            <v>149.01692307692309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83.160000000000025</v>
          </cell>
          <cell r="AW72">
            <v>0</v>
          </cell>
          <cell r="AX72">
            <v>6.2699999999999987</v>
          </cell>
          <cell r="AY72">
            <v>12.539999999999997</v>
          </cell>
          <cell r="AZ72">
            <v>0</v>
          </cell>
          <cell r="BA72">
            <v>0</v>
          </cell>
          <cell r="BB72">
            <v>47.046923076923086</v>
          </cell>
          <cell r="BC72">
            <v>0</v>
          </cell>
          <cell r="BD72">
            <v>0</v>
          </cell>
          <cell r="BE72">
            <v>149.01692307692309</v>
          </cell>
          <cell r="BF72">
            <v>149.01692307692309</v>
          </cell>
          <cell r="BG72">
            <v>0</v>
          </cell>
          <cell r="BH72">
            <v>0</v>
          </cell>
          <cell r="BI72">
            <v>149.01692307692309</v>
          </cell>
          <cell r="BJ72">
            <v>0</v>
          </cell>
          <cell r="BK72">
            <v>6086.8078083875544</v>
          </cell>
          <cell r="BL72">
            <v>587.37695350939896</v>
          </cell>
          <cell r="BM72">
            <v>73.041693700650654</v>
          </cell>
          <cell r="BN72">
            <v>637.8245080492419</v>
          </cell>
          <cell r="BO72">
            <v>393.5244990432144</v>
          </cell>
          <cell r="BP72">
            <v>0</v>
          </cell>
          <cell r="BQ72">
            <v>33.066749860637685</v>
          </cell>
          <cell r="BR72">
            <v>0</v>
          </cell>
          <cell r="BS72">
            <v>0</v>
          </cell>
          <cell r="BT72">
            <v>0</v>
          </cell>
          <cell r="BU72">
            <v>1724.8344041631437</v>
          </cell>
          <cell r="BV72">
            <v>0</v>
          </cell>
          <cell r="BW72">
            <v>0</v>
          </cell>
          <cell r="BX72">
            <v>0</v>
          </cell>
          <cell r="BZ72">
            <v>2.9000000000000001E-2</v>
          </cell>
          <cell r="CA72">
            <v>176.51742644323909</v>
          </cell>
          <cell r="CB72">
            <v>8240.0153183815946</v>
          </cell>
          <cell r="CC72">
            <v>0</v>
          </cell>
          <cell r="CD72">
            <v>0</v>
          </cell>
          <cell r="CE72">
            <v>8240.0153183815946</v>
          </cell>
        </row>
        <row r="73">
          <cell r="A73">
            <v>42202</v>
          </cell>
          <cell r="B73">
            <v>3</v>
          </cell>
          <cell r="C73" t="str">
            <v>Fri</v>
          </cell>
          <cell r="AG73">
            <v>0</v>
          </cell>
          <cell r="AH73">
            <v>149.01692307692309</v>
          </cell>
          <cell r="AI73">
            <v>0</v>
          </cell>
          <cell r="AJ73">
            <v>149.01692307692309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83.160000000000025</v>
          </cell>
          <cell r="AW73">
            <v>0</v>
          </cell>
          <cell r="AX73">
            <v>6.2699999999999987</v>
          </cell>
          <cell r="AY73">
            <v>12.539999999999997</v>
          </cell>
          <cell r="AZ73">
            <v>0</v>
          </cell>
          <cell r="BA73">
            <v>0</v>
          </cell>
          <cell r="BB73">
            <v>47.046923076923086</v>
          </cell>
          <cell r="BC73">
            <v>0</v>
          </cell>
          <cell r="BD73">
            <v>0</v>
          </cell>
          <cell r="BE73">
            <v>149.01692307692309</v>
          </cell>
          <cell r="BF73">
            <v>149.01692307692309</v>
          </cell>
          <cell r="BG73">
            <v>0</v>
          </cell>
          <cell r="BH73">
            <v>0</v>
          </cell>
          <cell r="BI73">
            <v>149.01692307692309</v>
          </cell>
          <cell r="BJ73">
            <v>0</v>
          </cell>
          <cell r="BK73">
            <v>6086.8078083875544</v>
          </cell>
          <cell r="BL73">
            <v>587.37695350939896</v>
          </cell>
          <cell r="BM73">
            <v>73.041693700650654</v>
          </cell>
          <cell r="BN73">
            <v>637.8245080492419</v>
          </cell>
          <cell r="BO73">
            <v>393.5244990432144</v>
          </cell>
          <cell r="BP73">
            <v>0</v>
          </cell>
          <cell r="BQ73">
            <v>33.066749860637685</v>
          </cell>
          <cell r="BR73">
            <v>0</v>
          </cell>
          <cell r="BS73">
            <v>0</v>
          </cell>
          <cell r="BT73">
            <v>0</v>
          </cell>
          <cell r="BU73">
            <v>1724.8344041631437</v>
          </cell>
          <cell r="BV73">
            <v>0</v>
          </cell>
          <cell r="BW73">
            <v>0</v>
          </cell>
          <cell r="BX73">
            <v>0</v>
          </cell>
          <cell r="BZ73">
            <v>2.9000000000000001E-2</v>
          </cell>
          <cell r="CA73">
            <v>176.51742644323909</v>
          </cell>
          <cell r="CB73">
            <v>8240.0153183815946</v>
          </cell>
          <cell r="CC73">
            <v>0</v>
          </cell>
          <cell r="CD73">
            <v>0</v>
          </cell>
          <cell r="CE73">
            <v>8240.0153183815946</v>
          </cell>
        </row>
        <row r="74">
          <cell r="A74">
            <v>42203</v>
          </cell>
          <cell r="B74">
            <v>3</v>
          </cell>
          <cell r="C74" t="str">
            <v>Sat</v>
          </cell>
          <cell r="AG74">
            <v>0</v>
          </cell>
          <cell r="AH74">
            <v>24.836153846153849</v>
          </cell>
          <cell r="AI74">
            <v>0</v>
          </cell>
          <cell r="AJ74">
            <v>24.836153846153849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13.860000000000005</v>
          </cell>
          <cell r="AW74">
            <v>0</v>
          </cell>
          <cell r="AX74">
            <v>1.0449999999999999</v>
          </cell>
          <cell r="AY74">
            <v>2.09</v>
          </cell>
          <cell r="AZ74">
            <v>0</v>
          </cell>
          <cell r="BA74">
            <v>0</v>
          </cell>
          <cell r="BB74">
            <v>7.8411538461538477</v>
          </cell>
          <cell r="BC74">
            <v>0</v>
          </cell>
          <cell r="BD74">
            <v>0</v>
          </cell>
          <cell r="BE74">
            <v>24.836153846153849</v>
          </cell>
          <cell r="BF74">
            <v>24.836153846153849</v>
          </cell>
          <cell r="BG74">
            <v>0</v>
          </cell>
          <cell r="BH74">
            <v>0</v>
          </cell>
          <cell r="BI74">
            <v>24.836153846153849</v>
          </cell>
          <cell r="BJ74">
            <v>0</v>
          </cell>
          <cell r="BK74">
            <v>1014.4679680645924</v>
          </cell>
          <cell r="BL74">
            <v>97.896158918233169</v>
          </cell>
          <cell r="BM74">
            <v>12.173615616775109</v>
          </cell>
          <cell r="BN74">
            <v>106.30408467487366</v>
          </cell>
          <cell r="BO74">
            <v>65.587416507202406</v>
          </cell>
          <cell r="BP74">
            <v>0</v>
          </cell>
          <cell r="BQ74">
            <v>5.5111249767729467</v>
          </cell>
          <cell r="BR74">
            <v>0</v>
          </cell>
          <cell r="BS74">
            <v>0</v>
          </cell>
          <cell r="BT74">
            <v>0</v>
          </cell>
          <cell r="BU74">
            <v>287.47240069385725</v>
          </cell>
          <cell r="BV74">
            <v>0</v>
          </cell>
          <cell r="BW74">
            <v>0</v>
          </cell>
          <cell r="BX74">
            <v>0</v>
          </cell>
          <cell r="BZ74">
            <v>2.9000000000000001E-2</v>
          </cell>
          <cell r="CA74">
            <v>29.419571073873183</v>
          </cell>
          <cell r="CB74">
            <v>1373.3358863969324</v>
          </cell>
          <cell r="CC74">
            <v>0</v>
          </cell>
          <cell r="CD74">
            <v>0</v>
          </cell>
          <cell r="CE74">
            <v>1373.3358863969324</v>
          </cell>
        </row>
        <row r="75">
          <cell r="A75">
            <v>42204</v>
          </cell>
          <cell r="B75">
            <v>3</v>
          </cell>
          <cell r="C75" t="str">
            <v>Sun</v>
          </cell>
          <cell r="AG75">
            <v>0</v>
          </cell>
          <cell r="AH75">
            <v>41.393589743589757</v>
          </cell>
          <cell r="AI75">
            <v>0</v>
          </cell>
          <cell r="AJ75">
            <v>41.393589743589757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23.100000000000009</v>
          </cell>
          <cell r="AW75">
            <v>0</v>
          </cell>
          <cell r="AX75">
            <v>1.7416666666666665</v>
          </cell>
          <cell r="AY75">
            <v>3.4833333333333329</v>
          </cell>
          <cell r="AZ75">
            <v>0</v>
          </cell>
          <cell r="BA75">
            <v>0</v>
          </cell>
          <cell r="BB75">
            <v>13.068589743589747</v>
          </cell>
          <cell r="BC75">
            <v>0</v>
          </cell>
          <cell r="BD75">
            <v>0</v>
          </cell>
          <cell r="BE75">
            <v>41.393589743589757</v>
          </cell>
          <cell r="BF75">
            <v>41.393589743589757</v>
          </cell>
          <cell r="BG75">
            <v>0</v>
          </cell>
          <cell r="BH75">
            <v>0</v>
          </cell>
          <cell r="BI75">
            <v>41.393589743589757</v>
          </cell>
          <cell r="BJ75">
            <v>0</v>
          </cell>
          <cell r="BK75">
            <v>1690.7799467743207</v>
          </cell>
          <cell r="BL75">
            <v>163.16026486372198</v>
          </cell>
          <cell r="BM75">
            <v>20.289359361291851</v>
          </cell>
          <cell r="BN75">
            <v>177.17347445812277</v>
          </cell>
          <cell r="BO75">
            <v>109.31236084533735</v>
          </cell>
          <cell r="BP75">
            <v>0</v>
          </cell>
          <cell r="BQ75">
            <v>9.1852082946215798</v>
          </cell>
          <cell r="BR75">
            <v>0</v>
          </cell>
          <cell r="BS75">
            <v>0</v>
          </cell>
          <cell r="BT75">
            <v>0</v>
          </cell>
          <cell r="BU75">
            <v>479.12066782309552</v>
          </cell>
          <cell r="BV75">
            <v>0</v>
          </cell>
          <cell r="BW75">
            <v>0</v>
          </cell>
          <cell r="BX75">
            <v>0</v>
          </cell>
          <cell r="BZ75">
            <v>2.9000000000000001E-2</v>
          </cell>
          <cell r="CA75">
            <v>49.03261845645531</v>
          </cell>
          <cell r="CB75">
            <v>2288.8931439948879</v>
          </cell>
          <cell r="CC75">
            <v>0</v>
          </cell>
          <cell r="CD75">
            <v>0</v>
          </cell>
          <cell r="CE75">
            <v>2288.8931439948879</v>
          </cell>
        </row>
        <row r="76">
          <cell r="A76">
            <v>42205</v>
          </cell>
          <cell r="B76">
            <v>4</v>
          </cell>
          <cell r="C76" t="str">
            <v>Mon</v>
          </cell>
          <cell r="AG76">
            <v>0</v>
          </cell>
          <cell r="AH76">
            <v>149.01692307692309</v>
          </cell>
          <cell r="AI76">
            <v>0</v>
          </cell>
          <cell r="AJ76">
            <v>149.01692307692309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83.160000000000025</v>
          </cell>
          <cell r="AW76">
            <v>0</v>
          </cell>
          <cell r="AX76">
            <v>6.2699999999999987</v>
          </cell>
          <cell r="AY76">
            <v>12.539999999999997</v>
          </cell>
          <cell r="AZ76">
            <v>0</v>
          </cell>
          <cell r="BA76">
            <v>0</v>
          </cell>
          <cell r="BB76">
            <v>47.046923076923086</v>
          </cell>
          <cell r="BC76">
            <v>0</v>
          </cell>
          <cell r="BD76">
            <v>0</v>
          </cell>
          <cell r="BE76">
            <v>149.01692307692309</v>
          </cell>
          <cell r="BF76">
            <v>149.01692307692309</v>
          </cell>
          <cell r="BG76">
            <v>0</v>
          </cell>
          <cell r="BH76">
            <v>0</v>
          </cell>
          <cell r="BI76">
            <v>149.01692307692309</v>
          </cell>
          <cell r="BJ76">
            <v>0</v>
          </cell>
          <cell r="BK76">
            <v>6086.8078083875544</v>
          </cell>
          <cell r="BL76">
            <v>587.37695350939896</v>
          </cell>
          <cell r="BM76">
            <v>73.041693700650654</v>
          </cell>
          <cell r="BN76">
            <v>637.8245080492419</v>
          </cell>
          <cell r="BO76">
            <v>393.5244990432144</v>
          </cell>
          <cell r="BP76">
            <v>0</v>
          </cell>
          <cell r="BQ76">
            <v>33.066749860637685</v>
          </cell>
          <cell r="BR76">
            <v>0</v>
          </cell>
          <cell r="BS76">
            <v>0</v>
          </cell>
          <cell r="BT76">
            <v>0</v>
          </cell>
          <cell r="BU76">
            <v>1724.8344041631437</v>
          </cell>
          <cell r="BV76">
            <v>0</v>
          </cell>
          <cell r="BW76">
            <v>0</v>
          </cell>
          <cell r="BX76">
            <v>0</v>
          </cell>
          <cell r="BZ76">
            <v>2.9000000000000001E-2</v>
          </cell>
          <cell r="CA76">
            <v>176.51742644323909</v>
          </cell>
          <cell r="CB76">
            <v>8240.0153183815946</v>
          </cell>
          <cell r="CC76">
            <v>0</v>
          </cell>
          <cell r="CD76">
            <v>0</v>
          </cell>
          <cell r="CE76">
            <v>8240.0153183815946</v>
          </cell>
        </row>
        <row r="77">
          <cell r="A77">
            <v>42206</v>
          </cell>
          <cell r="B77">
            <v>4</v>
          </cell>
          <cell r="C77" t="str">
            <v>Tue</v>
          </cell>
          <cell r="AG77">
            <v>0</v>
          </cell>
          <cell r="AH77">
            <v>149.01692307692309</v>
          </cell>
          <cell r="AI77">
            <v>0</v>
          </cell>
          <cell r="AJ77">
            <v>149.01692307692309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83.160000000000025</v>
          </cell>
          <cell r="AW77">
            <v>0</v>
          </cell>
          <cell r="AX77">
            <v>6.2699999999999987</v>
          </cell>
          <cell r="AY77">
            <v>12.539999999999997</v>
          </cell>
          <cell r="AZ77">
            <v>0</v>
          </cell>
          <cell r="BA77">
            <v>0</v>
          </cell>
          <cell r="BB77">
            <v>47.046923076923086</v>
          </cell>
          <cell r="BC77">
            <v>0</v>
          </cell>
          <cell r="BD77">
            <v>0</v>
          </cell>
          <cell r="BE77">
            <v>149.01692307692309</v>
          </cell>
          <cell r="BF77">
            <v>149.01692307692309</v>
          </cell>
          <cell r="BG77">
            <v>0</v>
          </cell>
          <cell r="BH77">
            <v>0</v>
          </cell>
          <cell r="BI77">
            <v>149.01692307692309</v>
          </cell>
          <cell r="BJ77">
            <v>0</v>
          </cell>
          <cell r="BK77">
            <v>6086.8078083875544</v>
          </cell>
          <cell r="BL77">
            <v>587.37695350939896</v>
          </cell>
          <cell r="BM77">
            <v>73.041693700650654</v>
          </cell>
          <cell r="BN77">
            <v>637.8245080492419</v>
          </cell>
          <cell r="BO77">
            <v>393.5244990432144</v>
          </cell>
          <cell r="BP77">
            <v>0</v>
          </cell>
          <cell r="BQ77">
            <v>33.066749860637685</v>
          </cell>
          <cell r="BR77">
            <v>0</v>
          </cell>
          <cell r="BS77">
            <v>0</v>
          </cell>
          <cell r="BT77">
            <v>0</v>
          </cell>
          <cell r="BU77">
            <v>1724.8344041631437</v>
          </cell>
          <cell r="BV77">
            <v>0</v>
          </cell>
          <cell r="BW77">
            <v>0</v>
          </cell>
          <cell r="BX77">
            <v>0</v>
          </cell>
          <cell r="BZ77">
            <v>2.9000000000000001E-2</v>
          </cell>
          <cell r="CA77">
            <v>176.51742644323909</v>
          </cell>
          <cell r="CB77">
            <v>8240.0153183815946</v>
          </cell>
          <cell r="CC77">
            <v>0</v>
          </cell>
          <cell r="CD77">
            <v>0</v>
          </cell>
          <cell r="CE77">
            <v>8240.0153183815946</v>
          </cell>
        </row>
        <row r="78">
          <cell r="A78">
            <v>42207</v>
          </cell>
          <cell r="B78">
            <v>4</v>
          </cell>
          <cell r="C78" t="str">
            <v>Wed</v>
          </cell>
          <cell r="AG78">
            <v>0</v>
          </cell>
          <cell r="AH78">
            <v>149.01692307692309</v>
          </cell>
          <cell r="AI78">
            <v>0</v>
          </cell>
          <cell r="AJ78">
            <v>149.01692307692309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83.160000000000025</v>
          </cell>
          <cell r="AW78">
            <v>0</v>
          </cell>
          <cell r="AX78">
            <v>6.2699999999999987</v>
          </cell>
          <cell r="AY78">
            <v>12.539999999999997</v>
          </cell>
          <cell r="AZ78">
            <v>0</v>
          </cell>
          <cell r="BA78">
            <v>0</v>
          </cell>
          <cell r="BB78">
            <v>47.046923076923086</v>
          </cell>
          <cell r="BC78">
            <v>0</v>
          </cell>
          <cell r="BD78">
            <v>0</v>
          </cell>
          <cell r="BE78">
            <v>149.01692307692309</v>
          </cell>
          <cell r="BF78">
            <v>149.01692307692309</v>
          </cell>
          <cell r="BG78">
            <v>0</v>
          </cell>
          <cell r="BH78">
            <v>0</v>
          </cell>
          <cell r="BI78">
            <v>149.01692307692309</v>
          </cell>
          <cell r="BJ78">
            <v>0</v>
          </cell>
          <cell r="BK78">
            <v>6086.8078083875544</v>
          </cell>
          <cell r="BL78">
            <v>587.37695350939896</v>
          </cell>
          <cell r="BM78">
            <v>73.041693700650654</v>
          </cell>
          <cell r="BN78">
            <v>637.8245080492419</v>
          </cell>
          <cell r="BO78">
            <v>393.5244990432144</v>
          </cell>
          <cell r="BP78">
            <v>0</v>
          </cell>
          <cell r="BQ78">
            <v>33.066749860637685</v>
          </cell>
          <cell r="BR78">
            <v>0</v>
          </cell>
          <cell r="BS78">
            <v>0</v>
          </cell>
          <cell r="BT78">
            <v>0</v>
          </cell>
          <cell r="BU78">
            <v>1724.8344041631437</v>
          </cell>
          <cell r="BV78">
            <v>0</v>
          </cell>
          <cell r="BW78">
            <v>0</v>
          </cell>
          <cell r="BX78">
            <v>0</v>
          </cell>
          <cell r="BZ78">
            <v>2.9000000000000001E-2</v>
          </cell>
          <cell r="CA78">
            <v>176.51742644323909</v>
          </cell>
          <cell r="CB78">
            <v>8240.0153183815946</v>
          </cell>
          <cell r="CC78">
            <v>0</v>
          </cell>
          <cell r="CD78">
            <v>0</v>
          </cell>
          <cell r="CE78">
            <v>8240.0153183815946</v>
          </cell>
        </row>
        <row r="79">
          <cell r="A79">
            <v>42208</v>
          </cell>
          <cell r="B79">
            <v>4</v>
          </cell>
          <cell r="C79" t="str">
            <v>Thu</v>
          </cell>
          <cell r="AG79">
            <v>0</v>
          </cell>
          <cell r="AH79">
            <v>149.01692307692309</v>
          </cell>
          <cell r="AI79">
            <v>0</v>
          </cell>
          <cell r="AJ79">
            <v>149.01692307692309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83.160000000000025</v>
          </cell>
          <cell r="AW79">
            <v>0</v>
          </cell>
          <cell r="AX79">
            <v>6.2699999999999987</v>
          </cell>
          <cell r="AY79">
            <v>12.539999999999997</v>
          </cell>
          <cell r="AZ79">
            <v>0</v>
          </cell>
          <cell r="BA79">
            <v>0</v>
          </cell>
          <cell r="BB79">
            <v>47.046923076923086</v>
          </cell>
          <cell r="BC79">
            <v>0</v>
          </cell>
          <cell r="BD79">
            <v>0</v>
          </cell>
          <cell r="BE79">
            <v>149.01692307692309</v>
          </cell>
          <cell r="BF79">
            <v>149.01692307692309</v>
          </cell>
          <cell r="BG79">
            <v>0</v>
          </cell>
          <cell r="BH79">
            <v>0</v>
          </cell>
          <cell r="BI79">
            <v>149.01692307692309</v>
          </cell>
          <cell r="BJ79">
            <v>0</v>
          </cell>
          <cell r="BK79">
            <v>6086.8078083875544</v>
          </cell>
          <cell r="BL79">
            <v>587.37695350939896</v>
          </cell>
          <cell r="BM79">
            <v>73.041693700650654</v>
          </cell>
          <cell r="BN79">
            <v>637.8245080492419</v>
          </cell>
          <cell r="BO79">
            <v>393.5244990432144</v>
          </cell>
          <cell r="BP79">
            <v>0</v>
          </cell>
          <cell r="BQ79">
            <v>33.066749860637685</v>
          </cell>
          <cell r="BR79">
            <v>0</v>
          </cell>
          <cell r="BS79">
            <v>0</v>
          </cell>
          <cell r="BT79">
            <v>0</v>
          </cell>
          <cell r="BU79">
            <v>1724.8344041631437</v>
          </cell>
          <cell r="BV79">
            <v>0</v>
          </cell>
          <cell r="BW79">
            <v>0</v>
          </cell>
          <cell r="BX79">
            <v>0</v>
          </cell>
          <cell r="BZ79">
            <v>2.9000000000000001E-2</v>
          </cell>
          <cell r="CA79">
            <v>176.51742644323909</v>
          </cell>
          <cell r="CB79">
            <v>8240.0153183815946</v>
          </cell>
          <cell r="CC79">
            <v>0</v>
          </cell>
          <cell r="CD79">
            <v>0</v>
          </cell>
          <cell r="CE79">
            <v>8240.0153183815946</v>
          </cell>
        </row>
        <row r="80">
          <cell r="A80">
            <v>42209</v>
          </cell>
          <cell r="B80">
            <v>4</v>
          </cell>
          <cell r="C80" t="str">
            <v>Fri</v>
          </cell>
          <cell r="AG80">
            <v>0</v>
          </cell>
          <cell r="AH80">
            <v>149.01692307692309</v>
          </cell>
          <cell r="AI80">
            <v>0</v>
          </cell>
          <cell r="AJ80">
            <v>149.01692307692309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83.160000000000025</v>
          </cell>
          <cell r="AW80">
            <v>0</v>
          </cell>
          <cell r="AX80">
            <v>6.2699999999999987</v>
          </cell>
          <cell r="AY80">
            <v>12.539999999999997</v>
          </cell>
          <cell r="AZ80">
            <v>0</v>
          </cell>
          <cell r="BA80">
            <v>0</v>
          </cell>
          <cell r="BB80">
            <v>47.046923076923086</v>
          </cell>
          <cell r="BC80">
            <v>0</v>
          </cell>
          <cell r="BD80">
            <v>0</v>
          </cell>
          <cell r="BE80">
            <v>149.01692307692309</v>
          </cell>
          <cell r="BF80">
            <v>149.01692307692309</v>
          </cell>
          <cell r="BG80">
            <v>0</v>
          </cell>
          <cell r="BH80">
            <v>0</v>
          </cell>
          <cell r="BI80">
            <v>149.01692307692309</v>
          </cell>
          <cell r="BJ80">
            <v>0</v>
          </cell>
          <cell r="BK80">
            <v>6086.8078083875544</v>
          </cell>
          <cell r="BL80">
            <v>587.37695350939896</v>
          </cell>
          <cell r="BM80">
            <v>73.041693700650654</v>
          </cell>
          <cell r="BN80">
            <v>637.8245080492419</v>
          </cell>
          <cell r="BO80">
            <v>393.5244990432144</v>
          </cell>
          <cell r="BP80">
            <v>0</v>
          </cell>
          <cell r="BQ80">
            <v>33.066749860637685</v>
          </cell>
          <cell r="BR80">
            <v>0</v>
          </cell>
          <cell r="BS80">
            <v>0</v>
          </cell>
          <cell r="BT80">
            <v>0</v>
          </cell>
          <cell r="BU80">
            <v>1724.8344041631437</v>
          </cell>
          <cell r="BV80">
            <v>0</v>
          </cell>
          <cell r="BW80">
            <v>0</v>
          </cell>
          <cell r="BX80">
            <v>0</v>
          </cell>
          <cell r="BZ80">
            <v>2.9000000000000001E-2</v>
          </cell>
          <cell r="CA80">
            <v>176.51742644323909</v>
          </cell>
          <cell r="CB80">
            <v>8240.0153183815946</v>
          </cell>
          <cell r="CC80">
            <v>0</v>
          </cell>
          <cell r="CD80">
            <v>0</v>
          </cell>
          <cell r="CE80">
            <v>8240.0153183815946</v>
          </cell>
        </row>
        <row r="81">
          <cell r="A81">
            <v>42210</v>
          </cell>
          <cell r="B81">
            <v>4</v>
          </cell>
          <cell r="C81" t="str">
            <v>Sat</v>
          </cell>
          <cell r="AG81">
            <v>0</v>
          </cell>
          <cell r="AH81">
            <v>24.836153846153849</v>
          </cell>
          <cell r="AI81">
            <v>0</v>
          </cell>
          <cell r="AJ81">
            <v>24.836153846153849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13.860000000000005</v>
          </cell>
          <cell r="AW81">
            <v>0</v>
          </cell>
          <cell r="AX81">
            <v>1.0449999999999999</v>
          </cell>
          <cell r="AY81">
            <v>2.09</v>
          </cell>
          <cell r="AZ81">
            <v>0</v>
          </cell>
          <cell r="BA81">
            <v>0</v>
          </cell>
          <cell r="BB81">
            <v>7.8411538461538477</v>
          </cell>
          <cell r="BC81">
            <v>0</v>
          </cell>
          <cell r="BD81">
            <v>0</v>
          </cell>
          <cell r="BE81">
            <v>24.836153846153849</v>
          </cell>
          <cell r="BF81">
            <v>24.836153846153849</v>
          </cell>
          <cell r="BG81">
            <v>0</v>
          </cell>
          <cell r="BH81">
            <v>0</v>
          </cell>
          <cell r="BI81">
            <v>24.836153846153849</v>
          </cell>
          <cell r="BJ81">
            <v>0</v>
          </cell>
          <cell r="BK81">
            <v>1014.4679680645924</v>
          </cell>
          <cell r="BL81">
            <v>97.896158918233169</v>
          </cell>
          <cell r="BM81">
            <v>12.173615616775109</v>
          </cell>
          <cell r="BN81">
            <v>106.30408467487366</v>
          </cell>
          <cell r="BO81">
            <v>65.587416507202406</v>
          </cell>
          <cell r="BP81">
            <v>0</v>
          </cell>
          <cell r="BQ81">
            <v>5.5111249767729467</v>
          </cell>
          <cell r="BR81">
            <v>0</v>
          </cell>
          <cell r="BS81">
            <v>0</v>
          </cell>
          <cell r="BT81">
            <v>0</v>
          </cell>
          <cell r="BU81">
            <v>287.47240069385725</v>
          </cell>
          <cell r="BV81">
            <v>0</v>
          </cell>
          <cell r="BW81">
            <v>0</v>
          </cell>
          <cell r="BX81">
            <v>0</v>
          </cell>
          <cell r="BZ81">
            <v>2.9000000000000001E-2</v>
          </cell>
          <cell r="CA81">
            <v>29.419571073873183</v>
          </cell>
          <cell r="CB81">
            <v>1373.3358863969324</v>
          </cell>
          <cell r="CC81">
            <v>0</v>
          </cell>
          <cell r="CD81">
            <v>0</v>
          </cell>
          <cell r="CE81">
            <v>1373.3358863969324</v>
          </cell>
        </row>
        <row r="82">
          <cell r="A82">
            <v>42211</v>
          </cell>
          <cell r="B82">
            <v>4</v>
          </cell>
          <cell r="C82" t="str">
            <v>Sun</v>
          </cell>
          <cell r="AG82">
            <v>0</v>
          </cell>
          <cell r="AH82">
            <v>41.393589743589757</v>
          </cell>
          <cell r="AI82">
            <v>0</v>
          </cell>
          <cell r="AJ82">
            <v>41.393589743589757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23.100000000000009</v>
          </cell>
          <cell r="AW82">
            <v>0</v>
          </cell>
          <cell r="AX82">
            <v>1.7416666666666665</v>
          </cell>
          <cell r="AY82">
            <v>3.4833333333333329</v>
          </cell>
          <cell r="AZ82">
            <v>0</v>
          </cell>
          <cell r="BA82">
            <v>0</v>
          </cell>
          <cell r="BB82">
            <v>13.068589743589747</v>
          </cell>
          <cell r="BC82">
            <v>0</v>
          </cell>
          <cell r="BD82">
            <v>0</v>
          </cell>
          <cell r="BE82">
            <v>41.393589743589757</v>
          </cell>
          <cell r="BF82">
            <v>41.393589743589757</v>
          </cell>
          <cell r="BG82">
            <v>0</v>
          </cell>
          <cell r="BH82">
            <v>0</v>
          </cell>
          <cell r="BI82">
            <v>41.393589743589757</v>
          </cell>
          <cell r="BJ82">
            <v>0</v>
          </cell>
          <cell r="BK82">
            <v>1690.7799467743207</v>
          </cell>
          <cell r="BL82">
            <v>163.16026486372198</v>
          </cell>
          <cell r="BM82">
            <v>20.289359361291851</v>
          </cell>
          <cell r="BN82">
            <v>177.17347445812277</v>
          </cell>
          <cell r="BO82">
            <v>109.31236084533735</v>
          </cell>
          <cell r="BP82">
            <v>0</v>
          </cell>
          <cell r="BQ82">
            <v>9.1852082946215798</v>
          </cell>
          <cell r="BR82">
            <v>0</v>
          </cell>
          <cell r="BS82">
            <v>0</v>
          </cell>
          <cell r="BT82">
            <v>0</v>
          </cell>
          <cell r="BU82">
            <v>479.12066782309552</v>
          </cell>
          <cell r="BV82">
            <v>0</v>
          </cell>
          <cell r="BW82">
            <v>0</v>
          </cell>
          <cell r="BX82">
            <v>0</v>
          </cell>
          <cell r="BZ82">
            <v>2.9000000000000001E-2</v>
          </cell>
          <cell r="CA82">
            <v>49.03261845645531</v>
          </cell>
          <cell r="CB82">
            <v>2288.8931439948879</v>
          </cell>
          <cell r="CC82">
            <v>0</v>
          </cell>
          <cell r="CD82">
            <v>0</v>
          </cell>
          <cell r="CE82">
            <v>2288.8931439948879</v>
          </cell>
        </row>
        <row r="83">
          <cell r="A83">
            <v>42212</v>
          </cell>
          <cell r="B83">
            <v>5</v>
          </cell>
          <cell r="C83" t="str">
            <v>Mon</v>
          </cell>
          <cell r="AG83">
            <v>0</v>
          </cell>
          <cell r="AH83">
            <v>149.01692307692309</v>
          </cell>
          <cell r="AI83">
            <v>0</v>
          </cell>
          <cell r="AJ83">
            <v>149.01692307692309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83.160000000000025</v>
          </cell>
          <cell r="AW83">
            <v>0</v>
          </cell>
          <cell r="AX83">
            <v>6.2699999999999987</v>
          </cell>
          <cell r="AY83">
            <v>12.539999999999997</v>
          </cell>
          <cell r="AZ83">
            <v>0</v>
          </cell>
          <cell r="BA83">
            <v>0</v>
          </cell>
          <cell r="BB83">
            <v>47.046923076923086</v>
          </cell>
          <cell r="BC83">
            <v>0</v>
          </cell>
          <cell r="BD83">
            <v>0</v>
          </cell>
          <cell r="BE83">
            <v>149.01692307692309</v>
          </cell>
          <cell r="BF83">
            <v>149.01692307692309</v>
          </cell>
          <cell r="BG83">
            <v>0</v>
          </cell>
          <cell r="BH83">
            <v>0</v>
          </cell>
          <cell r="BI83">
            <v>149.01692307692309</v>
          </cell>
          <cell r="BJ83">
            <v>0</v>
          </cell>
          <cell r="BK83">
            <v>6086.8078083875544</v>
          </cell>
          <cell r="BL83">
            <v>587.37695350939896</v>
          </cell>
          <cell r="BM83">
            <v>73.041693700650654</v>
          </cell>
          <cell r="BN83">
            <v>637.8245080492419</v>
          </cell>
          <cell r="BO83">
            <v>393.5244990432144</v>
          </cell>
          <cell r="BP83">
            <v>0</v>
          </cell>
          <cell r="BQ83">
            <v>33.066749860637685</v>
          </cell>
          <cell r="BR83">
            <v>0</v>
          </cell>
          <cell r="BS83">
            <v>0</v>
          </cell>
          <cell r="BT83">
            <v>0</v>
          </cell>
          <cell r="BU83">
            <v>1724.8344041631437</v>
          </cell>
          <cell r="BV83">
            <v>0</v>
          </cell>
          <cell r="BW83">
            <v>0</v>
          </cell>
          <cell r="BX83">
            <v>0</v>
          </cell>
          <cell r="BZ83">
            <v>2.9000000000000001E-2</v>
          </cell>
          <cell r="CA83">
            <v>176.51742644323909</v>
          </cell>
          <cell r="CB83">
            <v>8240.0153183815946</v>
          </cell>
          <cell r="CC83">
            <v>0</v>
          </cell>
          <cell r="CD83">
            <v>0</v>
          </cell>
          <cell r="CE83">
            <v>8240.0153183815946</v>
          </cell>
        </row>
        <row r="84">
          <cell r="A84">
            <v>42213</v>
          </cell>
          <cell r="B84">
            <v>5</v>
          </cell>
          <cell r="C84" t="str">
            <v>Tue</v>
          </cell>
          <cell r="AG84">
            <v>0</v>
          </cell>
          <cell r="AH84">
            <v>149.01692307692309</v>
          </cell>
          <cell r="AI84">
            <v>0</v>
          </cell>
          <cell r="AJ84">
            <v>149.01692307692309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83.160000000000025</v>
          </cell>
          <cell r="AW84">
            <v>0</v>
          </cell>
          <cell r="AX84">
            <v>6.2699999999999987</v>
          </cell>
          <cell r="AY84">
            <v>12.539999999999997</v>
          </cell>
          <cell r="AZ84">
            <v>0</v>
          </cell>
          <cell r="BA84">
            <v>0</v>
          </cell>
          <cell r="BB84">
            <v>47.046923076923086</v>
          </cell>
          <cell r="BC84">
            <v>0</v>
          </cell>
          <cell r="BD84">
            <v>0</v>
          </cell>
          <cell r="BE84">
            <v>149.01692307692309</v>
          </cell>
          <cell r="BF84">
            <v>149.01692307692309</v>
          </cell>
          <cell r="BG84">
            <v>0</v>
          </cell>
          <cell r="BH84">
            <v>0</v>
          </cell>
          <cell r="BI84">
            <v>149.01692307692309</v>
          </cell>
          <cell r="BJ84">
            <v>0</v>
          </cell>
          <cell r="BK84">
            <v>6086.8078083875544</v>
          </cell>
          <cell r="BL84">
            <v>587.37695350939896</v>
          </cell>
          <cell r="BM84">
            <v>73.041693700650654</v>
          </cell>
          <cell r="BN84">
            <v>637.8245080492419</v>
          </cell>
          <cell r="BO84">
            <v>393.5244990432144</v>
          </cell>
          <cell r="BP84">
            <v>0</v>
          </cell>
          <cell r="BQ84">
            <v>33.066749860637685</v>
          </cell>
          <cell r="BR84">
            <v>0</v>
          </cell>
          <cell r="BS84">
            <v>0</v>
          </cell>
          <cell r="BT84">
            <v>0</v>
          </cell>
          <cell r="BU84">
            <v>1724.8344041631437</v>
          </cell>
          <cell r="BV84">
            <v>0</v>
          </cell>
          <cell r="BW84">
            <v>0</v>
          </cell>
          <cell r="BX84">
            <v>0</v>
          </cell>
          <cell r="BZ84">
            <v>2.9000000000000001E-2</v>
          </cell>
          <cell r="CA84">
            <v>176.51742644323909</v>
          </cell>
          <cell r="CB84">
            <v>8240.0153183815946</v>
          </cell>
          <cell r="CC84">
            <v>0</v>
          </cell>
          <cell r="CD84">
            <v>0</v>
          </cell>
          <cell r="CE84">
            <v>8240.0153183815946</v>
          </cell>
        </row>
        <row r="85">
          <cell r="A85">
            <v>42214</v>
          </cell>
          <cell r="B85">
            <v>5</v>
          </cell>
          <cell r="C85" t="str">
            <v>Wed</v>
          </cell>
          <cell r="AG85">
            <v>0</v>
          </cell>
          <cell r="AH85">
            <v>149.01692307692309</v>
          </cell>
          <cell r="AI85">
            <v>0</v>
          </cell>
          <cell r="AJ85">
            <v>149.01692307692309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83.160000000000025</v>
          </cell>
          <cell r="AW85">
            <v>0</v>
          </cell>
          <cell r="AX85">
            <v>6.2699999999999987</v>
          </cell>
          <cell r="AY85">
            <v>12.539999999999997</v>
          </cell>
          <cell r="AZ85">
            <v>0</v>
          </cell>
          <cell r="BA85">
            <v>0</v>
          </cell>
          <cell r="BB85">
            <v>47.046923076923086</v>
          </cell>
          <cell r="BC85">
            <v>0</v>
          </cell>
          <cell r="BD85">
            <v>0</v>
          </cell>
          <cell r="BE85">
            <v>149.01692307692309</v>
          </cell>
          <cell r="BF85">
            <v>149.01692307692309</v>
          </cell>
          <cell r="BG85">
            <v>0</v>
          </cell>
          <cell r="BH85">
            <v>0</v>
          </cell>
          <cell r="BI85">
            <v>149.01692307692309</v>
          </cell>
          <cell r="BJ85">
            <v>0</v>
          </cell>
          <cell r="BK85">
            <v>6086.8078083875544</v>
          </cell>
          <cell r="BL85">
            <v>587.37695350939896</v>
          </cell>
          <cell r="BM85">
            <v>73.041693700650654</v>
          </cell>
          <cell r="BN85">
            <v>637.8245080492419</v>
          </cell>
          <cell r="BO85">
            <v>393.5244990432144</v>
          </cell>
          <cell r="BP85">
            <v>0</v>
          </cell>
          <cell r="BQ85">
            <v>33.066749860637685</v>
          </cell>
          <cell r="BR85">
            <v>0</v>
          </cell>
          <cell r="BS85">
            <v>0</v>
          </cell>
          <cell r="BT85">
            <v>0</v>
          </cell>
          <cell r="BU85">
            <v>1724.8344041631437</v>
          </cell>
          <cell r="BV85">
            <v>0</v>
          </cell>
          <cell r="BW85">
            <v>0</v>
          </cell>
          <cell r="BX85">
            <v>0</v>
          </cell>
          <cell r="BZ85">
            <v>2.9000000000000001E-2</v>
          </cell>
          <cell r="CA85">
            <v>176.51742644323909</v>
          </cell>
          <cell r="CB85">
            <v>8240.0153183815946</v>
          </cell>
          <cell r="CC85">
            <v>0</v>
          </cell>
          <cell r="CD85">
            <v>0</v>
          </cell>
          <cell r="CE85">
            <v>8240.0153183815946</v>
          </cell>
        </row>
        <row r="86">
          <cell r="A86">
            <v>42215</v>
          </cell>
          <cell r="B86">
            <v>5</v>
          </cell>
          <cell r="C86" t="str">
            <v>Thu</v>
          </cell>
          <cell r="AG86">
            <v>0</v>
          </cell>
          <cell r="AH86">
            <v>149.01692307692309</v>
          </cell>
          <cell r="AI86">
            <v>0</v>
          </cell>
          <cell r="AJ86">
            <v>149.01692307692309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83.160000000000025</v>
          </cell>
          <cell r="AW86">
            <v>0</v>
          </cell>
          <cell r="AX86">
            <v>6.2699999999999987</v>
          </cell>
          <cell r="AY86">
            <v>12.539999999999997</v>
          </cell>
          <cell r="AZ86">
            <v>0</v>
          </cell>
          <cell r="BA86">
            <v>0</v>
          </cell>
          <cell r="BB86">
            <v>47.046923076923086</v>
          </cell>
          <cell r="BC86">
            <v>0</v>
          </cell>
          <cell r="BD86">
            <v>0</v>
          </cell>
          <cell r="BE86">
            <v>149.01692307692309</v>
          </cell>
          <cell r="BF86">
            <v>149.01692307692309</v>
          </cell>
          <cell r="BG86">
            <v>0</v>
          </cell>
          <cell r="BH86">
            <v>0</v>
          </cell>
          <cell r="BI86">
            <v>149.01692307692309</v>
          </cell>
          <cell r="BJ86">
            <v>0</v>
          </cell>
          <cell r="BK86">
            <v>6086.8078083875544</v>
          </cell>
          <cell r="BL86">
            <v>587.37695350939896</v>
          </cell>
          <cell r="BM86">
            <v>73.041693700650654</v>
          </cell>
          <cell r="BN86">
            <v>637.8245080492419</v>
          </cell>
          <cell r="BO86">
            <v>393.5244990432144</v>
          </cell>
          <cell r="BP86">
            <v>0</v>
          </cell>
          <cell r="BQ86">
            <v>33.066749860637685</v>
          </cell>
          <cell r="BR86">
            <v>0</v>
          </cell>
          <cell r="BS86">
            <v>0</v>
          </cell>
          <cell r="BT86">
            <v>0</v>
          </cell>
          <cell r="BU86">
            <v>1724.8344041631437</v>
          </cell>
          <cell r="BV86">
            <v>0</v>
          </cell>
          <cell r="BW86">
            <v>0</v>
          </cell>
          <cell r="BX86">
            <v>0</v>
          </cell>
          <cell r="BZ86">
            <v>2.9000000000000001E-2</v>
          </cell>
          <cell r="CA86">
            <v>176.51742644323909</v>
          </cell>
          <cell r="CB86">
            <v>8240.0153183815946</v>
          </cell>
          <cell r="CC86">
            <v>0</v>
          </cell>
          <cell r="CD86">
            <v>0</v>
          </cell>
          <cell r="CE86">
            <v>8240.0153183815946</v>
          </cell>
        </row>
        <row r="87">
          <cell r="A87">
            <v>42216</v>
          </cell>
          <cell r="B87">
            <v>5</v>
          </cell>
          <cell r="C87" t="str">
            <v>Fri</v>
          </cell>
          <cell r="AG87">
            <v>0</v>
          </cell>
          <cell r="AH87">
            <v>144.84378461538458</v>
          </cell>
          <cell r="AI87">
            <v>0</v>
          </cell>
          <cell r="AJ87">
            <v>144.84378461538458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77.095384615384589</v>
          </cell>
          <cell r="AW87">
            <v>0</v>
          </cell>
          <cell r="AX87">
            <v>6.3138461538461543</v>
          </cell>
          <cell r="AY87">
            <v>17.446153846153845</v>
          </cell>
          <cell r="AZ87">
            <v>0</v>
          </cell>
          <cell r="BA87">
            <v>0</v>
          </cell>
          <cell r="BB87">
            <v>43.199999999999996</v>
          </cell>
          <cell r="BC87">
            <v>0</v>
          </cell>
          <cell r="BD87">
            <v>0.78839999999999999</v>
          </cell>
          <cell r="BE87">
            <v>144.84378461538458</v>
          </cell>
          <cell r="BF87">
            <v>144.84378461538458</v>
          </cell>
          <cell r="BG87">
            <v>0</v>
          </cell>
          <cell r="BH87">
            <v>0</v>
          </cell>
          <cell r="BI87">
            <v>144.84378461538458</v>
          </cell>
          <cell r="BJ87">
            <v>0</v>
          </cell>
          <cell r="BK87">
            <v>5448.4550009364684</v>
          </cell>
          <cell r="BL87">
            <v>463.11867507959988</v>
          </cell>
          <cell r="BM87">
            <v>65.381460011237621</v>
          </cell>
          <cell r="BN87">
            <v>567.65845360531796</v>
          </cell>
          <cell r="BO87">
            <v>385.71215137927976</v>
          </cell>
          <cell r="BP87">
            <v>0</v>
          </cell>
          <cell r="BQ87">
            <v>8.1726825014047026</v>
          </cell>
          <cell r="BR87">
            <v>0</v>
          </cell>
          <cell r="BS87">
            <v>0</v>
          </cell>
          <cell r="BT87">
            <v>0</v>
          </cell>
          <cell r="BU87">
            <v>1490.0434225768399</v>
          </cell>
          <cell r="BV87">
            <v>0</v>
          </cell>
          <cell r="BW87">
            <v>224.14943873852636</v>
          </cell>
          <cell r="BX87">
            <v>0</v>
          </cell>
          <cell r="BZ87">
            <v>2.7E-2</v>
          </cell>
          <cell r="CA87">
            <v>147.10828502528466</v>
          </cell>
          <cell r="CB87">
            <v>7309.7561472771195</v>
          </cell>
          <cell r="CC87">
            <v>0</v>
          </cell>
          <cell r="CD87">
            <v>0</v>
          </cell>
          <cell r="CE87">
            <v>7309.7561472771195</v>
          </cell>
        </row>
        <row r="88">
          <cell r="A88">
            <v>42217</v>
          </cell>
          <cell r="B88">
            <v>5</v>
          </cell>
          <cell r="C88" t="str">
            <v>Sat</v>
          </cell>
          <cell r="AG88">
            <v>0</v>
          </cell>
          <cell r="AH88">
            <v>24.140630769230764</v>
          </cell>
          <cell r="AI88">
            <v>0</v>
          </cell>
          <cell r="AJ88">
            <v>24.140630769230764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12.849230769230765</v>
          </cell>
          <cell r="AW88">
            <v>0</v>
          </cell>
          <cell r="AX88">
            <v>1.0523076923076924</v>
          </cell>
          <cell r="AY88">
            <v>2.9076923076923076</v>
          </cell>
          <cell r="AZ88">
            <v>0</v>
          </cell>
          <cell r="BA88">
            <v>0</v>
          </cell>
          <cell r="BB88">
            <v>7.1999999999999993</v>
          </cell>
          <cell r="BC88">
            <v>0</v>
          </cell>
          <cell r="BD88">
            <v>0.13139999999999999</v>
          </cell>
          <cell r="BE88">
            <v>24.140630769230764</v>
          </cell>
          <cell r="BF88">
            <v>24.140630769230764</v>
          </cell>
          <cell r="BG88">
            <v>0</v>
          </cell>
          <cell r="BH88">
            <v>0</v>
          </cell>
          <cell r="BI88">
            <v>24.140630769230764</v>
          </cell>
          <cell r="BJ88">
            <v>0</v>
          </cell>
          <cell r="BK88">
            <v>908.07583348941148</v>
          </cell>
          <cell r="BL88">
            <v>77.18644584659998</v>
          </cell>
          <cell r="BM88">
            <v>10.896910001872937</v>
          </cell>
          <cell r="BN88">
            <v>94.609742267552988</v>
          </cell>
          <cell r="BO88">
            <v>64.285358563213293</v>
          </cell>
          <cell r="BP88">
            <v>0</v>
          </cell>
          <cell r="BQ88">
            <v>1.3621137502341172</v>
          </cell>
          <cell r="BR88">
            <v>0</v>
          </cell>
          <cell r="BS88">
            <v>0</v>
          </cell>
          <cell r="BT88">
            <v>0</v>
          </cell>
          <cell r="BU88">
            <v>248.34057042947333</v>
          </cell>
          <cell r="BV88">
            <v>0</v>
          </cell>
          <cell r="BW88">
            <v>37.358239789754393</v>
          </cell>
          <cell r="BX88">
            <v>0</v>
          </cell>
          <cell r="BZ88">
            <v>2.7E-2</v>
          </cell>
          <cell r="CA88">
            <v>24.518047504214106</v>
          </cell>
          <cell r="CB88">
            <v>1218.2926912128532</v>
          </cell>
          <cell r="CC88">
            <v>0</v>
          </cell>
          <cell r="CD88">
            <v>0</v>
          </cell>
          <cell r="CE88">
            <v>1218.2926912128532</v>
          </cell>
        </row>
        <row r="89">
          <cell r="A89">
            <v>42218</v>
          </cell>
          <cell r="B89">
            <v>5</v>
          </cell>
          <cell r="C89" t="str">
            <v>Sun</v>
          </cell>
          <cell r="AG89">
            <v>0</v>
          </cell>
          <cell r="AH89">
            <v>40.234384615384613</v>
          </cell>
          <cell r="AI89">
            <v>0</v>
          </cell>
          <cell r="AJ89">
            <v>40.234384615384613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21.41538461538461</v>
          </cell>
          <cell r="AW89">
            <v>0</v>
          </cell>
          <cell r="AX89">
            <v>1.7538461538461541</v>
          </cell>
          <cell r="AY89">
            <v>4.8461538461538467</v>
          </cell>
          <cell r="AZ89">
            <v>0</v>
          </cell>
          <cell r="BA89">
            <v>0</v>
          </cell>
          <cell r="BB89">
            <v>12</v>
          </cell>
          <cell r="BC89">
            <v>0</v>
          </cell>
          <cell r="BD89">
            <v>0.219</v>
          </cell>
          <cell r="BE89">
            <v>40.234384615384613</v>
          </cell>
          <cell r="BF89">
            <v>40.234384615384613</v>
          </cell>
          <cell r="BG89">
            <v>0</v>
          </cell>
          <cell r="BH89">
            <v>0</v>
          </cell>
          <cell r="BI89">
            <v>40.234384615384613</v>
          </cell>
          <cell r="BJ89">
            <v>0</v>
          </cell>
          <cell r="BK89">
            <v>1513.4597224823526</v>
          </cell>
          <cell r="BL89">
            <v>128.64407641099999</v>
          </cell>
          <cell r="BM89">
            <v>18.161516669788231</v>
          </cell>
          <cell r="BN89">
            <v>157.68290377925499</v>
          </cell>
          <cell r="BO89">
            <v>107.14226427202216</v>
          </cell>
          <cell r="BP89">
            <v>0</v>
          </cell>
          <cell r="BQ89">
            <v>2.2701895837235289</v>
          </cell>
          <cell r="BR89">
            <v>0</v>
          </cell>
          <cell r="BS89">
            <v>0</v>
          </cell>
          <cell r="BT89">
            <v>0</v>
          </cell>
          <cell r="BU89">
            <v>413.90095071578889</v>
          </cell>
          <cell r="BV89">
            <v>0</v>
          </cell>
          <cell r="BW89">
            <v>62.26373298292399</v>
          </cell>
          <cell r="BX89">
            <v>0</v>
          </cell>
          <cell r="BZ89">
            <v>2.7E-2</v>
          </cell>
          <cell r="CA89">
            <v>40.863412507023519</v>
          </cell>
          <cell r="CB89">
            <v>2030.4878186880887</v>
          </cell>
          <cell r="CC89">
            <v>0</v>
          </cell>
          <cell r="CD89">
            <v>0</v>
          </cell>
          <cell r="CE89">
            <v>2030.4878186880887</v>
          </cell>
        </row>
        <row r="90">
          <cell r="A90">
            <v>42219</v>
          </cell>
          <cell r="B90">
            <v>6</v>
          </cell>
          <cell r="C90" t="str">
            <v>Mon</v>
          </cell>
          <cell r="AG90">
            <v>0</v>
          </cell>
          <cell r="AH90">
            <v>144.84378461538458</v>
          </cell>
          <cell r="AI90">
            <v>0</v>
          </cell>
          <cell r="AJ90">
            <v>144.84378461538458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77.095384615384589</v>
          </cell>
          <cell r="AW90">
            <v>0</v>
          </cell>
          <cell r="AX90">
            <v>6.3138461538461543</v>
          </cell>
          <cell r="AY90">
            <v>17.446153846153845</v>
          </cell>
          <cell r="AZ90">
            <v>0</v>
          </cell>
          <cell r="BA90">
            <v>0</v>
          </cell>
          <cell r="BB90">
            <v>43.199999999999996</v>
          </cell>
          <cell r="BC90">
            <v>0</v>
          </cell>
          <cell r="BD90">
            <v>0.78839999999999999</v>
          </cell>
          <cell r="BE90">
            <v>144.84378461538458</v>
          </cell>
          <cell r="BF90">
            <v>144.84378461538458</v>
          </cell>
          <cell r="BG90">
            <v>0</v>
          </cell>
          <cell r="BH90">
            <v>0</v>
          </cell>
          <cell r="BI90">
            <v>144.84378461538458</v>
          </cell>
          <cell r="BJ90">
            <v>0</v>
          </cell>
          <cell r="BK90">
            <v>5448.4550009364684</v>
          </cell>
          <cell r="BL90">
            <v>463.11867507959988</v>
          </cell>
          <cell r="BM90">
            <v>65.381460011237621</v>
          </cell>
          <cell r="BN90">
            <v>567.65845360531796</v>
          </cell>
          <cell r="BO90">
            <v>385.71215137927976</v>
          </cell>
          <cell r="BP90">
            <v>0</v>
          </cell>
          <cell r="BQ90">
            <v>8.1726825014047026</v>
          </cell>
          <cell r="BR90">
            <v>0</v>
          </cell>
          <cell r="BS90">
            <v>0</v>
          </cell>
          <cell r="BT90">
            <v>0</v>
          </cell>
          <cell r="BU90">
            <v>1490.0434225768399</v>
          </cell>
          <cell r="BV90">
            <v>0</v>
          </cell>
          <cell r="BW90">
            <v>224.14943873852636</v>
          </cell>
          <cell r="BX90">
            <v>0</v>
          </cell>
          <cell r="BZ90">
            <v>2.7E-2</v>
          </cell>
          <cell r="CA90">
            <v>147.10828502528466</v>
          </cell>
          <cell r="CB90">
            <v>7309.7561472771195</v>
          </cell>
          <cell r="CC90">
            <v>0</v>
          </cell>
          <cell r="CD90">
            <v>0</v>
          </cell>
          <cell r="CE90">
            <v>7309.7561472771195</v>
          </cell>
        </row>
        <row r="91">
          <cell r="A91">
            <v>42220</v>
          </cell>
          <cell r="B91">
            <v>6</v>
          </cell>
          <cell r="C91" t="str">
            <v>Tue</v>
          </cell>
          <cell r="AG91">
            <v>0</v>
          </cell>
          <cell r="AH91">
            <v>144.84378461538458</v>
          </cell>
          <cell r="AI91">
            <v>0</v>
          </cell>
          <cell r="AJ91">
            <v>144.84378461538458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77.095384615384589</v>
          </cell>
          <cell r="AW91">
            <v>0</v>
          </cell>
          <cell r="AX91">
            <v>6.3138461538461543</v>
          </cell>
          <cell r="AY91">
            <v>17.446153846153845</v>
          </cell>
          <cell r="AZ91">
            <v>0</v>
          </cell>
          <cell r="BA91">
            <v>0</v>
          </cell>
          <cell r="BB91">
            <v>43.199999999999996</v>
          </cell>
          <cell r="BC91">
            <v>0</v>
          </cell>
          <cell r="BD91">
            <v>0.78839999999999999</v>
          </cell>
          <cell r="BE91">
            <v>144.84378461538458</v>
          </cell>
          <cell r="BF91">
            <v>144.84378461538458</v>
          </cell>
          <cell r="BG91">
            <v>0</v>
          </cell>
          <cell r="BH91">
            <v>0</v>
          </cell>
          <cell r="BI91">
            <v>144.84378461538458</v>
          </cell>
          <cell r="BJ91">
            <v>0</v>
          </cell>
          <cell r="BK91">
            <v>5448.4550009364684</v>
          </cell>
          <cell r="BL91">
            <v>463.11867507959988</v>
          </cell>
          <cell r="BM91">
            <v>65.381460011237621</v>
          </cell>
          <cell r="BN91">
            <v>567.65845360531796</v>
          </cell>
          <cell r="BO91">
            <v>385.71215137927976</v>
          </cell>
          <cell r="BP91">
            <v>0</v>
          </cell>
          <cell r="BQ91">
            <v>8.1726825014047026</v>
          </cell>
          <cell r="BR91">
            <v>0</v>
          </cell>
          <cell r="BS91">
            <v>0</v>
          </cell>
          <cell r="BT91">
            <v>0</v>
          </cell>
          <cell r="BU91">
            <v>1490.0434225768399</v>
          </cell>
          <cell r="BV91">
            <v>0</v>
          </cell>
          <cell r="BW91">
            <v>224.14943873852636</v>
          </cell>
          <cell r="BX91">
            <v>0</v>
          </cell>
          <cell r="BZ91">
            <v>2.7E-2</v>
          </cell>
          <cell r="CA91">
            <v>147.10828502528466</v>
          </cell>
          <cell r="CB91">
            <v>7309.7561472771195</v>
          </cell>
          <cell r="CC91">
            <v>0</v>
          </cell>
          <cell r="CD91">
            <v>0</v>
          </cell>
          <cell r="CE91">
            <v>7309.7561472771195</v>
          </cell>
        </row>
        <row r="92">
          <cell r="A92">
            <v>42221</v>
          </cell>
          <cell r="B92">
            <v>6</v>
          </cell>
          <cell r="C92" t="str">
            <v>Wed</v>
          </cell>
          <cell r="AG92">
            <v>0</v>
          </cell>
          <cell r="AH92">
            <v>144.84378461538458</v>
          </cell>
          <cell r="AI92">
            <v>0</v>
          </cell>
          <cell r="AJ92">
            <v>144.84378461538458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77.095384615384589</v>
          </cell>
          <cell r="AW92">
            <v>0</v>
          </cell>
          <cell r="AX92">
            <v>6.3138461538461543</v>
          </cell>
          <cell r="AY92">
            <v>17.446153846153845</v>
          </cell>
          <cell r="AZ92">
            <v>0</v>
          </cell>
          <cell r="BA92">
            <v>0</v>
          </cell>
          <cell r="BB92">
            <v>43.199999999999996</v>
          </cell>
          <cell r="BC92">
            <v>0</v>
          </cell>
          <cell r="BD92">
            <v>0.78839999999999999</v>
          </cell>
          <cell r="BE92">
            <v>144.84378461538458</v>
          </cell>
          <cell r="BF92">
            <v>144.84378461538458</v>
          </cell>
          <cell r="BG92">
            <v>0</v>
          </cell>
          <cell r="BH92">
            <v>0</v>
          </cell>
          <cell r="BI92">
            <v>144.84378461538458</v>
          </cell>
          <cell r="BJ92">
            <v>0</v>
          </cell>
          <cell r="BK92">
            <v>5448.4550009364684</v>
          </cell>
          <cell r="BL92">
            <v>463.11867507959988</v>
          </cell>
          <cell r="BM92">
            <v>65.381460011237621</v>
          </cell>
          <cell r="BN92">
            <v>567.65845360531796</v>
          </cell>
          <cell r="BO92">
            <v>385.71215137927976</v>
          </cell>
          <cell r="BP92">
            <v>0</v>
          </cell>
          <cell r="BQ92">
            <v>8.1726825014047026</v>
          </cell>
          <cell r="BR92">
            <v>0</v>
          </cell>
          <cell r="BS92">
            <v>0</v>
          </cell>
          <cell r="BT92">
            <v>0</v>
          </cell>
          <cell r="BU92">
            <v>1490.0434225768399</v>
          </cell>
          <cell r="BV92">
            <v>0</v>
          </cell>
          <cell r="BW92">
            <v>224.14943873852636</v>
          </cell>
          <cell r="BX92">
            <v>0</v>
          </cell>
          <cell r="BZ92">
            <v>2.7E-2</v>
          </cell>
          <cell r="CA92">
            <v>147.10828502528466</v>
          </cell>
          <cell r="CB92">
            <v>7309.7561472771195</v>
          </cell>
          <cell r="CC92">
            <v>0</v>
          </cell>
          <cell r="CD92">
            <v>0</v>
          </cell>
          <cell r="CE92">
            <v>7309.7561472771195</v>
          </cell>
        </row>
        <row r="93">
          <cell r="A93">
            <v>42222</v>
          </cell>
          <cell r="B93">
            <v>6</v>
          </cell>
          <cell r="C93" t="str">
            <v>Thu</v>
          </cell>
          <cell r="AG93">
            <v>0</v>
          </cell>
          <cell r="AH93">
            <v>144.84378461538458</v>
          </cell>
          <cell r="AI93">
            <v>0</v>
          </cell>
          <cell r="AJ93">
            <v>144.84378461538458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77.095384615384589</v>
          </cell>
          <cell r="AW93">
            <v>0</v>
          </cell>
          <cell r="AX93">
            <v>6.3138461538461543</v>
          </cell>
          <cell r="AY93">
            <v>17.446153846153845</v>
          </cell>
          <cell r="AZ93">
            <v>0</v>
          </cell>
          <cell r="BA93">
            <v>0</v>
          </cell>
          <cell r="BB93">
            <v>43.199999999999996</v>
          </cell>
          <cell r="BC93">
            <v>0</v>
          </cell>
          <cell r="BD93">
            <v>0.78839999999999999</v>
          </cell>
          <cell r="BE93">
            <v>144.84378461538458</v>
          </cell>
          <cell r="BF93">
            <v>144.84378461538458</v>
          </cell>
          <cell r="BG93">
            <v>0</v>
          </cell>
          <cell r="BH93">
            <v>0</v>
          </cell>
          <cell r="BI93">
            <v>144.84378461538458</v>
          </cell>
          <cell r="BJ93">
            <v>0</v>
          </cell>
          <cell r="BK93">
            <v>5448.4550009364684</v>
          </cell>
          <cell r="BL93">
            <v>463.11867507959988</v>
          </cell>
          <cell r="BM93">
            <v>65.381460011237621</v>
          </cell>
          <cell r="BN93">
            <v>567.65845360531796</v>
          </cell>
          <cell r="BO93">
            <v>385.71215137927976</v>
          </cell>
          <cell r="BP93">
            <v>0</v>
          </cell>
          <cell r="BQ93">
            <v>8.1726825014047026</v>
          </cell>
          <cell r="BR93">
            <v>0</v>
          </cell>
          <cell r="BS93">
            <v>0</v>
          </cell>
          <cell r="BT93">
            <v>0</v>
          </cell>
          <cell r="BU93">
            <v>1490.0434225768399</v>
          </cell>
          <cell r="BV93">
            <v>0</v>
          </cell>
          <cell r="BW93">
            <v>224.14943873852636</v>
          </cell>
          <cell r="BX93">
            <v>0</v>
          </cell>
          <cell r="BZ93">
            <v>2.7E-2</v>
          </cell>
          <cell r="CA93">
            <v>147.10828502528466</v>
          </cell>
          <cell r="CB93">
            <v>7309.7561472771195</v>
          </cell>
          <cell r="CC93">
            <v>0</v>
          </cell>
          <cell r="CD93">
            <v>0</v>
          </cell>
          <cell r="CE93">
            <v>7309.7561472771195</v>
          </cell>
        </row>
        <row r="94">
          <cell r="A94">
            <v>42223</v>
          </cell>
          <cell r="B94">
            <v>6</v>
          </cell>
          <cell r="C94" t="str">
            <v>Fri</v>
          </cell>
          <cell r="AG94">
            <v>0</v>
          </cell>
          <cell r="AH94">
            <v>144.84378461538458</v>
          </cell>
          <cell r="AI94">
            <v>0</v>
          </cell>
          <cell r="AJ94">
            <v>144.84378461538458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77.095384615384589</v>
          </cell>
          <cell r="AW94">
            <v>0</v>
          </cell>
          <cell r="AX94">
            <v>6.3138461538461543</v>
          </cell>
          <cell r="AY94">
            <v>17.446153846153845</v>
          </cell>
          <cell r="AZ94">
            <v>0</v>
          </cell>
          <cell r="BA94">
            <v>0</v>
          </cell>
          <cell r="BB94">
            <v>43.199999999999996</v>
          </cell>
          <cell r="BC94">
            <v>0</v>
          </cell>
          <cell r="BD94">
            <v>0.78839999999999999</v>
          </cell>
          <cell r="BE94">
            <v>144.84378461538458</v>
          </cell>
          <cell r="BF94">
            <v>144.84378461538458</v>
          </cell>
          <cell r="BG94">
            <v>0</v>
          </cell>
          <cell r="BH94">
            <v>0</v>
          </cell>
          <cell r="BI94">
            <v>144.84378461538458</v>
          </cell>
          <cell r="BJ94">
            <v>0</v>
          </cell>
          <cell r="BK94">
            <v>5448.4550009364684</v>
          </cell>
          <cell r="BL94">
            <v>463.11867507959988</v>
          </cell>
          <cell r="BM94">
            <v>65.381460011237621</v>
          </cell>
          <cell r="BN94">
            <v>567.65845360531796</v>
          </cell>
          <cell r="BO94">
            <v>385.71215137927976</v>
          </cell>
          <cell r="BP94">
            <v>0</v>
          </cell>
          <cell r="BQ94">
            <v>8.1726825014047026</v>
          </cell>
          <cell r="BR94">
            <v>0</v>
          </cell>
          <cell r="BS94">
            <v>0</v>
          </cell>
          <cell r="BT94">
            <v>0</v>
          </cell>
          <cell r="BU94">
            <v>1490.0434225768399</v>
          </cell>
          <cell r="BV94">
            <v>0</v>
          </cell>
          <cell r="BW94">
            <v>224.14943873852636</v>
          </cell>
          <cell r="BX94">
            <v>0</v>
          </cell>
          <cell r="BZ94">
            <v>2.7E-2</v>
          </cell>
          <cell r="CA94">
            <v>147.10828502528466</v>
          </cell>
          <cell r="CB94">
            <v>7309.7561472771195</v>
          </cell>
          <cell r="CC94">
            <v>0</v>
          </cell>
          <cell r="CD94">
            <v>0</v>
          </cell>
          <cell r="CE94">
            <v>7309.7561472771195</v>
          </cell>
        </row>
        <row r="95">
          <cell r="A95">
            <v>42224</v>
          </cell>
          <cell r="B95">
            <v>6</v>
          </cell>
          <cell r="C95" t="str">
            <v>Sat</v>
          </cell>
          <cell r="AG95">
            <v>0</v>
          </cell>
          <cell r="AH95">
            <v>24.140630769230764</v>
          </cell>
          <cell r="AI95">
            <v>0</v>
          </cell>
          <cell r="AJ95">
            <v>24.140630769230764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12.849230769230765</v>
          </cell>
          <cell r="AW95">
            <v>0</v>
          </cell>
          <cell r="AX95">
            <v>1.0523076923076924</v>
          </cell>
          <cell r="AY95">
            <v>2.9076923076923076</v>
          </cell>
          <cell r="AZ95">
            <v>0</v>
          </cell>
          <cell r="BA95">
            <v>0</v>
          </cell>
          <cell r="BB95">
            <v>7.1999999999999993</v>
          </cell>
          <cell r="BC95">
            <v>0</v>
          </cell>
          <cell r="BD95">
            <v>0.13139999999999999</v>
          </cell>
          <cell r="BE95">
            <v>24.140630769230764</v>
          </cell>
          <cell r="BF95">
            <v>24.140630769230764</v>
          </cell>
          <cell r="BG95">
            <v>0</v>
          </cell>
          <cell r="BH95">
            <v>0</v>
          </cell>
          <cell r="BI95">
            <v>24.140630769230764</v>
          </cell>
          <cell r="BJ95">
            <v>0</v>
          </cell>
          <cell r="BK95">
            <v>908.07583348941148</v>
          </cell>
          <cell r="BL95">
            <v>77.18644584659998</v>
          </cell>
          <cell r="BM95">
            <v>10.896910001872937</v>
          </cell>
          <cell r="BN95">
            <v>94.609742267552988</v>
          </cell>
          <cell r="BO95">
            <v>64.285358563213293</v>
          </cell>
          <cell r="BP95">
            <v>0</v>
          </cell>
          <cell r="BQ95">
            <v>1.3621137502341172</v>
          </cell>
          <cell r="BR95">
            <v>0</v>
          </cell>
          <cell r="BS95">
            <v>0</v>
          </cell>
          <cell r="BT95">
            <v>0</v>
          </cell>
          <cell r="BU95">
            <v>248.34057042947333</v>
          </cell>
          <cell r="BV95">
            <v>0</v>
          </cell>
          <cell r="BW95">
            <v>37.358239789754393</v>
          </cell>
          <cell r="BX95">
            <v>0</v>
          </cell>
          <cell r="BZ95">
            <v>2.7E-2</v>
          </cell>
          <cell r="CA95">
            <v>24.518047504214106</v>
          </cell>
          <cell r="CB95">
            <v>1218.2926912128532</v>
          </cell>
          <cell r="CC95">
            <v>0</v>
          </cell>
          <cell r="CD95">
            <v>0</v>
          </cell>
          <cell r="CE95">
            <v>1218.2926912128532</v>
          </cell>
        </row>
        <row r="96">
          <cell r="A96">
            <v>42225</v>
          </cell>
          <cell r="B96">
            <v>6</v>
          </cell>
          <cell r="C96" t="str">
            <v>Sun</v>
          </cell>
          <cell r="AG96">
            <v>0</v>
          </cell>
          <cell r="AH96">
            <v>40.234384615384613</v>
          </cell>
          <cell r="AI96">
            <v>0</v>
          </cell>
          <cell r="AJ96">
            <v>40.234384615384613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21.41538461538461</v>
          </cell>
          <cell r="AW96">
            <v>0</v>
          </cell>
          <cell r="AX96">
            <v>1.7538461538461541</v>
          </cell>
          <cell r="AY96">
            <v>4.8461538461538467</v>
          </cell>
          <cell r="AZ96">
            <v>0</v>
          </cell>
          <cell r="BA96">
            <v>0</v>
          </cell>
          <cell r="BB96">
            <v>12</v>
          </cell>
          <cell r="BC96">
            <v>0</v>
          </cell>
          <cell r="BD96">
            <v>0.219</v>
          </cell>
          <cell r="BE96">
            <v>40.234384615384613</v>
          </cell>
          <cell r="BF96">
            <v>40.234384615384613</v>
          </cell>
          <cell r="BG96">
            <v>0</v>
          </cell>
          <cell r="BH96">
            <v>0</v>
          </cell>
          <cell r="BI96">
            <v>40.234384615384613</v>
          </cell>
          <cell r="BJ96">
            <v>0</v>
          </cell>
          <cell r="BK96">
            <v>1513.4597224823526</v>
          </cell>
          <cell r="BL96">
            <v>128.64407641099999</v>
          </cell>
          <cell r="BM96">
            <v>18.161516669788231</v>
          </cell>
          <cell r="BN96">
            <v>157.68290377925499</v>
          </cell>
          <cell r="BO96">
            <v>107.14226427202216</v>
          </cell>
          <cell r="BP96">
            <v>0</v>
          </cell>
          <cell r="BQ96">
            <v>2.2701895837235289</v>
          </cell>
          <cell r="BR96">
            <v>0</v>
          </cell>
          <cell r="BS96">
            <v>0</v>
          </cell>
          <cell r="BT96">
            <v>0</v>
          </cell>
          <cell r="BU96">
            <v>413.90095071578889</v>
          </cell>
          <cell r="BV96">
            <v>0</v>
          </cell>
          <cell r="BW96">
            <v>62.26373298292399</v>
          </cell>
          <cell r="BX96">
            <v>0</v>
          </cell>
          <cell r="BZ96">
            <v>2.7E-2</v>
          </cell>
          <cell r="CA96">
            <v>40.863412507023519</v>
          </cell>
          <cell r="CB96">
            <v>2030.4878186880887</v>
          </cell>
          <cell r="CC96">
            <v>0</v>
          </cell>
          <cell r="CD96">
            <v>0</v>
          </cell>
          <cell r="CE96">
            <v>2030.4878186880887</v>
          </cell>
        </row>
        <row r="97">
          <cell r="A97">
            <v>42226</v>
          </cell>
          <cell r="B97">
            <v>7</v>
          </cell>
          <cell r="C97" t="str">
            <v>Mon</v>
          </cell>
          <cell r="AG97">
            <v>0</v>
          </cell>
          <cell r="AH97">
            <v>144.84378461538458</v>
          </cell>
          <cell r="AI97">
            <v>0</v>
          </cell>
          <cell r="AJ97">
            <v>144.84378461538458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77.095384615384589</v>
          </cell>
          <cell r="AW97">
            <v>0</v>
          </cell>
          <cell r="AX97">
            <v>6.3138461538461543</v>
          </cell>
          <cell r="AY97">
            <v>17.446153846153845</v>
          </cell>
          <cell r="AZ97">
            <v>0</v>
          </cell>
          <cell r="BA97">
            <v>0</v>
          </cell>
          <cell r="BB97">
            <v>43.199999999999996</v>
          </cell>
          <cell r="BC97">
            <v>0</v>
          </cell>
          <cell r="BD97">
            <v>0.78839999999999999</v>
          </cell>
          <cell r="BE97">
            <v>144.84378461538458</v>
          </cell>
          <cell r="BF97">
            <v>144.84378461538458</v>
          </cell>
          <cell r="BG97">
            <v>0</v>
          </cell>
          <cell r="BH97">
            <v>0</v>
          </cell>
          <cell r="BI97">
            <v>144.84378461538458</v>
          </cell>
          <cell r="BJ97">
            <v>0</v>
          </cell>
          <cell r="BK97">
            <v>5448.4550009364684</v>
          </cell>
          <cell r="BL97">
            <v>463.11867507959988</v>
          </cell>
          <cell r="BM97">
            <v>65.381460011237621</v>
          </cell>
          <cell r="BN97">
            <v>567.65845360531796</v>
          </cell>
          <cell r="BO97">
            <v>385.71215137927976</v>
          </cell>
          <cell r="BP97">
            <v>0</v>
          </cell>
          <cell r="BQ97">
            <v>8.1726825014047026</v>
          </cell>
          <cell r="BR97">
            <v>0</v>
          </cell>
          <cell r="BS97">
            <v>0</v>
          </cell>
          <cell r="BT97">
            <v>0</v>
          </cell>
          <cell r="BU97">
            <v>1490.0434225768399</v>
          </cell>
          <cell r="BV97">
            <v>0</v>
          </cell>
          <cell r="BW97">
            <v>224.14943873852636</v>
          </cell>
          <cell r="BX97">
            <v>0</v>
          </cell>
          <cell r="BZ97">
            <v>2.7E-2</v>
          </cell>
          <cell r="CA97">
            <v>147.10828502528466</v>
          </cell>
          <cell r="CB97">
            <v>7309.7561472771195</v>
          </cell>
          <cell r="CC97">
            <v>0</v>
          </cell>
          <cell r="CD97">
            <v>0</v>
          </cell>
          <cell r="CE97">
            <v>7309.7561472771195</v>
          </cell>
        </row>
        <row r="98">
          <cell r="A98">
            <v>42227</v>
          </cell>
          <cell r="B98">
            <v>7</v>
          </cell>
          <cell r="C98" t="str">
            <v>Tue</v>
          </cell>
          <cell r="AG98">
            <v>0</v>
          </cell>
          <cell r="AH98">
            <v>144.84378461538458</v>
          </cell>
          <cell r="AI98">
            <v>0</v>
          </cell>
          <cell r="AJ98">
            <v>144.84378461538458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77.095384615384589</v>
          </cell>
          <cell r="AW98">
            <v>0</v>
          </cell>
          <cell r="AX98">
            <v>6.3138461538461543</v>
          </cell>
          <cell r="AY98">
            <v>17.446153846153845</v>
          </cell>
          <cell r="AZ98">
            <v>0</v>
          </cell>
          <cell r="BA98">
            <v>0</v>
          </cell>
          <cell r="BB98">
            <v>43.199999999999996</v>
          </cell>
          <cell r="BC98">
            <v>0</v>
          </cell>
          <cell r="BD98">
            <v>0.78839999999999999</v>
          </cell>
          <cell r="BE98">
            <v>144.84378461538458</v>
          </cell>
          <cell r="BF98">
            <v>144.84378461538458</v>
          </cell>
          <cell r="BG98">
            <v>0</v>
          </cell>
          <cell r="BH98">
            <v>0</v>
          </cell>
          <cell r="BI98">
            <v>144.84378461538458</v>
          </cell>
          <cell r="BJ98">
            <v>0</v>
          </cell>
          <cell r="BK98">
            <v>5448.4550009364684</v>
          </cell>
          <cell r="BL98">
            <v>463.11867507959988</v>
          </cell>
          <cell r="BM98">
            <v>65.381460011237621</v>
          </cell>
          <cell r="BN98">
            <v>567.65845360531796</v>
          </cell>
          <cell r="BO98">
            <v>385.71215137927976</v>
          </cell>
          <cell r="BP98">
            <v>0</v>
          </cell>
          <cell r="BQ98">
            <v>8.1726825014047026</v>
          </cell>
          <cell r="BR98">
            <v>0</v>
          </cell>
          <cell r="BS98">
            <v>0</v>
          </cell>
          <cell r="BT98">
            <v>0</v>
          </cell>
          <cell r="BU98">
            <v>1490.0434225768399</v>
          </cell>
          <cell r="BV98">
            <v>0</v>
          </cell>
          <cell r="BW98">
            <v>224.14943873852636</v>
          </cell>
          <cell r="BX98">
            <v>0</v>
          </cell>
          <cell r="BZ98">
            <v>2.7E-2</v>
          </cell>
          <cell r="CA98">
            <v>147.10828502528466</v>
          </cell>
          <cell r="CB98">
            <v>7309.7561472771195</v>
          </cell>
          <cell r="CC98">
            <v>0</v>
          </cell>
          <cell r="CD98">
            <v>0</v>
          </cell>
          <cell r="CE98">
            <v>7309.7561472771195</v>
          </cell>
        </row>
        <row r="99">
          <cell r="A99">
            <v>42228</v>
          </cell>
          <cell r="B99">
            <v>7</v>
          </cell>
          <cell r="C99" t="str">
            <v>Wed</v>
          </cell>
          <cell r="AG99">
            <v>0</v>
          </cell>
          <cell r="AH99">
            <v>144.84378461538458</v>
          </cell>
          <cell r="AI99">
            <v>0</v>
          </cell>
          <cell r="AJ99">
            <v>144.84378461538458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77.095384615384589</v>
          </cell>
          <cell r="AW99">
            <v>0</v>
          </cell>
          <cell r="AX99">
            <v>6.3138461538461543</v>
          </cell>
          <cell r="AY99">
            <v>17.446153846153845</v>
          </cell>
          <cell r="AZ99">
            <v>0</v>
          </cell>
          <cell r="BA99">
            <v>0</v>
          </cell>
          <cell r="BB99">
            <v>43.199999999999996</v>
          </cell>
          <cell r="BC99">
            <v>0</v>
          </cell>
          <cell r="BD99">
            <v>0.78839999999999999</v>
          </cell>
          <cell r="BE99">
            <v>144.84378461538458</v>
          </cell>
          <cell r="BF99">
            <v>144.84378461538458</v>
          </cell>
          <cell r="BG99">
            <v>0</v>
          </cell>
          <cell r="BH99">
            <v>0</v>
          </cell>
          <cell r="BI99">
            <v>144.84378461538458</v>
          </cell>
          <cell r="BJ99">
            <v>0</v>
          </cell>
          <cell r="BK99">
            <v>5448.4550009364684</v>
          </cell>
          <cell r="BL99">
            <v>463.11867507959988</v>
          </cell>
          <cell r="BM99">
            <v>65.381460011237621</v>
          </cell>
          <cell r="BN99">
            <v>567.65845360531796</v>
          </cell>
          <cell r="BO99">
            <v>385.71215137927976</v>
          </cell>
          <cell r="BP99">
            <v>0</v>
          </cell>
          <cell r="BQ99">
            <v>8.1726825014047026</v>
          </cell>
          <cell r="BR99">
            <v>0</v>
          </cell>
          <cell r="BS99">
            <v>0</v>
          </cell>
          <cell r="BT99">
            <v>0</v>
          </cell>
          <cell r="BU99">
            <v>1490.0434225768399</v>
          </cell>
          <cell r="BV99">
            <v>0</v>
          </cell>
          <cell r="BW99">
            <v>224.14943873852636</v>
          </cell>
          <cell r="BX99">
            <v>0</v>
          </cell>
          <cell r="BZ99">
            <v>2.7E-2</v>
          </cell>
          <cell r="CA99">
            <v>147.10828502528466</v>
          </cell>
          <cell r="CB99">
            <v>7309.7561472771195</v>
          </cell>
          <cell r="CC99">
            <v>0</v>
          </cell>
          <cell r="CD99">
            <v>0</v>
          </cell>
          <cell r="CE99">
            <v>7309.7561472771195</v>
          </cell>
        </row>
        <row r="100">
          <cell r="A100">
            <v>42229</v>
          </cell>
          <cell r="B100">
            <v>7</v>
          </cell>
          <cell r="C100" t="str">
            <v>Thu</v>
          </cell>
          <cell r="AG100">
            <v>0</v>
          </cell>
          <cell r="AH100">
            <v>144.84378461538458</v>
          </cell>
          <cell r="AI100">
            <v>0</v>
          </cell>
          <cell r="AJ100">
            <v>144.84378461538458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77.095384615384589</v>
          </cell>
          <cell r="AW100">
            <v>0</v>
          </cell>
          <cell r="AX100">
            <v>6.3138461538461543</v>
          </cell>
          <cell r="AY100">
            <v>17.446153846153845</v>
          </cell>
          <cell r="AZ100">
            <v>0</v>
          </cell>
          <cell r="BA100">
            <v>0</v>
          </cell>
          <cell r="BB100">
            <v>43.199999999999996</v>
          </cell>
          <cell r="BC100">
            <v>0</v>
          </cell>
          <cell r="BD100">
            <v>0.78839999999999999</v>
          </cell>
          <cell r="BE100">
            <v>144.84378461538458</v>
          </cell>
          <cell r="BF100">
            <v>144.84378461538458</v>
          </cell>
          <cell r="BG100">
            <v>0</v>
          </cell>
          <cell r="BH100">
            <v>0</v>
          </cell>
          <cell r="BI100">
            <v>144.84378461538458</v>
          </cell>
          <cell r="BJ100">
            <v>0</v>
          </cell>
          <cell r="BK100">
            <v>5448.4550009364684</v>
          </cell>
          <cell r="BL100">
            <v>463.11867507959988</v>
          </cell>
          <cell r="BM100">
            <v>65.381460011237621</v>
          </cell>
          <cell r="BN100">
            <v>567.65845360531796</v>
          </cell>
          <cell r="BO100">
            <v>385.71215137927976</v>
          </cell>
          <cell r="BP100">
            <v>0</v>
          </cell>
          <cell r="BQ100">
            <v>8.1726825014047026</v>
          </cell>
          <cell r="BR100">
            <v>0</v>
          </cell>
          <cell r="BS100">
            <v>0</v>
          </cell>
          <cell r="BT100">
            <v>0</v>
          </cell>
          <cell r="BU100">
            <v>1490.0434225768399</v>
          </cell>
          <cell r="BV100">
            <v>0</v>
          </cell>
          <cell r="BW100">
            <v>224.14943873852636</v>
          </cell>
          <cell r="BX100">
            <v>0</v>
          </cell>
          <cell r="BZ100">
            <v>2.7E-2</v>
          </cell>
          <cell r="CA100">
            <v>147.10828502528466</v>
          </cell>
          <cell r="CB100">
            <v>7309.7561472771195</v>
          </cell>
          <cell r="CC100">
            <v>0</v>
          </cell>
          <cell r="CD100">
            <v>0</v>
          </cell>
          <cell r="CE100">
            <v>7309.7561472771195</v>
          </cell>
        </row>
        <row r="101">
          <cell r="A101">
            <v>42230</v>
          </cell>
          <cell r="B101">
            <v>7</v>
          </cell>
          <cell r="C101" t="str">
            <v>Fri</v>
          </cell>
          <cell r="AG101">
            <v>0</v>
          </cell>
          <cell r="AH101">
            <v>144.84378461538458</v>
          </cell>
          <cell r="AI101">
            <v>0</v>
          </cell>
          <cell r="AJ101">
            <v>144.84378461538458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77.095384615384589</v>
          </cell>
          <cell r="AW101">
            <v>0</v>
          </cell>
          <cell r="AX101">
            <v>6.3138461538461543</v>
          </cell>
          <cell r="AY101">
            <v>17.446153846153845</v>
          </cell>
          <cell r="AZ101">
            <v>0</v>
          </cell>
          <cell r="BA101">
            <v>0</v>
          </cell>
          <cell r="BB101">
            <v>43.199999999999996</v>
          </cell>
          <cell r="BC101">
            <v>0</v>
          </cell>
          <cell r="BD101">
            <v>0.78839999999999999</v>
          </cell>
          <cell r="BE101">
            <v>144.84378461538458</v>
          </cell>
          <cell r="BF101">
            <v>144.84378461538458</v>
          </cell>
          <cell r="BG101">
            <v>0</v>
          </cell>
          <cell r="BH101">
            <v>0</v>
          </cell>
          <cell r="BI101">
            <v>144.84378461538458</v>
          </cell>
          <cell r="BJ101">
            <v>0</v>
          </cell>
          <cell r="BK101">
            <v>5448.4550009364684</v>
          </cell>
          <cell r="BL101">
            <v>463.11867507959988</v>
          </cell>
          <cell r="BM101">
            <v>65.381460011237621</v>
          </cell>
          <cell r="BN101">
            <v>567.65845360531796</v>
          </cell>
          <cell r="BO101">
            <v>385.71215137927976</v>
          </cell>
          <cell r="BP101">
            <v>0</v>
          </cell>
          <cell r="BQ101">
            <v>8.1726825014047026</v>
          </cell>
          <cell r="BR101">
            <v>0</v>
          </cell>
          <cell r="BS101">
            <v>0</v>
          </cell>
          <cell r="BT101">
            <v>0</v>
          </cell>
          <cell r="BU101">
            <v>1490.0434225768399</v>
          </cell>
          <cell r="BV101">
            <v>0</v>
          </cell>
          <cell r="BW101">
            <v>224.14943873852636</v>
          </cell>
          <cell r="BX101">
            <v>0</v>
          </cell>
          <cell r="BZ101">
            <v>2.7E-2</v>
          </cell>
          <cell r="CA101">
            <v>147.10828502528466</v>
          </cell>
          <cell r="CB101">
            <v>7309.7561472771195</v>
          </cell>
          <cell r="CC101">
            <v>0</v>
          </cell>
          <cell r="CD101">
            <v>0</v>
          </cell>
          <cell r="CE101">
            <v>7309.7561472771195</v>
          </cell>
        </row>
        <row r="102">
          <cell r="A102">
            <v>42231</v>
          </cell>
          <cell r="B102">
            <v>7</v>
          </cell>
          <cell r="C102" t="str">
            <v>Sat</v>
          </cell>
          <cell r="AG102">
            <v>0</v>
          </cell>
          <cell r="AH102">
            <v>24.140630769230764</v>
          </cell>
          <cell r="AI102">
            <v>0</v>
          </cell>
          <cell r="AJ102">
            <v>24.140630769230764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12.849230769230765</v>
          </cell>
          <cell r="AW102">
            <v>0</v>
          </cell>
          <cell r="AX102">
            <v>1.0523076923076924</v>
          </cell>
          <cell r="AY102">
            <v>2.9076923076923076</v>
          </cell>
          <cell r="AZ102">
            <v>0</v>
          </cell>
          <cell r="BA102">
            <v>0</v>
          </cell>
          <cell r="BB102">
            <v>7.1999999999999993</v>
          </cell>
          <cell r="BC102">
            <v>0</v>
          </cell>
          <cell r="BD102">
            <v>0.13139999999999999</v>
          </cell>
          <cell r="BE102">
            <v>24.140630769230764</v>
          </cell>
          <cell r="BF102">
            <v>24.140630769230764</v>
          </cell>
          <cell r="BG102">
            <v>0</v>
          </cell>
          <cell r="BH102">
            <v>0</v>
          </cell>
          <cell r="BI102">
            <v>24.140630769230764</v>
          </cell>
          <cell r="BJ102">
            <v>0</v>
          </cell>
          <cell r="BK102">
            <v>908.07583348941148</v>
          </cell>
          <cell r="BL102">
            <v>77.18644584659998</v>
          </cell>
          <cell r="BM102">
            <v>10.896910001872937</v>
          </cell>
          <cell r="BN102">
            <v>94.609742267552988</v>
          </cell>
          <cell r="BO102">
            <v>64.285358563213293</v>
          </cell>
          <cell r="BP102">
            <v>0</v>
          </cell>
          <cell r="BQ102">
            <v>1.3621137502341172</v>
          </cell>
          <cell r="BR102">
            <v>0</v>
          </cell>
          <cell r="BS102">
            <v>0</v>
          </cell>
          <cell r="BT102">
            <v>0</v>
          </cell>
          <cell r="BU102">
            <v>248.34057042947333</v>
          </cell>
          <cell r="BV102">
            <v>0</v>
          </cell>
          <cell r="BW102">
            <v>37.358239789754393</v>
          </cell>
          <cell r="BX102">
            <v>0</v>
          </cell>
          <cell r="BZ102">
            <v>2.7E-2</v>
          </cell>
          <cell r="CA102">
            <v>24.518047504214106</v>
          </cell>
          <cell r="CB102">
            <v>1218.2926912128532</v>
          </cell>
          <cell r="CC102">
            <v>0</v>
          </cell>
          <cell r="CD102">
            <v>0</v>
          </cell>
          <cell r="CE102">
            <v>1218.2926912128532</v>
          </cell>
        </row>
        <row r="103">
          <cell r="A103">
            <v>42232</v>
          </cell>
          <cell r="B103">
            <v>7</v>
          </cell>
          <cell r="C103" t="str">
            <v>Sun</v>
          </cell>
          <cell r="AG103">
            <v>0</v>
          </cell>
          <cell r="AH103">
            <v>40.234384615384613</v>
          </cell>
          <cell r="AI103">
            <v>0</v>
          </cell>
          <cell r="AJ103">
            <v>40.234384615384613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21.41538461538461</v>
          </cell>
          <cell r="AW103">
            <v>0</v>
          </cell>
          <cell r="AX103">
            <v>1.7538461538461541</v>
          </cell>
          <cell r="AY103">
            <v>4.8461538461538467</v>
          </cell>
          <cell r="AZ103">
            <v>0</v>
          </cell>
          <cell r="BA103">
            <v>0</v>
          </cell>
          <cell r="BB103">
            <v>12</v>
          </cell>
          <cell r="BC103">
            <v>0</v>
          </cell>
          <cell r="BD103">
            <v>0.219</v>
          </cell>
          <cell r="BE103">
            <v>40.234384615384613</v>
          </cell>
          <cell r="BF103">
            <v>40.234384615384613</v>
          </cell>
          <cell r="BG103">
            <v>0</v>
          </cell>
          <cell r="BH103">
            <v>0</v>
          </cell>
          <cell r="BI103">
            <v>40.234384615384613</v>
          </cell>
          <cell r="BJ103">
            <v>0</v>
          </cell>
          <cell r="BK103">
            <v>1513.4597224823526</v>
          </cell>
          <cell r="BL103">
            <v>128.64407641099999</v>
          </cell>
          <cell r="BM103">
            <v>18.161516669788231</v>
          </cell>
          <cell r="BN103">
            <v>157.68290377925499</v>
          </cell>
          <cell r="BO103">
            <v>107.14226427202216</v>
          </cell>
          <cell r="BP103">
            <v>0</v>
          </cell>
          <cell r="BQ103">
            <v>2.2701895837235289</v>
          </cell>
          <cell r="BR103">
            <v>0</v>
          </cell>
          <cell r="BS103">
            <v>0</v>
          </cell>
          <cell r="BT103">
            <v>0</v>
          </cell>
          <cell r="BU103">
            <v>413.90095071578889</v>
          </cell>
          <cell r="BV103">
            <v>0</v>
          </cell>
          <cell r="BW103">
            <v>62.26373298292399</v>
          </cell>
          <cell r="BX103">
            <v>0</v>
          </cell>
          <cell r="BZ103">
            <v>2.7E-2</v>
          </cell>
          <cell r="CA103">
            <v>40.863412507023519</v>
          </cell>
          <cell r="CB103">
            <v>2030.4878186880887</v>
          </cell>
          <cell r="CC103">
            <v>0</v>
          </cell>
          <cell r="CD103">
            <v>0</v>
          </cell>
          <cell r="CE103">
            <v>2030.4878186880887</v>
          </cell>
        </row>
        <row r="104">
          <cell r="A104">
            <v>42233</v>
          </cell>
          <cell r="B104">
            <v>8</v>
          </cell>
          <cell r="C104" t="str">
            <v>Mon</v>
          </cell>
          <cell r="AG104">
            <v>0</v>
          </cell>
          <cell r="AH104">
            <v>144.84378461538458</v>
          </cell>
          <cell r="AI104">
            <v>0</v>
          </cell>
          <cell r="AJ104">
            <v>144.84378461538458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77.095384615384589</v>
          </cell>
          <cell r="AW104">
            <v>0</v>
          </cell>
          <cell r="AX104">
            <v>6.3138461538461543</v>
          </cell>
          <cell r="AY104">
            <v>17.446153846153845</v>
          </cell>
          <cell r="AZ104">
            <v>0</v>
          </cell>
          <cell r="BA104">
            <v>0</v>
          </cell>
          <cell r="BB104">
            <v>43.199999999999996</v>
          </cell>
          <cell r="BC104">
            <v>0</v>
          </cell>
          <cell r="BD104">
            <v>0.78839999999999999</v>
          </cell>
          <cell r="BE104">
            <v>144.84378461538458</v>
          </cell>
          <cell r="BF104">
            <v>144.84378461538458</v>
          </cell>
          <cell r="BG104">
            <v>0</v>
          </cell>
          <cell r="BH104">
            <v>0</v>
          </cell>
          <cell r="BI104">
            <v>144.84378461538458</v>
          </cell>
          <cell r="BJ104">
            <v>0</v>
          </cell>
          <cell r="BK104">
            <v>5448.4550009364684</v>
          </cell>
          <cell r="BL104">
            <v>463.11867507959988</v>
          </cell>
          <cell r="BM104">
            <v>65.381460011237621</v>
          </cell>
          <cell r="BN104">
            <v>567.65845360531796</v>
          </cell>
          <cell r="BO104">
            <v>385.71215137927976</v>
          </cell>
          <cell r="BP104">
            <v>0</v>
          </cell>
          <cell r="BQ104">
            <v>8.1726825014047026</v>
          </cell>
          <cell r="BR104">
            <v>0</v>
          </cell>
          <cell r="BS104">
            <v>0</v>
          </cell>
          <cell r="BT104">
            <v>0</v>
          </cell>
          <cell r="BU104">
            <v>1490.0434225768399</v>
          </cell>
          <cell r="BV104">
            <v>0</v>
          </cell>
          <cell r="BW104">
            <v>224.14943873852636</v>
          </cell>
          <cell r="BX104">
            <v>0</v>
          </cell>
          <cell r="BZ104">
            <v>2.7E-2</v>
          </cell>
          <cell r="CA104">
            <v>147.10828502528466</v>
          </cell>
          <cell r="CB104">
            <v>7309.7561472771195</v>
          </cell>
          <cell r="CC104">
            <v>0</v>
          </cell>
          <cell r="CD104">
            <v>0</v>
          </cell>
          <cell r="CE104">
            <v>7309.7561472771195</v>
          </cell>
        </row>
        <row r="105">
          <cell r="A105">
            <v>42234</v>
          </cell>
          <cell r="B105">
            <v>8</v>
          </cell>
          <cell r="C105" t="str">
            <v>Tue</v>
          </cell>
          <cell r="AG105">
            <v>0</v>
          </cell>
          <cell r="AH105">
            <v>144.84378461538458</v>
          </cell>
          <cell r="AI105">
            <v>0</v>
          </cell>
          <cell r="AJ105">
            <v>144.84378461538458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77.095384615384589</v>
          </cell>
          <cell r="AW105">
            <v>0</v>
          </cell>
          <cell r="AX105">
            <v>6.3138461538461543</v>
          </cell>
          <cell r="AY105">
            <v>17.446153846153845</v>
          </cell>
          <cell r="AZ105">
            <v>0</v>
          </cell>
          <cell r="BA105">
            <v>0</v>
          </cell>
          <cell r="BB105">
            <v>43.199999999999996</v>
          </cell>
          <cell r="BC105">
            <v>0</v>
          </cell>
          <cell r="BD105">
            <v>0.78839999999999999</v>
          </cell>
          <cell r="BE105">
            <v>144.84378461538458</v>
          </cell>
          <cell r="BF105">
            <v>144.84378461538458</v>
          </cell>
          <cell r="BG105">
            <v>0</v>
          </cell>
          <cell r="BH105">
            <v>0</v>
          </cell>
          <cell r="BI105">
            <v>144.84378461538458</v>
          </cell>
          <cell r="BJ105">
            <v>0</v>
          </cell>
          <cell r="BK105">
            <v>5448.4550009364684</v>
          </cell>
          <cell r="BL105">
            <v>463.11867507959988</v>
          </cell>
          <cell r="BM105">
            <v>65.381460011237621</v>
          </cell>
          <cell r="BN105">
            <v>567.65845360531796</v>
          </cell>
          <cell r="BO105">
            <v>385.71215137927976</v>
          </cell>
          <cell r="BP105">
            <v>0</v>
          </cell>
          <cell r="BQ105">
            <v>8.1726825014047026</v>
          </cell>
          <cell r="BR105">
            <v>0</v>
          </cell>
          <cell r="BS105">
            <v>0</v>
          </cell>
          <cell r="BT105">
            <v>0</v>
          </cell>
          <cell r="BU105">
            <v>1490.0434225768399</v>
          </cell>
          <cell r="BV105">
            <v>0</v>
          </cell>
          <cell r="BW105">
            <v>224.14943873852636</v>
          </cell>
          <cell r="BX105">
            <v>0</v>
          </cell>
          <cell r="BZ105">
            <v>2.7E-2</v>
          </cell>
          <cell r="CA105">
            <v>147.10828502528466</v>
          </cell>
          <cell r="CB105">
            <v>7309.7561472771195</v>
          </cell>
          <cell r="CC105">
            <v>0</v>
          </cell>
          <cell r="CD105">
            <v>0</v>
          </cell>
          <cell r="CE105">
            <v>7309.7561472771195</v>
          </cell>
        </row>
        <row r="106">
          <cell r="A106">
            <v>42235</v>
          </cell>
          <cell r="B106">
            <v>8</v>
          </cell>
          <cell r="C106" t="str">
            <v>Wed</v>
          </cell>
          <cell r="AG106">
            <v>0</v>
          </cell>
          <cell r="AH106">
            <v>144.84378461538458</v>
          </cell>
          <cell r="AI106">
            <v>0</v>
          </cell>
          <cell r="AJ106">
            <v>144.84378461538458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77.095384615384589</v>
          </cell>
          <cell r="AW106">
            <v>0</v>
          </cell>
          <cell r="AX106">
            <v>6.3138461538461543</v>
          </cell>
          <cell r="AY106">
            <v>17.446153846153845</v>
          </cell>
          <cell r="AZ106">
            <v>0</v>
          </cell>
          <cell r="BA106">
            <v>0</v>
          </cell>
          <cell r="BB106">
            <v>43.199999999999996</v>
          </cell>
          <cell r="BC106">
            <v>0</v>
          </cell>
          <cell r="BD106">
            <v>0.78839999999999999</v>
          </cell>
          <cell r="BE106">
            <v>144.84378461538458</v>
          </cell>
          <cell r="BF106">
            <v>144.84378461538458</v>
          </cell>
          <cell r="BG106">
            <v>0</v>
          </cell>
          <cell r="BH106">
            <v>0</v>
          </cell>
          <cell r="BI106">
            <v>144.84378461538458</v>
          </cell>
          <cell r="BJ106">
            <v>0</v>
          </cell>
          <cell r="BK106">
            <v>5448.4550009364684</v>
          </cell>
          <cell r="BL106">
            <v>463.11867507959988</v>
          </cell>
          <cell r="BM106">
            <v>65.381460011237621</v>
          </cell>
          <cell r="BN106">
            <v>567.65845360531796</v>
          </cell>
          <cell r="BO106">
            <v>385.71215137927976</v>
          </cell>
          <cell r="BP106">
            <v>0</v>
          </cell>
          <cell r="BQ106">
            <v>8.1726825014047026</v>
          </cell>
          <cell r="BR106">
            <v>0</v>
          </cell>
          <cell r="BS106">
            <v>0</v>
          </cell>
          <cell r="BT106">
            <v>0</v>
          </cell>
          <cell r="BU106">
            <v>1490.0434225768399</v>
          </cell>
          <cell r="BV106">
            <v>0</v>
          </cell>
          <cell r="BW106">
            <v>224.14943873852636</v>
          </cell>
          <cell r="BX106">
            <v>0</v>
          </cell>
          <cell r="BZ106">
            <v>2.7E-2</v>
          </cell>
          <cell r="CA106">
            <v>147.10828502528466</v>
          </cell>
          <cell r="CB106">
            <v>7309.7561472771195</v>
          </cell>
          <cell r="CC106">
            <v>0</v>
          </cell>
          <cell r="CD106">
            <v>0</v>
          </cell>
          <cell r="CE106">
            <v>7309.7561472771195</v>
          </cell>
        </row>
        <row r="107">
          <cell r="A107">
            <v>42236</v>
          </cell>
          <cell r="B107">
            <v>8</v>
          </cell>
          <cell r="C107" t="str">
            <v>Thu</v>
          </cell>
          <cell r="AG107">
            <v>0</v>
          </cell>
          <cell r="AH107">
            <v>144.84378461538458</v>
          </cell>
          <cell r="AI107">
            <v>0</v>
          </cell>
          <cell r="AJ107">
            <v>144.84378461538458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77.095384615384589</v>
          </cell>
          <cell r="AW107">
            <v>0</v>
          </cell>
          <cell r="AX107">
            <v>6.3138461538461543</v>
          </cell>
          <cell r="AY107">
            <v>17.446153846153845</v>
          </cell>
          <cell r="AZ107">
            <v>0</v>
          </cell>
          <cell r="BA107">
            <v>0</v>
          </cell>
          <cell r="BB107">
            <v>43.199999999999996</v>
          </cell>
          <cell r="BC107">
            <v>0</v>
          </cell>
          <cell r="BD107">
            <v>0.78839999999999999</v>
          </cell>
          <cell r="BE107">
            <v>144.84378461538458</v>
          </cell>
          <cell r="BF107">
            <v>144.84378461538458</v>
          </cell>
          <cell r="BG107">
            <v>0</v>
          </cell>
          <cell r="BH107">
            <v>0</v>
          </cell>
          <cell r="BI107">
            <v>144.84378461538458</v>
          </cell>
          <cell r="BJ107">
            <v>0</v>
          </cell>
          <cell r="BK107">
            <v>5448.4550009364684</v>
          </cell>
          <cell r="BL107">
            <v>463.11867507959988</v>
          </cell>
          <cell r="BM107">
            <v>65.381460011237621</v>
          </cell>
          <cell r="BN107">
            <v>567.65845360531796</v>
          </cell>
          <cell r="BO107">
            <v>385.71215137927976</v>
          </cell>
          <cell r="BP107">
            <v>0</v>
          </cell>
          <cell r="BQ107">
            <v>8.1726825014047026</v>
          </cell>
          <cell r="BR107">
            <v>0</v>
          </cell>
          <cell r="BS107">
            <v>0</v>
          </cell>
          <cell r="BT107">
            <v>0</v>
          </cell>
          <cell r="BU107">
            <v>1490.0434225768399</v>
          </cell>
          <cell r="BV107">
            <v>0</v>
          </cell>
          <cell r="BW107">
            <v>224.14943873852636</v>
          </cell>
          <cell r="BX107">
            <v>0</v>
          </cell>
          <cell r="BZ107">
            <v>2.7E-2</v>
          </cell>
          <cell r="CA107">
            <v>147.10828502528466</v>
          </cell>
          <cell r="CB107">
            <v>7309.7561472771195</v>
          </cell>
          <cell r="CC107">
            <v>0</v>
          </cell>
          <cell r="CD107">
            <v>0</v>
          </cell>
          <cell r="CE107">
            <v>7309.7561472771195</v>
          </cell>
        </row>
        <row r="108">
          <cell r="A108">
            <v>42237</v>
          </cell>
          <cell r="B108">
            <v>8</v>
          </cell>
          <cell r="C108" t="str">
            <v>Fri</v>
          </cell>
          <cell r="AG108">
            <v>0</v>
          </cell>
          <cell r="AH108">
            <v>144.84378461538458</v>
          </cell>
          <cell r="AI108">
            <v>0</v>
          </cell>
          <cell r="AJ108">
            <v>144.84378461538458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77.095384615384589</v>
          </cell>
          <cell r="AW108">
            <v>0</v>
          </cell>
          <cell r="AX108">
            <v>6.3138461538461543</v>
          </cell>
          <cell r="AY108">
            <v>17.446153846153845</v>
          </cell>
          <cell r="AZ108">
            <v>0</v>
          </cell>
          <cell r="BA108">
            <v>0</v>
          </cell>
          <cell r="BB108">
            <v>43.199999999999996</v>
          </cell>
          <cell r="BC108">
            <v>0</v>
          </cell>
          <cell r="BD108">
            <v>0.78839999999999999</v>
          </cell>
          <cell r="BE108">
            <v>144.84378461538458</v>
          </cell>
          <cell r="BF108">
            <v>144.84378461538458</v>
          </cell>
          <cell r="BG108">
            <v>0</v>
          </cell>
          <cell r="BH108">
            <v>0</v>
          </cell>
          <cell r="BI108">
            <v>144.84378461538458</v>
          </cell>
          <cell r="BJ108">
            <v>0</v>
          </cell>
          <cell r="BK108">
            <v>5448.4550009364684</v>
          </cell>
          <cell r="BL108">
            <v>463.11867507959988</v>
          </cell>
          <cell r="BM108">
            <v>65.381460011237621</v>
          </cell>
          <cell r="BN108">
            <v>567.65845360531796</v>
          </cell>
          <cell r="BO108">
            <v>385.71215137927976</v>
          </cell>
          <cell r="BP108">
            <v>0</v>
          </cell>
          <cell r="BQ108">
            <v>8.1726825014047026</v>
          </cell>
          <cell r="BR108">
            <v>0</v>
          </cell>
          <cell r="BS108">
            <v>0</v>
          </cell>
          <cell r="BT108">
            <v>0</v>
          </cell>
          <cell r="BU108">
            <v>1490.0434225768399</v>
          </cell>
          <cell r="BV108">
            <v>0</v>
          </cell>
          <cell r="BW108">
            <v>224.14943873852636</v>
          </cell>
          <cell r="BX108">
            <v>0</v>
          </cell>
          <cell r="BZ108">
            <v>2.7E-2</v>
          </cell>
          <cell r="CA108">
            <v>147.10828502528466</v>
          </cell>
          <cell r="CB108">
            <v>7309.7561472771195</v>
          </cell>
          <cell r="CC108">
            <v>0</v>
          </cell>
          <cell r="CD108">
            <v>0</v>
          </cell>
          <cell r="CE108">
            <v>7309.7561472771195</v>
          </cell>
        </row>
        <row r="109">
          <cell r="A109">
            <v>42238</v>
          </cell>
          <cell r="B109">
            <v>8</v>
          </cell>
          <cell r="C109" t="str">
            <v>Sat</v>
          </cell>
          <cell r="AG109">
            <v>0</v>
          </cell>
          <cell r="AH109">
            <v>24.140630769230764</v>
          </cell>
          <cell r="AI109">
            <v>0</v>
          </cell>
          <cell r="AJ109">
            <v>24.140630769230764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12.849230769230765</v>
          </cell>
          <cell r="AW109">
            <v>0</v>
          </cell>
          <cell r="AX109">
            <v>1.0523076923076924</v>
          </cell>
          <cell r="AY109">
            <v>2.9076923076923076</v>
          </cell>
          <cell r="AZ109">
            <v>0</v>
          </cell>
          <cell r="BA109">
            <v>0</v>
          </cell>
          <cell r="BB109">
            <v>7.1999999999999993</v>
          </cell>
          <cell r="BC109">
            <v>0</v>
          </cell>
          <cell r="BD109">
            <v>0.13139999999999999</v>
          </cell>
          <cell r="BE109">
            <v>24.140630769230764</v>
          </cell>
          <cell r="BF109">
            <v>24.140630769230764</v>
          </cell>
          <cell r="BG109">
            <v>0</v>
          </cell>
          <cell r="BH109">
            <v>0</v>
          </cell>
          <cell r="BI109">
            <v>24.140630769230764</v>
          </cell>
          <cell r="BJ109">
            <v>0</v>
          </cell>
          <cell r="BK109">
            <v>908.07583348941148</v>
          </cell>
          <cell r="BL109">
            <v>77.18644584659998</v>
          </cell>
          <cell r="BM109">
            <v>10.896910001872937</v>
          </cell>
          <cell r="BN109">
            <v>94.609742267552988</v>
          </cell>
          <cell r="BO109">
            <v>64.285358563213293</v>
          </cell>
          <cell r="BP109">
            <v>0</v>
          </cell>
          <cell r="BQ109">
            <v>1.3621137502341172</v>
          </cell>
          <cell r="BR109">
            <v>0</v>
          </cell>
          <cell r="BS109">
            <v>0</v>
          </cell>
          <cell r="BT109">
            <v>0</v>
          </cell>
          <cell r="BU109">
            <v>248.34057042947333</v>
          </cell>
          <cell r="BV109">
            <v>0</v>
          </cell>
          <cell r="BW109">
            <v>37.358239789754393</v>
          </cell>
          <cell r="BX109">
            <v>0</v>
          </cell>
          <cell r="BZ109">
            <v>2.7E-2</v>
          </cell>
          <cell r="CA109">
            <v>24.518047504214106</v>
          </cell>
          <cell r="CB109">
            <v>1218.2926912128532</v>
          </cell>
          <cell r="CC109">
            <v>0</v>
          </cell>
          <cell r="CD109">
            <v>0</v>
          </cell>
          <cell r="CE109">
            <v>1218.2926912128532</v>
          </cell>
        </row>
        <row r="110">
          <cell r="A110">
            <v>42239</v>
          </cell>
          <cell r="B110">
            <v>8</v>
          </cell>
          <cell r="C110" t="str">
            <v>Sun</v>
          </cell>
          <cell r="AG110">
            <v>0</v>
          </cell>
          <cell r="AH110">
            <v>40.234384615384613</v>
          </cell>
          <cell r="AI110">
            <v>0</v>
          </cell>
          <cell r="AJ110">
            <v>40.234384615384613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21.41538461538461</v>
          </cell>
          <cell r="AW110">
            <v>0</v>
          </cell>
          <cell r="AX110">
            <v>1.7538461538461541</v>
          </cell>
          <cell r="AY110">
            <v>4.8461538461538467</v>
          </cell>
          <cell r="AZ110">
            <v>0</v>
          </cell>
          <cell r="BA110">
            <v>0</v>
          </cell>
          <cell r="BB110">
            <v>12</v>
          </cell>
          <cell r="BC110">
            <v>0</v>
          </cell>
          <cell r="BD110">
            <v>0.219</v>
          </cell>
          <cell r="BE110">
            <v>40.234384615384613</v>
          </cell>
          <cell r="BF110">
            <v>40.234384615384613</v>
          </cell>
          <cell r="BG110">
            <v>0</v>
          </cell>
          <cell r="BH110">
            <v>0</v>
          </cell>
          <cell r="BI110">
            <v>40.234384615384613</v>
          </cell>
          <cell r="BJ110">
            <v>0</v>
          </cell>
          <cell r="BK110">
            <v>1513.4597224823526</v>
          </cell>
          <cell r="BL110">
            <v>128.64407641099999</v>
          </cell>
          <cell r="BM110">
            <v>18.161516669788231</v>
          </cell>
          <cell r="BN110">
            <v>157.68290377925499</v>
          </cell>
          <cell r="BO110">
            <v>107.14226427202216</v>
          </cell>
          <cell r="BP110">
            <v>0</v>
          </cell>
          <cell r="BQ110">
            <v>2.2701895837235289</v>
          </cell>
          <cell r="BR110">
            <v>0</v>
          </cell>
          <cell r="BS110">
            <v>0</v>
          </cell>
          <cell r="BT110">
            <v>0</v>
          </cell>
          <cell r="BU110">
            <v>413.90095071578889</v>
          </cell>
          <cell r="BV110">
            <v>0</v>
          </cell>
          <cell r="BW110">
            <v>62.26373298292399</v>
          </cell>
          <cell r="BX110">
            <v>0</v>
          </cell>
          <cell r="BZ110">
            <v>2.7E-2</v>
          </cell>
          <cell r="CA110">
            <v>40.863412507023519</v>
          </cell>
          <cell r="CB110">
            <v>2030.4878186880887</v>
          </cell>
          <cell r="CC110">
            <v>0</v>
          </cell>
          <cell r="CD110">
            <v>0</v>
          </cell>
          <cell r="CE110">
            <v>2030.4878186880887</v>
          </cell>
        </row>
        <row r="111">
          <cell r="A111">
            <v>42240</v>
          </cell>
          <cell r="B111">
            <v>9</v>
          </cell>
          <cell r="C111" t="str">
            <v>Mon</v>
          </cell>
          <cell r="AG111">
            <v>0</v>
          </cell>
          <cell r="AH111">
            <v>144.84378461538458</v>
          </cell>
          <cell r="AI111">
            <v>0</v>
          </cell>
          <cell r="AJ111">
            <v>144.84378461538458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77.095384615384589</v>
          </cell>
          <cell r="AW111">
            <v>0</v>
          </cell>
          <cell r="AX111">
            <v>6.3138461538461543</v>
          </cell>
          <cell r="AY111">
            <v>17.446153846153845</v>
          </cell>
          <cell r="AZ111">
            <v>0</v>
          </cell>
          <cell r="BA111">
            <v>0</v>
          </cell>
          <cell r="BB111">
            <v>43.199999999999996</v>
          </cell>
          <cell r="BC111">
            <v>0</v>
          </cell>
          <cell r="BD111">
            <v>0.78839999999999999</v>
          </cell>
          <cell r="BE111">
            <v>144.84378461538458</v>
          </cell>
          <cell r="BF111">
            <v>144.84378461538458</v>
          </cell>
          <cell r="BG111">
            <v>0</v>
          </cell>
          <cell r="BH111">
            <v>0</v>
          </cell>
          <cell r="BI111">
            <v>144.84378461538458</v>
          </cell>
          <cell r="BJ111">
            <v>0</v>
          </cell>
          <cell r="BK111">
            <v>5448.4550009364684</v>
          </cell>
          <cell r="BL111">
            <v>463.11867507959988</v>
          </cell>
          <cell r="BM111">
            <v>65.381460011237621</v>
          </cell>
          <cell r="BN111">
            <v>567.65845360531796</v>
          </cell>
          <cell r="BO111">
            <v>385.71215137927976</v>
          </cell>
          <cell r="BP111">
            <v>0</v>
          </cell>
          <cell r="BQ111">
            <v>8.1726825014047026</v>
          </cell>
          <cell r="BR111">
            <v>0</v>
          </cell>
          <cell r="BS111">
            <v>0</v>
          </cell>
          <cell r="BT111">
            <v>0</v>
          </cell>
          <cell r="BU111">
            <v>1490.0434225768399</v>
          </cell>
          <cell r="BV111">
            <v>0</v>
          </cell>
          <cell r="BW111">
            <v>224.14943873852636</v>
          </cell>
          <cell r="BX111">
            <v>0</v>
          </cell>
          <cell r="BZ111">
            <v>2.7E-2</v>
          </cell>
          <cell r="CA111">
            <v>147.10828502528466</v>
          </cell>
          <cell r="CB111">
            <v>7309.7561472771195</v>
          </cell>
          <cell r="CC111">
            <v>0</v>
          </cell>
          <cell r="CD111">
            <v>0</v>
          </cell>
          <cell r="CE111">
            <v>7309.7561472771195</v>
          </cell>
        </row>
        <row r="112">
          <cell r="A112">
            <v>42241</v>
          </cell>
          <cell r="B112">
            <v>9</v>
          </cell>
          <cell r="C112" t="str">
            <v>Tue</v>
          </cell>
          <cell r="AG112">
            <v>0</v>
          </cell>
          <cell r="AH112">
            <v>144.84378461538458</v>
          </cell>
          <cell r="AI112">
            <v>0</v>
          </cell>
          <cell r="AJ112">
            <v>144.84378461538458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77.095384615384589</v>
          </cell>
          <cell r="AW112">
            <v>0</v>
          </cell>
          <cell r="AX112">
            <v>6.3138461538461543</v>
          </cell>
          <cell r="AY112">
            <v>17.446153846153845</v>
          </cell>
          <cell r="AZ112">
            <v>0</v>
          </cell>
          <cell r="BA112">
            <v>0</v>
          </cell>
          <cell r="BB112">
            <v>43.199999999999996</v>
          </cell>
          <cell r="BC112">
            <v>0</v>
          </cell>
          <cell r="BD112">
            <v>0.78839999999999999</v>
          </cell>
          <cell r="BE112">
            <v>144.84378461538458</v>
          </cell>
          <cell r="BF112">
            <v>144.84378461538458</v>
          </cell>
          <cell r="BG112">
            <v>0</v>
          </cell>
          <cell r="BH112">
            <v>0</v>
          </cell>
          <cell r="BI112">
            <v>144.84378461538458</v>
          </cell>
          <cell r="BJ112">
            <v>0</v>
          </cell>
          <cell r="BK112">
            <v>5448.4550009364684</v>
          </cell>
          <cell r="BL112">
            <v>463.11867507959988</v>
          </cell>
          <cell r="BM112">
            <v>65.381460011237621</v>
          </cell>
          <cell r="BN112">
            <v>567.65845360531796</v>
          </cell>
          <cell r="BO112">
            <v>385.71215137927976</v>
          </cell>
          <cell r="BP112">
            <v>0</v>
          </cell>
          <cell r="BQ112">
            <v>8.1726825014047026</v>
          </cell>
          <cell r="BR112">
            <v>0</v>
          </cell>
          <cell r="BS112">
            <v>0</v>
          </cell>
          <cell r="BT112">
            <v>0</v>
          </cell>
          <cell r="BU112">
            <v>1490.0434225768399</v>
          </cell>
          <cell r="BV112">
            <v>0</v>
          </cell>
          <cell r="BW112">
            <v>224.14943873852636</v>
          </cell>
          <cell r="BX112">
            <v>0</v>
          </cell>
          <cell r="BZ112">
            <v>2.7E-2</v>
          </cell>
          <cell r="CA112">
            <v>147.10828502528466</v>
          </cell>
          <cell r="CB112">
            <v>7309.7561472771195</v>
          </cell>
          <cell r="CC112">
            <v>0</v>
          </cell>
          <cell r="CD112">
            <v>0</v>
          </cell>
          <cell r="CE112">
            <v>7309.7561472771195</v>
          </cell>
        </row>
        <row r="113">
          <cell r="A113">
            <v>42242</v>
          </cell>
          <cell r="B113">
            <v>9</v>
          </cell>
          <cell r="C113" t="str">
            <v>Wed</v>
          </cell>
          <cell r="AG113">
            <v>0</v>
          </cell>
          <cell r="AH113">
            <v>144.84378461538458</v>
          </cell>
          <cell r="AI113">
            <v>0</v>
          </cell>
          <cell r="AJ113">
            <v>144.84378461538458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77.095384615384589</v>
          </cell>
          <cell r="AW113">
            <v>0</v>
          </cell>
          <cell r="AX113">
            <v>6.3138461538461543</v>
          </cell>
          <cell r="AY113">
            <v>17.446153846153845</v>
          </cell>
          <cell r="AZ113">
            <v>0</v>
          </cell>
          <cell r="BA113">
            <v>0</v>
          </cell>
          <cell r="BB113">
            <v>43.199999999999996</v>
          </cell>
          <cell r="BC113">
            <v>0</v>
          </cell>
          <cell r="BD113">
            <v>0.78839999999999999</v>
          </cell>
          <cell r="BE113">
            <v>144.84378461538458</v>
          </cell>
          <cell r="BF113">
            <v>144.84378461538458</v>
          </cell>
          <cell r="BG113">
            <v>0</v>
          </cell>
          <cell r="BH113">
            <v>0</v>
          </cell>
          <cell r="BI113">
            <v>144.84378461538458</v>
          </cell>
          <cell r="BJ113">
            <v>0</v>
          </cell>
          <cell r="BK113">
            <v>5448.4550009364684</v>
          </cell>
          <cell r="BL113">
            <v>463.11867507959988</v>
          </cell>
          <cell r="BM113">
            <v>65.381460011237621</v>
          </cell>
          <cell r="BN113">
            <v>567.65845360531796</v>
          </cell>
          <cell r="BO113">
            <v>385.71215137927976</v>
          </cell>
          <cell r="BP113">
            <v>0</v>
          </cell>
          <cell r="BQ113">
            <v>8.1726825014047026</v>
          </cell>
          <cell r="BR113">
            <v>0</v>
          </cell>
          <cell r="BS113">
            <v>0</v>
          </cell>
          <cell r="BT113">
            <v>0</v>
          </cell>
          <cell r="BU113">
            <v>1490.0434225768399</v>
          </cell>
          <cell r="BV113">
            <v>0</v>
          </cell>
          <cell r="BW113">
            <v>224.14943873852636</v>
          </cell>
          <cell r="BX113">
            <v>0</v>
          </cell>
          <cell r="BZ113">
            <v>2.7E-2</v>
          </cell>
          <cell r="CA113">
            <v>147.10828502528466</v>
          </cell>
          <cell r="CB113">
            <v>7309.7561472771195</v>
          </cell>
          <cell r="CC113">
            <v>0</v>
          </cell>
          <cell r="CD113">
            <v>0</v>
          </cell>
          <cell r="CE113">
            <v>7309.7561472771195</v>
          </cell>
        </row>
        <row r="114">
          <cell r="A114">
            <v>42243</v>
          </cell>
          <cell r="B114">
            <v>9</v>
          </cell>
          <cell r="C114" t="str">
            <v>Thu</v>
          </cell>
          <cell r="AG114">
            <v>0</v>
          </cell>
          <cell r="AH114">
            <v>144.84378461538458</v>
          </cell>
          <cell r="AI114">
            <v>0</v>
          </cell>
          <cell r="AJ114">
            <v>144.84378461538458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77.095384615384589</v>
          </cell>
          <cell r="AW114">
            <v>0</v>
          </cell>
          <cell r="AX114">
            <v>6.3138461538461543</v>
          </cell>
          <cell r="AY114">
            <v>17.446153846153845</v>
          </cell>
          <cell r="AZ114">
            <v>0</v>
          </cell>
          <cell r="BA114">
            <v>0</v>
          </cell>
          <cell r="BB114">
            <v>43.199999999999996</v>
          </cell>
          <cell r="BC114">
            <v>0</v>
          </cell>
          <cell r="BD114">
            <v>0.78839999999999999</v>
          </cell>
          <cell r="BE114">
            <v>144.84378461538458</v>
          </cell>
          <cell r="BF114">
            <v>144.84378461538458</v>
          </cell>
          <cell r="BG114">
            <v>0</v>
          </cell>
          <cell r="BH114">
            <v>0</v>
          </cell>
          <cell r="BI114">
            <v>144.84378461538458</v>
          </cell>
          <cell r="BJ114">
            <v>0</v>
          </cell>
          <cell r="BK114">
            <v>5448.4550009364684</v>
          </cell>
          <cell r="BL114">
            <v>463.11867507959988</v>
          </cell>
          <cell r="BM114">
            <v>65.381460011237621</v>
          </cell>
          <cell r="BN114">
            <v>567.65845360531796</v>
          </cell>
          <cell r="BO114">
            <v>385.71215137927976</v>
          </cell>
          <cell r="BP114">
            <v>0</v>
          </cell>
          <cell r="BQ114">
            <v>8.1726825014047026</v>
          </cell>
          <cell r="BR114">
            <v>0</v>
          </cell>
          <cell r="BS114">
            <v>0</v>
          </cell>
          <cell r="BT114">
            <v>0</v>
          </cell>
          <cell r="BU114">
            <v>1490.0434225768399</v>
          </cell>
          <cell r="BV114">
            <v>0</v>
          </cell>
          <cell r="BW114">
            <v>224.14943873852636</v>
          </cell>
          <cell r="BX114">
            <v>0</v>
          </cell>
          <cell r="BZ114">
            <v>2.7E-2</v>
          </cell>
          <cell r="CA114">
            <v>147.10828502528466</v>
          </cell>
          <cell r="CB114">
            <v>7309.7561472771195</v>
          </cell>
          <cell r="CC114">
            <v>0</v>
          </cell>
          <cell r="CD114">
            <v>0</v>
          </cell>
          <cell r="CE114">
            <v>7309.7561472771195</v>
          </cell>
        </row>
        <row r="115">
          <cell r="A115">
            <v>42244</v>
          </cell>
          <cell r="B115">
            <v>9</v>
          </cell>
          <cell r="C115" t="str">
            <v>Fri</v>
          </cell>
          <cell r="AG115">
            <v>0</v>
          </cell>
          <cell r="AH115">
            <v>144.84378461538458</v>
          </cell>
          <cell r="AI115">
            <v>0</v>
          </cell>
          <cell r="AJ115">
            <v>144.84378461538458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77.095384615384589</v>
          </cell>
          <cell r="AW115">
            <v>0</v>
          </cell>
          <cell r="AX115">
            <v>6.3138461538461543</v>
          </cell>
          <cell r="AY115">
            <v>17.446153846153845</v>
          </cell>
          <cell r="AZ115">
            <v>0</v>
          </cell>
          <cell r="BA115">
            <v>0</v>
          </cell>
          <cell r="BB115">
            <v>43.199999999999996</v>
          </cell>
          <cell r="BC115">
            <v>0</v>
          </cell>
          <cell r="BD115">
            <v>0.78839999999999999</v>
          </cell>
          <cell r="BE115">
            <v>144.84378461538458</v>
          </cell>
          <cell r="BF115">
            <v>144.84378461538458</v>
          </cell>
          <cell r="BG115">
            <v>0</v>
          </cell>
          <cell r="BH115">
            <v>0</v>
          </cell>
          <cell r="BI115">
            <v>144.84378461538458</v>
          </cell>
          <cell r="BJ115">
            <v>0</v>
          </cell>
          <cell r="BK115">
            <v>5448.4550009364684</v>
          </cell>
          <cell r="BL115">
            <v>463.11867507959988</v>
          </cell>
          <cell r="BM115">
            <v>65.381460011237621</v>
          </cell>
          <cell r="BN115">
            <v>567.65845360531796</v>
          </cell>
          <cell r="BO115">
            <v>385.71215137927976</v>
          </cell>
          <cell r="BP115">
            <v>0</v>
          </cell>
          <cell r="BQ115">
            <v>8.1726825014047026</v>
          </cell>
          <cell r="BR115">
            <v>0</v>
          </cell>
          <cell r="BS115">
            <v>0</v>
          </cell>
          <cell r="BT115">
            <v>0</v>
          </cell>
          <cell r="BU115">
            <v>1490.0434225768399</v>
          </cell>
          <cell r="BV115">
            <v>0</v>
          </cell>
          <cell r="BW115">
            <v>224.14943873852636</v>
          </cell>
          <cell r="BX115">
            <v>0</v>
          </cell>
          <cell r="BZ115">
            <v>2.7E-2</v>
          </cell>
          <cell r="CA115">
            <v>147.10828502528466</v>
          </cell>
          <cell r="CB115">
            <v>7309.7561472771195</v>
          </cell>
          <cell r="CC115">
            <v>0</v>
          </cell>
          <cell r="CD115">
            <v>0</v>
          </cell>
          <cell r="CE115">
            <v>7309.7561472771195</v>
          </cell>
        </row>
        <row r="116">
          <cell r="A116">
            <v>42245</v>
          </cell>
          <cell r="B116">
            <v>9</v>
          </cell>
          <cell r="C116" t="str">
            <v>Sat</v>
          </cell>
          <cell r="AG116">
            <v>0</v>
          </cell>
          <cell r="AH116">
            <v>24.140630769230764</v>
          </cell>
          <cell r="AI116">
            <v>0</v>
          </cell>
          <cell r="AJ116">
            <v>24.140630769230764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12.849230769230765</v>
          </cell>
          <cell r="AW116">
            <v>0</v>
          </cell>
          <cell r="AX116">
            <v>1.0523076923076924</v>
          </cell>
          <cell r="AY116">
            <v>2.9076923076923076</v>
          </cell>
          <cell r="AZ116">
            <v>0</v>
          </cell>
          <cell r="BA116">
            <v>0</v>
          </cell>
          <cell r="BB116">
            <v>7.1999999999999993</v>
          </cell>
          <cell r="BC116">
            <v>0</v>
          </cell>
          <cell r="BD116">
            <v>0.13139999999999999</v>
          </cell>
          <cell r="BE116">
            <v>24.140630769230764</v>
          </cell>
          <cell r="BF116">
            <v>24.140630769230764</v>
          </cell>
          <cell r="BG116">
            <v>0</v>
          </cell>
          <cell r="BH116">
            <v>0</v>
          </cell>
          <cell r="BI116">
            <v>24.140630769230764</v>
          </cell>
          <cell r="BJ116">
            <v>0</v>
          </cell>
          <cell r="BK116">
            <v>908.07583348941148</v>
          </cell>
          <cell r="BL116">
            <v>77.18644584659998</v>
          </cell>
          <cell r="BM116">
            <v>10.896910001872937</v>
          </cell>
          <cell r="BN116">
            <v>94.609742267552988</v>
          </cell>
          <cell r="BO116">
            <v>64.285358563213293</v>
          </cell>
          <cell r="BP116">
            <v>0</v>
          </cell>
          <cell r="BQ116">
            <v>1.3621137502341172</v>
          </cell>
          <cell r="BR116">
            <v>0</v>
          </cell>
          <cell r="BS116">
            <v>0</v>
          </cell>
          <cell r="BT116">
            <v>0</v>
          </cell>
          <cell r="BU116">
            <v>248.34057042947333</v>
          </cell>
          <cell r="BV116">
            <v>0</v>
          </cell>
          <cell r="BW116">
            <v>37.358239789754393</v>
          </cell>
          <cell r="BX116">
            <v>0</v>
          </cell>
          <cell r="BZ116">
            <v>2.7E-2</v>
          </cell>
          <cell r="CA116">
            <v>24.518047504214106</v>
          </cell>
          <cell r="CB116">
            <v>1218.2926912128532</v>
          </cell>
          <cell r="CC116">
            <v>0</v>
          </cell>
          <cell r="CD116">
            <v>0</v>
          </cell>
          <cell r="CE116">
            <v>1218.2926912128532</v>
          </cell>
        </row>
        <row r="117">
          <cell r="A117">
            <v>42246</v>
          </cell>
          <cell r="B117">
            <v>9</v>
          </cell>
          <cell r="C117" t="str">
            <v>Sun</v>
          </cell>
          <cell r="AG117">
            <v>0</v>
          </cell>
          <cell r="AH117">
            <v>40.234384615384613</v>
          </cell>
          <cell r="AI117">
            <v>0</v>
          </cell>
          <cell r="AJ117">
            <v>40.234384615384613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21.41538461538461</v>
          </cell>
          <cell r="AW117">
            <v>0</v>
          </cell>
          <cell r="AX117">
            <v>1.7538461538461541</v>
          </cell>
          <cell r="AY117">
            <v>4.8461538461538467</v>
          </cell>
          <cell r="AZ117">
            <v>0</v>
          </cell>
          <cell r="BA117">
            <v>0</v>
          </cell>
          <cell r="BB117">
            <v>12</v>
          </cell>
          <cell r="BC117">
            <v>0</v>
          </cell>
          <cell r="BD117">
            <v>0.219</v>
          </cell>
          <cell r="BE117">
            <v>40.234384615384613</v>
          </cell>
          <cell r="BF117">
            <v>40.234384615384613</v>
          </cell>
          <cell r="BG117">
            <v>0</v>
          </cell>
          <cell r="BH117">
            <v>0</v>
          </cell>
          <cell r="BI117">
            <v>40.234384615384613</v>
          </cell>
          <cell r="BJ117">
            <v>0</v>
          </cell>
          <cell r="BK117">
            <v>1513.4597224823526</v>
          </cell>
          <cell r="BL117">
            <v>128.64407641099999</v>
          </cell>
          <cell r="BM117">
            <v>18.161516669788231</v>
          </cell>
          <cell r="BN117">
            <v>157.68290377925499</v>
          </cell>
          <cell r="BO117">
            <v>107.14226427202216</v>
          </cell>
          <cell r="BP117">
            <v>0</v>
          </cell>
          <cell r="BQ117">
            <v>2.2701895837235289</v>
          </cell>
          <cell r="BR117">
            <v>0</v>
          </cell>
          <cell r="BS117">
            <v>0</v>
          </cell>
          <cell r="BT117">
            <v>0</v>
          </cell>
          <cell r="BU117">
            <v>413.90095071578889</v>
          </cell>
          <cell r="BV117">
            <v>0</v>
          </cell>
          <cell r="BW117">
            <v>62.26373298292399</v>
          </cell>
          <cell r="BX117">
            <v>0</v>
          </cell>
          <cell r="BZ117">
            <v>2.7E-2</v>
          </cell>
          <cell r="CA117">
            <v>40.863412507023519</v>
          </cell>
          <cell r="CB117">
            <v>2030.4878186880887</v>
          </cell>
          <cell r="CC117">
            <v>0</v>
          </cell>
          <cell r="CD117">
            <v>0</v>
          </cell>
          <cell r="CE117">
            <v>2030.4878186880887</v>
          </cell>
        </row>
        <row r="118">
          <cell r="A118">
            <v>42247</v>
          </cell>
          <cell r="B118">
            <v>10</v>
          </cell>
          <cell r="C118" t="str">
            <v>Mon</v>
          </cell>
          <cell r="AG118">
            <v>0</v>
          </cell>
          <cell r="AH118">
            <v>144.84378461538458</v>
          </cell>
          <cell r="AI118">
            <v>0</v>
          </cell>
          <cell r="AJ118">
            <v>144.84378461538458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77.095384615384589</v>
          </cell>
          <cell r="AW118">
            <v>0</v>
          </cell>
          <cell r="AX118">
            <v>6.3138461538461543</v>
          </cell>
          <cell r="AY118">
            <v>17.446153846153845</v>
          </cell>
          <cell r="AZ118">
            <v>0</v>
          </cell>
          <cell r="BA118">
            <v>0</v>
          </cell>
          <cell r="BB118">
            <v>43.199999999999996</v>
          </cell>
          <cell r="BC118">
            <v>0</v>
          </cell>
          <cell r="BD118">
            <v>0.78839999999999999</v>
          </cell>
          <cell r="BE118">
            <v>144.84378461538458</v>
          </cell>
          <cell r="BF118">
            <v>144.84378461538458</v>
          </cell>
          <cell r="BG118">
            <v>0</v>
          </cell>
          <cell r="BH118">
            <v>0</v>
          </cell>
          <cell r="BI118">
            <v>144.84378461538458</v>
          </cell>
          <cell r="BJ118">
            <v>0</v>
          </cell>
          <cell r="BK118">
            <v>5448.4550009364684</v>
          </cell>
          <cell r="BL118">
            <v>463.11867507959988</v>
          </cell>
          <cell r="BM118">
            <v>65.381460011237621</v>
          </cell>
          <cell r="BN118">
            <v>567.65845360531796</v>
          </cell>
          <cell r="BO118">
            <v>385.71215137927976</v>
          </cell>
          <cell r="BP118">
            <v>0</v>
          </cell>
          <cell r="BQ118">
            <v>8.1726825014047026</v>
          </cell>
          <cell r="BR118">
            <v>0</v>
          </cell>
          <cell r="BS118">
            <v>0</v>
          </cell>
          <cell r="BT118">
            <v>0</v>
          </cell>
          <cell r="BU118">
            <v>1490.0434225768399</v>
          </cell>
          <cell r="BV118">
            <v>0</v>
          </cell>
          <cell r="BW118">
            <v>224.14943873852636</v>
          </cell>
          <cell r="BX118">
            <v>0</v>
          </cell>
          <cell r="BZ118">
            <v>2.7E-2</v>
          </cell>
          <cell r="CA118">
            <v>147.10828502528466</v>
          </cell>
          <cell r="CB118">
            <v>7309.7561472771195</v>
          </cell>
          <cell r="CC118">
            <v>0</v>
          </cell>
          <cell r="CD118">
            <v>0</v>
          </cell>
          <cell r="CE118">
            <v>7309.7561472771195</v>
          </cell>
        </row>
        <row r="119">
          <cell r="A119">
            <v>42248</v>
          </cell>
          <cell r="B119">
            <v>10</v>
          </cell>
          <cell r="C119" t="str">
            <v>Tue</v>
          </cell>
          <cell r="AG119">
            <v>0</v>
          </cell>
          <cell r="AH119">
            <v>144.84378461538458</v>
          </cell>
          <cell r="AI119">
            <v>0</v>
          </cell>
          <cell r="AJ119">
            <v>144.84378461538458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77.095384615384589</v>
          </cell>
          <cell r="AW119">
            <v>0</v>
          </cell>
          <cell r="AX119">
            <v>6.3138461538461543</v>
          </cell>
          <cell r="AY119">
            <v>17.446153846153845</v>
          </cell>
          <cell r="AZ119">
            <v>0</v>
          </cell>
          <cell r="BA119">
            <v>0</v>
          </cell>
          <cell r="BB119">
            <v>43.199999999999996</v>
          </cell>
          <cell r="BC119">
            <v>0</v>
          </cell>
          <cell r="BD119">
            <v>0.78839999999999999</v>
          </cell>
          <cell r="BE119">
            <v>144.84378461538458</v>
          </cell>
          <cell r="BF119">
            <v>144.84378461538458</v>
          </cell>
          <cell r="BG119">
            <v>0</v>
          </cell>
          <cell r="BH119">
            <v>0</v>
          </cell>
          <cell r="BI119">
            <v>144.84378461538458</v>
          </cell>
          <cell r="BJ119">
            <v>0</v>
          </cell>
          <cell r="BK119">
            <v>5448.4550009364684</v>
          </cell>
          <cell r="BL119">
            <v>463.11867507959988</v>
          </cell>
          <cell r="BM119">
            <v>65.381460011237621</v>
          </cell>
          <cell r="BN119">
            <v>567.65845360531796</v>
          </cell>
          <cell r="BO119">
            <v>385.71215137927976</v>
          </cell>
          <cell r="BP119">
            <v>0</v>
          </cell>
          <cell r="BQ119">
            <v>8.1726825014047026</v>
          </cell>
          <cell r="BR119">
            <v>0</v>
          </cell>
          <cell r="BS119">
            <v>0</v>
          </cell>
          <cell r="BT119">
            <v>0</v>
          </cell>
          <cell r="BU119">
            <v>1490.0434225768399</v>
          </cell>
          <cell r="BV119">
            <v>0</v>
          </cell>
          <cell r="BW119">
            <v>224.14943873852636</v>
          </cell>
          <cell r="BX119">
            <v>0</v>
          </cell>
          <cell r="BZ119">
            <v>2.7E-2</v>
          </cell>
          <cell r="CA119">
            <v>147.10828502528466</v>
          </cell>
          <cell r="CB119">
            <v>7309.7561472771195</v>
          </cell>
          <cell r="CC119">
            <v>0</v>
          </cell>
          <cell r="CD119">
            <v>0</v>
          </cell>
          <cell r="CE119">
            <v>7309.7561472771195</v>
          </cell>
        </row>
        <row r="120">
          <cell r="A120">
            <v>42249</v>
          </cell>
          <cell r="B120">
            <v>10</v>
          </cell>
          <cell r="C120" t="str">
            <v>Wed</v>
          </cell>
          <cell r="AG120">
            <v>0</v>
          </cell>
          <cell r="AH120">
            <v>144.84378461538458</v>
          </cell>
          <cell r="AI120">
            <v>0</v>
          </cell>
          <cell r="AJ120">
            <v>144.84378461538458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77.095384615384589</v>
          </cell>
          <cell r="AW120">
            <v>0</v>
          </cell>
          <cell r="AX120">
            <v>6.3138461538461543</v>
          </cell>
          <cell r="AY120">
            <v>17.446153846153845</v>
          </cell>
          <cell r="AZ120">
            <v>0</v>
          </cell>
          <cell r="BA120">
            <v>0</v>
          </cell>
          <cell r="BB120">
            <v>43.199999999999996</v>
          </cell>
          <cell r="BC120">
            <v>0</v>
          </cell>
          <cell r="BD120">
            <v>0.78839999999999999</v>
          </cell>
          <cell r="BE120">
            <v>144.84378461538458</v>
          </cell>
          <cell r="BF120">
            <v>144.84378461538458</v>
          </cell>
          <cell r="BG120">
            <v>0</v>
          </cell>
          <cell r="BH120">
            <v>0</v>
          </cell>
          <cell r="BI120">
            <v>144.84378461538458</v>
          </cell>
          <cell r="BJ120">
            <v>0</v>
          </cell>
          <cell r="BK120">
            <v>5448.4550009364684</v>
          </cell>
          <cell r="BL120">
            <v>463.11867507959988</v>
          </cell>
          <cell r="BM120">
            <v>65.381460011237621</v>
          </cell>
          <cell r="BN120">
            <v>567.65845360531796</v>
          </cell>
          <cell r="BO120">
            <v>385.71215137927976</v>
          </cell>
          <cell r="BP120">
            <v>0</v>
          </cell>
          <cell r="BQ120">
            <v>8.1726825014047026</v>
          </cell>
          <cell r="BR120">
            <v>0</v>
          </cell>
          <cell r="BS120">
            <v>0</v>
          </cell>
          <cell r="BT120">
            <v>0</v>
          </cell>
          <cell r="BU120">
            <v>1490.0434225768399</v>
          </cell>
          <cell r="BV120">
            <v>0</v>
          </cell>
          <cell r="BW120">
            <v>224.14943873852636</v>
          </cell>
          <cell r="BX120">
            <v>0</v>
          </cell>
          <cell r="BZ120">
            <v>2.7E-2</v>
          </cell>
          <cell r="CA120">
            <v>147.10828502528466</v>
          </cell>
          <cell r="CB120">
            <v>7309.7561472771195</v>
          </cell>
          <cell r="CC120">
            <v>0</v>
          </cell>
          <cell r="CD120">
            <v>0</v>
          </cell>
          <cell r="CE120">
            <v>7309.7561472771195</v>
          </cell>
        </row>
        <row r="121">
          <cell r="A121">
            <v>42250</v>
          </cell>
          <cell r="B121">
            <v>10</v>
          </cell>
          <cell r="C121" t="str">
            <v>Thu</v>
          </cell>
          <cell r="AG121">
            <v>0</v>
          </cell>
          <cell r="AH121">
            <v>144.84378461538458</v>
          </cell>
          <cell r="AI121">
            <v>0</v>
          </cell>
          <cell r="AJ121">
            <v>144.84378461538458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77.095384615384589</v>
          </cell>
          <cell r="AW121">
            <v>0</v>
          </cell>
          <cell r="AX121">
            <v>6.3138461538461543</v>
          </cell>
          <cell r="AY121">
            <v>17.446153846153845</v>
          </cell>
          <cell r="AZ121">
            <v>0</v>
          </cell>
          <cell r="BA121">
            <v>0</v>
          </cell>
          <cell r="BB121">
            <v>43.199999999999996</v>
          </cell>
          <cell r="BC121">
            <v>0</v>
          </cell>
          <cell r="BD121">
            <v>0.78839999999999999</v>
          </cell>
          <cell r="BE121">
            <v>144.84378461538458</v>
          </cell>
          <cell r="BF121">
            <v>144.84378461538458</v>
          </cell>
          <cell r="BG121">
            <v>0</v>
          </cell>
          <cell r="BH121">
            <v>0</v>
          </cell>
          <cell r="BI121">
            <v>144.84378461538458</v>
          </cell>
          <cell r="BJ121">
            <v>0</v>
          </cell>
          <cell r="BK121">
            <v>5448.4550009364684</v>
          </cell>
          <cell r="BL121">
            <v>463.11867507959988</v>
          </cell>
          <cell r="BM121">
            <v>65.381460011237621</v>
          </cell>
          <cell r="BN121">
            <v>567.65845360531796</v>
          </cell>
          <cell r="BO121">
            <v>385.71215137927976</v>
          </cell>
          <cell r="BP121">
            <v>0</v>
          </cell>
          <cell r="BQ121">
            <v>8.1726825014047026</v>
          </cell>
          <cell r="BR121">
            <v>0</v>
          </cell>
          <cell r="BS121">
            <v>0</v>
          </cell>
          <cell r="BT121">
            <v>0</v>
          </cell>
          <cell r="BU121">
            <v>1490.0434225768399</v>
          </cell>
          <cell r="BV121">
            <v>0</v>
          </cell>
          <cell r="BW121">
            <v>224.14943873852636</v>
          </cell>
          <cell r="BX121">
            <v>0</v>
          </cell>
          <cell r="BZ121">
            <v>2.7E-2</v>
          </cell>
          <cell r="CA121">
            <v>147.10828502528466</v>
          </cell>
          <cell r="CB121">
            <v>7309.7561472771195</v>
          </cell>
          <cell r="CC121">
            <v>0</v>
          </cell>
          <cell r="CD121">
            <v>0</v>
          </cell>
          <cell r="CE121">
            <v>7309.7561472771195</v>
          </cell>
        </row>
        <row r="122">
          <cell r="A122">
            <v>42251</v>
          </cell>
          <cell r="B122">
            <v>10</v>
          </cell>
          <cell r="C122" t="str">
            <v>Fri</v>
          </cell>
          <cell r="AG122">
            <v>0</v>
          </cell>
          <cell r="AH122">
            <v>144.84378461538458</v>
          </cell>
          <cell r="AI122">
            <v>0</v>
          </cell>
          <cell r="AJ122">
            <v>144.84378461538458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77.095384615384589</v>
          </cell>
          <cell r="AW122">
            <v>0</v>
          </cell>
          <cell r="AX122">
            <v>6.3138461538461543</v>
          </cell>
          <cell r="AY122">
            <v>17.446153846153845</v>
          </cell>
          <cell r="AZ122">
            <v>0</v>
          </cell>
          <cell r="BA122">
            <v>0</v>
          </cell>
          <cell r="BB122">
            <v>43.199999999999996</v>
          </cell>
          <cell r="BC122">
            <v>0</v>
          </cell>
          <cell r="BD122">
            <v>0.78839999999999999</v>
          </cell>
          <cell r="BE122">
            <v>144.84378461538458</v>
          </cell>
          <cell r="BF122">
            <v>144.84378461538458</v>
          </cell>
          <cell r="BG122">
            <v>0</v>
          </cell>
          <cell r="BH122">
            <v>0</v>
          </cell>
          <cell r="BI122">
            <v>144.84378461538458</v>
          </cell>
          <cell r="BJ122">
            <v>0</v>
          </cell>
          <cell r="BK122">
            <v>5448.4550009364684</v>
          </cell>
          <cell r="BL122">
            <v>463.11867507959988</v>
          </cell>
          <cell r="BM122">
            <v>65.381460011237621</v>
          </cell>
          <cell r="BN122">
            <v>567.65845360531796</v>
          </cell>
          <cell r="BO122">
            <v>385.71215137927976</v>
          </cell>
          <cell r="BP122">
            <v>0</v>
          </cell>
          <cell r="BQ122">
            <v>8.1726825014047026</v>
          </cell>
          <cell r="BR122">
            <v>0</v>
          </cell>
          <cell r="BS122">
            <v>0</v>
          </cell>
          <cell r="BT122">
            <v>0</v>
          </cell>
          <cell r="BU122">
            <v>1490.0434225768399</v>
          </cell>
          <cell r="BV122">
            <v>0</v>
          </cell>
          <cell r="BW122">
            <v>224.14943873852636</v>
          </cell>
          <cell r="BX122">
            <v>0</v>
          </cell>
          <cell r="BZ122">
            <v>2.7E-2</v>
          </cell>
          <cell r="CA122">
            <v>147.10828502528466</v>
          </cell>
          <cell r="CB122">
            <v>7309.7561472771195</v>
          </cell>
          <cell r="CC122">
            <v>0</v>
          </cell>
          <cell r="CD122">
            <v>0</v>
          </cell>
          <cell r="CE122">
            <v>7309.7561472771195</v>
          </cell>
        </row>
        <row r="123">
          <cell r="A123">
            <v>42252</v>
          </cell>
          <cell r="B123">
            <v>10</v>
          </cell>
          <cell r="C123" t="str">
            <v>Sat</v>
          </cell>
          <cell r="AG123">
            <v>0</v>
          </cell>
          <cell r="AH123">
            <v>24.140630769230764</v>
          </cell>
          <cell r="AI123">
            <v>0</v>
          </cell>
          <cell r="AJ123">
            <v>24.140630769230764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12.849230769230765</v>
          </cell>
          <cell r="AW123">
            <v>0</v>
          </cell>
          <cell r="AX123">
            <v>1.0523076923076924</v>
          </cell>
          <cell r="AY123">
            <v>2.9076923076923076</v>
          </cell>
          <cell r="AZ123">
            <v>0</v>
          </cell>
          <cell r="BA123">
            <v>0</v>
          </cell>
          <cell r="BB123">
            <v>7.1999999999999993</v>
          </cell>
          <cell r="BC123">
            <v>0</v>
          </cell>
          <cell r="BD123">
            <v>0.13139999999999999</v>
          </cell>
          <cell r="BE123">
            <v>24.140630769230764</v>
          </cell>
          <cell r="BF123">
            <v>24.140630769230764</v>
          </cell>
          <cell r="BG123">
            <v>0</v>
          </cell>
          <cell r="BH123">
            <v>0</v>
          </cell>
          <cell r="BI123">
            <v>24.140630769230764</v>
          </cell>
          <cell r="BJ123">
            <v>0</v>
          </cell>
          <cell r="BK123">
            <v>908.07583348941148</v>
          </cell>
          <cell r="BL123">
            <v>77.18644584659998</v>
          </cell>
          <cell r="BM123">
            <v>10.896910001872937</v>
          </cell>
          <cell r="BN123">
            <v>94.609742267552988</v>
          </cell>
          <cell r="BO123">
            <v>64.285358563213293</v>
          </cell>
          <cell r="BP123">
            <v>0</v>
          </cell>
          <cell r="BQ123">
            <v>1.3621137502341172</v>
          </cell>
          <cell r="BR123">
            <v>0</v>
          </cell>
          <cell r="BS123">
            <v>0</v>
          </cell>
          <cell r="BT123">
            <v>0</v>
          </cell>
          <cell r="BU123">
            <v>248.34057042947333</v>
          </cell>
          <cell r="BV123">
            <v>0</v>
          </cell>
          <cell r="BW123">
            <v>37.358239789754393</v>
          </cell>
          <cell r="BX123">
            <v>0</v>
          </cell>
          <cell r="BZ123">
            <v>2.7E-2</v>
          </cell>
          <cell r="CA123">
            <v>24.518047504214106</v>
          </cell>
          <cell r="CB123">
            <v>1218.2926912128532</v>
          </cell>
          <cell r="CC123">
            <v>0</v>
          </cell>
          <cell r="CD123">
            <v>0</v>
          </cell>
          <cell r="CE123">
            <v>1218.2926912128532</v>
          </cell>
        </row>
        <row r="124">
          <cell r="A124">
            <v>42253</v>
          </cell>
          <cell r="B124">
            <v>10</v>
          </cell>
          <cell r="C124" t="str">
            <v>Sun</v>
          </cell>
          <cell r="AG124">
            <v>0</v>
          </cell>
          <cell r="AH124">
            <v>40.234384615384613</v>
          </cell>
          <cell r="AI124">
            <v>0</v>
          </cell>
          <cell r="AJ124">
            <v>40.234384615384613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21.41538461538461</v>
          </cell>
          <cell r="AW124">
            <v>0</v>
          </cell>
          <cell r="AX124">
            <v>1.7538461538461541</v>
          </cell>
          <cell r="AY124">
            <v>4.8461538461538467</v>
          </cell>
          <cell r="AZ124">
            <v>0</v>
          </cell>
          <cell r="BA124">
            <v>0</v>
          </cell>
          <cell r="BB124">
            <v>12</v>
          </cell>
          <cell r="BC124">
            <v>0</v>
          </cell>
          <cell r="BD124">
            <v>0.219</v>
          </cell>
          <cell r="BE124">
            <v>40.234384615384613</v>
          </cell>
          <cell r="BF124">
            <v>40.234384615384613</v>
          </cell>
          <cell r="BG124">
            <v>0</v>
          </cell>
          <cell r="BH124">
            <v>0</v>
          </cell>
          <cell r="BI124">
            <v>40.234384615384613</v>
          </cell>
          <cell r="BJ124">
            <v>0</v>
          </cell>
          <cell r="BK124">
            <v>1513.4597224823526</v>
          </cell>
          <cell r="BL124">
            <v>128.64407641099999</v>
          </cell>
          <cell r="BM124">
            <v>18.161516669788231</v>
          </cell>
          <cell r="BN124">
            <v>157.68290377925499</v>
          </cell>
          <cell r="BO124">
            <v>107.14226427202216</v>
          </cell>
          <cell r="BP124">
            <v>0</v>
          </cell>
          <cell r="BQ124">
            <v>2.2701895837235289</v>
          </cell>
          <cell r="BR124">
            <v>0</v>
          </cell>
          <cell r="BS124">
            <v>0</v>
          </cell>
          <cell r="BT124">
            <v>0</v>
          </cell>
          <cell r="BU124">
            <v>413.90095071578889</v>
          </cell>
          <cell r="BV124">
            <v>0</v>
          </cell>
          <cell r="BW124">
            <v>62.26373298292399</v>
          </cell>
          <cell r="BX124">
            <v>0</v>
          </cell>
          <cell r="BZ124">
            <v>2.7E-2</v>
          </cell>
          <cell r="CA124">
            <v>40.863412507023519</v>
          </cell>
          <cell r="CB124">
            <v>2030.4878186880887</v>
          </cell>
          <cell r="CC124">
            <v>0</v>
          </cell>
          <cell r="CD124">
            <v>0</v>
          </cell>
          <cell r="CE124">
            <v>2030.4878186880887</v>
          </cell>
        </row>
        <row r="125">
          <cell r="A125">
            <v>42254</v>
          </cell>
          <cell r="B125">
            <v>11</v>
          </cell>
          <cell r="C125" t="str">
            <v>Mon</v>
          </cell>
          <cell r="AG125">
            <v>0</v>
          </cell>
          <cell r="AH125">
            <v>144.84378461538458</v>
          </cell>
          <cell r="AI125">
            <v>0</v>
          </cell>
          <cell r="AJ125">
            <v>144.84378461538458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77.095384615384589</v>
          </cell>
          <cell r="AW125">
            <v>0</v>
          </cell>
          <cell r="AX125">
            <v>6.3138461538461543</v>
          </cell>
          <cell r="AY125">
            <v>17.446153846153845</v>
          </cell>
          <cell r="AZ125">
            <v>0</v>
          </cell>
          <cell r="BA125">
            <v>0</v>
          </cell>
          <cell r="BB125">
            <v>43.199999999999996</v>
          </cell>
          <cell r="BC125">
            <v>0</v>
          </cell>
          <cell r="BD125">
            <v>0.78839999999999999</v>
          </cell>
          <cell r="BE125">
            <v>144.84378461538458</v>
          </cell>
          <cell r="BF125">
            <v>144.84378461538458</v>
          </cell>
          <cell r="BG125">
            <v>0</v>
          </cell>
          <cell r="BH125">
            <v>0</v>
          </cell>
          <cell r="BI125">
            <v>144.84378461538458</v>
          </cell>
          <cell r="BJ125">
            <v>0</v>
          </cell>
          <cell r="BK125">
            <v>5551.146120871972</v>
          </cell>
          <cell r="BL125">
            <v>471.84742027411761</v>
          </cell>
          <cell r="BM125">
            <v>66.613753450463662</v>
          </cell>
          <cell r="BN125">
            <v>578.35753845259421</v>
          </cell>
          <cell r="BO125">
            <v>392.98195773558848</v>
          </cell>
          <cell r="BP125">
            <v>0</v>
          </cell>
          <cell r="BQ125">
            <v>8.3267191813079577</v>
          </cell>
          <cell r="BR125">
            <v>0</v>
          </cell>
          <cell r="BS125">
            <v>0</v>
          </cell>
          <cell r="BT125">
            <v>0</v>
          </cell>
          <cell r="BU125">
            <v>1518.1273890940718</v>
          </cell>
          <cell r="BV125">
            <v>0</v>
          </cell>
          <cell r="BW125">
            <v>228.37415141267294</v>
          </cell>
          <cell r="BX125">
            <v>0</v>
          </cell>
          <cell r="BZ125">
            <v>2.7E-2</v>
          </cell>
          <cell r="CA125">
            <v>149.88094526354323</v>
          </cell>
          <cell r="CB125">
            <v>7447.5286066422595</v>
          </cell>
          <cell r="CC125">
            <v>0</v>
          </cell>
          <cell r="CD125">
            <v>0</v>
          </cell>
          <cell r="CE125">
            <v>7447.5286066422595</v>
          </cell>
        </row>
        <row r="126">
          <cell r="A126">
            <v>42255</v>
          </cell>
          <cell r="B126">
            <v>11</v>
          </cell>
          <cell r="C126" t="str">
            <v>Tue</v>
          </cell>
          <cell r="AG126">
            <v>0</v>
          </cell>
          <cell r="AH126">
            <v>144.84378461538458</v>
          </cell>
          <cell r="AI126">
            <v>0</v>
          </cell>
          <cell r="AJ126">
            <v>144.84378461538458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77.095384615384589</v>
          </cell>
          <cell r="AW126">
            <v>0</v>
          </cell>
          <cell r="AX126">
            <v>6.3138461538461543</v>
          </cell>
          <cell r="AY126">
            <v>17.446153846153845</v>
          </cell>
          <cell r="AZ126">
            <v>0</v>
          </cell>
          <cell r="BA126">
            <v>0</v>
          </cell>
          <cell r="BB126">
            <v>43.199999999999996</v>
          </cell>
          <cell r="BC126">
            <v>0</v>
          </cell>
          <cell r="BD126">
            <v>0.78839999999999999</v>
          </cell>
          <cell r="BE126">
            <v>144.84378461538458</v>
          </cell>
          <cell r="BF126">
            <v>144.84378461538458</v>
          </cell>
          <cell r="BG126">
            <v>0</v>
          </cell>
          <cell r="BH126">
            <v>0</v>
          </cell>
          <cell r="BI126">
            <v>144.84378461538458</v>
          </cell>
          <cell r="BJ126">
            <v>0</v>
          </cell>
          <cell r="BK126">
            <v>5551.146120871972</v>
          </cell>
          <cell r="BL126">
            <v>471.84742027411761</v>
          </cell>
          <cell r="BM126">
            <v>66.613753450463662</v>
          </cell>
          <cell r="BN126">
            <v>578.35753845259421</v>
          </cell>
          <cell r="BO126">
            <v>392.98195773558848</v>
          </cell>
          <cell r="BP126">
            <v>0</v>
          </cell>
          <cell r="BQ126">
            <v>8.3267191813079577</v>
          </cell>
          <cell r="BR126">
            <v>0</v>
          </cell>
          <cell r="BS126">
            <v>0</v>
          </cell>
          <cell r="BT126">
            <v>0</v>
          </cell>
          <cell r="BU126">
            <v>1518.1273890940718</v>
          </cell>
          <cell r="BV126">
            <v>0</v>
          </cell>
          <cell r="BW126">
            <v>228.37415141267294</v>
          </cell>
          <cell r="BX126">
            <v>0</v>
          </cell>
          <cell r="BZ126">
            <v>2.7E-2</v>
          </cell>
          <cell r="CA126">
            <v>149.88094526354323</v>
          </cell>
          <cell r="CB126">
            <v>7447.5286066422595</v>
          </cell>
          <cell r="CC126">
            <v>0</v>
          </cell>
          <cell r="CD126">
            <v>0</v>
          </cell>
          <cell r="CE126">
            <v>7447.5286066422595</v>
          </cell>
        </row>
        <row r="127">
          <cell r="A127">
            <v>42256</v>
          </cell>
          <cell r="B127">
            <v>11</v>
          </cell>
          <cell r="C127" t="str">
            <v>Wed</v>
          </cell>
          <cell r="AG127">
            <v>0</v>
          </cell>
          <cell r="AH127">
            <v>144.84378461538458</v>
          </cell>
          <cell r="AI127">
            <v>0</v>
          </cell>
          <cell r="AJ127">
            <v>144.84378461538458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77.095384615384589</v>
          </cell>
          <cell r="AW127">
            <v>0</v>
          </cell>
          <cell r="AX127">
            <v>6.3138461538461543</v>
          </cell>
          <cell r="AY127">
            <v>17.446153846153845</v>
          </cell>
          <cell r="AZ127">
            <v>0</v>
          </cell>
          <cell r="BA127">
            <v>0</v>
          </cell>
          <cell r="BB127">
            <v>43.199999999999996</v>
          </cell>
          <cell r="BC127">
            <v>0</v>
          </cell>
          <cell r="BD127">
            <v>0.78839999999999999</v>
          </cell>
          <cell r="BE127">
            <v>144.84378461538458</v>
          </cell>
          <cell r="BF127">
            <v>144.84378461538458</v>
          </cell>
          <cell r="BG127">
            <v>0</v>
          </cell>
          <cell r="BH127">
            <v>0</v>
          </cell>
          <cell r="BI127">
            <v>144.84378461538458</v>
          </cell>
          <cell r="BJ127">
            <v>0</v>
          </cell>
          <cell r="BK127">
            <v>5551.146120871972</v>
          </cell>
          <cell r="BL127">
            <v>471.84742027411761</v>
          </cell>
          <cell r="BM127">
            <v>66.613753450463662</v>
          </cell>
          <cell r="BN127">
            <v>578.35753845259421</v>
          </cell>
          <cell r="BO127">
            <v>392.98195773558848</v>
          </cell>
          <cell r="BP127">
            <v>0</v>
          </cell>
          <cell r="BQ127">
            <v>8.3267191813079577</v>
          </cell>
          <cell r="BR127">
            <v>0</v>
          </cell>
          <cell r="BS127">
            <v>0</v>
          </cell>
          <cell r="BT127">
            <v>0</v>
          </cell>
          <cell r="BU127">
            <v>1518.1273890940718</v>
          </cell>
          <cell r="BV127">
            <v>0</v>
          </cell>
          <cell r="BW127">
            <v>228.37415141267294</v>
          </cell>
          <cell r="BX127">
            <v>0</v>
          </cell>
          <cell r="BZ127">
            <v>2.7E-2</v>
          </cell>
          <cell r="CA127">
            <v>149.88094526354323</v>
          </cell>
          <cell r="CB127">
            <v>7447.5286066422595</v>
          </cell>
          <cell r="CC127">
            <v>0</v>
          </cell>
          <cell r="CD127">
            <v>0</v>
          </cell>
          <cell r="CE127">
            <v>7447.5286066422595</v>
          </cell>
        </row>
        <row r="128">
          <cell r="A128">
            <v>42257</v>
          </cell>
          <cell r="B128">
            <v>11</v>
          </cell>
          <cell r="C128" t="str">
            <v>Thu</v>
          </cell>
          <cell r="AG128">
            <v>0</v>
          </cell>
          <cell r="AH128">
            <v>144.84378461538458</v>
          </cell>
          <cell r="AI128">
            <v>0</v>
          </cell>
          <cell r="AJ128">
            <v>144.84378461538458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77.095384615384589</v>
          </cell>
          <cell r="AW128">
            <v>0</v>
          </cell>
          <cell r="AX128">
            <v>6.3138461538461543</v>
          </cell>
          <cell r="AY128">
            <v>17.446153846153845</v>
          </cell>
          <cell r="AZ128">
            <v>0</v>
          </cell>
          <cell r="BA128">
            <v>0</v>
          </cell>
          <cell r="BB128">
            <v>43.199999999999996</v>
          </cell>
          <cell r="BC128">
            <v>0</v>
          </cell>
          <cell r="BD128">
            <v>0.78839999999999999</v>
          </cell>
          <cell r="BE128">
            <v>144.84378461538458</v>
          </cell>
          <cell r="BF128">
            <v>144.84378461538458</v>
          </cell>
          <cell r="BG128">
            <v>0</v>
          </cell>
          <cell r="BH128">
            <v>0</v>
          </cell>
          <cell r="BI128">
            <v>144.84378461538458</v>
          </cell>
          <cell r="BJ128">
            <v>0</v>
          </cell>
          <cell r="BK128">
            <v>5551.146120871972</v>
          </cell>
          <cell r="BL128">
            <v>471.84742027411761</v>
          </cell>
          <cell r="BM128">
            <v>66.613753450463662</v>
          </cell>
          <cell r="BN128">
            <v>578.35753845259421</v>
          </cell>
          <cell r="BO128">
            <v>392.98195773558848</v>
          </cell>
          <cell r="BP128">
            <v>0</v>
          </cell>
          <cell r="BQ128">
            <v>8.3267191813079577</v>
          </cell>
          <cell r="BR128">
            <v>0</v>
          </cell>
          <cell r="BS128">
            <v>0</v>
          </cell>
          <cell r="BT128">
            <v>0</v>
          </cell>
          <cell r="BU128">
            <v>1518.1273890940718</v>
          </cell>
          <cell r="BV128">
            <v>0</v>
          </cell>
          <cell r="BW128">
            <v>228.37415141267294</v>
          </cell>
          <cell r="BX128">
            <v>0</v>
          </cell>
          <cell r="BZ128">
            <v>2.7E-2</v>
          </cell>
          <cell r="CA128">
            <v>149.88094526354323</v>
          </cell>
          <cell r="CB128">
            <v>7447.5286066422595</v>
          </cell>
          <cell r="CC128">
            <v>0</v>
          </cell>
          <cell r="CD128">
            <v>0</v>
          </cell>
          <cell r="CE128">
            <v>7447.5286066422595</v>
          </cell>
        </row>
        <row r="129">
          <cell r="A129">
            <v>42258</v>
          </cell>
          <cell r="B129">
            <v>11</v>
          </cell>
          <cell r="C129" t="str">
            <v>Fri</v>
          </cell>
          <cell r="AG129">
            <v>0</v>
          </cell>
          <cell r="AH129">
            <v>144.84378461538458</v>
          </cell>
          <cell r="AI129">
            <v>0</v>
          </cell>
          <cell r="AJ129">
            <v>144.84378461538458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77.095384615384589</v>
          </cell>
          <cell r="AW129">
            <v>0</v>
          </cell>
          <cell r="AX129">
            <v>6.3138461538461543</v>
          </cell>
          <cell r="AY129">
            <v>17.446153846153845</v>
          </cell>
          <cell r="AZ129">
            <v>0</v>
          </cell>
          <cell r="BA129">
            <v>0</v>
          </cell>
          <cell r="BB129">
            <v>43.199999999999996</v>
          </cell>
          <cell r="BC129">
            <v>0</v>
          </cell>
          <cell r="BD129">
            <v>0.78839999999999999</v>
          </cell>
          <cell r="BE129">
            <v>144.84378461538458</v>
          </cell>
          <cell r="BF129">
            <v>144.84378461538458</v>
          </cell>
          <cell r="BG129">
            <v>0</v>
          </cell>
          <cell r="BH129">
            <v>0</v>
          </cell>
          <cell r="BI129">
            <v>144.84378461538458</v>
          </cell>
          <cell r="BJ129">
            <v>0</v>
          </cell>
          <cell r="BK129">
            <v>5551.146120871972</v>
          </cell>
          <cell r="BL129">
            <v>471.84742027411761</v>
          </cell>
          <cell r="BM129">
            <v>66.613753450463662</v>
          </cell>
          <cell r="BN129">
            <v>578.35753845259421</v>
          </cell>
          <cell r="BO129">
            <v>392.98195773558848</v>
          </cell>
          <cell r="BP129">
            <v>0</v>
          </cell>
          <cell r="BQ129">
            <v>8.3267191813079577</v>
          </cell>
          <cell r="BR129">
            <v>0</v>
          </cell>
          <cell r="BS129">
            <v>0</v>
          </cell>
          <cell r="BT129">
            <v>0</v>
          </cell>
          <cell r="BU129">
            <v>1518.1273890940718</v>
          </cell>
          <cell r="BV129">
            <v>0</v>
          </cell>
          <cell r="BW129">
            <v>228.37415141267294</v>
          </cell>
          <cell r="BX129">
            <v>0</v>
          </cell>
          <cell r="BZ129">
            <v>2.7E-2</v>
          </cell>
          <cell r="CA129">
            <v>149.88094526354323</v>
          </cell>
          <cell r="CB129">
            <v>7447.5286066422595</v>
          </cell>
          <cell r="CC129">
            <v>0</v>
          </cell>
          <cell r="CD129">
            <v>0</v>
          </cell>
          <cell r="CE129">
            <v>7447.5286066422595</v>
          </cell>
        </row>
        <row r="130">
          <cell r="A130">
            <v>42259</v>
          </cell>
          <cell r="B130">
            <v>11</v>
          </cell>
          <cell r="C130" t="str">
            <v>Sat</v>
          </cell>
          <cell r="AG130">
            <v>0</v>
          </cell>
          <cell r="AH130">
            <v>24.140630769230764</v>
          </cell>
          <cell r="AI130">
            <v>0</v>
          </cell>
          <cell r="AJ130">
            <v>24.140630769230764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12.849230769230765</v>
          </cell>
          <cell r="AW130">
            <v>0</v>
          </cell>
          <cell r="AX130">
            <v>1.0523076923076924</v>
          </cell>
          <cell r="AY130">
            <v>2.9076923076923076</v>
          </cell>
          <cell r="AZ130">
            <v>0</v>
          </cell>
          <cell r="BA130">
            <v>0</v>
          </cell>
          <cell r="BB130">
            <v>7.1999999999999993</v>
          </cell>
          <cell r="BC130">
            <v>0</v>
          </cell>
          <cell r="BD130">
            <v>0.13139999999999999</v>
          </cell>
          <cell r="BE130">
            <v>24.140630769230764</v>
          </cell>
          <cell r="BF130">
            <v>24.140630769230764</v>
          </cell>
          <cell r="BG130">
            <v>0</v>
          </cell>
          <cell r="BH130">
            <v>0</v>
          </cell>
          <cell r="BI130">
            <v>24.140630769230764</v>
          </cell>
          <cell r="BJ130">
            <v>0</v>
          </cell>
          <cell r="BK130">
            <v>925.19102014532871</v>
          </cell>
          <cell r="BL130">
            <v>78.641236712352935</v>
          </cell>
          <cell r="BM130">
            <v>11.102292241743944</v>
          </cell>
          <cell r="BN130">
            <v>96.392923075432364</v>
          </cell>
          <cell r="BO130">
            <v>65.496992955931418</v>
          </cell>
          <cell r="BP130">
            <v>0</v>
          </cell>
          <cell r="BQ130">
            <v>1.387786530217993</v>
          </cell>
          <cell r="BR130">
            <v>0</v>
          </cell>
          <cell r="BS130">
            <v>0</v>
          </cell>
          <cell r="BT130">
            <v>0</v>
          </cell>
          <cell r="BU130">
            <v>253.02123151567861</v>
          </cell>
          <cell r="BV130">
            <v>0</v>
          </cell>
          <cell r="BW130">
            <v>38.062358568778826</v>
          </cell>
          <cell r="BX130">
            <v>0</v>
          </cell>
          <cell r="BZ130">
            <v>2.7E-2</v>
          </cell>
          <cell r="CA130">
            <v>24.980157543923873</v>
          </cell>
          <cell r="CB130">
            <v>1241.25476777371</v>
          </cell>
          <cell r="CC130">
            <v>0</v>
          </cell>
          <cell r="CD130">
            <v>0</v>
          </cell>
          <cell r="CE130">
            <v>1241.25476777371</v>
          </cell>
        </row>
        <row r="131">
          <cell r="A131">
            <v>42260</v>
          </cell>
          <cell r="B131">
            <v>11</v>
          </cell>
          <cell r="C131" t="str">
            <v>Sun</v>
          </cell>
          <cell r="AG131">
            <v>0</v>
          </cell>
          <cell r="AH131">
            <v>40.234384615384613</v>
          </cell>
          <cell r="AI131">
            <v>0</v>
          </cell>
          <cell r="AJ131">
            <v>40.234384615384613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21.41538461538461</v>
          </cell>
          <cell r="AW131">
            <v>0</v>
          </cell>
          <cell r="AX131">
            <v>1.7538461538461541</v>
          </cell>
          <cell r="AY131">
            <v>4.8461538461538467</v>
          </cell>
          <cell r="AZ131">
            <v>0</v>
          </cell>
          <cell r="BA131">
            <v>0</v>
          </cell>
          <cell r="BB131">
            <v>12</v>
          </cell>
          <cell r="BC131">
            <v>0</v>
          </cell>
          <cell r="BD131">
            <v>0.219</v>
          </cell>
          <cell r="BE131">
            <v>40.234384615384613</v>
          </cell>
          <cell r="BF131">
            <v>40.234384615384613</v>
          </cell>
          <cell r="BG131">
            <v>0</v>
          </cell>
          <cell r="BH131">
            <v>0</v>
          </cell>
          <cell r="BI131">
            <v>40.234384615384613</v>
          </cell>
          <cell r="BJ131">
            <v>0</v>
          </cell>
          <cell r="BK131">
            <v>1541.985033575548</v>
          </cell>
          <cell r="BL131">
            <v>131.06872785392156</v>
          </cell>
          <cell r="BM131">
            <v>18.503820402906577</v>
          </cell>
          <cell r="BN131">
            <v>160.6548717923873</v>
          </cell>
          <cell r="BO131">
            <v>109.16165492655237</v>
          </cell>
          <cell r="BP131">
            <v>0</v>
          </cell>
          <cell r="BQ131">
            <v>2.3129775503633221</v>
          </cell>
          <cell r="BR131">
            <v>0</v>
          </cell>
          <cell r="BS131">
            <v>0</v>
          </cell>
          <cell r="BT131">
            <v>0</v>
          </cell>
          <cell r="BU131">
            <v>421.70205252613107</v>
          </cell>
          <cell r="BV131">
            <v>0</v>
          </cell>
          <cell r="BW131">
            <v>63.437264281298042</v>
          </cell>
          <cell r="BX131">
            <v>0</v>
          </cell>
          <cell r="BZ131">
            <v>2.7E-2</v>
          </cell>
          <cell r="CA131">
            <v>41.633595906539796</v>
          </cell>
          <cell r="CB131">
            <v>2068.7579462895169</v>
          </cell>
          <cell r="CC131">
            <v>0</v>
          </cell>
          <cell r="CD131">
            <v>0</v>
          </cell>
          <cell r="CE131">
            <v>2068.7579462895169</v>
          </cell>
        </row>
        <row r="132">
          <cell r="A132">
            <v>42261</v>
          </cell>
          <cell r="B132">
            <v>12</v>
          </cell>
          <cell r="C132" t="str">
            <v>Mon</v>
          </cell>
          <cell r="AG132">
            <v>0</v>
          </cell>
          <cell r="AH132">
            <v>144.84378461538458</v>
          </cell>
          <cell r="AI132">
            <v>0</v>
          </cell>
          <cell r="AJ132">
            <v>144.84378461538458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77.095384615384589</v>
          </cell>
          <cell r="AW132">
            <v>0</v>
          </cell>
          <cell r="AX132">
            <v>6.3138461538461543</v>
          </cell>
          <cell r="AY132">
            <v>17.446153846153845</v>
          </cell>
          <cell r="AZ132">
            <v>0</v>
          </cell>
          <cell r="BA132">
            <v>0</v>
          </cell>
          <cell r="BB132">
            <v>43.199999999999996</v>
          </cell>
          <cell r="BC132">
            <v>0</v>
          </cell>
          <cell r="BD132">
            <v>0.78839999999999999</v>
          </cell>
          <cell r="BE132">
            <v>144.84378461538458</v>
          </cell>
          <cell r="BF132">
            <v>144.84378461538458</v>
          </cell>
          <cell r="BG132">
            <v>0</v>
          </cell>
          <cell r="BH132">
            <v>0</v>
          </cell>
          <cell r="BI132">
            <v>144.84378461538458</v>
          </cell>
          <cell r="BJ132">
            <v>0</v>
          </cell>
          <cell r="BK132">
            <v>5551.146120871972</v>
          </cell>
          <cell r="BL132">
            <v>471.84742027411761</v>
          </cell>
          <cell r="BM132">
            <v>66.613753450463662</v>
          </cell>
          <cell r="BN132">
            <v>578.35753845259421</v>
          </cell>
          <cell r="BO132">
            <v>392.98195773558848</v>
          </cell>
          <cell r="BP132">
            <v>0</v>
          </cell>
          <cell r="BQ132">
            <v>8.3267191813079577</v>
          </cell>
          <cell r="BR132">
            <v>0</v>
          </cell>
          <cell r="BS132">
            <v>0</v>
          </cell>
          <cell r="BT132">
            <v>0</v>
          </cell>
          <cell r="BU132">
            <v>1518.1273890940718</v>
          </cell>
          <cell r="BV132">
            <v>0</v>
          </cell>
          <cell r="BW132">
            <v>228.37415141267294</v>
          </cell>
          <cell r="BX132">
            <v>0</v>
          </cell>
          <cell r="BZ132">
            <v>2.7E-2</v>
          </cell>
          <cell r="CA132">
            <v>149.88094526354323</v>
          </cell>
          <cell r="CB132">
            <v>7447.5286066422595</v>
          </cell>
          <cell r="CC132">
            <v>0</v>
          </cell>
          <cell r="CD132">
            <v>0</v>
          </cell>
          <cell r="CE132">
            <v>7447.5286066422595</v>
          </cell>
        </row>
        <row r="133">
          <cell r="A133">
            <v>42262</v>
          </cell>
          <cell r="B133">
            <v>12</v>
          </cell>
          <cell r="C133" t="str">
            <v>Tue</v>
          </cell>
          <cell r="AG133">
            <v>0</v>
          </cell>
          <cell r="AH133">
            <v>144.84378461538458</v>
          </cell>
          <cell r="AI133">
            <v>0</v>
          </cell>
          <cell r="AJ133">
            <v>144.84378461538458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77.095384615384589</v>
          </cell>
          <cell r="AW133">
            <v>0</v>
          </cell>
          <cell r="AX133">
            <v>6.3138461538461543</v>
          </cell>
          <cell r="AY133">
            <v>17.446153846153845</v>
          </cell>
          <cell r="AZ133">
            <v>0</v>
          </cell>
          <cell r="BA133">
            <v>0</v>
          </cell>
          <cell r="BB133">
            <v>43.199999999999996</v>
          </cell>
          <cell r="BC133">
            <v>0</v>
          </cell>
          <cell r="BD133">
            <v>0.78839999999999999</v>
          </cell>
          <cell r="BE133">
            <v>144.84378461538458</v>
          </cell>
          <cell r="BF133">
            <v>144.84378461538458</v>
          </cell>
          <cell r="BG133">
            <v>0</v>
          </cell>
          <cell r="BH133">
            <v>0</v>
          </cell>
          <cell r="BI133">
            <v>144.84378461538458</v>
          </cell>
          <cell r="BJ133">
            <v>0</v>
          </cell>
          <cell r="BK133">
            <v>5551.146120871972</v>
          </cell>
          <cell r="BL133">
            <v>471.84742027411761</v>
          </cell>
          <cell r="BM133">
            <v>66.613753450463662</v>
          </cell>
          <cell r="BN133">
            <v>578.35753845259421</v>
          </cell>
          <cell r="BO133">
            <v>392.98195773558848</v>
          </cell>
          <cell r="BP133">
            <v>0</v>
          </cell>
          <cell r="BQ133">
            <v>8.3267191813079577</v>
          </cell>
          <cell r="BR133">
            <v>0</v>
          </cell>
          <cell r="BS133">
            <v>0</v>
          </cell>
          <cell r="BT133">
            <v>0</v>
          </cell>
          <cell r="BU133">
            <v>1518.1273890940718</v>
          </cell>
          <cell r="BV133">
            <v>0</v>
          </cell>
          <cell r="BW133">
            <v>228.37415141267294</v>
          </cell>
          <cell r="BX133">
            <v>0</v>
          </cell>
          <cell r="BZ133">
            <v>2.7E-2</v>
          </cell>
          <cell r="CA133">
            <v>149.88094526354323</v>
          </cell>
          <cell r="CB133">
            <v>7447.5286066422595</v>
          </cell>
          <cell r="CC133">
            <v>0</v>
          </cell>
          <cell r="CD133">
            <v>0</v>
          </cell>
          <cell r="CE133">
            <v>7447.5286066422595</v>
          </cell>
        </row>
        <row r="134">
          <cell r="A134">
            <v>42263</v>
          </cell>
          <cell r="B134">
            <v>12</v>
          </cell>
          <cell r="C134" t="str">
            <v>Wed</v>
          </cell>
          <cell r="AG134">
            <v>0</v>
          </cell>
          <cell r="AH134">
            <v>144.84378461538458</v>
          </cell>
          <cell r="AI134">
            <v>0</v>
          </cell>
          <cell r="AJ134">
            <v>144.84378461538458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77.095384615384589</v>
          </cell>
          <cell r="AW134">
            <v>0</v>
          </cell>
          <cell r="AX134">
            <v>6.3138461538461543</v>
          </cell>
          <cell r="AY134">
            <v>17.446153846153845</v>
          </cell>
          <cell r="AZ134">
            <v>0</v>
          </cell>
          <cell r="BA134">
            <v>0</v>
          </cell>
          <cell r="BB134">
            <v>43.199999999999996</v>
          </cell>
          <cell r="BC134">
            <v>0</v>
          </cell>
          <cell r="BD134">
            <v>0.78839999999999999</v>
          </cell>
          <cell r="BE134">
            <v>144.84378461538458</v>
          </cell>
          <cell r="BF134">
            <v>144.84378461538458</v>
          </cell>
          <cell r="BG134">
            <v>0</v>
          </cell>
          <cell r="BH134">
            <v>0</v>
          </cell>
          <cell r="BI134">
            <v>144.84378461538458</v>
          </cell>
          <cell r="BJ134">
            <v>0</v>
          </cell>
          <cell r="BK134">
            <v>5551.146120871972</v>
          </cell>
          <cell r="BL134">
            <v>471.84742027411761</v>
          </cell>
          <cell r="BM134">
            <v>66.613753450463662</v>
          </cell>
          <cell r="BN134">
            <v>578.35753845259421</v>
          </cell>
          <cell r="BO134">
            <v>392.98195773558848</v>
          </cell>
          <cell r="BP134">
            <v>0</v>
          </cell>
          <cell r="BQ134">
            <v>8.3267191813079577</v>
          </cell>
          <cell r="BR134">
            <v>0</v>
          </cell>
          <cell r="BS134">
            <v>0</v>
          </cell>
          <cell r="BT134">
            <v>0</v>
          </cell>
          <cell r="BU134">
            <v>1518.1273890940718</v>
          </cell>
          <cell r="BV134">
            <v>0</v>
          </cell>
          <cell r="BW134">
            <v>228.37415141267294</v>
          </cell>
          <cell r="BX134">
            <v>0</v>
          </cell>
          <cell r="BZ134">
            <v>2.7E-2</v>
          </cell>
          <cell r="CA134">
            <v>149.88094526354323</v>
          </cell>
          <cell r="CB134">
            <v>7447.5286066422595</v>
          </cell>
          <cell r="CC134">
            <v>0</v>
          </cell>
          <cell r="CD134">
            <v>0</v>
          </cell>
          <cell r="CE134">
            <v>7447.5286066422595</v>
          </cell>
        </row>
        <row r="135">
          <cell r="A135">
            <v>42264</v>
          </cell>
          <cell r="B135">
            <v>12</v>
          </cell>
          <cell r="C135" t="str">
            <v>Thu</v>
          </cell>
          <cell r="AG135">
            <v>0</v>
          </cell>
          <cell r="AH135">
            <v>144.84378461538458</v>
          </cell>
          <cell r="AI135">
            <v>0</v>
          </cell>
          <cell r="AJ135">
            <v>144.84378461538458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77.095384615384589</v>
          </cell>
          <cell r="AW135">
            <v>0</v>
          </cell>
          <cell r="AX135">
            <v>6.3138461538461543</v>
          </cell>
          <cell r="AY135">
            <v>17.446153846153845</v>
          </cell>
          <cell r="AZ135">
            <v>0</v>
          </cell>
          <cell r="BA135">
            <v>0</v>
          </cell>
          <cell r="BB135">
            <v>43.199999999999996</v>
          </cell>
          <cell r="BC135">
            <v>0</v>
          </cell>
          <cell r="BD135">
            <v>0.78839999999999999</v>
          </cell>
          <cell r="BE135">
            <v>144.84378461538458</v>
          </cell>
          <cell r="BF135">
            <v>144.84378461538458</v>
          </cell>
          <cell r="BG135">
            <v>0</v>
          </cell>
          <cell r="BH135">
            <v>0</v>
          </cell>
          <cell r="BI135">
            <v>144.84378461538458</v>
          </cell>
          <cell r="BJ135">
            <v>0</v>
          </cell>
          <cell r="BK135">
            <v>5551.146120871972</v>
          </cell>
          <cell r="BL135">
            <v>471.84742027411761</v>
          </cell>
          <cell r="BM135">
            <v>66.613753450463662</v>
          </cell>
          <cell r="BN135">
            <v>578.35753845259421</v>
          </cell>
          <cell r="BO135">
            <v>392.98195773558848</v>
          </cell>
          <cell r="BP135">
            <v>0</v>
          </cell>
          <cell r="BQ135">
            <v>8.3267191813079577</v>
          </cell>
          <cell r="BR135">
            <v>0</v>
          </cell>
          <cell r="BS135">
            <v>0</v>
          </cell>
          <cell r="BT135">
            <v>0</v>
          </cell>
          <cell r="BU135">
            <v>1518.1273890940718</v>
          </cell>
          <cell r="BV135">
            <v>0</v>
          </cell>
          <cell r="BW135">
            <v>228.37415141267294</v>
          </cell>
          <cell r="BX135">
            <v>0</v>
          </cell>
          <cell r="BZ135">
            <v>2.7E-2</v>
          </cell>
          <cell r="CA135">
            <v>149.88094526354323</v>
          </cell>
          <cell r="CB135">
            <v>7447.5286066422595</v>
          </cell>
          <cell r="CC135">
            <v>0</v>
          </cell>
          <cell r="CD135">
            <v>0</v>
          </cell>
          <cell r="CE135">
            <v>7447.5286066422595</v>
          </cell>
        </row>
        <row r="136">
          <cell r="A136">
            <v>42265</v>
          </cell>
          <cell r="B136">
            <v>12</v>
          </cell>
          <cell r="C136" t="str">
            <v>Fri</v>
          </cell>
          <cell r="AG136">
            <v>0</v>
          </cell>
          <cell r="AH136">
            <v>144.84378461538458</v>
          </cell>
          <cell r="AI136">
            <v>0</v>
          </cell>
          <cell r="AJ136">
            <v>144.84378461538458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77.095384615384589</v>
          </cell>
          <cell r="AW136">
            <v>0</v>
          </cell>
          <cell r="AX136">
            <v>6.3138461538461543</v>
          </cell>
          <cell r="AY136">
            <v>17.446153846153845</v>
          </cell>
          <cell r="AZ136">
            <v>0</v>
          </cell>
          <cell r="BA136">
            <v>0</v>
          </cell>
          <cell r="BB136">
            <v>43.199999999999996</v>
          </cell>
          <cell r="BC136">
            <v>0</v>
          </cell>
          <cell r="BD136">
            <v>0.78839999999999999</v>
          </cell>
          <cell r="BE136">
            <v>144.84378461538458</v>
          </cell>
          <cell r="BF136">
            <v>144.84378461538458</v>
          </cell>
          <cell r="BG136">
            <v>0</v>
          </cell>
          <cell r="BH136">
            <v>0</v>
          </cell>
          <cell r="BI136">
            <v>144.84378461538458</v>
          </cell>
          <cell r="BJ136">
            <v>0</v>
          </cell>
          <cell r="BK136">
            <v>5551.146120871972</v>
          </cell>
          <cell r="BL136">
            <v>471.84742027411761</v>
          </cell>
          <cell r="BM136">
            <v>66.613753450463662</v>
          </cell>
          <cell r="BN136">
            <v>578.35753845259421</v>
          </cell>
          <cell r="BO136">
            <v>392.98195773558848</v>
          </cell>
          <cell r="BP136">
            <v>0</v>
          </cell>
          <cell r="BQ136">
            <v>8.3267191813079577</v>
          </cell>
          <cell r="BR136">
            <v>0</v>
          </cell>
          <cell r="BS136">
            <v>0</v>
          </cell>
          <cell r="BT136">
            <v>0</v>
          </cell>
          <cell r="BU136">
            <v>1518.1273890940718</v>
          </cell>
          <cell r="BV136">
            <v>0</v>
          </cell>
          <cell r="BW136">
            <v>228.37415141267294</v>
          </cell>
          <cell r="BX136">
            <v>0</v>
          </cell>
          <cell r="BZ136">
            <v>2.7E-2</v>
          </cell>
          <cell r="CA136">
            <v>149.88094526354323</v>
          </cell>
          <cell r="CB136">
            <v>7447.5286066422595</v>
          </cell>
          <cell r="CC136">
            <v>0</v>
          </cell>
          <cell r="CD136">
            <v>0</v>
          </cell>
          <cell r="CE136">
            <v>7447.5286066422595</v>
          </cell>
        </row>
        <row r="137">
          <cell r="A137">
            <v>42266</v>
          </cell>
          <cell r="B137">
            <v>12</v>
          </cell>
          <cell r="C137" t="str">
            <v>Sat</v>
          </cell>
          <cell r="AG137">
            <v>0</v>
          </cell>
          <cell r="AH137">
            <v>24.140630769230764</v>
          </cell>
          <cell r="AI137">
            <v>0</v>
          </cell>
          <cell r="AJ137">
            <v>24.140630769230764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12.849230769230765</v>
          </cell>
          <cell r="AW137">
            <v>0</v>
          </cell>
          <cell r="AX137">
            <v>1.0523076923076924</v>
          </cell>
          <cell r="AY137">
            <v>2.9076923076923076</v>
          </cell>
          <cell r="AZ137">
            <v>0</v>
          </cell>
          <cell r="BA137">
            <v>0</v>
          </cell>
          <cell r="BB137">
            <v>7.1999999999999993</v>
          </cell>
          <cell r="BC137">
            <v>0</v>
          </cell>
          <cell r="BD137">
            <v>0.13139999999999999</v>
          </cell>
          <cell r="BE137">
            <v>24.140630769230764</v>
          </cell>
          <cell r="BF137">
            <v>24.140630769230764</v>
          </cell>
          <cell r="BG137">
            <v>0</v>
          </cell>
          <cell r="BH137">
            <v>0</v>
          </cell>
          <cell r="BI137">
            <v>24.140630769230764</v>
          </cell>
          <cell r="BJ137">
            <v>0</v>
          </cell>
          <cell r="BK137">
            <v>925.19102014532871</v>
          </cell>
          <cell r="BL137">
            <v>78.641236712352935</v>
          </cell>
          <cell r="BM137">
            <v>11.102292241743944</v>
          </cell>
          <cell r="BN137">
            <v>96.392923075432364</v>
          </cell>
          <cell r="BO137">
            <v>65.496992955931418</v>
          </cell>
          <cell r="BP137">
            <v>0</v>
          </cell>
          <cell r="BQ137">
            <v>1.387786530217993</v>
          </cell>
          <cell r="BR137">
            <v>0</v>
          </cell>
          <cell r="BS137">
            <v>0</v>
          </cell>
          <cell r="BT137">
            <v>0</v>
          </cell>
          <cell r="BU137">
            <v>253.02123151567861</v>
          </cell>
          <cell r="BV137">
            <v>0</v>
          </cell>
          <cell r="BW137">
            <v>38.062358568778826</v>
          </cell>
          <cell r="BX137">
            <v>0</v>
          </cell>
          <cell r="BZ137">
            <v>2.7E-2</v>
          </cell>
          <cell r="CA137">
            <v>24.980157543923873</v>
          </cell>
          <cell r="CB137">
            <v>1241.25476777371</v>
          </cell>
          <cell r="CC137">
            <v>0</v>
          </cell>
          <cell r="CD137">
            <v>0</v>
          </cell>
          <cell r="CE137">
            <v>1241.25476777371</v>
          </cell>
        </row>
        <row r="138">
          <cell r="A138">
            <v>42267</v>
          </cell>
          <cell r="B138">
            <v>12</v>
          </cell>
          <cell r="C138" t="str">
            <v>Sun</v>
          </cell>
          <cell r="AG138">
            <v>0</v>
          </cell>
          <cell r="AH138">
            <v>40.234384615384613</v>
          </cell>
          <cell r="AI138">
            <v>0</v>
          </cell>
          <cell r="AJ138">
            <v>40.234384615384613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21.41538461538461</v>
          </cell>
          <cell r="AW138">
            <v>0</v>
          </cell>
          <cell r="AX138">
            <v>1.7538461538461541</v>
          </cell>
          <cell r="AY138">
            <v>4.8461538461538467</v>
          </cell>
          <cell r="AZ138">
            <v>0</v>
          </cell>
          <cell r="BA138">
            <v>0</v>
          </cell>
          <cell r="BB138">
            <v>12</v>
          </cell>
          <cell r="BC138">
            <v>0</v>
          </cell>
          <cell r="BD138">
            <v>0.219</v>
          </cell>
          <cell r="BE138">
            <v>40.234384615384613</v>
          </cell>
          <cell r="BF138">
            <v>40.234384615384613</v>
          </cell>
          <cell r="BG138">
            <v>0</v>
          </cell>
          <cell r="BH138">
            <v>0</v>
          </cell>
          <cell r="BI138">
            <v>40.234384615384613</v>
          </cell>
          <cell r="BJ138">
            <v>0</v>
          </cell>
          <cell r="BK138">
            <v>1541.985033575548</v>
          </cell>
          <cell r="BL138">
            <v>131.06872785392156</v>
          </cell>
          <cell r="BM138">
            <v>18.503820402906577</v>
          </cell>
          <cell r="BN138">
            <v>160.6548717923873</v>
          </cell>
          <cell r="BO138">
            <v>109.16165492655237</v>
          </cell>
          <cell r="BP138">
            <v>0</v>
          </cell>
          <cell r="BQ138">
            <v>2.3129775503633221</v>
          </cell>
          <cell r="BR138">
            <v>0</v>
          </cell>
          <cell r="BS138">
            <v>0</v>
          </cell>
          <cell r="BT138">
            <v>0</v>
          </cell>
          <cell r="BU138">
            <v>421.70205252613107</v>
          </cell>
          <cell r="BV138">
            <v>0</v>
          </cell>
          <cell r="BW138">
            <v>63.437264281298042</v>
          </cell>
          <cell r="BX138">
            <v>0</v>
          </cell>
          <cell r="BZ138">
            <v>2.7E-2</v>
          </cell>
          <cell r="CA138">
            <v>41.633595906539796</v>
          </cell>
          <cell r="CB138">
            <v>2068.7579462895169</v>
          </cell>
          <cell r="CC138">
            <v>0</v>
          </cell>
          <cell r="CD138">
            <v>0</v>
          </cell>
          <cell r="CE138">
            <v>2068.7579462895169</v>
          </cell>
        </row>
        <row r="139">
          <cell r="A139">
            <v>42268</v>
          </cell>
          <cell r="B139">
            <v>13</v>
          </cell>
          <cell r="C139" t="str">
            <v>Mon</v>
          </cell>
          <cell r="AG139">
            <v>0</v>
          </cell>
          <cell r="AH139">
            <v>144.84378461538458</v>
          </cell>
          <cell r="AI139">
            <v>0</v>
          </cell>
          <cell r="AJ139">
            <v>144.84378461538458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77.095384615384589</v>
          </cell>
          <cell r="AW139">
            <v>0</v>
          </cell>
          <cell r="AX139">
            <v>6.3138461538461543</v>
          </cell>
          <cell r="AY139">
            <v>17.446153846153845</v>
          </cell>
          <cell r="AZ139">
            <v>0</v>
          </cell>
          <cell r="BA139">
            <v>0</v>
          </cell>
          <cell r="BB139">
            <v>43.199999999999996</v>
          </cell>
          <cell r="BC139">
            <v>0</v>
          </cell>
          <cell r="BD139">
            <v>0.78839999999999999</v>
          </cell>
          <cell r="BE139">
            <v>144.84378461538458</v>
          </cell>
          <cell r="BF139">
            <v>144.84378461538458</v>
          </cell>
          <cell r="BG139">
            <v>0</v>
          </cell>
          <cell r="BH139">
            <v>0</v>
          </cell>
          <cell r="BI139">
            <v>144.84378461538458</v>
          </cell>
          <cell r="BJ139">
            <v>0</v>
          </cell>
          <cell r="BK139">
            <v>5551.146120871972</v>
          </cell>
          <cell r="BL139">
            <v>471.84742027411761</v>
          </cell>
          <cell r="BM139">
            <v>66.613753450463662</v>
          </cell>
          <cell r="BN139">
            <v>578.35753845259421</v>
          </cell>
          <cell r="BO139">
            <v>392.98195773558848</v>
          </cell>
          <cell r="BP139">
            <v>0</v>
          </cell>
          <cell r="BQ139">
            <v>8.3267191813079577</v>
          </cell>
          <cell r="BR139">
            <v>0</v>
          </cell>
          <cell r="BS139">
            <v>0</v>
          </cell>
          <cell r="BT139">
            <v>0</v>
          </cell>
          <cell r="BU139">
            <v>1518.1273890940718</v>
          </cell>
          <cell r="BV139">
            <v>0</v>
          </cell>
          <cell r="BW139">
            <v>228.37415141267294</v>
          </cell>
          <cell r="BX139">
            <v>0</v>
          </cell>
          <cell r="BZ139">
            <v>2.7E-2</v>
          </cell>
          <cell r="CA139">
            <v>149.88094526354323</v>
          </cell>
          <cell r="CB139">
            <v>7447.5286066422595</v>
          </cell>
          <cell r="CC139">
            <v>0</v>
          </cell>
          <cell r="CD139">
            <v>0</v>
          </cell>
          <cell r="CE139">
            <v>7447.5286066422595</v>
          </cell>
        </row>
        <row r="140">
          <cell r="A140">
            <v>42269</v>
          </cell>
          <cell r="B140">
            <v>13</v>
          </cell>
          <cell r="C140" t="str">
            <v>Tue</v>
          </cell>
          <cell r="AG140">
            <v>0</v>
          </cell>
          <cell r="AH140">
            <v>144.84378461538458</v>
          </cell>
          <cell r="AI140">
            <v>0</v>
          </cell>
          <cell r="AJ140">
            <v>144.84378461538458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77.095384615384589</v>
          </cell>
          <cell r="AW140">
            <v>0</v>
          </cell>
          <cell r="AX140">
            <v>6.3138461538461543</v>
          </cell>
          <cell r="AY140">
            <v>17.446153846153845</v>
          </cell>
          <cell r="AZ140">
            <v>0</v>
          </cell>
          <cell r="BA140">
            <v>0</v>
          </cell>
          <cell r="BB140">
            <v>43.199999999999996</v>
          </cell>
          <cell r="BC140">
            <v>0</v>
          </cell>
          <cell r="BD140">
            <v>0.78839999999999999</v>
          </cell>
          <cell r="BE140">
            <v>144.84378461538458</v>
          </cell>
          <cell r="BF140">
            <v>144.84378461538458</v>
          </cell>
          <cell r="BG140">
            <v>0</v>
          </cell>
          <cell r="BH140">
            <v>0</v>
          </cell>
          <cell r="BI140">
            <v>144.84378461538458</v>
          </cell>
          <cell r="BJ140">
            <v>0</v>
          </cell>
          <cell r="BK140">
            <v>5551.146120871972</v>
          </cell>
          <cell r="BL140">
            <v>471.84742027411761</v>
          </cell>
          <cell r="BM140">
            <v>66.613753450463662</v>
          </cell>
          <cell r="BN140">
            <v>578.35753845259421</v>
          </cell>
          <cell r="BO140">
            <v>392.98195773558848</v>
          </cell>
          <cell r="BP140">
            <v>0</v>
          </cell>
          <cell r="BQ140">
            <v>8.3267191813079577</v>
          </cell>
          <cell r="BR140">
            <v>0</v>
          </cell>
          <cell r="BS140">
            <v>0</v>
          </cell>
          <cell r="BT140">
            <v>0</v>
          </cell>
          <cell r="BU140">
            <v>1518.1273890940718</v>
          </cell>
          <cell r="BV140">
            <v>0</v>
          </cell>
          <cell r="BW140">
            <v>228.37415141267294</v>
          </cell>
          <cell r="BX140">
            <v>0</v>
          </cell>
          <cell r="BZ140">
            <v>2.7E-2</v>
          </cell>
          <cell r="CA140">
            <v>149.88094526354323</v>
          </cell>
          <cell r="CB140">
            <v>7447.5286066422595</v>
          </cell>
          <cell r="CC140">
            <v>0</v>
          </cell>
          <cell r="CD140">
            <v>0</v>
          </cell>
          <cell r="CE140">
            <v>7447.5286066422595</v>
          </cell>
        </row>
        <row r="141">
          <cell r="A141">
            <v>42270</v>
          </cell>
          <cell r="B141">
            <v>13</v>
          </cell>
          <cell r="C141" t="str">
            <v>Wed</v>
          </cell>
          <cell r="AG141">
            <v>0</v>
          </cell>
          <cell r="AH141">
            <v>144.84378461538458</v>
          </cell>
          <cell r="AI141">
            <v>0</v>
          </cell>
          <cell r="AJ141">
            <v>144.84378461538458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77.095384615384589</v>
          </cell>
          <cell r="AW141">
            <v>0</v>
          </cell>
          <cell r="AX141">
            <v>6.3138461538461543</v>
          </cell>
          <cell r="AY141">
            <v>17.446153846153845</v>
          </cell>
          <cell r="AZ141">
            <v>0</v>
          </cell>
          <cell r="BA141">
            <v>0</v>
          </cell>
          <cell r="BB141">
            <v>43.199999999999996</v>
          </cell>
          <cell r="BC141">
            <v>0</v>
          </cell>
          <cell r="BD141">
            <v>0.78839999999999999</v>
          </cell>
          <cell r="BE141">
            <v>144.84378461538458</v>
          </cell>
          <cell r="BF141">
            <v>144.84378461538458</v>
          </cell>
          <cell r="BG141">
            <v>0</v>
          </cell>
          <cell r="BH141">
            <v>0</v>
          </cell>
          <cell r="BI141">
            <v>144.84378461538458</v>
          </cell>
          <cell r="BJ141">
            <v>0</v>
          </cell>
          <cell r="BK141">
            <v>5551.146120871972</v>
          </cell>
          <cell r="BL141">
            <v>471.84742027411761</v>
          </cell>
          <cell r="BM141">
            <v>66.613753450463662</v>
          </cell>
          <cell r="BN141">
            <v>578.35753845259421</v>
          </cell>
          <cell r="BO141">
            <v>392.98195773558848</v>
          </cell>
          <cell r="BP141">
            <v>0</v>
          </cell>
          <cell r="BQ141">
            <v>8.3267191813079577</v>
          </cell>
          <cell r="BR141">
            <v>0</v>
          </cell>
          <cell r="BS141">
            <v>0</v>
          </cell>
          <cell r="BT141">
            <v>0</v>
          </cell>
          <cell r="BU141">
            <v>1518.1273890940718</v>
          </cell>
          <cell r="BV141">
            <v>0</v>
          </cell>
          <cell r="BW141">
            <v>228.37415141267294</v>
          </cell>
          <cell r="BX141">
            <v>0</v>
          </cell>
          <cell r="BZ141">
            <v>2.7E-2</v>
          </cell>
          <cell r="CA141">
            <v>149.88094526354323</v>
          </cell>
          <cell r="CB141">
            <v>7447.5286066422595</v>
          </cell>
          <cell r="CC141">
            <v>0</v>
          </cell>
          <cell r="CD141">
            <v>0</v>
          </cell>
          <cell r="CE141">
            <v>7447.5286066422595</v>
          </cell>
        </row>
        <row r="142">
          <cell r="A142">
            <v>42271</v>
          </cell>
          <cell r="B142">
            <v>13</v>
          </cell>
          <cell r="C142" t="str">
            <v>Thu</v>
          </cell>
          <cell r="AG142">
            <v>0</v>
          </cell>
          <cell r="AH142">
            <v>144.84378461538458</v>
          </cell>
          <cell r="AI142">
            <v>0</v>
          </cell>
          <cell r="AJ142">
            <v>144.84378461538458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77.095384615384589</v>
          </cell>
          <cell r="AW142">
            <v>0</v>
          </cell>
          <cell r="AX142">
            <v>6.3138461538461543</v>
          </cell>
          <cell r="AY142">
            <v>17.446153846153845</v>
          </cell>
          <cell r="AZ142">
            <v>0</v>
          </cell>
          <cell r="BA142">
            <v>0</v>
          </cell>
          <cell r="BB142">
            <v>43.199999999999996</v>
          </cell>
          <cell r="BC142">
            <v>0</v>
          </cell>
          <cell r="BD142">
            <v>0.78839999999999999</v>
          </cell>
          <cell r="BE142">
            <v>144.84378461538458</v>
          </cell>
          <cell r="BF142">
            <v>144.84378461538458</v>
          </cell>
          <cell r="BG142">
            <v>0</v>
          </cell>
          <cell r="BH142">
            <v>0</v>
          </cell>
          <cell r="BI142">
            <v>144.84378461538458</v>
          </cell>
          <cell r="BJ142">
            <v>0</v>
          </cell>
          <cell r="BK142">
            <v>5551.146120871972</v>
          </cell>
          <cell r="BL142">
            <v>471.84742027411761</v>
          </cell>
          <cell r="BM142">
            <v>66.613753450463662</v>
          </cell>
          <cell r="BN142">
            <v>578.35753845259421</v>
          </cell>
          <cell r="BO142">
            <v>392.98195773558848</v>
          </cell>
          <cell r="BP142">
            <v>0</v>
          </cell>
          <cell r="BQ142">
            <v>8.3267191813079577</v>
          </cell>
          <cell r="BR142">
            <v>0</v>
          </cell>
          <cell r="BS142">
            <v>0</v>
          </cell>
          <cell r="BT142">
            <v>0</v>
          </cell>
          <cell r="BU142">
            <v>1518.1273890940718</v>
          </cell>
          <cell r="BV142">
            <v>0</v>
          </cell>
          <cell r="BW142">
            <v>228.37415141267294</v>
          </cell>
          <cell r="BX142">
            <v>0</v>
          </cell>
          <cell r="BZ142">
            <v>2.7E-2</v>
          </cell>
          <cell r="CA142">
            <v>149.88094526354323</v>
          </cell>
          <cell r="CB142">
            <v>7447.5286066422595</v>
          </cell>
          <cell r="CC142">
            <v>0</v>
          </cell>
          <cell r="CD142">
            <v>0</v>
          </cell>
          <cell r="CE142">
            <v>7447.5286066422595</v>
          </cell>
        </row>
        <row r="143">
          <cell r="A143">
            <v>42272</v>
          </cell>
          <cell r="B143">
            <v>13</v>
          </cell>
          <cell r="C143" t="str">
            <v>Fri</v>
          </cell>
          <cell r="AG143">
            <v>0</v>
          </cell>
          <cell r="AH143">
            <v>144.84378461538458</v>
          </cell>
          <cell r="AI143">
            <v>0</v>
          </cell>
          <cell r="AJ143">
            <v>144.84378461538458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77.095384615384589</v>
          </cell>
          <cell r="AW143">
            <v>0</v>
          </cell>
          <cell r="AX143">
            <v>6.3138461538461543</v>
          </cell>
          <cell r="AY143">
            <v>17.446153846153845</v>
          </cell>
          <cell r="AZ143">
            <v>0</v>
          </cell>
          <cell r="BA143">
            <v>0</v>
          </cell>
          <cell r="BB143">
            <v>43.199999999999996</v>
          </cell>
          <cell r="BC143">
            <v>0</v>
          </cell>
          <cell r="BD143">
            <v>0.78839999999999999</v>
          </cell>
          <cell r="BE143">
            <v>144.84378461538458</v>
          </cell>
          <cell r="BF143">
            <v>144.84378461538458</v>
          </cell>
          <cell r="BG143">
            <v>0</v>
          </cell>
          <cell r="BH143">
            <v>0</v>
          </cell>
          <cell r="BI143">
            <v>144.84378461538458</v>
          </cell>
          <cell r="BJ143">
            <v>0</v>
          </cell>
          <cell r="BK143">
            <v>5551.146120871972</v>
          </cell>
          <cell r="BL143">
            <v>471.84742027411761</v>
          </cell>
          <cell r="BM143">
            <v>66.613753450463662</v>
          </cell>
          <cell r="BN143">
            <v>578.35753845259421</v>
          </cell>
          <cell r="BO143">
            <v>392.98195773558848</v>
          </cell>
          <cell r="BP143">
            <v>0</v>
          </cell>
          <cell r="BQ143">
            <v>8.3267191813079577</v>
          </cell>
          <cell r="BR143">
            <v>0</v>
          </cell>
          <cell r="BS143">
            <v>0</v>
          </cell>
          <cell r="BT143">
            <v>0</v>
          </cell>
          <cell r="BU143">
            <v>1518.1273890940718</v>
          </cell>
          <cell r="BV143">
            <v>0</v>
          </cell>
          <cell r="BW143">
            <v>228.37415141267294</v>
          </cell>
          <cell r="BX143">
            <v>0</v>
          </cell>
          <cell r="BZ143">
            <v>2.7E-2</v>
          </cell>
          <cell r="CA143">
            <v>149.88094526354323</v>
          </cell>
          <cell r="CB143">
            <v>7447.5286066422595</v>
          </cell>
          <cell r="CC143">
            <v>0</v>
          </cell>
          <cell r="CD143">
            <v>0</v>
          </cell>
          <cell r="CE143">
            <v>7447.5286066422595</v>
          </cell>
        </row>
        <row r="144">
          <cell r="A144">
            <v>42273</v>
          </cell>
          <cell r="B144">
            <v>13</v>
          </cell>
          <cell r="C144" t="str">
            <v>Sat</v>
          </cell>
          <cell r="AG144">
            <v>0</v>
          </cell>
          <cell r="AH144">
            <v>24.140630769230764</v>
          </cell>
          <cell r="AI144">
            <v>0</v>
          </cell>
          <cell r="AJ144">
            <v>24.140630769230764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12.849230769230765</v>
          </cell>
          <cell r="AW144">
            <v>0</v>
          </cell>
          <cell r="AX144">
            <v>1.0523076923076924</v>
          </cell>
          <cell r="AY144">
            <v>2.9076923076923076</v>
          </cell>
          <cell r="AZ144">
            <v>0</v>
          </cell>
          <cell r="BA144">
            <v>0</v>
          </cell>
          <cell r="BB144">
            <v>7.1999999999999993</v>
          </cell>
          <cell r="BC144">
            <v>0</v>
          </cell>
          <cell r="BD144">
            <v>0.13139999999999999</v>
          </cell>
          <cell r="BE144">
            <v>24.140630769230764</v>
          </cell>
          <cell r="BF144">
            <v>24.140630769230764</v>
          </cell>
          <cell r="BG144">
            <v>0</v>
          </cell>
          <cell r="BH144">
            <v>0</v>
          </cell>
          <cell r="BI144">
            <v>24.140630769230764</v>
          </cell>
          <cell r="BJ144">
            <v>0</v>
          </cell>
          <cell r="BK144">
            <v>925.19102014532871</v>
          </cell>
          <cell r="BL144">
            <v>78.641236712352935</v>
          </cell>
          <cell r="BM144">
            <v>11.102292241743944</v>
          </cell>
          <cell r="BN144">
            <v>96.392923075432364</v>
          </cell>
          <cell r="BO144">
            <v>65.496992955931418</v>
          </cell>
          <cell r="BP144">
            <v>0</v>
          </cell>
          <cell r="BQ144">
            <v>1.387786530217993</v>
          </cell>
          <cell r="BR144">
            <v>0</v>
          </cell>
          <cell r="BS144">
            <v>0</v>
          </cell>
          <cell r="BT144">
            <v>0</v>
          </cell>
          <cell r="BU144">
            <v>253.02123151567861</v>
          </cell>
          <cell r="BV144">
            <v>0</v>
          </cell>
          <cell r="BW144">
            <v>38.062358568778826</v>
          </cell>
          <cell r="BX144">
            <v>0</v>
          </cell>
          <cell r="BZ144">
            <v>2.7E-2</v>
          </cell>
          <cell r="CA144">
            <v>24.980157543923873</v>
          </cell>
          <cell r="CB144">
            <v>1241.25476777371</v>
          </cell>
          <cell r="CC144">
            <v>0</v>
          </cell>
          <cell r="CD144">
            <v>0</v>
          </cell>
          <cell r="CE144">
            <v>1241.25476777371</v>
          </cell>
        </row>
        <row r="145">
          <cell r="A145">
            <v>42274</v>
          </cell>
          <cell r="B145">
            <v>13</v>
          </cell>
          <cell r="C145" t="str">
            <v>Sun</v>
          </cell>
          <cell r="AG145">
            <v>0</v>
          </cell>
          <cell r="AH145">
            <v>40.234384615384613</v>
          </cell>
          <cell r="AI145">
            <v>0</v>
          </cell>
          <cell r="AJ145">
            <v>40.234384615384613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21.41538461538461</v>
          </cell>
          <cell r="AW145">
            <v>0</v>
          </cell>
          <cell r="AX145">
            <v>1.7538461538461541</v>
          </cell>
          <cell r="AY145">
            <v>4.8461538461538467</v>
          </cell>
          <cell r="AZ145">
            <v>0</v>
          </cell>
          <cell r="BA145">
            <v>0</v>
          </cell>
          <cell r="BB145">
            <v>12</v>
          </cell>
          <cell r="BC145">
            <v>0</v>
          </cell>
          <cell r="BD145">
            <v>0.219</v>
          </cell>
          <cell r="BE145">
            <v>40.234384615384613</v>
          </cell>
          <cell r="BF145">
            <v>40.234384615384613</v>
          </cell>
          <cell r="BG145">
            <v>0</v>
          </cell>
          <cell r="BH145">
            <v>0</v>
          </cell>
          <cell r="BI145">
            <v>40.234384615384613</v>
          </cell>
          <cell r="BJ145">
            <v>0</v>
          </cell>
          <cell r="BK145">
            <v>1541.985033575548</v>
          </cell>
          <cell r="BL145">
            <v>131.06872785392156</v>
          </cell>
          <cell r="BM145">
            <v>18.503820402906577</v>
          </cell>
          <cell r="BN145">
            <v>160.6548717923873</v>
          </cell>
          <cell r="BO145">
            <v>109.16165492655237</v>
          </cell>
          <cell r="BP145">
            <v>0</v>
          </cell>
          <cell r="BQ145">
            <v>2.3129775503633221</v>
          </cell>
          <cell r="BR145">
            <v>0</v>
          </cell>
          <cell r="BS145">
            <v>0</v>
          </cell>
          <cell r="BT145">
            <v>0</v>
          </cell>
          <cell r="BU145">
            <v>421.70205252613107</v>
          </cell>
          <cell r="BV145">
            <v>0</v>
          </cell>
          <cell r="BW145">
            <v>63.437264281298042</v>
          </cell>
          <cell r="BX145">
            <v>0</v>
          </cell>
          <cell r="BZ145">
            <v>2.7E-2</v>
          </cell>
          <cell r="CA145">
            <v>41.633595906539796</v>
          </cell>
          <cell r="CB145">
            <v>2068.7579462895169</v>
          </cell>
          <cell r="CC145">
            <v>0</v>
          </cell>
          <cell r="CD145">
            <v>0</v>
          </cell>
          <cell r="CE145">
            <v>2068.7579462895169</v>
          </cell>
        </row>
        <row r="146">
          <cell r="A146">
            <v>42275</v>
          </cell>
          <cell r="B146">
            <v>14</v>
          </cell>
          <cell r="C146" t="str">
            <v>Mon</v>
          </cell>
          <cell r="AG146">
            <v>0</v>
          </cell>
          <cell r="AH146">
            <v>144.84378461538458</v>
          </cell>
          <cell r="AI146">
            <v>0</v>
          </cell>
          <cell r="AJ146">
            <v>144.84378461538458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77.095384615384589</v>
          </cell>
          <cell r="AW146">
            <v>0</v>
          </cell>
          <cell r="AX146">
            <v>6.3138461538461543</v>
          </cell>
          <cell r="AY146">
            <v>17.446153846153845</v>
          </cell>
          <cell r="AZ146">
            <v>0</v>
          </cell>
          <cell r="BA146">
            <v>0</v>
          </cell>
          <cell r="BB146">
            <v>43.199999999999996</v>
          </cell>
          <cell r="BC146">
            <v>0</v>
          </cell>
          <cell r="BD146">
            <v>0.78839999999999999</v>
          </cell>
          <cell r="BE146">
            <v>144.84378461538458</v>
          </cell>
          <cell r="BF146">
            <v>144.84378461538458</v>
          </cell>
          <cell r="BG146">
            <v>0</v>
          </cell>
          <cell r="BH146">
            <v>0</v>
          </cell>
          <cell r="BI146">
            <v>144.84378461538458</v>
          </cell>
          <cell r="BJ146">
            <v>0</v>
          </cell>
          <cell r="BK146">
            <v>5551.146120871972</v>
          </cell>
          <cell r="BL146">
            <v>471.84742027411761</v>
          </cell>
          <cell r="BM146">
            <v>66.613753450463662</v>
          </cell>
          <cell r="BN146">
            <v>578.35753845259421</v>
          </cell>
          <cell r="BO146">
            <v>392.98195773558848</v>
          </cell>
          <cell r="BP146">
            <v>0</v>
          </cell>
          <cell r="BQ146">
            <v>8.3267191813079577</v>
          </cell>
          <cell r="BR146">
            <v>0</v>
          </cell>
          <cell r="BS146">
            <v>0</v>
          </cell>
          <cell r="BT146">
            <v>0</v>
          </cell>
          <cell r="BU146">
            <v>1518.1273890940718</v>
          </cell>
          <cell r="BV146">
            <v>0</v>
          </cell>
          <cell r="BW146">
            <v>228.37415141267294</v>
          </cell>
          <cell r="BX146">
            <v>0</v>
          </cell>
          <cell r="BZ146">
            <v>2.7E-2</v>
          </cell>
          <cell r="CA146">
            <v>149.88094526354323</v>
          </cell>
          <cell r="CB146">
            <v>7447.5286066422595</v>
          </cell>
          <cell r="CC146">
            <v>0</v>
          </cell>
          <cell r="CD146">
            <v>0</v>
          </cell>
          <cell r="CE146">
            <v>7447.5286066422595</v>
          </cell>
        </row>
        <row r="147">
          <cell r="A147">
            <v>42276</v>
          </cell>
          <cell r="B147">
            <v>14</v>
          </cell>
          <cell r="C147" t="str">
            <v>Tue</v>
          </cell>
          <cell r="AG147">
            <v>0</v>
          </cell>
          <cell r="AH147">
            <v>144.84378461538458</v>
          </cell>
          <cell r="AI147">
            <v>0</v>
          </cell>
          <cell r="AJ147">
            <v>144.84378461538458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77.095384615384589</v>
          </cell>
          <cell r="AW147">
            <v>0</v>
          </cell>
          <cell r="AX147">
            <v>6.3138461538461543</v>
          </cell>
          <cell r="AY147">
            <v>17.446153846153845</v>
          </cell>
          <cell r="AZ147">
            <v>0</v>
          </cell>
          <cell r="BA147">
            <v>0</v>
          </cell>
          <cell r="BB147">
            <v>43.199999999999996</v>
          </cell>
          <cell r="BC147">
            <v>0</v>
          </cell>
          <cell r="BD147">
            <v>0.78839999999999999</v>
          </cell>
          <cell r="BE147">
            <v>144.84378461538458</v>
          </cell>
          <cell r="BF147">
            <v>144.84378461538458</v>
          </cell>
          <cell r="BG147">
            <v>0</v>
          </cell>
          <cell r="BH147">
            <v>0</v>
          </cell>
          <cell r="BI147">
            <v>144.84378461538458</v>
          </cell>
          <cell r="BJ147">
            <v>0</v>
          </cell>
          <cell r="BK147">
            <v>5551.146120871972</v>
          </cell>
          <cell r="BL147">
            <v>471.84742027411761</v>
          </cell>
          <cell r="BM147">
            <v>66.613753450463662</v>
          </cell>
          <cell r="BN147">
            <v>578.35753845259421</v>
          </cell>
          <cell r="BO147">
            <v>392.98195773558848</v>
          </cell>
          <cell r="BP147">
            <v>0</v>
          </cell>
          <cell r="BQ147">
            <v>8.3267191813079577</v>
          </cell>
          <cell r="BR147">
            <v>0</v>
          </cell>
          <cell r="BS147">
            <v>0</v>
          </cell>
          <cell r="BT147">
            <v>0</v>
          </cell>
          <cell r="BU147">
            <v>1518.1273890940718</v>
          </cell>
          <cell r="BV147">
            <v>0</v>
          </cell>
          <cell r="BW147">
            <v>228.37415141267294</v>
          </cell>
          <cell r="BX147">
            <v>0</v>
          </cell>
          <cell r="BZ147">
            <v>2.7E-2</v>
          </cell>
          <cell r="CA147">
            <v>149.88094526354323</v>
          </cell>
          <cell r="CB147">
            <v>7447.5286066422595</v>
          </cell>
          <cell r="CC147">
            <v>0</v>
          </cell>
          <cell r="CD147">
            <v>0</v>
          </cell>
          <cell r="CE147">
            <v>7447.5286066422595</v>
          </cell>
        </row>
        <row r="148">
          <cell r="A148">
            <v>42277</v>
          </cell>
          <cell r="B148">
            <v>14</v>
          </cell>
          <cell r="C148" t="str">
            <v>Wed</v>
          </cell>
          <cell r="AG148">
            <v>0</v>
          </cell>
          <cell r="AH148">
            <v>144.84378461538458</v>
          </cell>
          <cell r="AI148">
            <v>0</v>
          </cell>
          <cell r="AJ148">
            <v>144.84378461538458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77.095384615384589</v>
          </cell>
          <cell r="AW148">
            <v>0</v>
          </cell>
          <cell r="AX148">
            <v>6.3138461538461543</v>
          </cell>
          <cell r="AY148">
            <v>17.446153846153845</v>
          </cell>
          <cell r="AZ148">
            <v>0</v>
          </cell>
          <cell r="BA148">
            <v>0</v>
          </cell>
          <cell r="BB148">
            <v>43.199999999999996</v>
          </cell>
          <cell r="BC148">
            <v>0</v>
          </cell>
          <cell r="BD148">
            <v>0.78839999999999999</v>
          </cell>
          <cell r="BE148">
            <v>144.84378461538458</v>
          </cell>
          <cell r="BF148">
            <v>144.84378461538458</v>
          </cell>
          <cell r="BG148">
            <v>0</v>
          </cell>
          <cell r="BH148">
            <v>0</v>
          </cell>
          <cell r="BI148">
            <v>144.84378461538458</v>
          </cell>
          <cell r="BJ148">
            <v>0</v>
          </cell>
          <cell r="BK148">
            <v>5551.146120871972</v>
          </cell>
          <cell r="BL148">
            <v>471.84742027411761</v>
          </cell>
          <cell r="BM148">
            <v>66.613753450463662</v>
          </cell>
          <cell r="BN148">
            <v>578.35753845259421</v>
          </cell>
          <cell r="BO148">
            <v>392.98195773558848</v>
          </cell>
          <cell r="BP148">
            <v>0</v>
          </cell>
          <cell r="BQ148">
            <v>8.3267191813079577</v>
          </cell>
          <cell r="BR148">
            <v>0</v>
          </cell>
          <cell r="BS148">
            <v>0</v>
          </cell>
          <cell r="BT148">
            <v>0</v>
          </cell>
          <cell r="BU148">
            <v>1518.1273890940718</v>
          </cell>
          <cell r="BV148">
            <v>0</v>
          </cell>
          <cell r="BW148">
            <v>228.37415141267294</v>
          </cell>
          <cell r="BX148">
            <v>0</v>
          </cell>
          <cell r="BZ148">
            <v>2.7E-2</v>
          </cell>
          <cell r="CA148">
            <v>149.88094526354323</v>
          </cell>
          <cell r="CB148">
            <v>7447.5286066422595</v>
          </cell>
          <cell r="CC148">
            <v>0</v>
          </cell>
          <cell r="CD148">
            <v>0</v>
          </cell>
          <cell r="CE148">
            <v>7447.5286066422595</v>
          </cell>
        </row>
      </sheetData>
      <sheetData sheetId="13">
        <row r="1">
          <cell r="A1" t="str">
            <v>Date</v>
          </cell>
          <cell r="B1" t="str">
            <v>Week</v>
          </cell>
          <cell r="C1" t="str">
            <v>Day</v>
          </cell>
          <cell r="D1" t="str">
            <v>Cartons Picked to Pallet</v>
          </cell>
          <cell r="E1" t="str">
            <v>Cartons Picked to Roll Cage</v>
          </cell>
          <cell r="F1" t="str">
            <v>Cartons Picked to Security Tote</v>
          </cell>
          <cell r="G1" t="str">
            <v>Cartons Layer Picked</v>
          </cell>
          <cell r="H1" t="str">
            <v>Cartons Reverse Picked</v>
          </cell>
          <cell r="I1" t="str">
            <v>Cartons Pallet Selected</v>
          </cell>
          <cell r="J1" t="str">
            <v>Cartons Rainbow Pallets</v>
          </cell>
          <cell r="K1" t="str">
            <v>Total Cartons Picked</v>
          </cell>
          <cell r="L1" t="str">
            <v>Other Cartons Handled Ex NDC Cross Dock</v>
          </cell>
          <cell r="M1" t="str">
            <v>Total Cartons Handled Ex NDC Cross Dock</v>
          </cell>
          <cell r="N1" t="str">
            <v>Total Shorts</v>
          </cell>
          <cell r="O1" t="str">
            <v>Pallets Received</v>
          </cell>
          <cell r="P1" t="str">
            <v>Cases Received</v>
          </cell>
          <cell r="Q1" t="str">
            <v xml:space="preserve">Pallets despatched </v>
          </cell>
          <cell r="R1" t="str">
            <v xml:space="preserve">Roll Cages despatched </v>
          </cell>
          <cell r="S1" t="str">
            <v>Security Totes despatched</v>
          </cell>
          <cell r="T1" t="str">
            <v>Display Pallets despatched</v>
          </cell>
          <cell r="U1" t="str">
            <v>Pallet Spaces Used</v>
          </cell>
          <cell r="V1" t="str">
            <v>LPs Despatched</v>
          </cell>
          <cell r="W1" t="str">
            <v>ULD despatched</v>
          </cell>
          <cell r="X1" t="str">
            <v>Pallets Let-Down</v>
          </cell>
          <cell r="Y1" t="str">
            <v>Pallets Misc_Moves</v>
          </cell>
          <cell r="Z1" t="str">
            <v>Pallets Pallet_Moves</v>
          </cell>
          <cell r="AA1" t="str">
            <v>Pallets Pallet Selects</v>
          </cell>
          <cell r="AB1" t="str">
            <v>Pallets Replenished</v>
          </cell>
          <cell r="AC1" t="str">
            <v>Pallets Abandoned</v>
          </cell>
          <cell r="AD1" t="str">
            <v>Pallets PutAway</v>
          </cell>
          <cell r="AE1" t="str">
            <v>Pallets Hauled</v>
          </cell>
          <cell r="AF1" t="str">
            <v>Pallets Cross Docked</v>
          </cell>
          <cell r="AG1" t="str">
            <v>Other Pallets Despatched</v>
          </cell>
          <cell r="AH1" t="str">
            <v>Pick Performance</v>
          </cell>
          <cell r="AI1" t="str">
            <v>Fork Performance</v>
          </cell>
          <cell r="AJ1" t="str">
            <v>1st Pick Availability</v>
          </cell>
          <cell r="AK1" t="str">
            <v>Pick Rate to Pallet</v>
          </cell>
          <cell r="AL1" t="str">
            <v>Pick Rate to Roll Cage</v>
          </cell>
          <cell r="AM1" t="str">
            <v>Bulk Select Ratio</v>
          </cell>
          <cell r="AN1" t="str">
            <v>Pallets Received per Hour</v>
          </cell>
          <cell r="AO1" t="str">
            <v>Pallets Receiving Only per Hour</v>
          </cell>
          <cell r="AP1" t="str">
            <v>Pallets Putaway Only per Hour</v>
          </cell>
          <cell r="AQ1" t="str">
            <v>ULD Despatched per Hour</v>
          </cell>
          <cell r="AR1" t="str">
            <v>Cartons per ULD</v>
          </cell>
          <cell r="AS1" t="str">
            <v>Pallets Replenished per Hour</v>
          </cell>
          <cell r="AT1" t="str">
            <v>Throughout (Cartons per Hour)</v>
          </cell>
          <cell r="AU1" t="str">
            <v>Pickrate</v>
          </cell>
          <cell r="AV1" t="str">
            <v>Labour on Pick</v>
          </cell>
          <cell r="AW1" t="str">
            <v>Total Labour Cost per Carton</v>
          </cell>
          <cell r="AX1" t="str">
            <v>LCPH - Salaries &amp; Wages</v>
          </cell>
          <cell r="AY1" t="str">
            <v>Excluding On Costs @ &amp; Contractors</v>
          </cell>
          <cell r="AZ1" t="str">
            <v>EBA Multiplier</v>
          </cell>
          <cell r="BA1" t="str">
            <v>LCPH uplifted for EBA</v>
          </cell>
          <cell r="BB1" t="str">
            <v>Public Holidays Allowances</v>
          </cell>
          <cell r="BC1" t="str">
            <v>Adjusted Labour Cost Per Hour</v>
          </cell>
          <cell r="BD1" t="str">
            <v>LCPH - Contract Labour</v>
          </cell>
          <cell r="BE1" t="str">
            <v>LCPH - Total Labour</v>
          </cell>
          <cell r="BF1" t="str">
            <v>Salaried Hours</v>
          </cell>
          <cell r="BG1" t="str">
            <v>Casual Hours</v>
          </cell>
          <cell r="BH1" t="str">
            <v>Permanent Hours</v>
          </cell>
          <cell r="BI1" t="str">
            <v>Agency Hours</v>
          </cell>
          <cell r="BJ1" t="str">
            <v>Total Hours</v>
          </cell>
          <cell r="BK1" t="str">
            <v>Total Selection Hours</v>
          </cell>
          <cell r="BL1" t="str">
            <v>Total Standard Hours</v>
          </cell>
          <cell r="BM1" t="str">
            <v>Selection Hours - Pallets</v>
          </cell>
          <cell r="BN1" t="str">
            <v>Standard Hours - Pallets</v>
          </cell>
          <cell r="BO1" t="str">
            <v>Selection Hours - Roll Cages</v>
          </cell>
          <cell r="BP1" t="str">
            <v>Standard Hours - Roll Cages</v>
          </cell>
          <cell r="BQ1" t="str">
            <v>Selection Hours - Security Totes</v>
          </cell>
          <cell r="BR1" t="str">
            <v>Standard Hours - Security Totes</v>
          </cell>
          <cell r="BS1" t="str">
            <v>Selection Hours - Layer Picking</v>
          </cell>
          <cell r="BT1" t="str">
            <v>Standard Hours - Layer Picking</v>
          </cell>
          <cell r="BU1" t="str">
            <v>Selection Hours - Reverse Picking</v>
          </cell>
          <cell r="BV1" t="str">
            <v>Standard Hours - Reverse Picking</v>
          </cell>
          <cell r="BW1" t="str">
            <v>Receiving Hours</v>
          </cell>
          <cell r="BX1" t="str">
            <v>Receiver Hours</v>
          </cell>
          <cell r="BY1" t="str">
            <v>Putaway Hours</v>
          </cell>
          <cell r="BZ1" t="str">
            <v>Putaway Standard Hours</v>
          </cell>
          <cell r="CA1" t="str">
            <v>Despatch Hours</v>
          </cell>
          <cell r="CB1" t="str">
            <v>Other Handling Hours Ex Cross Dock</v>
          </cell>
          <cell r="CC1" t="str">
            <v>De-Stuffing Hours</v>
          </cell>
          <cell r="CD1" t="str">
            <v>Replenishment Hours</v>
          </cell>
          <cell r="CE1" t="str">
            <v>Replenishment Standard Hours</v>
          </cell>
          <cell r="CF1" t="str">
            <v>Let Down Hours</v>
          </cell>
          <cell r="CG1" t="str">
            <v>Let Down Standard Hours</v>
          </cell>
          <cell r="CH1" t="str">
            <v>Misc move Hours</v>
          </cell>
          <cell r="CI1" t="str">
            <v>Misc move Standard Hours</v>
          </cell>
          <cell r="CJ1" t="str">
            <v>Pallet move Hours</v>
          </cell>
          <cell r="CK1" t="str">
            <v>Pallet move Standard Hours</v>
          </cell>
          <cell r="CL1" t="str">
            <v>Pallet Select Hours</v>
          </cell>
          <cell r="CM1" t="str">
            <v>Pallet Select Standard Hours</v>
          </cell>
          <cell r="CN1" t="str">
            <v>Other Direct Hours</v>
          </cell>
          <cell r="CO1" t="str">
            <v>Total Production Hours</v>
          </cell>
          <cell r="CP1" t="str">
            <v>DC Management &amp; Supervision</v>
          </cell>
          <cell r="CQ1" t="str">
            <v>Training</v>
          </cell>
          <cell r="CR1" t="str">
            <v>Inventory Control</v>
          </cell>
          <cell r="CS1" t="str">
            <v>Maintenance</v>
          </cell>
          <cell r="CT1" t="str">
            <v>Stocktake</v>
          </cell>
          <cell r="CU1" t="str">
            <v>Cleaning</v>
          </cell>
          <cell r="CV1" t="str">
            <v>Clerical Support</v>
          </cell>
          <cell r="CW1" t="str">
            <v>Rehab</v>
          </cell>
          <cell r="CX1" t="str">
            <v>Tea Break</v>
          </cell>
          <cell r="CY1" t="str">
            <v>Delay</v>
          </cell>
          <cell r="CZ1" t="str">
            <v>Equip Swap</v>
          </cell>
          <cell r="DA1" t="str">
            <v>Freezer Break</v>
          </cell>
          <cell r="DB1" t="str">
            <v>HSR</v>
          </cell>
          <cell r="DC1" t="str">
            <v>Breakdown</v>
          </cell>
          <cell r="DD1" t="str">
            <v>Meeting</v>
          </cell>
          <cell r="DE1" t="str">
            <v>Union Biz</v>
          </cell>
          <cell r="DF1" t="str">
            <v>OT Break</v>
          </cell>
          <cell r="DG1" t="str">
            <v>First Aid</v>
          </cell>
          <cell r="DH1" t="str">
            <v>Yard Fork</v>
          </cell>
          <cell r="DI1" t="str">
            <v>Pallet Fork</v>
          </cell>
          <cell r="DJ1" t="str">
            <v>Pallet Turn</v>
          </cell>
          <cell r="DK1" t="str">
            <v>Cycle Count</v>
          </cell>
          <cell r="DL1" t="str">
            <v>QA</v>
          </cell>
          <cell r="DM1" t="str">
            <v>StockTake</v>
          </cell>
          <cell r="DN1" t="str">
            <v>Other Support Hours</v>
          </cell>
          <cell r="DO1" t="str">
            <v>Total Support Hours</v>
          </cell>
          <cell r="DP1" t="str">
            <v>Total Throughput Hours</v>
          </cell>
          <cell r="DQ1" t="str">
            <v>Other Non Throughput Hours +/(-)</v>
          </cell>
          <cell r="DR1" t="str">
            <v>Ratio</v>
          </cell>
          <cell r="DS1" t="str">
            <v>Total Hours</v>
          </cell>
          <cell r="DT1" t="str">
            <v>Lunch</v>
          </cell>
          <cell r="DU1" t="str">
            <v>Begin Day</v>
          </cell>
          <cell r="DV1" t="str">
            <v>Sick Hours</v>
          </cell>
          <cell r="DW1" t="str">
            <v>Sick Pay %</v>
          </cell>
          <cell r="DX1" t="str">
            <v>Sick Pay</v>
          </cell>
          <cell r="DY1" t="str">
            <v>OT Hours</v>
          </cell>
          <cell r="DZ1" t="str">
            <v>OT Pay</v>
          </cell>
          <cell r="EA1" t="str">
            <v>Support Hrs % of Total</v>
          </cell>
          <cell r="EB1" t="str">
            <v>Labour Costs</v>
          </cell>
          <cell r="EC1" t="str">
            <v>Salaries &amp; Wages</v>
          </cell>
          <cell r="ED1" t="str">
            <v>Contract Labour Cost</v>
          </cell>
          <cell r="EE1" t="str">
            <v>Begin Days</v>
          </cell>
          <cell r="EF1" t="str">
            <v>Avg. Begin Day Minutes</v>
          </cell>
          <cell r="EG1" t="str">
            <v>Hauling Hours</v>
          </cell>
          <cell r="EH1" t="str">
            <v>Hauling per Hour</v>
          </cell>
          <cell r="EI1" t="str">
            <v>Let Downs per Hour</v>
          </cell>
          <cell r="EJ1" t="str">
            <v>Misc Moves per Hour</v>
          </cell>
          <cell r="EK1" t="str">
            <v>Pallet Moves</v>
          </cell>
          <cell r="EL1" t="str">
            <v>Pallet Selects per Hour</v>
          </cell>
          <cell r="EM1" t="str">
            <v>Sec Totes per Hour</v>
          </cell>
          <cell r="EN1" t="str">
            <v>Layer Picks per Hour</v>
          </cell>
          <cell r="EO1" t="str">
            <v>Reverse Picks per Hour</v>
          </cell>
          <cell r="EP1" t="str">
            <v>Pick KPI versus Budget</v>
          </cell>
          <cell r="EQ1" t="str">
            <v>Receipt KPI versus Budget</v>
          </cell>
          <cell r="ER1" t="str">
            <v>Despatch KPI versus Budget</v>
          </cell>
          <cell r="ES1" t="str">
            <v>Replenishment KPI versus Budget</v>
          </cell>
          <cell r="ET1" t="str">
            <v>CPC Variance</v>
          </cell>
          <cell r="EU1" t="str">
            <v>Hrs Variance</v>
          </cell>
          <cell r="EV1" t="str">
            <v>XD Hours</v>
          </cell>
          <cell r="EW1" t="str">
            <v>Dekit Hours</v>
          </cell>
        </row>
        <row r="2">
          <cell r="A2">
            <v>42271</v>
          </cell>
          <cell r="B2">
            <v>13</v>
          </cell>
          <cell r="C2" t="str">
            <v>Thu</v>
          </cell>
          <cell r="D2">
            <v>138828</v>
          </cell>
          <cell r="E2">
            <v>2825</v>
          </cell>
          <cell r="F2">
            <v>5132</v>
          </cell>
          <cell r="G2">
            <v>11944</v>
          </cell>
          <cell r="H2">
            <v>11114</v>
          </cell>
          <cell r="I2">
            <v>16915</v>
          </cell>
          <cell r="J2">
            <v>3109</v>
          </cell>
          <cell r="K2">
            <v>189867</v>
          </cell>
          <cell r="L2">
            <v>0</v>
          </cell>
          <cell r="M2">
            <v>189867</v>
          </cell>
          <cell r="N2">
            <v>2253</v>
          </cell>
          <cell r="O2">
            <v>4172</v>
          </cell>
          <cell r="P2">
            <v>235447</v>
          </cell>
          <cell r="Q2">
            <v>3122</v>
          </cell>
          <cell r="R2">
            <v>69</v>
          </cell>
          <cell r="S2">
            <v>139</v>
          </cell>
          <cell r="T2">
            <v>0</v>
          </cell>
          <cell r="U2">
            <v>2951</v>
          </cell>
          <cell r="V2">
            <v>16434</v>
          </cell>
          <cell r="W2">
            <v>3191</v>
          </cell>
          <cell r="X2">
            <v>3316</v>
          </cell>
          <cell r="Y2">
            <v>10</v>
          </cell>
          <cell r="Z2">
            <v>61</v>
          </cell>
          <cell r="AA2">
            <v>383</v>
          </cell>
          <cell r="AB2">
            <v>3770</v>
          </cell>
          <cell r="AC2">
            <v>69</v>
          </cell>
          <cell r="AD2">
            <v>4011</v>
          </cell>
          <cell r="AE2">
            <v>280</v>
          </cell>
          <cell r="AF2">
            <v>0</v>
          </cell>
          <cell r="AG2">
            <v>0</v>
          </cell>
          <cell r="AH2">
            <v>0.8942200594119929</v>
          </cell>
          <cell r="AI2">
            <v>0.99090532486572869</v>
          </cell>
          <cell r="AJ2">
            <v>0.98813379892240361</v>
          </cell>
          <cell r="AK2">
            <v>168.64255077777617</v>
          </cell>
          <cell r="AL2">
            <v>145.24214164322132</v>
          </cell>
          <cell r="AM2">
            <v>0.10546329799280549</v>
          </cell>
          <cell r="AN2">
            <v>13.772752157011141</v>
          </cell>
          <cell r="AO2">
            <v>37.615237236589834</v>
          </cell>
          <cell r="AP2">
            <v>20.890141431842171</v>
          </cell>
          <cell r="AQ2">
            <v>14.058232086426314</v>
          </cell>
          <cell r="AR2">
            <v>59.500783453462866</v>
          </cell>
          <cell r="AS2">
            <v>15.503504052399263</v>
          </cell>
          <cell r="AT2">
            <v>73.67052802511094</v>
          </cell>
          <cell r="AU2">
            <v>201.83467491901652</v>
          </cell>
          <cell r="AV2">
            <v>0.36500431878055772</v>
          </cell>
          <cell r="AW2">
            <v>0.62119891752358314</v>
          </cell>
          <cell r="AX2">
            <v>43.877327193278731</v>
          </cell>
          <cell r="BF2">
            <v>186.745</v>
          </cell>
          <cell r="BG2">
            <v>461.17722222191179</v>
          </cell>
          <cell r="BH2">
            <v>2059.9322222207152</v>
          </cell>
          <cell r="BI2">
            <v>40.178888889007631</v>
          </cell>
          <cell r="BJ2">
            <v>2748.0333333316353</v>
          </cell>
          <cell r="BK2">
            <v>940.70555555521673</v>
          </cell>
          <cell r="BL2">
            <v>841.19777777777767</v>
          </cell>
          <cell r="BM2">
            <v>823.20861111106285</v>
          </cell>
          <cell r="BN2">
            <v>722.55888888888899</v>
          </cell>
          <cell r="BO2">
            <v>19.450277777777778</v>
          </cell>
          <cell r="BP2">
            <v>15.618333333333332</v>
          </cell>
          <cell r="BQ2">
            <v>16.957222222017073</v>
          </cell>
          <cell r="BR2">
            <v>15.746388888888889</v>
          </cell>
          <cell r="BS2">
            <v>14.014166666630707</v>
          </cell>
          <cell r="BT2">
            <v>20.715555555555554</v>
          </cell>
          <cell r="BU2">
            <v>67.07527777772836</v>
          </cell>
          <cell r="BV2">
            <v>66.558611111111105</v>
          </cell>
          <cell r="BW2">
            <v>302.91694444499291</v>
          </cell>
          <cell r="BX2">
            <v>110.91249999991307</v>
          </cell>
          <cell r="BY2">
            <v>192.0044444450798</v>
          </cell>
          <cell r="BZ2">
            <v>204.94416666666666</v>
          </cell>
          <cell r="CA2">
            <v>226.98444444383699</v>
          </cell>
          <cell r="CB2">
            <v>0</v>
          </cell>
          <cell r="CC2">
            <v>0</v>
          </cell>
          <cell r="CD2">
            <v>243.17083333277608</v>
          </cell>
          <cell r="CE2">
            <v>226.27333333333331</v>
          </cell>
          <cell r="CF2">
            <v>218.47527777720086</v>
          </cell>
          <cell r="CG2">
            <v>206.86083333333335</v>
          </cell>
          <cell r="CH2">
            <v>0.43972222222222224</v>
          </cell>
          <cell r="CI2">
            <v>0.42333333333333334</v>
          </cell>
          <cell r="CJ2">
            <v>1.2338888888888888</v>
          </cell>
          <cell r="CK2">
            <v>1.3716666666666666</v>
          </cell>
          <cell r="CL2">
            <v>23.021944444464108</v>
          </cell>
          <cell r="CM2">
            <v>17.6175</v>
          </cell>
          <cell r="CN2">
            <v>0</v>
          </cell>
          <cell r="CO2">
            <v>1713.7777777768226</v>
          </cell>
          <cell r="CP2">
            <v>368.1747222221058</v>
          </cell>
          <cell r="CQ2">
            <v>8.3816666666666659</v>
          </cell>
          <cell r="CR2">
            <v>49.429444444444442</v>
          </cell>
          <cell r="CS2">
            <v>29.048055555555557</v>
          </cell>
          <cell r="CT2">
            <v>0</v>
          </cell>
          <cell r="CU2">
            <v>64.257222222222225</v>
          </cell>
          <cell r="CV2">
            <v>71.362777777678431</v>
          </cell>
          <cell r="CW2">
            <v>41.658888888888889</v>
          </cell>
          <cell r="CX2">
            <v>103.85805555555557</v>
          </cell>
          <cell r="CY2">
            <v>17.2</v>
          </cell>
          <cell r="CZ2">
            <v>4.8591666668309426</v>
          </cell>
          <cell r="DA2">
            <v>7.086666666666666</v>
          </cell>
          <cell r="DB2">
            <v>3.9561111111111109</v>
          </cell>
          <cell r="DC2">
            <v>1.9655555555555555</v>
          </cell>
          <cell r="DD2">
            <v>0</v>
          </cell>
          <cell r="DE2">
            <v>2.4294444444708319</v>
          </cell>
          <cell r="DF2">
            <v>0.19222222222222221</v>
          </cell>
          <cell r="DG2">
            <v>0</v>
          </cell>
          <cell r="DH2">
            <v>27.012777777777778</v>
          </cell>
          <cell r="DI2">
            <v>32.72249999993403</v>
          </cell>
          <cell r="DJ2">
            <v>12.157222222222224</v>
          </cell>
          <cell r="DK2">
            <v>17.714722222222225</v>
          </cell>
          <cell r="DL2">
            <v>0</v>
          </cell>
          <cell r="DM2">
            <v>0</v>
          </cell>
          <cell r="DN2">
            <v>231.15444444456912</v>
          </cell>
          <cell r="DO2">
            <v>863.46722222213111</v>
          </cell>
          <cell r="DP2">
            <v>2577.244999998954</v>
          </cell>
          <cell r="DQ2">
            <v>110.82153499995501</v>
          </cell>
          <cell r="DR2">
            <v>4.2999999999999997E-2</v>
          </cell>
          <cell r="DS2">
            <v>2688.066534998909</v>
          </cell>
          <cell r="DT2">
            <v>131.73472222222222</v>
          </cell>
          <cell r="DU2">
            <v>40.861388888134982</v>
          </cell>
          <cell r="DV2">
            <v>178.26999999999998</v>
          </cell>
          <cell r="DW2">
            <v>6.6319042954817456E-2</v>
          </cell>
          <cell r="DX2">
            <v>7127.3280400000003</v>
          </cell>
          <cell r="DY2">
            <v>17.883333333333333</v>
          </cell>
          <cell r="DZ2">
            <v>321.89999999999998</v>
          </cell>
          <cell r="EA2">
            <v>0.32122241431887832</v>
          </cell>
          <cell r="EB2">
            <v>42.992800000000003</v>
          </cell>
          <cell r="EC2">
            <v>117945.17487345016</v>
          </cell>
          <cell r="ED2">
            <v>1593.8473380602163</v>
          </cell>
          <cell r="EE2">
            <v>324</v>
          </cell>
          <cell r="EF2">
            <v>7.566923868173145</v>
          </cell>
          <cell r="EG2">
            <v>19.150277777059109</v>
          </cell>
          <cell r="EH2">
            <v>14.62119783637934</v>
          </cell>
          <cell r="EI2">
            <v>15.177918681406265</v>
          </cell>
          <cell r="EJ2">
            <v>22.741629816803538</v>
          </cell>
          <cell r="EK2">
            <v>49.437190454750116</v>
          </cell>
          <cell r="EL2">
            <v>16.636301113657527</v>
          </cell>
          <cell r="EM2">
            <v>302.6439078764131</v>
          </cell>
          <cell r="EN2">
            <v>852.28043051892587</v>
          </cell>
          <cell r="EO2">
            <v>165.6944312154647</v>
          </cell>
          <cell r="EP2">
            <v>1313.3709543767332</v>
          </cell>
          <cell r="EQ2">
            <v>375.02833736990965</v>
          </cell>
          <cell r="ER2">
            <v>-204.79615900342725</v>
          </cell>
          <cell r="ES2">
            <v>-1301.3341753442926</v>
          </cell>
          <cell r="ET2">
            <v>-0.22934289275577013</v>
          </cell>
          <cell r="EU2">
            <v>-274.55860475912135</v>
          </cell>
          <cell r="EV2">
            <v>25.00861111103195</v>
          </cell>
          <cell r="EW2">
            <v>5.9133333332890956</v>
          </cell>
        </row>
        <row r="3">
          <cell r="A3">
            <v>42131</v>
          </cell>
          <cell r="B3">
            <v>45</v>
          </cell>
          <cell r="C3" t="str">
            <v>Thu</v>
          </cell>
          <cell r="D3">
            <v>143194</v>
          </cell>
          <cell r="E3">
            <v>2784</v>
          </cell>
          <cell r="F3">
            <v>6137</v>
          </cell>
          <cell r="G3">
            <v>8156</v>
          </cell>
          <cell r="H3">
            <v>11501</v>
          </cell>
          <cell r="I3">
            <v>9771</v>
          </cell>
          <cell r="J3">
            <v>772</v>
          </cell>
          <cell r="K3">
            <v>182315</v>
          </cell>
          <cell r="L3">
            <v>1</v>
          </cell>
          <cell r="M3">
            <v>182316</v>
          </cell>
          <cell r="N3">
            <v>2014</v>
          </cell>
          <cell r="O3">
            <v>3843</v>
          </cell>
          <cell r="P3">
            <v>204479</v>
          </cell>
          <cell r="Q3">
            <v>3024</v>
          </cell>
          <cell r="R3">
            <v>66</v>
          </cell>
          <cell r="S3">
            <v>214</v>
          </cell>
          <cell r="T3">
            <v>8</v>
          </cell>
          <cell r="U3">
            <v>2803</v>
          </cell>
          <cell r="V3">
            <v>16028</v>
          </cell>
          <cell r="W3">
            <v>3090</v>
          </cell>
          <cell r="X3">
            <v>3222</v>
          </cell>
          <cell r="Y3">
            <v>6</v>
          </cell>
          <cell r="Z3">
            <v>25</v>
          </cell>
          <cell r="AA3">
            <v>223</v>
          </cell>
          <cell r="AB3">
            <v>3476</v>
          </cell>
          <cell r="AC3">
            <v>75</v>
          </cell>
          <cell r="AD3">
            <v>3333</v>
          </cell>
          <cell r="AE3">
            <v>308</v>
          </cell>
          <cell r="AF3">
            <v>0</v>
          </cell>
          <cell r="AG3">
            <v>0</v>
          </cell>
          <cell r="AH3">
            <v>0.87334336024103132</v>
          </cell>
          <cell r="AI3">
            <v>0.91836265311367116</v>
          </cell>
          <cell r="AJ3">
            <v>0.98895318542083754</v>
          </cell>
          <cell r="AK3">
            <v>169.69783158087694</v>
          </cell>
          <cell r="AL3">
            <v>145.96932756622348</v>
          </cell>
          <cell r="AM3">
            <v>5.782848366837616E-2</v>
          </cell>
          <cell r="AN3">
            <v>15.088487323207717</v>
          </cell>
          <cell r="AO3">
            <v>42.164742024847129</v>
          </cell>
          <cell r="AP3">
            <v>20.378465959486544</v>
          </cell>
          <cell r="AQ3">
            <v>11.848096412241851</v>
          </cell>
          <cell r="AR3">
            <v>59.001618122977348</v>
          </cell>
          <cell r="AS3">
            <v>13.227879010799857</v>
          </cell>
          <cell r="AT3">
            <v>68.630027192263398</v>
          </cell>
          <cell r="AU3">
            <v>188.13608732184323</v>
          </cell>
          <cell r="AV3">
            <v>0.36478927657753629</v>
          </cell>
          <cell r="AW3">
            <v>0.66087665206403123</v>
          </cell>
          <cell r="AX3">
            <v>43.486081113985101</v>
          </cell>
          <cell r="BF3">
            <v>209.495</v>
          </cell>
          <cell r="BG3">
            <v>514.88138888929996</v>
          </cell>
          <cell r="BH3">
            <v>2050.3266666678396</v>
          </cell>
          <cell r="BI3">
            <v>22.023333333510802</v>
          </cell>
          <cell r="BJ3">
            <v>2796.7263888906505</v>
          </cell>
          <cell r="BK3">
            <v>969.05916666649318</v>
          </cell>
          <cell r="BL3">
            <v>846.32138888888881</v>
          </cell>
          <cell r="BM3">
            <v>843.81750000001989</v>
          </cell>
          <cell r="BN3">
            <v>728.97833333333324</v>
          </cell>
          <cell r="BO3">
            <v>19.072499999953433</v>
          </cell>
          <cell r="BP3">
            <v>14.432499999999999</v>
          </cell>
          <cell r="BQ3">
            <v>21.79388888888889</v>
          </cell>
          <cell r="BR3">
            <v>18.920277777777777</v>
          </cell>
          <cell r="BS3">
            <v>13.564722221827187</v>
          </cell>
          <cell r="BT3">
            <v>18.270277777777778</v>
          </cell>
          <cell r="BU3">
            <v>70.810555555803901</v>
          </cell>
          <cell r="BV3">
            <v>65.72</v>
          </cell>
          <cell r="BW3">
            <v>254.69749999982122</v>
          </cell>
          <cell r="BX3">
            <v>91.142500000008795</v>
          </cell>
          <cell r="BY3">
            <v>163.55499999981245</v>
          </cell>
          <cell r="BZ3">
            <v>174.74694444444447</v>
          </cell>
          <cell r="CA3">
            <v>260.80138888870857</v>
          </cell>
          <cell r="CB3">
            <v>0</v>
          </cell>
          <cell r="CC3">
            <v>0</v>
          </cell>
          <cell r="CD3">
            <v>262.77833333386491</v>
          </cell>
          <cell r="CE3">
            <v>216.78166666666667</v>
          </cell>
          <cell r="CF3">
            <v>245.58277777837668</v>
          </cell>
          <cell r="CG3">
            <v>200.49305555555554</v>
          </cell>
          <cell r="CH3">
            <v>0.42749999999999999</v>
          </cell>
          <cell r="CI3">
            <v>0.26</v>
          </cell>
          <cell r="CJ3">
            <v>1.4063888889307985</v>
          </cell>
          <cell r="CK3">
            <v>5.52</v>
          </cell>
          <cell r="CL3">
            <v>15.361666666557495</v>
          </cell>
          <cell r="CM3">
            <v>10.50861111111111</v>
          </cell>
          <cell r="CN3">
            <v>0</v>
          </cell>
          <cell r="CO3">
            <v>1747.336388888888</v>
          </cell>
          <cell r="CP3">
            <v>385.75666666670003</v>
          </cell>
          <cell r="CQ3">
            <v>26.639166666714786</v>
          </cell>
          <cell r="CR3">
            <v>44.832500000000003</v>
          </cell>
          <cell r="CS3">
            <v>28.937222222222225</v>
          </cell>
          <cell r="CT3">
            <v>0</v>
          </cell>
          <cell r="CU3">
            <v>75.833888888888879</v>
          </cell>
          <cell r="CV3">
            <v>32.628611111111113</v>
          </cell>
          <cell r="CW3">
            <v>30.934722222222224</v>
          </cell>
          <cell r="CX3">
            <v>96.443333333333342</v>
          </cell>
          <cell r="CY3">
            <v>15.416666666666666</v>
          </cell>
          <cell r="CZ3">
            <v>9.7202777778380547</v>
          </cell>
          <cell r="DA3">
            <v>6.7847222222222223</v>
          </cell>
          <cell r="DB3">
            <v>4.6775000000000002</v>
          </cell>
          <cell r="DC3">
            <v>16.197222222174364</v>
          </cell>
          <cell r="DD3">
            <v>9.8524999999999991</v>
          </cell>
          <cell r="DE3">
            <v>5.4822222222222221</v>
          </cell>
          <cell r="DF3">
            <v>0.19638888888888889</v>
          </cell>
          <cell r="DG3">
            <v>0</v>
          </cell>
          <cell r="DH3">
            <v>28.760555555555555</v>
          </cell>
          <cell r="DI3">
            <v>28.446111111111112</v>
          </cell>
          <cell r="DJ3">
            <v>10.923055555555555</v>
          </cell>
          <cell r="DK3">
            <v>5.9175000000000004</v>
          </cell>
          <cell r="DL3">
            <v>0</v>
          </cell>
          <cell r="DM3">
            <v>0</v>
          </cell>
          <cell r="DN3">
            <v>238.81805555556795</v>
          </cell>
          <cell r="DO3">
            <v>864.38083333342729</v>
          </cell>
          <cell r="DP3">
            <v>2611.7172222223153</v>
          </cell>
          <cell r="DQ3">
            <v>114.22908194452449</v>
          </cell>
          <cell r="DR3">
            <v>4.2999999999999997E-2</v>
          </cell>
          <cell r="DS3">
            <v>2770.719359724164</v>
          </cell>
          <cell r="DT3">
            <v>139.83777777777777</v>
          </cell>
          <cell r="DU3">
            <v>44.773055557324469</v>
          </cell>
          <cell r="DV3">
            <v>153.22</v>
          </cell>
          <cell r="DW3">
            <v>5.5299718270728673E-2</v>
          </cell>
          <cell r="DX3">
            <v>6255.3126400000001</v>
          </cell>
          <cell r="DY3">
            <v>0</v>
          </cell>
          <cell r="DZ3">
            <v>0</v>
          </cell>
          <cell r="EA3">
            <v>0.31196982483981339</v>
          </cell>
          <cell r="EB3">
            <v>42.568200000000004</v>
          </cell>
          <cell r="EC3">
            <v>120487.72682105386</v>
          </cell>
          <cell r="ED3">
            <v>890.60273334058479</v>
          </cell>
          <cell r="EE3">
            <v>324</v>
          </cell>
          <cell r="EF3">
            <v>8.2913065846897158</v>
          </cell>
          <cell r="EG3">
            <v>37.420555555645841</v>
          </cell>
          <cell r="EH3">
            <v>8.2307703727699035</v>
          </cell>
          <cell r="EI3">
            <v>13.119812509440937</v>
          </cell>
          <cell r="EJ3">
            <v>14.035087719298247</v>
          </cell>
          <cell r="EK3">
            <v>17.776022120742258</v>
          </cell>
          <cell r="EL3">
            <v>14.516654008999771</v>
          </cell>
          <cell r="EM3">
            <v>281.59269927859492</v>
          </cell>
          <cell r="EN3">
            <v>601.26553766623135</v>
          </cell>
          <cell r="EO3">
            <v>162.41928777039985</v>
          </cell>
          <cell r="EP3">
            <v>194.03444431785772</v>
          </cell>
          <cell r="EQ3">
            <v>-2102.0601958307734</v>
          </cell>
          <cell r="ER3">
            <v>1328.3869179765491</v>
          </cell>
          <cell r="ES3">
            <v>231.77321604600647</v>
          </cell>
          <cell r="ET3">
            <v>-0.17454600192708558</v>
          </cell>
          <cell r="EU3">
            <v>-145.75025788894496</v>
          </cell>
          <cell r="EV3">
            <v>20.611666666666665</v>
          </cell>
          <cell r="EW3">
            <v>1.2355555555555555</v>
          </cell>
        </row>
        <row r="4">
          <cell r="A4">
            <v>42132</v>
          </cell>
          <cell r="B4">
            <v>45</v>
          </cell>
          <cell r="C4" t="str">
            <v>Fri</v>
          </cell>
          <cell r="D4">
            <v>174511</v>
          </cell>
          <cell r="E4">
            <v>3962</v>
          </cell>
          <cell r="F4">
            <v>8245</v>
          </cell>
          <cell r="G4">
            <v>9446</v>
          </cell>
          <cell r="H4">
            <v>8116</v>
          </cell>
          <cell r="I4">
            <v>14718</v>
          </cell>
          <cell r="J4">
            <v>3297</v>
          </cell>
          <cell r="K4">
            <v>222295</v>
          </cell>
          <cell r="L4">
            <v>2</v>
          </cell>
          <cell r="M4">
            <v>222297</v>
          </cell>
          <cell r="N4">
            <v>1694</v>
          </cell>
          <cell r="O4">
            <v>3879</v>
          </cell>
          <cell r="P4">
            <v>211175</v>
          </cell>
          <cell r="Q4">
            <v>3421</v>
          </cell>
          <cell r="R4">
            <v>87</v>
          </cell>
          <cell r="S4">
            <v>244</v>
          </cell>
          <cell r="T4">
            <v>9</v>
          </cell>
          <cell r="U4">
            <v>3115</v>
          </cell>
          <cell r="V4">
            <v>17255</v>
          </cell>
          <cell r="W4">
            <v>3508</v>
          </cell>
          <cell r="X4">
            <v>3817</v>
          </cell>
          <cell r="Y4">
            <v>5</v>
          </cell>
          <cell r="Z4">
            <v>27</v>
          </cell>
          <cell r="AA4">
            <v>447</v>
          </cell>
          <cell r="AB4">
            <v>4296</v>
          </cell>
          <cell r="AC4">
            <v>75</v>
          </cell>
          <cell r="AD4">
            <v>3549</v>
          </cell>
          <cell r="AE4">
            <v>162</v>
          </cell>
          <cell r="AF4">
            <v>0</v>
          </cell>
          <cell r="AG4">
            <v>0</v>
          </cell>
          <cell r="AH4">
            <v>0.87787572186194551</v>
          </cell>
          <cell r="AI4">
            <v>0.90904246472664674</v>
          </cell>
          <cell r="AJ4">
            <v>0.99237949571515327</v>
          </cell>
          <cell r="AK4">
            <v>174.43458795957233</v>
          </cell>
          <cell r="AL4">
            <v>170.96418468619649</v>
          </cell>
          <cell r="AM4">
            <v>8.1040959085899367E-2</v>
          </cell>
          <cell r="AN4">
            <v>14.489409254893136</v>
          </cell>
          <cell r="AO4">
            <v>40.160245256852114</v>
          </cell>
          <cell r="AP4">
            <v>20.739259377001353</v>
          </cell>
          <cell r="AQ4">
            <v>13.278671459919332</v>
          </cell>
          <cell r="AR4">
            <v>63.368015963511972</v>
          </cell>
          <cell r="AS4">
            <v>13.788233783747005</v>
          </cell>
          <cell r="AT4">
            <v>78.643273759585441</v>
          </cell>
          <cell r="AU4">
            <v>198.6003260942357</v>
          </cell>
          <cell r="AV4">
            <v>0.39598763660775299</v>
          </cell>
          <cell r="AW4">
            <v>0.7922542203708629</v>
          </cell>
          <cell r="AX4">
            <v>59.736783834911513</v>
          </cell>
          <cell r="BF4">
            <v>200.995</v>
          </cell>
          <cell r="BG4">
            <v>723.97194444428419</v>
          </cell>
          <cell r="BH4">
            <v>1921.488888889591</v>
          </cell>
          <cell r="BI4">
            <v>123.74722222226774</v>
          </cell>
          <cell r="BJ4">
            <v>2970.2030555561428</v>
          </cell>
          <cell r="BK4">
            <v>1119.3083333333561</v>
          </cell>
          <cell r="BL4">
            <v>982.61361111111114</v>
          </cell>
          <cell r="BM4">
            <v>1000.438055556077</v>
          </cell>
          <cell r="BN4">
            <v>874.21888888888884</v>
          </cell>
          <cell r="BO4">
            <v>23.174444444444443</v>
          </cell>
          <cell r="BP4">
            <v>19.09</v>
          </cell>
          <cell r="BQ4">
            <v>30.538888888848273</v>
          </cell>
          <cell r="BR4">
            <v>24.581666666666667</v>
          </cell>
          <cell r="BS4">
            <v>15.246111110721507</v>
          </cell>
          <cell r="BT4">
            <v>19.121666666666666</v>
          </cell>
          <cell r="BU4">
            <v>49.910833333265039</v>
          </cell>
          <cell r="BV4">
            <v>45.601388888888891</v>
          </cell>
          <cell r="BW4">
            <v>267.71277777871069</v>
          </cell>
          <cell r="BX4">
            <v>96.588055555715698</v>
          </cell>
          <cell r="BY4">
            <v>171.12472222299496</v>
          </cell>
          <cell r="BZ4">
            <v>181.11277777777778</v>
          </cell>
          <cell r="CA4">
            <v>264.18305555556771</v>
          </cell>
          <cell r="CB4">
            <v>0</v>
          </cell>
          <cell r="CC4">
            <v>0</v>
          </cell>
          <cell r="CD4">
            <v>311.56999999985101</v>
          </cell>
          <cell r="CE4">
            <v>257.67722222222221</v>
          </cell>
          <cell r="CF4">
            <v>280.19861111104643</v>
          </cell>
          <cell r="CG4">
            <v>235.40305555555557</v>
          </cell>
          <cell r="CH4">
            <v>0.27166666666666667</v>
          </cell>
          <cell r="CI4">
            <v>0.15444444444444444</v>
          </cell>
          <cell r="CJ4">
            <v>1.9313888888772472</v>
          </cell>
          <cell r="CK4">
            <v>1.4975000000000001</v>
          </cell>
          <cell r="CL4">
            <v>29.168333333260637</v>
          </cell>
          <cell r="CM4">
            <v>20.622222222222224</v>
          </cell>
          <cell r="CN4">
            <v>0</v>
          </cell>
          <cell r="CO4">
            <v>1962.7741666674856</v>
          </cell>
          <cell r="CP4">
            <v>379.96916666665686</v>
          </cell>
          <cell r="CQ4">
            <v>6.0697222222222225</v>
          </cell>
          <cell r="CR4">
            <v>40.664999999999999</v>
          </cell>
          <cell r="CS4">
            <v>28.140555555555554</v>
          </cell>
          <cell r="CT4">
            <v>0</v>
          </cell>
          <cell r="CU4">
            <v>76.06027777780649</v>
          </cell>
          <cell r="CV4">
            <v>29.148055555555555</v>
          </cell>
          <cell r="CW4">
            <v>27.355833333333333</v>
          </cell>
          <cell r="CX4">
            <v>102.49166666666666</v>
          </cell>
          <cell r="CY4">
            <v>16.75</v>
          </cell>
          <cell r="CZ4">
            <v>15.716111111023411</v>
          </cell>
          <cell r="DA4">
            <v>7.4994444444444444</v>
          </cell>
          <cell r="DB4">
            <v>0</v>
          </cell>
          <cell r="DC4">
            <v>3.5805555555439139</v>
          </cell>
          <cell r="DD4">
            <v>2.8780555555555556</v>
          </cell>
          <cell r="DE4">
            <v>1.5452777777777778</v>
          </cell>
          <cell r="DF4">
            <v>0.43805555555555559</v>
          </cell>
          <cell r="DG4">
            <v>4.1316666666666668</v>
          </cell>
          <cell r="DH4">
            <v>32.949444444444445</v>
          </cell>
          <cell r="DI4">
            <v>30.844999999790712</v>
          </cell>
          <cell r="DJ4">
            <v>10.946666666666665</v>
          </cell>
          <cell r="DK4">
            <v>5.9644444444444442</v>
          </cell>
          <cell r="DL4">
            <v>0</v>
          </cell>
          <cell r="DM4">
            <v>0</v>
          </cell>
          <cell r="DN4">
            <v>235.73638888858028</v>
          </cell>
          <cell r="DO4">
            <v>823.14499999971031</v>
          </cell>
          <cell r="DP4">
            <v>2785.9191666671959</v>
          </cell>
          <cell r="DQ4">
            <v>121.54485111112174</v>
          </cell>
          <cell r="DR4">
            <v>4.3000000000000003E-2</v>
          </cell>
          <cell r="DS4">
            <v>2948.1692955558133</v>
          </cell>
          <cell r="DT4">
            <v>150.38916666666668</v>
          </cell>
          <cell r="DU4">
            <v>40.705277777495724</v>
          </cell>
          <cell r="DV4">
            <v>117.05</v>
          </cell>
          <cell r="DW4">
            <v>3.9702604655860771E-2</v>
          </cell>
          <cell r="DX4">
            <v>6689.26559</v>
          </cell>
          <cell r="DY4">
            <v>0</v>
          </cell>
          <cell r="DZ4">
            <v>0</v>
          </cell>
          <cell r="EA4">
            <v>0.27920547210112784</v>
          </cell>
          <cell r="EB4">
            <v>57.647400000000005</v>
          </cell>
          <cell r="EC4">
            <v>176114.15191734096</v>
          </cell>
          <cell r="ED4">
            <v>7037.9396655580786</v>
          </cell>
          <cell r="EE4">
            <v>352</v>
          </cell>
          <cell r="EF4">
            <v>6.9383996211640433</v>
          </cell>
          <cell r="EG4">
            <v>26.316111110965203</v>
          </cell>
          <cell r="EH4">
            <v>6.1559247609537202</v>
          </cell>
          <cell r="EI4">
            <v>13.622480086053217</v>
          </cell>
          <cell r="EJ4">
            <v>18.404907975460123</v>
          </cell>
          <cell r="EK4">
            <v>13.979577161021988</v>
          </cell>
          <cell r="EL4">
            <v>15.324838580690727</v>
          </cell>
          <cell r="EM4">
            <v>269.98362743350441</v>
          </cell>
          <cell r="EN4">
            <v>619.56783152113451</v>
          </cell>
          <cell r="EO4">
            <v>162.60998781181985</v>
          </cell>
          <cell r="EP4">
            <v>-3208.0384884933974</v>
          </cell>
          <cell r="EQ4">
            <v>-1765.9018335067988</v>
          </cell>
          <cell r="ER4">
            <v>805.72368999745436</v>
          </cell>
          <cell r="ES4">
            <v>-85.992508010145997</v>
          </cell>
          <cell r="ET4">
            <v>0.37249614904235173</v>
          </cell>
          <cell r="EU4">
            <v>393.28875481296768</v>
          </cell>
          <cell r="EV4">
            <v>20.126111111111111</v>
          </cell>
          <cell r="EW4">
            <v>4.4474999999999998</v>
          </cell>
        </row>
        <row r="5">
          <cell r="A5">
            <v>42133</v>
          </cell>
          <cell r="B5">
            <v>45</v>
          </cell>
          <cell r="C5" t="str">
            <v>Sat</v>
          </cell>
          <cell r="D5">
            <v>101199</v>
          </cell>
          <cell r="E5">
            <v>4185</v>
          </cell>
          <cell r="F5">
            <v>468</v>
          </cell>
          <cell r="G5">
            <v>5546</v>
          </cell>
          <cell r="H5">
            <v>11078</v>
          </cell>
          <cell r="I5">
            <v>5802</v>
          </cell>
          <cell r="J5">
            <v>807</v>
          </cell>
          <cell r="K5">
            <v>129085</v>
          </cell>
          <cell r="L5">
            <v>3</v>
          </cell>
          <cell r="M5">
            <v>129088</v>
          </cell>
          <cell r="N5">
            <v>1082</v>
          </cell>
          <cell r="O5">
            <v>1316</v>
          </cell>
          <cell r="P5">
            <v>46667</v>
          </cell>
          <cell r="Q5">
            <v>2268</v>
          </cell>
          <cell r="R5">
            <v>54</v>
          </cell>
          <cell r="S5">
            <v>97</v>
          </cell>
          <cell r="T5">
            <v>18</v>
          </cell>
          <cell r="U5">
            <v>2183</v>
          </cell>
          <cell r="V5">
            <v>13714</v>
          </cell>
          <cell r="W5">
            <v>2322</v>
          </cell>
          <cell r="X5">
            <v>2477</v>
          </cell>
          <cell r="Y5">
            <v>0</v>
          </cell>
          <cell r="Z5">
            <v>40</v>
          </cell>
          <cell r="AA5">
            <v>238</v>
          </cell>
          <cell r="AB5">
            <v>2755</v>
          </cell>
          <cell r="AC5">
            <v>30</v>
          </cell>
          <cell r="AD5">
            <v>1273</v>
          </cell>
          <cell r="AE5">
            <v>193</v>
          </cell>
          <cell r="AF5">
            <v>0</v>
          </cell>
          <cell r="AG5">
            <v>0</v>
          </cell>
          <cell r="AH5">
            <v>0.90236149826983103</v>
          </cell>
          <cell r="AI5">
            <v>0.84558768452857647</v>
          </cell>
          <cell r="AJ5">
            <v>0.99161792617267697</v>
          </cell>
          <cell r="AK5">
            <v>173.34251948646997</v>
          </cell>
          <cell r="AL5">
            <v>152.9449982742168</v>
          </cell>
          <cell r="AM5">
            <v>5.1198822481310767E-2</v>
          </cell>
          <cell r="AN5">
            <v>14.245893210002738</v>
          </cell>
          <cell r="AO5">
            <v>51.986130009217391</v>
          </cell>
          <cell r="AP5">
            <v>18.982135386819671</v>
          </cell>
          <cell r="AQ5">
            <v>12.283529824966854</v>
          </cell>
          <cell r="AR5">
            <v>55.59216192937123</v>
          </cell>
          <cell r="AS5">
            <v>13.527890532902841</v>
          </cell>
          <cell r="AT5">
            <v>78.427077261215416</v>
          </cell>
          <cell r="AU5">
            <v>185.79886483025979</v>
          </cell>
          <cell r="AV5">
            <v>0.4221074080988817</v>
          </cell>
          <cell r="AW5">
            <v>1.3083003342124746</v>
          </cell>
          <cell r="AX5">
            <v>98.376003252306532</v>
          </cell>
          <cell r="BF5">
            <v>23.5</v>
          </cell>
          <cell r="BG5">
            <v>484.08888888913441</v>
          </cell>
          <cell r="BH5">
            <v>1154.0191666669659</v>
          </cell>
          <cell r="BI5">
            <v>55.628055555713615</v>
          </cell>
          <cell r="BJ5">
            <v>1717.2361111118144</v>
          </cell>
          <cell r="BK5">
            <v>694.7566666670873</v>
          </cell>
          <cell r="BL5">
            <v>626.92166666666651</v>
          </cell>
          <cell r="BM5">
            <v>583.80944444446573</v>
          </cell>
          <cell r="BN5">
            <v>520.22749999999996</v>
          </cell>
          <cell r="BO5">
            <v>27.362777777777779</v>
          </cell>
          <cell r="BP5">
            <v>23.511944444444445</v>
          </cell>
          <cell r="BQ5">
            <v>3.31</v>
          </cell>
          <cell r="BR5">
            <v>2.8527777777777779</v>
          </cell>
          <cell r="BS5">
            <v>11.605277777970251</v>
          </cell>
          <cell r="BT5">
            <v>12.410833333333333</v>
          </cell>
          <cell r="BU5">
            <v>68.669166666873622</v>
          </cell>
          <cell r="BV5">
            <v>67.918611111111105</v>
          </cell>
          <cell r="BW5">
            <v>92.377499999506668</v>
          </cell>
          <cell r="BX5">
            <v>25.314444444444447</v>
          </cell>
          <cell r="BY5">
            <v>67.06305555506222</v>
          </cell>
          <cell r="BZ5">
            <v>62.744722222222222</v>
          </cell>
          <cell r="CA5">
            <v>189.03361111074324</v>
          </cell>
          <cell r="CB5">
            <v>0</v>
          </cell>
          <cell r="CC5">
            <v>0</v>
          </cell>
          <cell r="CD5">
            <v>203.65333333376898</v>
          </cell>
          <cell r="CE5">
            <v>166.16972222222222</v>
          </cell>
          <cell r="CF5">
            <v>187.14416666711475</v>
          </cell>
          <cell r="CG5">
            <v>153.3161111111111</v>
          </cell>
          <cell r="CH5">
            <v>0</v>
          </cell>
          <cell r="CI5">
            <v>0</v>
          </cell>
          <cell r="CJ5">
            <v>2.3830555555555559</v>
          </cell>
          <cell r="CK5">
            <v>2.3436111111111111</v>
          </cell>
          <cell r="CL5">
            <v>14.126111111098693</v>
          </cell>
          <cell r="CM5">
            <v>10.51</v>
          </cell>
          <cell r="CN5">
            <v>0</v>
          </cell>
          <cell r="CO5">
            <v>1179.8211111111061</v>
          </cell>
          <cell r="CP5">
            <v>146.5388888887704</v>
          </cell>
          <cell r="CQ5">
            <v>0</v>
          </cell>
          <cell r="CR5">
            <v>15.576388888888889</v>
          </cell>
          <cell r="CS5">
            <v>24.299444444444443</v>
          </cell>
          <cell r="CT5">
            <v>0</v>
          </cell>
          <cell r="CU5">
            <v>47.648333333387662</v>
          </cell>
          <cell r="CV5">
            <v>9.5269444444444442</v>
          </cell>
          <cell r="CW5">
            <v>18.387222222222221</v>
          </cell>
          <cell r="CX5">
            <v>66.613055555555547</v>
          </cell>
          <cell r="CY5">
            <v>6.8002777777777776</v>
          </cell>
          <cell r="CZ5">
            <v>0.33361111111111108</v>
          </cell>
          <cell r="DA5">
            <v>7.4186111111111108</v>
          </cell>
          <cell r="DB5">
            <v>0</v>
          </cell>
          <cell r="DC5">
            <v>8.9227777777777781</v>
          </cell>
          <cell r="DD5">
            <v>0</v>
          </cell>
          <cell r="DE5">
            <v>0</v>
          </cell>
          <cell r="DF5">
            <v>0.36861111111111111</v>
          </cell>
          <cell r="DG5">
            <v>0</v>
          </cell>
          <cell r="DH5">
            <v>22.913055555555555</v>
          </cell>
          <cell r="DI5">
            <v>25.346666666666668</v>
          </cell>
          <cell r="DJ5">
            <v>25.285277777777779</v>
          </cell>
          <cell r="DK5">
            <v>14.027222222222223</v>
          </cell>
          <cell r="DL5">
            <v>0</v>
          </cell>
          <cell r="DM5">
            <v>0</v>
          </cell>
          <cell r="DN5">
            <v>178.02916666666667</v>
          </cell>
          <cell r="DO5">
            <v>440.00638888882474</v>
          </cell>
          <cell r="DP5">
            <v>1619.8274999999308</v>
          </cell>
          <cell r="DQ5">
            <v>70.774727222239207</v>
          </cell>
          <cell r="DR5">
            <v>4.3000000000000003E-2</v>
          </cell>
          <cell r="DS5">
            <v>1716.6986161115228</v>
          </cell>
          <cell r="DT5">
            <v>79.600833333333341</v>
          </cell>
          <cell r="DU5">
            <v>26.096388889353022</v>
          </cell>
          <cell r="DV5">
            <v>45.25</v>
          </cell>
          <cell r="DW5">
            <v>2.6358732729974077E-2</v>
          </cell>
          <cell r="DX5">
            <v>4199.6445400000002</v>
          </cell>
          <cell r="DY5">
            <v>0</v>
          </cell>
          <cell r="DZ5">
            <v>0</v>
          </cell>
          <cell r="EA5">
            <v>0.25630963103207882</v>
          </cell>
          <cell r="EB5">
            <v>92.224600000000009</v>
          </cell>
          <cell r="EC5">
            <v>168881.94864181729</v>
          </cell>
          <cell r="ED5">
            <v>5405.5199189043851</v>
          </cell>
          <cell r="EE5">
            <v>219</v>
          </cell>
          <cell r="EF5">
            <v>7.1496955861241158</v>
          </cell>
          <cell r="EG5">
            <v>23.00916666627732</v>
          </cell>
          <cell r="EH5">
            <v>8.3879613199057985</v>
          </cell>
          <cell r="EI5">
            <v>13.235785245745852</v>
          </cell>
          <cell r="EJ5">
            <v>0</v>
          </cell>
          <cell r="EK5">
            <v>16.785173097097562</v>
          </cell>
          <cell r="EL5">
            <v>16.848232194139168</v>
          </cell>
          <cell r="EM5">
            <v>141.38972809667675</v>
          </cell>
          <cell r="EN5">
            <v>477.88601928406308</v>
          </cell>
          <cell r="EO5">
            <v>161.32422363214854</v>
          </cell>
          <cell r="EP5">
            <v>1748.6812507957752</v>
          </cell>
          <cell r="EQ5">
            <v>51.602655348196322</v>
          </cell>
          <cell r="ER5">
            <v>1426.8215790238596</v>
          </cell>
          <cell r="ES5">
            <v>90.33653498165782</v>
          </cell>
          <cell r="ET5">
            <v>1.8533003640709893</v>
          </cell>
          <cell r="EU5">
            <v>845.6844181161257</v>
          </cell>
          <cell r="EV5">
            <v>27.764444444444443</v>
          </cell>
          <cell r="EW5">
            <v>7.6358333333333333</v>
          </cell>
        </row>
        <row r="6">
          <cell r="A6">
            <v>42134</v>
          </cell>
          <cell r="B6">
            <v>45</v>
          </cell>
          <cell r="C6" t="str">
            <v>Sun</v>
          </cell>
          <cell r="D6">
            <v>27509</v>
          </cell>
          <cell r="E6">
            <v>0</v>
          </cell>
          <cell r="F6">
            <v>571</v>
          </cell>
          <cell r="G6">
            <v>2574</v>
          </cell>
          <cell r="H6">
            <v>3639</v>
          </cell>
          <cell r="I6">
            <v>2740</v>
          </cell>
          <cell r="J6">
            <v>432</v>
          </cell>
          <cell r="K6">
            <v>37465</v>
          </cell>
          <cell r="L6">
            <v>4</v>
          </cell>
          <cell r="M6">
            <v>37469</v>
          </cell>
          <cell r="N6">
            <v>208</v>
          </cell>
          <cell r="O6">
            <v>749</v>
          </cell>
          <cell r="P6">
            <v>24733</v>
          </cell>
          <cell r="Q6">
            <v>1502</v>
          </cell>
          <cell r="R6">
            <v>12</v>
          </cell>
          <cell r="S6">
            <v>34</v>
          </cell>
          <cell r="T6">
            <v>3</v>
          </cell>
          <cell r="U6">
            <v>1368</v>
          </cell>
          <cell r="V6">
            <v>9143</v>
          </cell>
          <cell r="W6">
            <v>1514</v>
          </cell>
          <cell r="X6">
            <v>810</v>
          </cell>
          <cell r="Y6">
            <v>0</v>
          </cell>
          <cell r="Z6">
            <v>1</v>
          </cell>
          <cell r="AA6">
            <v>128</v>
          </cell>
          <cell r="AB6">
            <v>939</v>
          </cell>
          <cell r="AC6">
            <v>12</v>
          </cell>
          <cell r="AD6">
            <v>661</v>
          </cell>
          <cell r="AE6">
            <v>192</v>
          </cell>
          <cell r="AF6">
            <v>0</v>
          </cell>
          <cell r="AG6">
            <v>0</v>
          </cell>
          <cell r="AH6">
            <v>0.94673497613523472</v>
          </cell>
          <cell r="AI6">
            <v>0.85008635108852892</v>
          </cell>
          <cell r="AJ6">
            <v>0.99444815160816757</v>
          </cell>
          <cell r="AK6">
            <v>188.1457557567648</v>
          </cell>
          <cell r="AL6">
            <v>0</v>
          </cell>
          <cell r="AM6">
            <v>8.4665687975443743E-2</v>
          </cell>
          <cell r="AN6">
            <v>12.700057462081466</v>
          </cell>
          <cell r="AO6">
            <v>30.883060359638069</v>
          </cell>
          <cell r="AP6">
            <v>19.036190841945391</v>
          </cell>
          <cell r="AQ6">
            <v>12.685822015871853</v>
          </cell>
          <cell r="AR6">
            <v>24.745706737120212</v>
          </cell>
          <cell r="AS6">
            <v>13.929397027352696</v>
          </cell>
          <cell r="AT6">
            <v>59.39055917598688</v>
          </cell>
          <cell r="AU6">
            <v>204.31337321453898</v>
          </cell>
          <cell r="AV6">
            <v>0.29068366030853937</v>
          </cell>
          <cell r="AW6">
            <v>0.78368538490679629</v>
          </cell>
          <cell r="AX6">
            <v>44.624653142534171</v>
          </cell>
          <cell r="BF6">
            <v>8.5</v>
          </cell>
          <cell r="BG6">
            <v>8.1024999999999991</v>
          </cell>
          <cell r="BH6">
            <v>633.01749999900187</v>
          </cell>
          <cell r="BI6">
            <v>0</v>
          </cell>
          <cell r="BJ6">
            <v>649.61999999900183</v>
          </cell>
          <cell r="BK6">
            <v>183.37027777746064</v>
          </cell>
          <cell r="BL6">
            <v>173.60305555555556</v>
          </cell>
          <cell r="BM6">
            <v>146.21111111091813</v>
          </cell>
          <cell r="BN6">
            <v>139.44083333333333</v>
          </cell>
          <cell r="BO6">
            <v>0</v>
          </cell>
          <cell r="BP6">
            <v>0</v>
          </cell>
          <cell r="BQ6">
            <v>1.8019444444444443</v>
          </cell>
          <cell r="BR6">
            <v>1.6544444444444444</v>
          </cell>
          <cell r="BS6">
            <v>4.7322222222480921</v>
          </cell>
          <cell r="BT6">
            <v>6.5947222222222228</v>
          </cell>
          <cell r="BU6">
            <v>30.624999999849955</v>
          </cell>
          <cell r="BV6">
            <v>25.913055555555555</v>
          </cell>
          <cell r="BW6">
            <v>58.976111111015655</v>
          </cell>
          <cell r="BX6">
            <v>24.25277777777778</v>
          </cell>
          <cell r="BY6">
            <v>34.723333333237875</v>
          </cell>
          <cell r="BZ6">
            <v>31.583055555555557</v>
          </cell>
          <cell r="CA6">
            <v>119.34583333313051</v>
          </cell>
          <cell r="CB6">
            <v>0</v>
          </cell>
          <cell r="CC6">
            <v>0</v>
          </cell>
          <cell r="CD6">
            <v>67.411388888989009</v>
          </cell>
          <cell r="CE6">
            <v>55.240277777777777</v>
          </cell>
          <cell r="CF6">
            <v>59.573611111199071</v>
          </cell>
          <cell r="CG6">
            <v>49.372500000000002</v>
          </cell>
          <cell r="CH6">
            <v>0</v>
          </cell>
          <cell r="CI6">
            <v>0</v>
          </cell>
          <cell r="CJ6">
            <v>3.6111111111111108E-2</v>
          </cell>
          <cell r="CK6">
            <v>4.6388888888888889E-2</v>
          </cell>
          <cell r="CL6">
            <v>7.801666666678825</v>
          </cell>
          <cell r="CM6">
            <v>5.8213888888888885</v>
          </cell>
          <cell r="CN6">
            <v>0</v>
          </cell>
          <cell r="CO6">
            <v>429.10361111059575</v>
          </cell>
          <cell r="CP6">
            <v>71.828333333333333</v>
          </cell>
          <cell r="CQ6">
            <v>0</v>
          </cell>
          <cell r="CR6">
            <v>9.0525000000000002</v>
          </cell>
          <cell r="CS6">
            <v>8.9966666666666661</v>
          </cell>
          <cell r="CT6">
            <v>0</v>
          </cell>
          <cell r="CU6">
            <v>19.495000000000001</v>
          </cell>
          <cell r="CV6">
            <v>16.235555555555557</v>
          </cell>
          <cell r="CW6">
            <v>9.024166666666666</v>
          </cell>
          <cell r="CX6">
            <v>22.232222222222219</v>
          </cell>
          <cell r="CY6">
            <v>0.83333333333333337</v>
          </cell>
          <cell r="CZ6">
            <v>2.3591666666374338</v>
          </cell>
          <cell r="DA6">
            <v>0</v>
          </cell>
          <cell r="DB6">
            <v>0</v>
          </cell>
          <cell r="DC6">
            <v>1.7838888888888889</v>
          </cell>
          <cell r="DD6">
            <v>0</v>
          </cell>
          <cell r="DE6">
            <v>0</v>
          </cell>
          <cell r="DF6">
            <v>0.1686111111111111</v>
          </cell>
          <cell r="DG6">
            <v>0</v>
          </cell>
          <cell r="DH6">
            <v>8.4255555555555564</v>
          </cell>
          <cell r="DI6">
            <v>19.376944444444447</v>
          </cell>
          <cell r="DJ6">
            <v>4.846944444417022</v>
          </cell>
          <cell r="DK6">
            <v>0</v>
          </cell>
          <cell r="DL6">
            <v>0</v>
          </cell>
          <cell r="DM6">
            <v>0</v>
          </cell>
          <cell r="DN6">
            <v>60.026666666610012</v>
          </cell>
          <cell r="DO6">
            <v>194.65888888883222</v>
          </cell>
          <cell r="DP6">
            <v>623.76249999942797</v>
          </cell>
          <cell r="DQ6">
            <v>27.125439166623746</v>
          </cell>
          <cell r="DR6">
            <v>4.2999999999999997E-2</v>
          </cell>
          <cell r="DS6">
            <v>657.94960583229238</v>
          </cell>
          <cell r="DT6">
            <v>27.70888888888889</v>
          </cell>
          <cell r="DU6">
            <v>7.061666666240594</v>
          </cell>
          <cell r="DV6">
            <v>21.49</v>
          </cell>
          <cell r="DW6">
            <v>3.2662075954609938E-2</v>
          </cell>
          <cell r="DX6">
            <v>893.70543000000009</v>
          </cell>
          <cell r="DY6">
            <v>26.916666666666675</v>
          </cell>
          <cell r="DZ6">
            <v>484.5</v>
          </cell>
          <cell r="EA6">
            <v>0.29585683639492849</v>
          </cell>
          <cell r="EB6">
            <v>45.075000000000003</v>
          </cell>
          <cell r="EC6">
            <v>29360.772945533125</v>
          </cell>
          <cell r="ED6">
            <v>0</v>
          </cell>
          <cell r="EE6">
            <v>72</v>
          </cell>
          <cell r="EF6">
            <v>5.884722221867162</v>
          </cell>
          <cell r="EG6">
            <v>30.535555555534085</v>
          </cell>
          <cell r="EH6">
            <v>6.2877519831206428</v>
          </cell>
          <cell r="EI6">
            <v>13.596624157767909</v>
          </cell>
          <cell r="EJ6">
            <v>0</v>
          </cell>
          <cell r="EK6">
            <v>27.692307692307693</v>
          </cell>
          <cell r="EL6">
            <v>16.406750694270521</v>
          </cell>
          <cell r="EM6">
            <v>316.87991367350088</v>
          </cell>
          <cell r="EN6">
            <v>543.93050011442494</v>
          </cell>
          <cell r="EO6">
            <v>118.82448979650054</v>
          </cell>
          <cell r="EP6">
            <v>-33.918309775271837</v>
          </cell>
          <cell r="EQ6">
            <v>432.36791584100195</v>
          </cell>
          <cell r="ER6">
            <v>279.10493788075399</v>
          </cell>
          <cell r="ES6">
            <v>158.28202473074828</v>
          </cell>
          <cell r="ET6">
            <v>0.71475559631826591</v>
          </cell>
          <cell r="EU6">
            <v>87.930276845311141</v>
          </cell>
          <cell r="EV6">
            <v>3.9255555555555555</v>
          </cell>
          <cell r="EW6">
            <v>4.6519444444444442</v>
          </cell>
        </row>
        <row r="7">
          <cell r="A7">
            <v>42135</v>
          </cell>
          <cell r="B7">
            <v>46</v>
          </cell>
          <cell r="C7" t="str">
            <v>Mon</v>
          </cell>
          <cell r="D7">
            <v>126613</v>
          </cell>
          <cell r="E7">
            <v>4015</v>
          </cell>
          <cell r="F7">
            <v>5216</v>
          </cell>
          <cell r="G7">
            <v>6968</v>
          </cell>
          <cell r="H7">
            <v>4894</v>
          </cell>
          <cell r="I7">
            <v>16114</v>
          </cell>
          <cell r="J7">
            <v>582</v>
          </cell>
          <cell r="K7">
            <v>164402</v>
          </cell>
          <cell r="L7">
            <v>5</v>
          </cell>
          <cell r="M7">
            <v>164407</v>
          </cell>
          <cell r="N7">
            <v>1704</v>
          </cell>
          <cell r="O7">
            <v>2835</v>
          </cell>
          <cell r="P7">
            <v>172413</v>
          </cell>
          <cell r="Q7">
            <v>2370</v>
          </cell>
          <cell r="R7">
            <v>100</v>
          </cell>
          <cell r="S7">
            <v>166</v>
          </cell>
          <cell r="T7">
            <v>6</v>
          </cell>
          <cell r="U7">
            <v>2334</v>
          </cell>
          <cell r="V7">
            <v>10104</v>
          </cell>
          <cell r="W7">
            <v>2470</v>
          </cell>
          <cell r="X7">
            <v>2839</v>
          </cell>
          <cell r="Y7">
            <v>12</v>
          </cell>
          <cell r="Z7">
            <v>29</v>
          </cell>
          <cell r="AA7">
            <v>520</v>
          </cell>
          <cell r="AB7">
            <v>3400</v>
          </cell>
          <cell r="AC7">
            <v>70</v>
          </cell>
          <cell r="AD7">
            <v>2444</v>
          </cell>
          <cell r="AE7">
            <v>121</v>
          </cell>
          <cell r="AF7">
            <v>0</v>
          </cell>
          <cell r="AG7">
            <v>0</v>
          </cell>
          <cell r="AH7">
            <v>0.89740670414583168</v>
          </cell>
          <cell r="AI7">
            <v>0.85555992972692541</v>
          </cell>
          <cell r="AJ7">
            <v>0.98963516258926287</v>
          </cell>
          <cell r="AK7">
            <v>173.81251179750029</v>
          </cell>
          <cell r="AL7">
            <v>187.8094099608893</v>
          </cell>
          <cell r="AM7">
            <v>0.10155594214182309</v>
          </cell>
          <cell r="AN7">
            <v>13.538771747102686</v>
          </cell>
          <cell r="AO7">
            <v>35.556763310301939</v>
          </cell>
          <cell r="AP7">
            <v>18.848288671111057</v>
          </cell>
          <cell r="AQ7">
            <v>11.816972478895046</v>
          </cell>
          <cell r="AR7">
            <v>66.559514170040487</v>
          </cell>
          <cell r="AS7">
            <v>13.265876783405078</v>
          </cell>
          <cell r="AT7">
            <v>70.067531995206608</v>
          </cell>
          <cell r="AU7">
            <v>200.78686704863915</v>
          </cell>
          <cell r="AV7">
            <v>0.34896471579604482</v>
          </cell>
          <cell r="AW7">
            <v>0.68723498578672426</v>
          </cell>
          <cell r="AX7">
            <v>46.167650388146363</v>
          </cell>
          <cell r="BF7">
            <v>143.995</v>
          </cell>
          <cell r="BG7">
            <v>496.88583333246333</v>
          </cell>
          <cell r="BH7">
            <v>1722.5330555566675</v>
          </cell>
          <cell r="BI7">
            <v>77.946944444313289</v>
          </cell>
          <cell r="BJ7">
            <v>2441.3608333334437</v>
          </cell>
          <cell r="BK7">
            <v>818.78861111058029</v>
          </cell>
          <cell r="BL7">
            <v>734.78638888888895</v>
          </cell>
          <cell r="BM7">
            <v>728.44583333281594</v>
          </cell>
          <cell r="BN7">
            <v>653.4041666666667</v>
          </cell>
          <cell r="BO7">
            <v>21.378055555555555</v>
          </cell>
          <cell r="BP7">
            <v>18.84</v>
          </cell>
          <cell r="BQ7">
            <v>27.90277777772733</v>
          </cell>
          <cell r="BR7">
            <v>17.465277777777779</v>
          </cell>
          <cell r="BS7">
            <v>14.392777777814771</v>
          </cell>
          <cell r="BT7">
            <v>14.59</v>
          </cell>
          <cell r="BU7">
            <v>26.669166666666666</v>
          </cell>
          <cell r="BV7">
            <v>30.486944444444443</v>
          </cell>
          <cell r="BW7">
            <v>209.39861111157987</v>
          </cell>
          <cell r="BX7">
            <v>79.731666666594748</v>
          </cell>
          <cell r="BY7">
            <v>129.66694444498512</v>
          </cell>
          <cell r="BZ7">
            <v>125.71527777777777</v>
          </cell>
          <cell r="CA7">
            <v>209.02138888885344</v>
          </cell>
          <cell r="CB7">
            <v>0</v>
          </cell>
          <cell r="CC7">
            <v>0</v>
          </cell>
          <cell r="CD7">
            <v>256.29666666685938</v>
          </cell>
          <cell r="CE7">
            <v>204.49972222222223</v>
          </cell>
          <cell r="CF7">
            <v>219.01944444464493</v>
          </cell>
          <cell r="CG7">
            <v>177.66694444444445</v>
          </cell>
          <cell r="CH7">
            <v>0.89972222230629995</v>
          </cell>
          <cell r="CI7">
            <v>0.43555555555555553</v>
          </cell>
          <cell r="CJ7">
            <v>1.8322222222222222</v>
          </cell>
          <cell r="CK7">
            <v>1.7005555555555556</v>
          </cell>
          <cell r="CL7">
            <v>34.545277777685939</v>
          </cell>
          <cell r="CM7">
            <v>24.696666666666669</v>
          </cell>
          <cell r="CN7">
            <v>0</v>
          </cell>
          <cell r="CO7">
            <v>1493.5052777778731</v>
          </cell>
          <cell r="CP7">
            <v>304.91361111111109</v>
          </cell>
          <cell r="CQ7">
            <v>19.374722222168931</v>
          </cell>
          <cell r="CR7">
            <v>44.121944444444445</v>
          </cell>
          <cell r="CS7">
            <v>31.570555555555558</v>
          </cell>
          <cell r="CT7">
            <v>0</v>
          </cell>
          <cell r="CU7">
            <v>80.583055555555546</v>
          </cell>
          <cell r="CV7">
            <v>50.098333333333336</v>
          </cell>
          <cell r="CW7">
            <v>40.366944444444442</v>
          </cell>
          <cell r="CX7">
            <v>95.543055555555554</v>
          </cell>
          <cell r="CY7">
            <v>15.823333333333332</v>
          </cell>
          <cell r="CZ7">
            <v>6.8633333330609219</v>
          </cell>
          <cell r="DA7">
            <v>7.016111111111111</v>
          </cell>
          <cell r="DB7">
            <v>0</v>
          </cell>
          <cell r="DC7">
            <v>6.9666666666666668</v>
          </cell>
          <cell r="DD7">
            <v>0.52861111111111114</v>
          </cell>
          <cell r="DE7">
            <v>4.020833333333333</v>
          </cell>
          <cell r="DF7">
            <v>3.3333333333333335E-3</v>
          </cell>
          <cell r="DG7">
            <v>0</v>
          </cell>
          <cell r="DH7">
            <v>36.042499999999997</v>
          </cell>
          <cell r="DI7">
            <v>44.348888888898728</v>
          </cell>
          <cell r="DJ7">
            <v>23.040555555555557</v>
          </cell>
          <cell r="DK7">
            <v>7.831666666666667</v>
          </cell>
          <cell r="DL7">
            <v>0</v>
          </cell>
          <cell r="DM7">
            <v>0</v>
          </cell>
          <cell r="DN7">
            <v>248.02888888862637</v>
          </cell>
          <cell r="DO7">
            <v>819.05805555523966</v>
          </cell>
          <cell r="DP7">
            <v>2312.5633333331125</v>
          </cell>
          <cell r="DQ7">
            <v>100.89246472222852</v>
          </cell>
          <cell r="DR7">
            <v>4.3000000000000003E-2</v>
          </cell>
          <cell r="DS7">
            <v>2447.2288536112637</v>
          </cell>
          <cell r="DT7">
            <v>95.208888888888893</v>
          </cell>
          <cell r="DU7">
            <v>33.773055555922816</v>
          </cell>
          <cell r="DV7">
            <v>152.22</v>
          </cell>
          <cell r="DW7">
            <v>6.22009665239832E-2</v>
          </cell>
          <cell r="DX7">
            <v>6637.0488000000005</v>
          </cell>
          <cell r="DY7">
            <v>0</v>
          </cell>
          <cell r="DZ7">
            <v>0</v>
          </cell>
          <cell r="EA7">
            <v>0.33468796935218914</v>
          </cell>
          <cell r="EB7">
            <v>44.0212</v>
          </cell>
          <cell r="EC7">
            <v>112982.80613330904</v>
          </cell>
          <cell r="ED7">
            <v>3368.3914530498378</v>
          </cell>
          <cell r="EE7">
            <v>315</v>
          </cell>
          <cell r="EF7">
            <v>6.4329629630329173</v>
          </cell>
          <cell r="EG7">
            <v>27.019722222392186</v>
          </cell>
          <cell r="EH7">
            <v>4.4782103607165542</v>
          </cell>
          <cell r="EI7">
            <v>12.96231942875524</v>
          </cell>
          <cell r="EJ7">
            <v>13.33744982894814</v>
          </cell>
          <cell r="EK7">
            <v>15.827774408732566</v>
          </cell>
          <cell r="EL7">
            <v>15.052708603081115</v>
          </cell>
          <cell r="EM7">
            <v>186.93479342990491</v>
          </cell>
          <cell r="EN7">
            <v>484.13170185539673</v>
          </cell>
          <cell r="EO7">
            <v>183.5077961441115</v>
          </cell>
          <cell r="EP7">
            <v>-2743.0000973231454</v>
          </cell>
          <cell r="EQ7">
            <v>-766.83800142743189</v>
          </cell>
          <cell r="ER7">
            <v>1111.941735532163</v>
          </cell>
          <cell r="ES7">
            <v>-80.977606464176091</v>
          </cell>
          <cell r="ET7">
            <v>-7.9391230470699958E-2</v>
          </cell>
          <cell r="EU7">
            <v>-23.036675139448356</v>
          </cell>
          <cell r="EV7">
            <v>11.625277777777777</v>
          </cell>
          <cell r="EW7">
            <v>10.235555555555555</v>
          </cell>
        </row>
        <row r="8">
          <cell r="A8">
            <v>42136</v>
          </cell>
          <cell r="B8">
            <v>46</v>
          </cell>
          <cell r="C8" t="str">
            <v>Tue</v>
          </cell>
          <cell r="D8">
            <v>108984</v>
          </cell>
          <cell r="E8">
            <v>2689</v>
          </cell>
          <cell r="F8">
            <v>3571</v>
          </cell>
          <cell r="G8">
            <v>6780</v>
          </cell>
          <cell r="H8">
            <v>5997</v>
          </cell>
          <cell r="I8">
            <v>11565</v>
          </cell>
          <cell r="J8">
            <v>214</v>
          </cell>
          <cell r="K8">
            <v>139800</v>
          </cell>
          <cell r="L8">
            <v>6</v>
          </cell>
          <cell r="M8">
            <v>139806</v>
          </cell>
          <cell r="N8">
            <v>1449</v>
          </cell>
          <cell r="O8">
            <v>3227</v>
          </cell>
          <cell r="P8">
            <v>181147</v>
          </cell>
          <cell r="Q8">
            <v>2514</v>
          </cell>
          <cell r="R8">
            <v>69</v>
          </cell>
          <cell r="S8">
            <v>138</v>
          </cell>
          <cell r="T8">
            <v>3</v>
          </cell>
          <cell r="U8">
            <v>2379</v>
          </cell>
          <cell r="V8">
            <v>15781</v>
          </cell>
          <cell r="W8">
            <v>2583</v>
          </cell>
          <cell r="X8">
            <v>2574</v>
          </cell>
          <cell r="Y8">
            <v>2</v>
          </cell>
          <cell r="Z8">
            <v>25</v>
          </cell>
          <cell r="AA8">
            <v>290</v>
          </cell>
          <cell r="AB8">
            <v>2891</v>
          </cell>
          <cell r="AC8">
            <v>60</v>
          </cell>
          <cell r="AD8">
            <v>3075</v>
          </cell>
          <cell r="AE8">
            <v>175</v>
          </cell>
          <cell r="AF8">
            <v>0</v>
          </cell>
          <cell r="AG8">
            <v>0</v>
          </cell>
          <cell r="AH8">
            <v>0.89877290583305025</v>
          </cell>
          <cell r="AI8">
            <v>0.94741828811494333</v>
          </cell>
          <cell r="AJ8">
            <v>0.98963519313304726</v>
          </cell>
          <cell r="AK8">
            <v>171.0864231014279</v>
          </cell>
          <cell r="AL8">
            <v>153.84273091369926</v>
          </cell>
          <cell r="AM8">
            <v>8.4256080114449211E-2</v>
          </cell>
          <cell r="AN8">
            <v>14.153422554637686</v>
          </cell>
          <cell r="AO8">
            <v>38.121802591726031</v>
          </cell>
          <cell r="AP8">
            <v>21.450744672073817</v>
          </cell>
          <cell r="AQ8">
            <v>12.92320264389717</v>
          </cell>
          <cell r="AR8">
            <v>54.123112659698023</v>
          </cell>
          <cell r="AS8">
            <v>13.48889534042201</v>
          </cell>
          <cell r="AT8">
            <v>60.796743204157025</v>
          </cell>
          <cell r="AU8">
            <v>191.3527768355365</v>
          </cell>
          <cell r="AV8">
            <v>0.31772072613511376</v>
          </cell>
          <cell r="AW8">
            <v>0.79933382956326093</v>
          </cell>
          <cell r="AX8">
            <v>46.593378303310637</v>
          </cell>
          <cell r="BF8">
            <v>207.995</v>
          </cell>
          <cell r="BG8">
            <v>344.51777777814794</v>
          </cell>
          <cell r="BH8">
            <v>1829.9377777785467</v>
          </cell>
          <cell r="BI8">
            <v>0</v>
          </cell>
          <cell r="BJ8">
            <v>2382.4505555566943</v>
          </cell>
          <cell r="BK8">
            <v>730.58777777839634</v>
          </cell>
          <cell r="BL8">
            <v>656.63250000000005</v>
          </cell>
          <cell r="BM8">
            <v>637.01138888963317</v>
          </cell>
          <cell r="BN8">
            <v>575.81944444444446</v>
          </cell>
          <cell r="BO8">
            <v>17.478888888864311</v>
          </cell>
          <cell r="BP8">
            <v>14.475555555555555</v>
          </cell>
          <cell r="BQ8">
            <v>17.721111111163367</v>
          </cell>
          <cell r="BR8">
            <v>12.734722222222222</v>
          </cell>
          <cell r="BS8">
            <v>11.917222222094424</v>
          </cell>
          <cell r="BT8">
            <v>14.309444444444445</v>
          </cell>
          <cell r="BU8">
            <v>46.459166666641053</v>
          </cell>
          <cell r="BV8">
            <v>39.293333333333337</v>
          </cell>
          <cell r="BW8">
            <v>228.00138888968598</v>
          </cell>
          <cell r="BX8">
            <v>84.649722222222223</v>
          </cell>
          <cell r="BY8">
            <v>143.35166666746375</v>
          </cell>
          <cell r="BZ8">
            <v>158.91722222222222</v>
          </cell>
          <cell r="CA8">
            <v>199.87305555560496</v>
          </cell>
          <cell r="CB8">
            <v>0</v>
          </cell>
          <cell r="CC8">
            <v>0</v>
          </cell>
          <cell r="CD8">
            <v>214.32444444405874</v>
          </cell>
          <cell r="CE8">
            <v>179.95166666666665</v>
          </cell>
          <cell r="CF8">
            <v>193.03111111072153</v>
          </cell>
          <cell r="CG8">
            <v>164.38361111111112</v>
          </cell>
          <cell r="CH8">
            <v>5.2222222222222225E-2</v>
          </cell>
          <cell r="CI8">
            <v>7.0000000000000007E-2</v>
          </cell>
          <cell r="CJ8">
            <v>1.4619444444444445</v>
          </cell>
          <cell r="CK8">
            <v>1.6644444444444444</v>
          </cell>
          <cell r="CL8">
            <v>19.779166666670548</v>
          </cell>
          <cell r="CM8">
            <v>13.833611111111111</v>
          </cell>
          <cell r="CN8">
            <v>0</v>
          </cell>
          <cell r="CO8">
            <v>1372.786666667746</v>
          </cell>
          <cell r="CP8">
            <v>403.12833333333333</v>
          </cell>
          <cell r="CQ8">
            <v>18.296944444444446</v>
          </cell>
          <cell r="CR8">
            <v>36.341944444444444</v>
          </cell>
          <cell r="CS8">
            <v>31.911944444444444</v>
          </cell>
          <cell r="CT8">
            <v>0</v>
          </cell>
          <cell r="CU8">
            <v>74.226944444444456</v>
          </cell>
          <cell r="CV8">
            <v>49.65</v>
          </cell>
          <cell r="CW8">
            <v>36.570833333333333</v>
          </cell>
          <cell r="CX8">
            <v>83.80694444444444</v>
          </cell>
          <cell r="CY8">
            <v>16.266666666666666</v>
          </cell>
          <cell r="CZ8">
            <v>6.2852777777938176</v>
          </cell>
          <cell r="DA8">
            <v>6.6997222222222224</v>
          </cell>
          <cell r="DB8">
            <v>5.0397222222222222</v>
          </cell>
          <cell r="DC8">
            <v>5.3922222222222222</v>
          </cell>
          <cell r="DD8">
            <v>0</v>
          </cell>
          <cell r="DE8">
            <v>10.455833333129478</v>
          </cell>
          <cell r="DF8">
            <v>0</v>
          </cell>
          <cell r="DG8">
            <v>0</v>
          </cell>
          <cell r="DH8">
            <v>32.331388888888888</v>
          </cell>
          <cell r="DI8">
            <v>42.502499999999998</v>
          </cell>
          <cell r="DJ8">
            <v>16.050555555555555</v>
          </cell>
          <cell r="DK8">
            <v>7.1652777777777779</v>
          </cell>
          <cell r="DL8">
            <v>0</v>
          </cell>
          <cell r="DM8">
            <v>0</v>
          </cell>
          <cell r="DN8">
            <v>231.99611111092327</v>
          </cell>
          <cell r="DO8">
            <v>882.12305555536773</v>
          </cell>
          <cell r="DP8">
            <v>2254.9097222231139</v>
          </cell>
          <cell r="DQ8">
            <v>98.877006944493118</v>
          </cell>
          <cell r="DR8">
            <v>4.299999999999999E-2</v>
          </cell>
          <cell r="DS8">
            <v>2398.3422847234033</v>
          </cell>
          <cell r="DT8">
            <v>100.01583333333333</v>
          </cell>
          <cell r="DU8">
            <v>44.555555555796374</v>
          </cell>
          <cell r="DV8">
            <v>147.36000000000001</v>
          </cell>
          <cell r="DW8">
            <v>6.1442439195869308E-2</v>
          </cell>
          <cell r="DX8">
            <v>6363.8437599999997</v>
          </cell>
          <cell r="DY8">
            <v>0</v>
          </cell>
          <cell r="DZ8">
            <v>0</v>
          </cell>
          <cell r="EA8">
            <v>0.36780532168997782</v>
          </cell>
          <cell r="EB8">
            <v>44.96</v>
          </cell>
          <cell r="EC8">
            <v>111746.86937294388</v>
          </cell>
          <cell r="ED8">
            <v>0</v>
          </cell>
          <cell r="EE8">
            <v>291</v>
          </cell>
          <cell r="EF8">
            <v>9.1867124857312117</v>
          </cell>
          <cell r="EG8">
            <v>33.686666666663818</v>
          </cell>
          <cell r="EH8">
            <v>5.1949337027512801</v>
          </cell>
          <cell r="EI8">
            <v>13.334638054917317</v>
          </cell>
          <cell r="EJ8">
            <v>38.297872340425528</v>
          </cell>
          <cell r="EK8">
            <v>17.100513015390462</v>
          </cell>
          <cell r="EL8">
            <v>14.661891721084125</v>
          </cell>
          <cell r="EM8">
            <v>201.51106652395279</v>
          </cell>
          <cell r="EN8">
            <v>568.92452566924032</v>
          </cell>
          <cell r="EO8">
            <v>129.08109271589689</v>
          </cell>
          <cell r="EP8">
            <v>-321.80661185948111</v>
          </cell>
          <cell r="EQ8">
            <v>-1162.1749170639705</v>
          </cell>
          <cell r="ER8">
            <v>378.24553943673391</v>
          </cell>
          <cell r="ES8">
            <v>6.2573248538298003</v>
          </cell>
          <cell r="ET8">
            <v>0.12698807091271958</v>
          </cell>
          <cell r="EU8">
            <v>249.15194820693654</v>
          </cell>
          <cell r="EV8">
            <v>27.012222222113309</v>
          </cell>
          <cell r="EW8">
            <v>1.6725000000000001</v>
          </cell>
        </row>
        <row r="9">
          <cell r="A9">
            <v>42137</v>
          </cell>
          <cell r="B9">
            <v>46</v>
          </cell>
          <cell r="C9" t="str">
            <v>Wed</v>
          </cell>
          <cell r="D9">
            <v>125553</v>
          </cell>
          <cell r="E9">
            <v>3342</v>
          </cell>
          <cell r="F9">
            <v>3420</v>
          </cell>
          <cell r="G9">
            <v>6956</v>
          </cell>
          <cell r="H9">
            <v>5659</v>
          </cell>
          <cell r="I9">
            <v>9732</v>
          </cell>
          <cell r="J9">
            <v>606</v>
          </cell>
          <cell r="K9">
            <v>155268</v>
          </cell>
          <cell r="L9">
            <v>7</v>
          </cell>
          <cell r="M9">
            <v>155275</v>
          </cell>
          <cell r="N9">
            <v>1650</v>
          </cell>
          <cell r="O9">
            <v>2918</v>
          </cell>
          <cell r="P9">
            <v>165495</v>
          </cell>
          <cell r="Q9">
            <v>2507</v>
          </cell>
          <cell r="R9">
            <v>46</v>
          </cell>
          <cell r="S9">
            <v>134</v>
          </cell>
          <cell r="T9">
            <v>3</v>
          </cell>
          <cell r="U9">
            <v>2313</v>
          </cell>
          <cell r="V9">
            <v>14270</v>
          </cell>
          <cell r="W9">
            <v>2553</v>
          </cell>
          <cell r="X9">
            <v>2722</v>
          </cell>
          <cell r="Y9">
            <v>9</v>
          </cell>
          <cell r="Z9">
            <v>32</v>
          </cell>
          <cell r="AA9">
            <v>274</v>
          </cell>
          <cell r="AB9">
            <v>3037</v>
          </cell>
          <cell r="AC9">
            <v>65</v>
          </cell>
          <cell r="AD9">
            <v>2574</v>
          </cell>
          <cell r="AE9">
            <v>176</v>
          </cell>
          <cell r="AF9">
            <v>0</v>
          </cell>
          <cell r="AG9">
            <v>0</v>
          </cell>
          <cell r="AH9">
            <v>0.90360474330279561</v>
          </cell>
          <cell r="AI9">
            <v>0.89836273329082716</v>
          </cell>
          <cell r="AJ9">
            <v>0.98937321276760182</v>
          </cell>
          <cell r="AK9">
            <v>174.17817634049598</v>
          </cell>
          <cell r="AL9">
            <v>148.65445918896879</v>
          </cell>
          <cell r="AM9">
            <v>6.6581652368807476E-2</v>
          </cell>
          <cell r="AN9">
            <v>15.077787362549826</v>
          </cell>
          <cell r="AO9">
            <v>38.787860885362242</v>
          </cell>
          <cell r="AP9">
            <v>21.758241758241759</v>
          </cell>
          <cell r="AQ9">
            <v>12.610832571809627</v>
          </cell>
          <cell r="AR9">
            <v>60.817861339600469</v>
          </cell>
          <cell r="AS9">
            <v>12.94589890234805</v>
          </cell>
          <cell r="AT9">
            <v>65.845831183988395</v>
          </cell>
          <cell r="AU9">
            <v>189.52758545977574</v>
          </cell>
          <cell r="AV9">
            <v>0.34742083071576479</v>
          </cell>
          <cell r="AW9">
            <v>0.71558803711851193</v>
          </cell>
          <cell r="AX9">
            <v>45.175924342653076</v>
          </cell>
          <cell r="BF9">
            <v>182.995</v>
          </cell>
          <cell r="BG9">
            <v>433.84666666713463</v>
          </cell>
          <cell r="BH9">
            <v>1834.0091666659487</v>
          </cell>
          <cell r="BI9">
            <v>0</v>
          </cell>
          <cell r="BJ9">
            <v>2450.8508333330838</v>
          </cell>
          <cell r="BK9">
            <v>819.23694444444448</v>
          </cell>
          <cell r="BL9">
            <v>740.26638888888886</v>
          </cell>
          <cell r="BM9">
            <v>720.83083333333332</v>
          </cell>
          <cell r="BN9">
            <v>655.35777777777776</v>
          </cell>
          <cell r="BO9">
            <v>22.481666666666666</v>
          </cell>
          <cell r="BP9">
            <v>18.459166666666668</v>
          </cell>
          <cell r="BQ9">
            <v>16.182777777777776</v>
          </cell>
          <cell r="BR9">
            <v>12.704166666666667</v>
          </cell>
          <cell r="BS9">
            <v>14.198333333333334</v>
          </cell>
          <cell r="BT9">
            <v>14.824999999999999</v>
          </cell>
          <cell r="BU9">
            <v>45.543333333333337</v>
          </cell>
          <cell r="BV9">
            <v>38.920277777777777</v>
          </cell>
          <cell r="BW9">
            <v>193.5297222222222</v>
          </cell>
          <cell r="BX9">
            <v>75.229722222222222</v>
          </cell>
          <cell r="BY9">
            <v>118.3</v>
          </cell>
          <cell r="BZ9">
            <v>133.26944444444442</v>
          </cell>
          <cell r="CA9">
            <v>202.44499999999999</v>
          </cell>
          <cell r="CB9">
            <v>0</v>
          </cell>
          <cell r="CC9">
            <v>0</v>
          </cell>
          <cell r="CD9">
            <v>234.5916666666667</v>
          </cell>
          <cell r="CE9">
            <v>183.75527777777779</v>
          </cell>
          <cell r="CF9">
            <v>211.82361111111109</v>
          </cell>
          <cell r="CG9">
            <v>168.32472222222222</v>
          </cell>
          <cell r="CH9">
            <v>0.53527777777777774</v>
          </cell>
          <cell r="CI9">
            <v>0.50194444444444442</v>
          </cell>
          <cell r="CJ9">
            <v>1.8861111111111111</v>
          </cell>
          <cell r="CK9">
            <v>1.8669444444444445</v>
          </cell>
          <cell r="CL9">
            <v>20.346666666666668</v>
          </cell>
          <cell r="CM9">
            <v>13.061666666666667</v>
          </cell>
          <cell r="CN9">
            <v>0</v>
          </cell>
          <cell r="CO9">
            <v>1449.8033333333335</v>
          </cell>
          <cell r="CP9">
            <v>380.05166666666668</v>
          </cell>
          <cell r="CQ9">
            <v>35.708611111111111</v>
          </cell>
          <cell r="CR9">
            <v>46.025555555555556</v>
          </cell>
          <cell r="CS9">
            <v>41.699444444444438</v>
          </cell>
          <cell r="CT9">
            <v>0</v>
          </cell>
          <cell r="CU9">
            <v>59.613611111111112</v>
          </cell>
          <cell r="CV9">
            <v>52.156111111111109</v>
          </cell>
          <cell r="CW9">
            <v>15.905277777777778</v>
          </cell>
          <cell r="CX9">
            <v>82.178055555555574</v>
          </cell>
          <cell r="CY9">
            <v>13.2</v>
          </cell>
          <cell r="CZ9">
            <v>14.594166666666666</v>
          </cell>
          <cell r="DA9">
            <v>5.7966666666666669</v>
          </cell>
          <cell r="DB9">
            <v>1.2975000000000001</v>
          </cell>
          <cell r="DC9">
            <v>8.1972222222222229</v>
          </cell>
          <cell r="DD9">
            <v>14.335277777777778</v>
          </cell>
          <cell r="DE9">
            <v>9.0702777777777772</v>
          </cell>
          <cell r="DF9">
            <v>9.3055555555555558E-2</v>
          </cell>
          <cell r="DG9">
            <v>0</v>
          </cell>
          <cell r="DH9">
            <v>32.703055555555558</v>
          </cell>
          <cell r="DI9">
            <v>37.484444444444449</v>
          </cell>
          <cell r="DJ9">
            <v>14.705555555555556</v>
          </cell>
          <cell r="DK9">
            <v>2.068888888888889</v>
          </cell>
          <cell r="DL9">
            <v>0</v>
          </cell>
          <cell r="DM9">
            <v>0</v>
          </cell>
          <cell r="DN9">
            <v>235.72416666666669</v>
          </cell>
          <cell r="DO9">
            <v>866.88444444444451</v>
          </cell>
          <cell r="DP9">
            <v>2316.6877777777781</v>
          </cell>
          <cell r="DQ9">
            <v>101.39630527776701</v>
          </cell>
          <cell r="DR9">
            <v>4.299999999999999E-2</v>
          </cell>
          <cell r="DS9">
            <v>2459.4499163886285</v>
          </cell>
          <cell r="DT9">
            <v>108.18</v>
          </cell>
          <cell r="DU9">
            <v>41.365833333083124</v>
          </cell>
          <cell r="DV9">
            <v>129.84</v>
          </cell>
          <cell r="DW9">
            <v>5.2792292754085673E-2</v>
          </cell>
          <cell r="DX9">
            <v>5464.4902199999997</v>
          </cell>
          <cell r="DY9">
            <v>0</v>
          </cell>
          <cell r="DZ9">
            <v>0</v>
          </cell>
          <cell r="EA9">
            <v>0.35247086702922081</v>
          </cell>
          <cell r="EB9">
            <v>44.956200000000003</v>
          </cell>
          <cell r="EC9">
            <v>111107.92334731712</v>
          </cell>
          <cell r="ED9">
            <v>0</v>
          </cell>
          <cell r="EE9">
            <v>288</v>
          </cell>
          <cell r="EF9">
            <v>8.6178819443923178</v>
          </cell>
          <cell r="EG9">
            <v>12.846666666666662</v>
          </cell>
          <cell r="EH9">
            <v>13.700051894135967</v>
          </cell>
          <cell r="EI9">
            <v>12.850314399428246</v>
          </cell>
          <cell r="EJ9">
            <v>16.813700051894138</v>
          </cell>
          <cell r="EK9">
            <v>16.966126656848306</v>
          </cell>
          <cell r="EL9">
            <v>13.466579292267365</v>
          </cell>
          <cell r="EM9">
            <v>211.33578221016859</v>
          </cell>
          <cell r="EN9">
            <v>489.91665688461086</v>
          </cell>
          <cell r="EO9">
            <v>124.25528800409865</v>
          </cell>
          <cell r="EP9">
            <v>-89.815891368993064</v>
          </cell>
          <cell r="EQ9">
            <v>-1631.1095635441566</v>
          </cell>
          <cell r="ER9">
            <v>453.17498466580105</v>
          </cell>
          <cell r="ES9">
            <v>360.34953106513149</v>
          </cell>
          <cell r="ET9">
            <v>-5.6125640420432443E-2</v>
          </cell>
          <cell r="EU9">
            <v>22.102059967230694</v>
          </cell>
          <cell r="EV9">
            <v>26.426111111111112</v>
          </cell>
          <cell r="EW9">
            <v>1.003611111111111</v>
          </cell>
        </row>
        <row r="10">
          <cell r="A10">
            <v>42138</v>
          </cell>
          <cell r="B10">
            <v>46</v>
          </cell>
          <cell r="C10" t="str">
            <v>Thu</v>
          </cell>
          <cell r="D10">
            <v>131807</v>
          </cell>
          <cell r="E10">
            <v>3285</v>
          </cell>
          <cell r="F10">
            <v>4638</v>
          </cell>
          <cell r="G10">
            <v>9413</v>
          </cell>
          <cell r="H10">
            <v>7350</v>
          </cell>
          <cell r="I10">
            <v>12962</v>
          </cell>
          <cell r="J10">
            <v>651</v>
          </cell>
          <cell r="K10">
            <v>170106</v>
          </cell>
          <cell r="L10">
            <v>8</v>
          </cell>
          <cell r="M10">
            <v>170114</v>
          </cell>
          <cell r="N10">
            <v>1745</v>
          </cell>
          <cell r="O10">
            <v>3442</v>
          </cell>
          <cell r="P10">
            <v>197390</v>
          </cell>
          <cell r="Q10">
            <v>2779</v>
          </cell>
          <cell r="R10">
            <v>33</v>
          </cell>
          <cell r="S10">
            <v>150</v>
          </cell>
          <cell r="T10">
            <v>10</v>
          </cell>
          <cell r="U10">
            <v>2575</v>
          </cell>
          <cell r="V10">
            <v>19487</v>
          </cell>
          <cell r="W10">
            <v>2812</v>
          </cell>
          <cell r="X10">
            <v>3008</v>
          </cell>
          <cell r="Y10">
            <v>17</v>
          </cell>
          <cell r="Z10">
            <v>42</v>
          </cell>
          <cell r="AA10">
            <v>291</v>
          </cell>
          <cell r="AB10">
            <v>3358</v>
          </cell>
          <cell r="AC10">
            <v>64</v>
          </cell>
          <cell r="AD10">
            <v>3094</v>
          </cell>
          <cell r="AE10">
            <v>322</v>
          </cell>
          <cell r="AF10">
            <v>0</v>
          </cell>
          <cell r="AG10">
            <v>0</v>
          </cell>
          <cell r="AH10">
            <v>0.89602942197829516</v>
          </cell>
          <cell r="AI10">
            <v>0.90633957162272205</v>
          </cell>
          <cell r="AJ10">
            <v>0.98974169047535066</v>
          </cell>
          <cell r="AK10">
            <v>175.43091942540627</v>
          </cell>
          <cell r="AL10">
            <v>171.32178246508664</v>
          </cell>
          <cell r="AM10">
            <v>8.0026571667078175E-2</v>
          </cell>
          <cell r="AN10">
            <v>13.95571993954233</v>
          </cell>
          <cell r="AO10">
            <v>36.72892293008546</v>
          </cell>
          <cell r="AP10">
            <v>20.232323691022206</v>
          </cell>
          <cell r="AQ10">
            <v>13.413701766683317</v>
          </cell>
          <cell r="AR10">
            <v>60.492887624466569</v>
          </cell>
          <cell r="AS10">
            <v>13.949092872794493</v>
          </cell>
          <cell r="AT10">
            <v>66.19452825904655</v>
          </cell>
          <cell r="AU10">
            <v>197.82035730841227</v>
          </cell>
          <cell r="AV10">
            <v>0.33461939488788722</v>
          </cell>
          <cell r="AW10">
            <v>0.69072936332743817</v>
          </cell>
          <cell r="AX10">
            <v>43.837492195715569</v>
          </cell>
          <cell r="BF10">
            <v>216.995</v>
          </cell>
          <cell r="BG10">
            <v>454.50805555511499</v>
          </cell>
          <cell r="BH10">
            <v>2000.5883333326055</v>
          </cell>
          <cell r="BI10">
            <v>0</v>
          </cell>
          <cell r="BJ10">
            <v>2672.0913888877208</v>
          </cell>
          <cell r="BK10">
            <v>859.90138888888907</v>
          </cell>
          <cell r="BL10">
            <v>770.49694444444447</v>
          </cell>
          <cell r="BM10">
            <v>751.33277777777778</v>
          </cell>
          <cell r="BN10">
            <v>672.36249999999995</v>
          </cell>
          <cell r="BO10">
            <v>19.174444444444443</v>
          </cell>
          <cell r="BP10">
            <v>15.736388888888889</v>
          </cell>
          <cell r="BQ10">
            <v>19.880277777777778</v>
          </cell>
          <cell r="BR10">
            <v>15.616111111111111</v>
          </cell>
          <cell r="BS10">
            <v>14.111111111111112</v>
          </cell>
          <cell r="BT10">
            <v>18.622499999999999</v>
          </cell>
          <cell r="BU10">
            <v>55.402777777777779</v>
          </cell>
          <cell r="BV10">
            <v>48.159444444444446</v>
          </cell>
          <cell r="BW10">
            <v>246.63722222222225</v>
          </cell>
          <cell r="BX10">
            <v>93.713611111111106</v>
          </cell>
          <cell r="BY10">
            <v>152.92361111111111</v>
          </cell>
          <cell r="BZ10">
            <v>156.91277777777776</v>
          </cell>
          <cell r="CA10">
            <v>209.63638888888889</v>
          </cell>
          <cell r="CB10">
            <v>0</v>
          </cell>
          <cell r="CC10">
            <v>0</v>
          </cell>
          <cell r="CD10">
            <v>240.73249999999999</v>
          </cell>
          <cell r="CE10">
            <v>199.87333333333333</v>
          </cell>
          <cell r="CF10">
            <v>219.64472222222221</v>
          </cell>
          <cell r="CG10">
            <v>184.26</v>
          </cell>
          <cell r="CH10">
            <v>0.77916666666666667</v>
          </cell>
          <cell r="CI10">
            <v>0.8222222222222223</v>
          </cell>
          <cell r="CJ10">
            <v>2.0902777777777777</v>
          </cell>
          <cell r="CK10">
            <v>2.0091666666666668</v>
          </cell>
          <cell r="CL10">
            <v>18.218333333333337</v>
          </cell>
          <cell r="CM10">
            <v>12.781944444444443</v>
          </cell>
          <cell r="CN10">
            <v>0</v>
          </cell>
          <cell r="CO10">
            <v>1556.9075000000003</v>
          </cell>
          <cell r="CP10">
            <v>424.42027777777781</v>
          </cell>
          <cell r="CQ10">
            <v>21.792222222222222</v>
          </cell>
          <cell r="CR10">
            <v>54.638333333333335</v>
          </cell>
          <cell r="CS10">
            <v>41.300555555555555</v>
          </cell>
          <cell r="CT10">
            <v>0</v>
          </cell>
          <cell r="CU10">
            <v>76.036388888888894</v>
          </cell>
          <cell r="CV10">
            <v>56.195555555555558</v>
          </cell>
          <cell r="CW10">
            <v>29.429444444444442</v>
          </cell>
          <cell r="CX10">
            <v>91.253055555555562</v>
          </cell>
          <cell r="CY10">
            <v>12.775555555555556</v>
          </cell>
          <cell r="CZ10">
            <v>10.1225</v>
          </cell>
          <cell r="DA10">
            <v>6.3588888888888881</v>
          </cell>
          <cell r="DB10">
            <v>0</v>
          </cell>
          <cell r="DC10">
            <v>7.4555555555555557</v>
          </cell>
          <cell r="DD10">
            <v>15.886111111111111</v>
          </cell>
          <cell r="DE10">
            <v>7.6044444444444448</v>
          </cell>
          <cell r="DF10">
            <v>0</v>
          </cell>
          <cell r="DG10">
            <v>0</v>
          </cell>
          <cell r="DH10">
            <v>30.900555555555556</v>
          </cell>
          <cell r="DI10">
            <v>34.692777777777778</v>
          </cell>
          <cell r="DJ10">
            <v>19.916666666666668</v>
          </cell>
          <cell r="DK10">
            <v>9.92</v>
          </cell>
          <cell r="DL10">
            <v>10.149722222222222</v>
          </cell>
          <cell r="DM10">
            <v>0</v>
          </cell>
          <cell r="DN10">
            <v>257.03583333333336</v>
          </cell>
          <cell r="DO10">
            <v>960.84861111111104</v>
          </cell>
          <cell r="DP10">
            <v>2517.7561111111113</v>
          </cell>
          <cell r="DQ10">
            <v>110.50094611106086</v>
          </cell>
          <cell r="DR10">
            <v>4.299999999999999E-2</v>
          </cell>
          <cell r="DS10">
            <v>2680.2903905543371</v>
          </cell>
          <cell r="DT10">
            <v>118.41361111111109</v>
          </cell>
          <cell r="DU10">
            <v>52.033333332164958</v>
          </cell>
          <cell r="DV10">
            <v>153.22</v>
          </cell>
          <cell r="DW10">
            <v>5.7165447647003306E-2</v>
          </cell>
          <cell r="DX10">
            <v>6255.3126400000001</v>
          </cell>
          <cell r="DY10">
            <v>0</v>
          </cell>
          <cell r="DZ10">
            <v>0</v>
          </cell>
          <cell r="EA10">
            <v>0.35848675744137876</v>
          </cell>
          <cell r="EB10">
            <v>42.568200000000004</v>
          </cell>
          <cell r="EC10">
            <v>117497.2090781772</v>
          </cell>
          <cell r="ED10">
            <v>0</v>
          </cell>
          <cell r="EE10">
            <v>318</v>
          </cell>
          <cell r="EF10">
            <v>9.8176100626726335</v>
          </cell>
          <cell r="EG10">
            <v>17.285833333333329</v>
          </cell>
          <cell r="EH10">
            <v>18.627970881743241</v>
          </cell>
          <cell r="EI10">
            <v>13.694843060953232</v>
          </cell>
          <cell r="EJ10">
            <v>21.818181818181817</v>
          </cell>
          <cell r="EK10">
            <v>20.093023255813954</v>
          </cell>
          <cell r="EL10">
            <v>15.97292105022413</v>
          </cell>
          <cell r="EM10">
            <v>233.29653900431751</v>
          </cell>
          <cell r="EN10">
            <v>667.06299212598424</v>
          </cell>
          <cell r="EO10">
            <v>132.66482827776386</v>
          </cell>
          <cell r="EP10">
            <v>-1492.9723418251651</v>
          </cell>
          <cell r="EQ10">
            <v>-990.98394633075736</v>
          </cell>
          <cell r="ER10">
            <v>-15.351858344323489</v>
          </cell>
          <cell r="ES10">
            <v>-245.19950782739821</v>
          </cell>
          <cell r="ET10">
            <v>-0.1464686033063376</v>
          </cell>
          <cell r="EU10">
            <v>-79.803176599511161</v>
          </cell>
          <cell r="EV10">
            <v>19.673333333333332</v>
          </cell>
          <cell r="EW10">
            <v>2.0311111111111111</v>
          </cell>
        </row>
        <row r="11">
          <cell r="A11">
            <v>42139</v>
          </cell>
          <cell r="B11">
            <v>46</v>
          </cell>
          <cell r="C11" t="str">
            <v>Fri</v>
          </cell>
          <cell r="D11">
            <v>171929</v>
          </cell>
          <cell r="E11">
            <v>5929</v>
          </cell>
          <cell r="F11">
            <v>7755</v>
          </cell>
          <cell r="G11">
            <v>8953</v>
          </cell>
          <cell r="H11">
            <v>9012</v>
          </cell>
          <cell r="I11">
            <v>12410</v>
          </cell>
          <cell r="J11">
            <v>1496</v>
          </cell>
          <cell r="K11">
            <v>217484</v>
          </cell>
          <cell r="L11">
            <v>9</v>
          </cell>
          <cell r="M11">
            <v>217493</v>
          </cell>
          <cell r="N11">
            <v>2000</v>
          </cell>
          <cell r="O11">
            <v>3400</v>
          </cell>
          <cell r="P11">
            <v>194866</v>
          </cell>
          <cell r="Q11">
            <v>2788</v>
          </cell>
          <cell r="R11">
            <v>90</v>
          </cell>
          <cell r="S11">
            <v>229</v>
          </cell>
          <cell r="T11">
            <v>12</v>
          </cell>
          <cell r="U11">
            <v>2638</v>
          </cell>
          <cell r="V11">
            <v>17170</v>
          </cell>
          <cell r="W11">
            <v>2878</v>
          </cell>
          <cell r="X11">
            <v>3811</v>
          </cell>
          <cell r="Y11">
            <v>5</v>
          </cell>
          <cell r="Z11">
            <v>38</v>
          </cell>
          <cell r="AA11">
            <v>306</v>
          </cell>
          <cell r="AB11">
            <v>4160</v>
          </cell>
          <cell r="AC11">
            <v>55</v>
          </cell>
          <cell r="AD11">
            <v>3069</v>
          </cell>
          <cell r="AE11">
            <v>247</v>
          </cell>
          <cell r="AF11">
            <v>0</v>
          </cell>
          <cell r="AG11">
            <v>0</v>
          </cell>
          <cell r="AH11">
            <v>0.89325768783883575</v>
          </cell>
          <cell r="AI11">
            <v>0.91177296481660752</v>
          </cell>
          <cell r="AJ11">
            <v>0.99080392120799687</v>
          </cell>
          <cell r="AK11">
            <v>178.12021115040596</v>
          </cell>
          <cell r="AL11">
            <v>161.34552876256708</v>
          </cell>
          <cell r="AM11">
            <v>6.3940335840797488E-2</v>
          </cell>
          <cell r="AN11">
            <v>13.684218764149582</v>
          </cell>
          <cell r="AO11">
            <v>36.770338593534547</v>
          </cell>
          <cell r="AP11">
            <v>19.673637425567684</v>
          </cell>
          <cell r="AQ11">
            <v>12.637819046747783</v>
          </cell>
          <cell r="AR11">
            <v>75.567755385684507</v>
          </cell>
          <cell r="AS11">
            <v>14.535924874426732</v>
          </cell>
          <cell r="AT11">
            <v>78.182251742612337</v>
          </cell>
          <cell r="AU11">
            <v>197.33251336440139</v>
          </cell>
          <cell r="AV11">
            <v>0.39619548958076739</v>
          </cell>
          <cell r="AW11">
            <v>0.79698916167260581</v>
          </cell>
          <cell r="AX11">
            <v>59.741521835111435</v>
          </cell>
          <cell r="BF11">
            <v>177.495</v>
          </cell>
          <cell r="BG11">
            <v>748.47333333394079</v>
          </cell>
          <cell r="BH11">
            <v>1904.3294444433238</v>
          </cell>
          <cell r="BI11">
            <v>112.42583333354675</v>
          </cell>
          <cell r="BJ11">
            <v>2942.7236111108114</v>
          </cell>
          <cell r="BK11">
            <v>1102.1194444444445</v>
          </cell>
          <cell r="BL11">
            <v>984.47666666666669</v>
          </cell>
          <cell r="BM11">
            <v>965.24138888888888</v>
          </cell>
          <cell r="BN11">
            <v>859.86611111111097</v>
          </cell>
          <cell r="BO11">
            <v>36.74722222222222</v>
          </cell>
          <cell r="BP11">
            <v>30.950555555555557</v>
          </cell>
          <cell r="BQ11">
            <v>28.930555555555557</v>
          </cell>
          <cell r="BR11">
            <v>22.949722222222221</v>
          </cell>
          <cell r="BS11">
            <v>14.928333333333333</v>
          </cell>
          <cell r="BT11">
            <v>17.284444444444446</v>
          </cell>
          <cell r="BU11">
            <v>56.271944444444443</v>
          </cell>
          <cell r="BV11">
            <v>53.425833333333337</v>
          </cell>
          <cell r="BW11">
            <v>248.46138888888891</v>
          </cell>
          <cell r="BX11">
            <v>92.465833333333336</v>
          </cell>
          <cell r="BY11">
            <v>155.99555555555554</v>
          </cell>
          <cell r="BZ11">
            <v>155.32611111111109</v>
          </cell>
          <cell r="CA11">
            <v>227.72916666666666</v>
          </cell>
          <cell r="CB11">
            <v>0</v>
          </cell>
          <cell r="CC11">
            <v>0</v>
          </cell>
          <cell r="CD11">
            <v>286.1875</v>
          </cell>
          <cell r="CE11">
            <v>247.84444444444446</v>
          </cell>
          <cell r="CF11">
            <v>264.64694444444439</v>
          </cell>
          <cell r="CG11">
            <v>232.39611111111111</v>
          </cell>
          <cell r="CH11">
            <v>0.42055555555555557</v>
          </cell>
          <cell r="CI11">
            <v>0.18722222222222223</v>
          </cell>
          <cell r="CJ11">
            <v>2.0677777777777777</v>
          </cell>
          <cell r="CK11">
            <v>1.8755555555555556</v>
          </cell>
          <cell r="CL11">
            <v>19.052222222222223</v>
          </cell>
          <cell r="CM11">
            <v>13.385555555555555</v>
          </cell>
          <cell r="CN11">
            <v>0</v>
          </cell>
          <cell r="CO11">
            <v>1864.4974999999999</v>
          </cell>
          <cell r="CP11">
            <v>352.38277777777779</v>
          </cell>
          <cell r="CQ11">
            <v>5.1933333333333334</v>
          </cell>
          <cell r="CR11">
            <v>41.122500000000002</v>
          </cell>
          <cell r="CS11">
            <v>37.620833333333337</v>
          </cell>
          <cell r="CT11">
            <v>0</v>
          </cell>
          <cell r="CU11">
            <v>65.196944444444441</v>
          </cell>
          <cell r="CV11">
            <v>48.07277777777778</v>
          </cell>
          <cell r="CW11">
            <v>25.051944444444445</v>
          </cell>
          <cell r="CX11">
            <v>103.63583333333334</v>
          </cell>
          <cell r="CY11">
            <v>22.115833333333331</v>
          </cell>
          <cell r="CZ11">
            <v>10.383055555555554</v>
          </cell>
          <cell r="DA11">
            <v>7.4105555555555558</v>
          </cell>
          <cell r="DB11">
            <v>0</v>
          </cell>
          <cell r="DC11">
            <v>9.5474999999999994</v>
          </cell>
          <cell r="DD11">
            <v>42.422499999999999</v>
          </cell>
          <cell r="DE11">
            <v>5.68</v>
          </cell>
          <cell r="DF11">
            <v>0</v>
          </cell>
          <cell r="DG11">
            <v>4.7927777777777774</v>
          </cell>
          <cell r="DH11">
            <v>20.798611111111111</v>
          </cell>
          <cell r="DI11">
            <v>36.06388888888889</v>
          </cell>
          <cell r="DJ11">
            <v>25.292222222222222</v>
          </cell>
          <cell r="DK11">
            <v>9.1094444444444456</v>
          </cell>
          <cell r="DL11">
            <v>0</v>
          </cell>
          <cell r="DM11">
            <v>0</v>
          </cell>
          <cell r="DN11">
            <v>297.25222222222214</v>
          </cell>
          <cell r="DO11">
            <v>871.8933333333332</v>
          </cell>
          <cell r="DP11">
            <v>2736.3908333333329</v>
          </cell>
          <cell r="DQ11">
            <v>119.61553666665377</v>
          </cell>
          <cell r="DR11">
            <v>4.300000000000001E-2</v>
          </cell>
          <cell r="DS11">
            <v>2901.37220333302</v>
          </cell>
          <cell r="DT11">
            <v>144.32638888888891</v>
          </cell>
          <cell r="DU11">
            <v>45.365833333033358</v>
          </cell>
          <cell r="DV11">
            <v>123.21</v>
          </cell>
          <cell r="DW11">
            <v>4.2466113054526272E-2</v>
          </cell>
          <cell r="DX11">
            <v>7036.1006800000005</v>
          </cell>
          <cell r="DY11">
            <v>0</v>
          </cell>
          <cell r="DZ11">
            <v>0</v>
          </cell>
          <cell r="EA11">
            <v>0.30051067985407909</v>
          </cell>
          <cell r="EB11">
            <v>57.647400000000005</v>
          </cell>
          <cell r="EC11">
            <v>173332.39083720499</v>
          </cell>
          <cell r="ED11">
            <v>6395.4246902898549</v>
          </cell>
          <cell r="EE11">
            <v>352</v>
          </cell>
          <cell r="EF11">
            <v>7.7328124999488672</v>
          </cell>
          <cell r="EG11">
            <v>16.171944444444442</v>
          </cell>
          <cell r="EH11">
            <v>15.27336436558512</v>
          </cell>
          <cell r="EI11">
            <v>14.40031740400471</v>
          </cell>
          <cell r="EJ11">
            <v>11.889035667107001</v>
          </cell>
          <cell r="EK11">
            <v>18.377216550241805</v>
          </cell>
          <cell r="EL11">
            <v>16.061118563013938</v>
          </cell>
          <cell r="EM11">
            <v>268.05568891022563</v>
          </cell>
          <cell r="EN11">
            <v>599.73205314279335</v>
          </cell>
          <cell r="EO11">
            <v>160.15085472827886</v>
          </cell>
          <cell r="EP11">
            <v>-3126.8795864755002</v>
          </cell>
          <cell r="EQ11">
            <v>-920.35633065462798</v>
          </cell>
          <cell r="ER11">
            <v>977.10449423717137</v>
          </cell>
          <cell r="ES11">
            <v>-1374.7292300006852</v>
          </cell>
          <cell r="ET11">
            <v>0.32049392009630306</v>
          </cell>
          <cell r="EU11">
            <v>400.93930585104954</v>
          </cell>
          <cell r="EV11">
            <v>31.141111111111108</v>
          </cell>
          <cell r="EW11">
            <v>3.7574999999999998</v>
          </cell>
        </row>
        <row r="12">
          <cell r="A12">
            <v>42140</v>
          </cell>
          <cell r="B12">
            <v>46</v>
          </cell>
          <cell r="C12" t="str">
            <v>Sat</v>
          </cell>
          <cell r="D12">
            <v>94917</v>
          </cell>
          <cell r="E12">
            <v>2539</v>
          </cell>
          <cell r="F12">
            <v>496</v>
          </cell>
          <cell r="G12">
            <v>5739</v>
          </cell>
          <cell r="H12">
            <v>11958</v>
          </cell>
          <cell r="I12">
            <v>6173</v>
          </cell>
          <cell r="J12">
            <v>771</v>
          </cell>
          <cell r="K12">
            <v>122593</v>
          </cell>
          <cell r="L12">
            <v>10</v>
          </cell>
          <cell r="M12">
            <v>122603</v>
          </cell>
          <cell r="N12">
            <v>886</v>
          </cell>
          <cell r="O12">
            <v>1791</v>
          </cell>
          <cell r="P12">
            <v>65972</v>
          </cell>
          <cell r="Q12">
            <v>2552</v>
          </cell>
          <cell r="R12">
            <v>0</v>
          </cell>
          <cell r="S12">
            <v>89</v>
          </cell>
          <cell r="T12">
            <v>3</v>
          </cell>
          <cell r="U12">
            <v>2334</v>
          </cell>
          <cell r="V12">
            <v>16546</v>
          </cell>
          <cell r="W12">
            <v>2552</v>
          </cell>
          <cell r="X12">
            <v>2323</v>
          </cell>
          <cell r="Y12">
            <v>2</v>
          </cell>
          <cell r="Z12">
            <v>61</v>
          </cell>
          <cell r="AA12">
            <v>201</v>
          </cell>
          <cell r="AB12">
            <v>2587</v>
          </cell>
          <cell r="AC12">
            <v>47</v>
          </cell>
          <cell r="AD12">
            <v>1577</v>
          </cell>
          <cell r="AE12">
            <v>312</v>
          </cell>
          <cell r="AF12">
            <v>0</v>
          </cell>
          <cell r="AG12">
            <v>0</v>
          </cell>
          <cell r="AH12">
            <v>0.9130532832113869</v>
          </cell>
          <cell r="AI12">
            <v>0.88326123942919221</v>
          </cell>
          <cell r="AJ12">
            <v>0.992772833685447</v>
          </cell>
          <cell r="AK12">
            <v>177.14381103067581</v>
          </cell>
          <cell r="AL12">
            <v>165.01001931652013</v>
          </cell>
          <cell r="AM12">
            <v>5.6642712063494652E-2</v>
          </cell>
          <cell r="AN12">
            <v>14.208866547811351</v>
          </cell>
          <cell r="AO12">
            <v>42.140350189211979</v>
          </cell>
          <cell r="AP12">
            <v>18.875552747946937</v>
          </cell>
          <cell r="AQ12">
            <v>13.65281847957249</v>
          </cell>
          <cell r="AR12">
            <v>48.038009404388717</v>
          </cell>
          <cell r="AS12">
            <v>14.220189089487702</v>
          </cell>
          <cell r="AT12">
            <v>75.501305044884162</v>
          </cell>
          <cell r="AU12">
            <v>192.50892677211581</v>
          </cell>
          <cell r="AV12">
            <v>0.39219638440070637</v>
          </cell>
          <cell r="AW12">
            <v>1.398141860893563</v>
          </cell>
          <cell r="AX12">
            <v>101.20952553724534</v>
          </cell>
          <cell r="BF12">
            <v>16</v>
          </cell>
          <cell r="BG12">
            <v>456.49944444407299</v>
          </cell>
          <cell r="BH12">
            <v>1166.4666666663989</v>
          </cell>
          <cell r="BI12">
            <v>40.068888888679851</v>
          </cell>
          <cell r="BJ12">
            <v>1679.0349999991515</v>
          </cell>
          <cell r="BK12">
            <v>636.81722222222231</v>
          </cell>
          <cell r="BL12">
            <v>581.44805555555547</v>
          </cell>
          <cell r="BM12">
            <v>535.81888888888886</v>
          </cell>
          <cell r="BN12">
            <v>481.90916666666664</v>
          </cell>
          <cell r="BO12">
            <v>15.386944444444445</v>
          </cell>
          <cell r="BP12">
            <v>13.600833333333332</v>
          </cell>
          <cell r="BQ12">
            <v>2.9575</v>
          </cell>
          <cell r="BR12">
            <v>3.3594444444444442</v>
          </cell>
          <cell r="BS12">
            <v>11.173888888888886</v>
          </cell>
          <cell r="BT12">
            <v>12.920555555555556</v>
          </cell>
          <cell r="BU12">
            <v>71.48</v>
          </cell>
          <cell r="BV12">
            <v>69.658055555555549</v>
          </cell>
          <cell r="BW12">
            <v>126.04805555555555</v>
          </cell>
          <cell r="BX12">
            <v>42.500833333333333</v>
          </cell>
          <cell r="BY12">
            <v>83.547222222222217</v>
          </cell>
          <cell r="BZ12">
            <v>75.689722222222244</v>
          </cell>
          <cell r="CA12">
            <v>186.92111111111109</v>
          </cell>
          <cell r="CB12">
            <v>0</v>
          </cell>
          <cell r="CC12">
            <v>0</v>
          </cell>
          <cell r="CD12">
            <v>181.92444444444442</v>
          </cell>
          <cell r="CE12">
            <v>158.79111111111112</v>
          </cell>
          <cell r="CF12">
            <v>164.96166666666664</v>
          </cell>
          <cell r="CG12">
            <v>146.16861111111112</v>
          </cell>
          <cell r="CH12">
            <v>6.9722222222222227E-2</v>
          </cell>
          <cell r="CI12">
            <v>6.6111111111111107E-2</v>
          </cell>
          <cell r="CJ12">
            <v>3.6438888888888892</v>
          </cell>
          <cell r="CK12">
            <v>3.6247222222222222</v>
          </cell>
          <cell r="CL12">
            <v>13.249166666666667</v>
          </cell>
          <cell r="CM12">
            <v>8.9316666666666666</v>
          </cell>
          <cell r="CN12">
            <v>0</v>
          </cell>
          <cell r="CO12">
            <v>1131.7108333333333</v>
          </cell>
          <cell r="CP12">
            <v>141.29944444444445</v>
          </cell>
          <cell r="CQ12">
            <v>0</v>
          </cell>
          <cell r="CR12">
            <v>18.111944444444447</v>
          </cell>
          <cell r="CS12">
            <v>24.603888888888889</v>
          </cell>
          <cell r="CT12">
            <v>0</v>
          </cell>
          <cell r="CU12">
            <v>49.619722222222222</v>
          </cell>
          <cell r="CV12">
            <v>12.651944444444444</v>
          </cell>
          <cell r="CW12">
            <v>20.064166666666665</v>
          </cell>
          <cell r="CX12">
            <v>66.714722222222221</v>
          </cell>
          <cell r="CY12">
            <v>14.966666666666665</v>
          </cell>
          <cell r="CZ12">
            <v>7.7491666666666683</v>
          </cell>
          <cell r="DA12">
            <v>9.3711111111111105</v>
          </cell>
          <cell r="DB12">
            <v>0.86583333333333334</v>
          </cell>
          <cell r="DC12">
            <v>12.945555555555556</v>
          </cell>
          <cell r="DD12">
            <v>8.0308333333333337</v>
          </cell>
          <cell r="DE12">
            <v>2.2549999999999999</v>
          </cell>
          <cell r="DF12">
            <v>0</v>
          </cell>
          <cell r="DG12">
            <v>0</v>
          </cell>
          <cell r="DH12">
            <v>16.610833333333332</v>
          </cell>
          <cell r="DI12">
            <v>33.646111111111111</v>
          </cell>
          <cell r="DJ12">
            <v>12.666666666666668</v>
          </cell>
          <cell r="DK12">
            <v>12.740277777777777</v>
          </cell>
          <cell r="DL12">
            <v>0</v>
          </cell>
          <cell r="DM12">
            <v>0</v>
          </cell>
          <cell r="DN12">
            <v>198.56277777777777</v>
          </cell>
          <cell r="DO12">
            <v>464.91388888888883</v>
          </cell>
          <cell r="DP12">
            <v>1596.6247222222221</v>
          </cell>
          <cell r="DQ12">
            <v>69.819971944407968</v>
          </cell>
          <cell r="DR12">
            <v>4.3000000000000003E-2</v>
          </cell>
          <cell r="DS12">
            <v>1693.5402497213374</v>
          </cell>
          <cell r="DT12">
            <v>63.896944444444451</v>
          </cell>
          <cell r="DU12">
            <v>27.095555554707278</v>
          </cell>
          <cell r="DV12">
            <v>100.31</v>
          </cell>
          <cell r="DW12">
            <v>5.9230951267030971E-2</v>
          </cell>
          <cell r="DX12">
            <v>9624.9024399999998</v>
          </cell>
          <cell r="DY12">
            <v>0</v>
          </cell>
          <cell r="DZ12">
            <v>0</v>
          </cell>
          <cell r="EA12">
            <v>0.27452190106812507</v>
          </cell>
          <cell r="EB12">
            <v>92.224600000000009</v>
          </cell>
          <cell r="EC12">
            <v>171402.40515252456</v>
          </cell>
          <cell r="ED12">
            <v>3787.4261360906185</v>
          </cell>
          <cell r="EE12">
            <v>226</v>
          </cell>
          <cell r="EF12">
            <v>7.1935103242585692</v>
          </cell>
          <cell r="EG12">
            <v>20.128888888888881</v>
          </cell>
          <cell r="EH12">
            <v>15.500110399646728</v>
          </cell>
          <cell r="EI12">
            <v>14.082059468361338</v>
          </cell>
          <cell r="EJ12">
            <v>28.685258964143426</v>
          </cell>
          <cell r="EK12">
            <v>16.740356761701477</v>
          </cell>
          <cell r="EL12">
            <v>15.170765456946977</v>
          </cell>
          <cell r="EM12">
            <v>167.70921386306003</v>
          </cell>
          <cell r="EN12">
            <v>513.60811415502428</v>
          </cell>
          <cell r="EO12">
            <v>167.29155008393954</v>
          </cell>
          <cell r="EP12">
            <v>86.283882984570482</v>
          </cell>
          <cell r="EQ12">
            <v>-459.00840612704138</v>
          </cell>
          <cell r="ER12">
            <v>-466.43144100611175</v>
          </cell>
          <cell r="ES12">
            <v>-435.57044958222542</v>
          </cell>
          <cell r="ET12">
            <v>2.1737451781821804</v>
          </cell>
          <cell r="EU12">
            <v>896.28458506541676</v>
          </cell>
          <cell r="EV12">
            <v>32.12833333333333</v>
          </cell>
          <cell r="EW12">
            <v>0</v>
          </cell>
        </row>
        <row r="13">
          <cell r="A13">
            <v>42141</v>
          </cell>
          <cell r="B13">
            <v>46</v>
          </cell>
          <cell r="C13" t="str">
            <v>Sun</v>
          </cell>
          <cell r="D13">
            <v>46818</v>
          </cell>
          <cell r="E13">
            <v>0</v>
          </cell>
          <cell r="F13">
            <v>1063</v>
          </cell>
          <cell r="G13">
            <v>3228</v>
          </cell>
          <cell r="H13">
            <v>5615</v>
          </cell>
          <cell r="I13">
            <v>2514</v>
          </cell>
          <cell r="J13">
            <v>246</v>
          </cell>
          <cell r="K13">
            <v>59484</v>
          </cell>
          <cell r="L13">
            <v>11</v>
          </cell>
          <cell r="M13">
            <v>59495</v>
          </cell>
          <cell r="N13">
            <v>759</v>
          </cell>
          <cell r="O13">
            <v>280</v>
          </cell>
          <cell r="P13">
            <v>7387</v>
          </cell>
          <cell r="Q13">
            <v>1396</v>
          </cell>
          <cell r="R13">
            <v>69</v>
          </cell>
          <cell r="S13">
            <v>32</v>
          </cell>
          <cell r="T13">
            <v>6</v>
          </cell>
          <cell r="U13">
            <v>1314</v>
          </cell>
          <cell r="V13">
            <v>10952</v>
          </cell>
          <cell r="W13">
            <v>1465</v>
          </cell>
          <cell r="X13">
            <v>1074</v>
          </cell>
          <cell r="Y13">
            <v>0</v>
          </cell>
          <cell r="Z13">
            <v>4</v>
          </cell>
          <cell r="AA13">
            <v>93</v>
          </cell>
          <cell r="AB13">
            <v>1171</v>
          </cell>
          <cell r="AC13">
            <v>29</v>
          </cell>
          <cell r="AD13">
            <v>226</v>
          </cell>
          <cell r="AE13">
            <v>21</v>
          </cell>
          <cell r="AF13">
            <v>0</v>
          </cell>
          <cell r="AG13">
            <v>0</v>
          </cell>
          <cell r="AH13">
            <v>0.93308847337787637</v>
          </cell>
          <cell r="AI13">
            <v>0.86972484053291477</v>
          </cell>
          <cell r="AJ13">
            <v>0.98724026629009487</v>
          </cell>
          <cell r="AK13">
            <v>174.65709986694355</v>
          </cell>
          <cell r="AL13">
            <v>0</v>
          </cell>
          <cell r="AM13">
            <v>4.639903167238249E-2</v>
          </cell>
          <cell r="AN13">
            <v>10.466528912747776</v>
          </cell>
          <cell r="AO13">
            <v>20.101705055339515</v>
          </cell>
          <cell r="AP13">
            <v>17.624886270092283</v>
          </cell>
          <cell r="AQ13">
            <v>13.621149197297466</v>
          </cell>
          <cell r="AR13">
            <v>40.603412969283276</v>
          </cell>
          <cell r="AS13">
            <v>14.28382650416256</v>
          </cell>
          <cell r="AT13">
            <v>81.326919615081209</v>
          </cell>
          <cell r="AU13">
            <v>188.93189475903822</v>
          </cell>
          <cell r="AV13">
            <v>0.4304562748328159</v>
          </cell>
          <cell r="AW13">
            <v>0.59795870936898099</v>
          </cell>
          <cell r="AX13">
            <v>46.625253969308552</v>
          </cell>
          <cell r="BF13">
            <v>26</v>
          </cell>
          <cell r="BG13">
            <v>49.110277777748799</v>
          </cell>
          <cell r="BH13">
            <v>660.2613888889008</v>
          </cell>
          <cell r="BI13">
            <v>8.3347222222801705</v>
          </cell>
          <cell r="BJ13">
            <v>743.70638888892984</v>
          </cell>
          <cell r="BK13">
            <v>314.8436111111111</v>
          </cell>
          <cell r="BL13">
            <v>293.77694444444444</v>
          </cell>
          <cell r="BM13">
            <v>268.05666666666667</v>
          </cell>
          <cell r="BN13">
            <v>247.74055555555557</v>
          </cell>
          <cell r="BO13">
            <v>0</v>
          </cell>
          <cell r="BP13">
            <v>0</v>
          </cell>
          <cell r="BQ13">
            <v>3.7530555555555556</v>
          </cell>
          <cell r="BR13">
            <v>3.6724999999999999</v>
          </cell>
          <cell r="BS13">
            <v>6.9325000000000001</v>
          </cell>
          <cell r="BT13">
            <v>7.4458333333333337</v>
          </cell>
          <cell r="BU13">
            <v>36.101388888888891</v>
          </cell>
          <cell r="BV13">
            <v>34.918055555555554</v>
          </cell>
          <cell r="BW13">
            <v>26.751944444444444</v>
          </cell>
          <cell r="BX13">
            <v>13.929166666666667</v>
          </cell>
          <cell r="BY13">
            <v>12.822777777777778</v>
          </cell>
          <cell r="BZ13">
            <v>10.946388888888889</v>
          </cell>
          <cell r="CA13">
            <v>107.55333333333333</v>
          </cell>
          <cell r="CB13">
            <v>0</v>
          </cell>
          <cell r="CC13">
            <v>0</v>
          </cell>
          <cell r="CD13">
            <v>81.980833333333322</v>
          </cell>
          <cell r="CE13">
            <v>71.506666666666675</v>
          </cell>
          <cell r="CF13">
            <v>76.676111111111112</v>
          </cell>
          <cell r="CG13">
            <v>67.463611111111121</v>
          </cell>
          <cell r="CH13">
            <v>0</v>
          </cell>
          <cell r="CI13">
            <v>0</v>
          </cell>
          <cell r="CJ13">
            <v>0.46333333333333332</v>
          </cell>
          <cell r="CK13">
            <v>0.15388888888888888</v>
          </cell>
          <cell r="CL13">
            <v>4.8413888888888881</v>
          </cell>
          <cell r="CM13">
            <v>3.8891666666666662</v>
          </cell>
          <cell r="CN13">
            <v>0</v>
          </cell>
          <cell r="CO13">
            <v>531.1297222222222</v>
          </cell>
          <cell r="CP13">
            <v>81.231388888888887</v>
          </cell>
          <cell r="CQ13">
            <v>0</v>
          </cell>
          <cell r="CR13">
            <v>5.5175000000000001</v>
          </cell>
          <cell r="CS13">
            <v>7.6330555555555559</v>
          </cell>
          <cell r="CT13">
            <v>0</v>
          </cell>
          <cell r="CU13">
            <v>13.75138888888889</v>
          </cell>
          <cell r="CV13">
            <v>18.687222222222221</v>
          </cell>
          <cell r="CW13">
            <v>1.3341666666666667</v>
          </cell>
          <cell r="CX13">
            <v>29.929444444444442</v>
          </cell>
          <cell r="CY13">
            <v>0.78333333333333333</v>
          </cell>
          <cell r="CZ13">
            <v>9.6111111111111105E-2</v>
          </cell>
          <cell r="DA13">
            <v>1.9094444444444445</v>
          </cell>
          <cell r="DB13">
            <v>0</v>
          </cell>
          <cell r="DC13">
            <v>2.8883333333333332</v>
          </cell>
          <cell r="DD13">
            <v>3.3333333333333333E-2</v>
          </cell>
          <cell r="DE13">
            <v>0</v>
          </cell>
          <cell r="DF13">
            <v>0</v>
          </cell>
          <cell r="DG13">
            <v>0</v>
          </cell>
          <cell r="DH13">
            <v>5.7480555555555553</v>
          </cell>
          <cell r="DI13">
            <v>9.5452777777777786</v>
          </cell>
          <cell r="DJ13">
            <v>1.9136111111111112</v>
          </cell>
          <cell r="DK13">
            <v>1.7222222222222222E-2</v>
          </cell>
          <cell r="DL13">
            <v>6.8458333333333332</v>
          </cell>
          <cell r="DM13">
            <v>0</v>
          </cell>
          <cell r="DN13">
            <v>59.71</v>
          </cell>
          <cell r="DO13">
            <v>187.86472222222224</v>
          </cell>
          <cell r="DP13">
            <v>718.99444444444441</v>
          </cell>
          <cell r="DQ13">
            <v>31.450988333335093</v>
          </cell>
          <cell r="DR13">
            <v>4.3000000000000003E-2</v>
          </cell>
          <cell r="DS13">
            <v>762.86932166670931</v>
          </cell>
          <cell r="DT13">
            <v>21.559166666666666</v>
          </cell>
          <cell r="DU13">
            <v>12.423888888929785</v>
          </cell>
          <cell r="DV13">
            <v>27.55</v>
          </cell>
          <cell r="DW13">
            <v>3.6113655664916547E-2</v>
          </cell>
          <cell r="DX13">
            <v>1156.4882500000001</v>
          </cell>
          <cell r="DY13">
            <v>97.55</v>
          </cell>
          <cell r="DZ13">
            <v>1755.9</v>
          </cell>
          <cell r="EA13">
            <v>0.24626068565947476</v>
          </cell>
          <cell r="EB13">
            <v>45.075000000000003</v>
          </cell>
          <cell r="EC13">
            <v>35568.975868104462</v>
          </cell>
          <cell r="ED13">
            <v>346.23982639131083</v>
          </cell>
          <cell r="EE13">
            <v>93</v>
          </cell>
          <cell r="EF13">
            <v>8.0154121864063139</v>
          </cell>
          <cell r="EG13">
            <v>1.0419444444444435</v>
          </cell>
          <cell r="EH13">
            <v>20.154625433217827</v>
          </cell>
          <cell r="EI13">
            <v>14.006970155850366</v>
          </cell>
          <cell r="EJ13">
            <v>0</v>
          </cell>
          <cell r="EK13">
            <v>8.6330935251798557</v>
          </cell>
          <cell r="EL13">
            <v>19.209363704171214</v>
          </cell>
          <cell r="EM13">
            <v>283.23588187402856</v>
          </cell>
          <cell r="EN13">
            <v>465.63288856833771</v>
          </cell>
          <cell r="EO13">
            <v>155.53418227984457</v>
          </cell>
          <cell r="EP13">
            <v>507.85715545181404</v>
          </cell>
          <cell r="EQ13">
            <v>351.70693054697108</v>
          </cell>
          <cell r="ER13">
            <v>388.35013490777811</v>
          </cell>
          <cell r="ES13">
            <v>11.270842944018966</v>
          </cell>
          <cell r="ET13">
            <v>-0.2410595564557273</v>
          </cell>
          <cell r="EU13">
            <v>-119.74982732308011</v>
          </cell>
          <cell r="EV13">
            <v>10.654999999999999</v>
          </cell>
          <cell r="EW13">
            <v>2.8716666666666666</v>
          </cell>
        </row>
        <row r="14">
          <cell r="A14">
            <v>42142</v>
          </cell>
          <cell r="B14">
            <v>47</v>
          </cell>
          <cell r="C14" t="str">
            <v>Mon</v>
          </cell>
          <cell r="D14">
            <v>117077</v>
          </cell>
          <cell r="E14">
            <v>4116</v>
          </cell>
          <cell r="F14">
            <v>5019</v>
          </cell>
          <cell r="G14">
            <v>10066</v>
          </cell>
          <cell r="H14">
            <v>2389</v>
          </cell>
          <cell r="I14">
            <v>11765</v>
          </cell>
          <cell r="J14">
            <v>534</v>
          </cell>
          <cell r="K14">
            <v>150966</v>
          </cell>
          <cell r="L14">
            <v>12</v>
          </cell>
          <cell r="M14">
            <v>150978</v>
          </cell>
          <cell r="N14">
            <v>1659</v>
          </cell>
          <cell r="O14">
            <v>2870</v>
          </cell>
          <cell r="P14">
            <v>177910</v>
          </cell>
          <cell r="Q14">
            <v>2180</v>
          </cell>
          <cell r="R14">
            <v>93</v>
          </cell>
          <cell r="S14">
            <v>175</v>
          </cell>
          <cell r="T14">
            <v>6</v>
          </cell>
          <cell r="U14">
            <v>2108</v>
          </cell>
          <cell r="V14">
            <v>11318</v>
          </cell>
          <cell r="W14">
            <v>2273</v>
          </cell>
          <cell r="X14">
            <v>2605</v>
          </cell>
          <cell r="Y14">
            <v>1</v>
          </cell>
          <cell r="Z14">
            <v>19</v>
          </cell>
          <cell r="AA14">
            <v>187</v>
          </cell>
          <cell r="AB14">
            <v>2812</v>
          </cell>
          <cell r="AC14">
            <v>112</v>
          </cell>
          <cell r="AD14">
            <v>2475</v>
          </cell>
          <cell r="AE14">
            <v>261</v>
          </cell>
          <cell r="AF14">
            <v>0</v>
          </cell>
          <cell r="AG14">
            <v>0</v>
          </cell>
          <cell r="AH14">
            <v>1.138000669498185</v>
          </cell>
          <cell r="AI14">
            <v>1.213034225642831</v>
          </cell>
          <cell r="AJ14">
            <v>0.98901077063709708</v>
          </cell>
          <cell r="AK14">
            <v>226.4746229920448</v>
          </cell>
          <cell r="AL14">
            <v>214.03128656237814</v>
          </cell>
          <cell r="AM14">
            <v>8.146867506590888E-2</v>
          </cell>
          <cell r="AN14">
            <v>16.328414158878061</v>
          </cell>
          <cell r="AO14">
            <v>39.411948701908038</v>
          </cell>
          <cell r="AP14">
            <v>24.041574925527783</v>
          </cell>
          <cell r="AQ14">
            <v>14.516953121673598</v>
          </cell>
          <cell r="AR14">
            <v>66.417069951605811</v>
          </cell>
          <cell r="AS14">
            <v>20.071775552691584</v>
          </cell>
          <cell r="AT14">
            <v>84.086496776630241</v>
          </cell>
          <cell r="AU14">
            <v>258.05479913867396</v>
          </cell>
          <cell r="AV14">
            <v>0.32584744425327927</v>
          </cell>
          <cell r="AW14">
            <v>0.58673538913406109</v>
          </cell>
          <cell r="AX14">
            <v>47.302515251348154</v>
          </cell>
          <cell r="BF14">
            <v>168.495</v>
          </cell>
          <cell r="BG14">
            <v>453.01694444280452</v>
          </cell>
          <cell r="BH14">
            <v>1228.6097222225424</v>
          </cell>
          <cell r="BI14">
            <v>61.985277777965337</v>
          </cell>
          <cell r="BJ14">
            <v>1912.1069444433124</v>
          </cell>
          <cell r="BK14">
            <v>585.01527777777778</v>
          </cell>
          <cell r="BL14">
            <v>665.74777777777786</v>
          </cell>
          <cell r="BM14">
            <v>516.95416666666654</v>
          </cell>
          <cell r="BN14">
            <v>600.92527777777786</v>
          </cell>
          <cell r="BO14">
            <v>19.230833333333333</v>
          </cell>
          <cell r="BP14">
            <v>20.189722222222223</v>
          </cell>
          <cell r="BQ14">
            <v>18.341944444444444</v>
          </cell>
          <cell r="BR14">
            <v>16.326111111111111</v>
          </cell>
          <cell r="BS14">
            <v>14.618888888888893</v>
          </cell>
          <cell r="BT14">
            <v>12.8825</v>
          </cell>
          <cell r="BU14">
            <v>15.869444444444444</v>
          </cell>
          <cell r="BV14">
            <v>15.424166666666666</v>
          </cell>
          <cell r="BW14">
            <v>175.76722222222222</v>
          </cell>
          <cell r="BX14">
            <v>72.820555555555558</v>
          </cell>
          <cell r="BY14">
            <v>102.94666666666666</v>
          </cell>
          <cell r="BZ14">
            <v>130.75444444444446</v>
          </cell>
          <cell r="CA14">
            <v>156.57555555555555</v>
          </cell>
          <cell r="CB14">
            <v>0</v>
          </cell>
          <cell r="CC14">
            <v>0</v>
          </cell>
          <cell r="CD14">
            <v>140.09722222222223</v>
          </cell>
          <cell r="CE14">
            <v>164.06611111111113</v>
          </cell>
          <cell r="CF14">
            <v>128.56222222222223</v>
          </cell>
          <cell r="CG14">
            <v>154.5602777777778</v>
          </cell>
          <cell r="CH14">
            <v>3.4444444444444444E-2</v>
          </cell>
          <cell r="CI14">
            <v>3.888888888888889E-2</v>
          </cell>
          <cell r="CJ14">
            <v>0.7824999999999992</v>
          </cell>
          <cell r="CK14">
            <v>1.1430555555555557</v>
          </cell>
          <cell r="CL14">
            <v>10.718055555555555</v>
          </cell>
          <cell r="CM14">
            <v>8.3238888888888898</v>
          </cell>
          <cell r="CN14">
            <v>0</v>
          </cell>
          <cell r="CO14">
            <v>1057.4552777777778</v>
          </cell>
          <cell r="CP14">
            <v>298.43972222222226</v>
          </cell>
          <cell r="CQ14">
            <v>13.863611111111112</v>
          </cell>
          <cell r="CR14">
            <v>32.610277777777775</v>
          </cell>
          <cell r="CS14">
            <v>21.404722222222222</v>
          </cell>
          <cell r="CT14">
            <v>0</v>
          </cell>
          <cell r="CU14">
            <v>31.987222222222222</v>
          </cell>
          <cell r="CV14">
            <v>41.82277777777778</v>
          </cell>
          <cell r="CW14">
            <v>39.591944444444444</v>
          </cell>
          <cell r="CX14">
            <v>86.873611111111103</v>
          </cell>
          <cell r="CY14">
            <v>18.083333333333336</v>
          </cell>
          <cell r="CZ14">
            <v>8.0261111111111134</v>
          </cell>
          <cell r="DA14">
            <v>7.6627777777777775</v>
          </cell>
          <cell r="DB14">
            <v>0</v>
          </cell>
          <cell r="DC14">
            <v>1.5838888888888889</v>
          </cell>
          <cell r="DD14">
            <v>8.7222222222222229E-2</v>
          </cell>
          <cell r="DE14">
            <v>6.0661111111111108</v>
          </cell>
          <cell r="DF14">
            <v>0.19388888888888889</v>
          </cell>
          <cell r="DG14">
            <v>0</v>
          </cell>
          <cell r="DH14">
            <v>28.198055555555555</v>
          </cell>
          <cell r="DI14">
            <v>34.466666666666669</v>
          </cell>
          <cell r="DJ14">
            <v>12.000555555555556</v>
          </cell>
          <cell r="DK14">
            <v>5.9461111111111116</v>
          </cell>
          <cell r="DL14">
            <v>8.0441666666666674</v>
          </cell>
          <cell r="DM14">
            <v>0</v>
          </cell>
          <cell r="DN14">
            <v>217.23249999999999</v>
          </cell>
          <cell r="DO14">
            <v>696.95277777777778</v>
          </cell>
          <cell r="DP14">
            <v>1754.4080555555556</v>
          </cell>
          <cell r="DQ14">
            <v>77.200718888840186</v>
          </cell>
          <cell r="DR14">
            <v>4.2999999999999983E-2</v>
          </cell>
          <cell r="DS14">
            <v>1872.5662744432636</v>
          </cell>
          <cell r="DT14">
            <v>112.88472222222222</v>
          </cell>
          <cell r="DU14">
            <v>40.957499998867796</v>
          </cell>
          <cell r="DV14">
            <v>158.11000000000001</v>
          </cell>
          <cell r="DW14">
            <v>8.4434928770148854E-2</v>
          </cell>
          <cell r="DX14">
            <v>6777.0443799999994</v>
          </cell>
          <cell r="DY14">
            <v>0</v>
          </cell>
          <cell r="DZ14">
            <v>0</v>
          </cell>
          <cell r="EA14">
            <v>0.37219124753541244</v>
          </cell>
          <cell r="EB14">
            <v>44.0212</v>
          </cell>
          <cell r="EC14">
            <v>88577.094756012666</v>
          </cell>
          <cell r="ED14">
            <v>2666.0589205637316</v>
          </cell>
          <cell r="EE14">
            <v>295</v>
          </cell>
          <cell r="EF14">
            <v>8.3303389828205692</v>
          </cell>
          <cell r="EG14">
            <v>20.718888888888902</v>
          </cell>
          <cell r="EH14">
            <v>12.597200622083973</v>
          </cell>
          <cell r="EI14">
            <v>20.262562010613102</v>
          </cell>
          <cell r="EJ14">
            <v>29.032258064516128</v>
          </cell>
          <cell r="EK14">
            <v>24.281150159744435</v>
          </cell>
          <cell r="EL14">
            <v>17.447194505636908</v>
          </cell>
          <cell r="EM14">
            <v>273.63511078129972</v>
          </cell>
          <cell r="EN14">
            <v>688.56122216310689</v>
          </cell>
          <cell r="EO14">
            <v>150.54087169613163</v>
          </cell>
          <cell r="EP14">
            <v>-10453.138609955353</v>
          </cell>
          <cell r="EQ14">
            <v>-2519.6148610886221</v>
          </cell>
          <cell r="ER14">
            <v>-613.3592484828539</v>
          </cell>
          <cell r="ES14">
            <v>-3469.448773093497</v>
          </cell>
          <cell r="ET14">
            <v>-0.34592732053058528</v>
          </cell>
          <cell r="EU14">
            <v>-400.51681290871318</v>
          </cell>
          <cell r="EV14">
            <v>7.5086111111111107</v>
          </cell>
          <cell r="EW14">
            <v>0.3372222222222222</v>
          </cell>
        </row>
        <row r="15">
          <cell r="A15">
            <v>42143</v>
          </cell>
          <cell r="B15">
            <v>47</v>
          </cell>
          <cell r="C15" t="str">
            <v>Tue</v>
          </cell>
          <cell r="D15">
            <v>103793</v>
          </cell>
          <cell r="E15">
            <v>2461</v>
          </cell>
          <cell r="F15">
            <v>3632</v>
          </cell>
          <cell r="G15">
            <v>15963</v>
          </cell>
          <cell r="H15">
            <v>6086</v>
          </cell>
          <cell r="I15">
            <v>14516</v>
          </cell>
          <cell r="J15">
            <v>1647</v>
          </cell>
          <cell r="K15">
            <v>148098</v>
          </cell>
          <cell r="L15">
            <v>13</v>
          </cell>
          <cell r="M15">
            <v>148111</v>
          </cell>
          <cell r="N15">
            <v>2401</v>
          </cell>
          <cell r="O15">
            <v>3331</v>
          </cell>
          <cell r="P15">
            <v>191562</v>
          </cell>
          <cell r="Q15">
            <v>2638</v>
          </cell>
          <cell r="R15">
            <v>63</v>
          </cell>
          <cell r="S15">
            <v>138</v>
          </cell>
          <cell r="T15">
            <v>9</v>
          </cell>
          <cell r="U15">
            <v>2445</v>
          </cell>
          <cell r="V15">
            <v>13757</v>
          </cell>
          <cell r="W15">
            <v>2701</v>
          </cell>
          <cell r="X15">
            <v>2542</v>
          </cell>
          <cell r="Y15">
            <v>10</v>
          </cell>
          <cell r="Z15">
            <v>31</v>
          </cell>
          <cell r="AA15">
            <v>232</v>
          </cell>
          <cell r="AB15">
            <v>2815</v>
          </cell>
          <cell r="AC15">
            <v>55</v>
          </cell>
          <cell r="AD15">
            <v>2911</v>
          </cell>
          <cell r="AE15">
            <v>304</v>
          </cell>
          <cell r="AF15">
            <v>0</v>
          </cell>
          <cell r="AG15">
            <v>0</v>
          </cell>
          <cell r="AH15">
            <v>0.94584737365349003</v>
          </cell>
          <cell r="AI15">
            <v>0.91628946523579269</v>
          </cell>
          <cell r="AJ15">
            <v>0.98378776215749031</v>
          </cell>
          <cell r="AK15">
            <v>176.36290691801932</v>
          </cell>
          <cell r="AL15">
            <v>165.56905251354888</v>
          </cell>
          <cell r="AM15">
            <v>0.10913719293981013</v>
          </cell>
          <cell r="AN15">
            <v>14.031253108051976</v>
          </cell>
          <cell r="AO15">
            <v>34.655099168561989</v>
          </cell>
          <cell r="AP15">
            <v>20.604473386183464</v>
          </cell>
          <cell r="AQ15">
            <v>12.420246703530413</v>
          </cell>
          <cell r="AR15">
            <v>54.830803406145868</v>
          </cell>
          <cell r="AS15">
            <v>14.162750038781954</v>
          </cell>
          <cell r="AT15">
            <v>66.139242626183062</v>
          </cell>
          <cell r="AU15">
            <v>218.21360877941405</v>
          </cell>
          <cell r="AV15">
            <v>0.30309403247641326</v>
          </cell>
          <cell r="AW15">
            <v>0.73896344556792803</v>
          </cell>
          <cell r="AX15">
            <v>46.859523123966838</v>
          </cell>
          <cell r="BF15">
            <v>192.495</v>
          </cell>
          <cell r="BG15">
            <v>348.35305555575144</v>
          </cell>
          <cell r="BH15">
            <v>1782.9419444456134</v>
          </cell>
          <cell r="BI15">
            <v>0</v>
          </cell>
          <cell r="BJ15">
            <v>2323.7900000013651</v>
          </cell>
          <cell r="BK15">
            <v>678.68361111111119</v>
          </cell>
          <cell r="BL15">
            <v>641.93111111111114</v>
          </cell>
          <cell r="BM15">
            <v>588.5194444444445</v>
          </cell>
          <cell r="BN15">
            <v>558.96583333333331</v>
          </cell>
          <cell r="BO15">
            <v>14.863888888888889</v>
          </cell>
          <cell r="BP15">
            <v>12.3225</v>
          </cell>
          <cell r="BQ15">
            <v>17.168888888888887</v>
          </cell>
          <cell r="BR15">
            <v>12.607777777777779</v>
          </cell>
          <cell r="BS15">
            <v>13.046111111111113</v>
          </cell>
          <cell r="BT15">
            <v>16.950555555555557</v>
          </cell>
          <cell r="BU15">
            <v>45.085277777777776</v>
          </cell>
          <cell r="BV15">
            <v>41.084444444444443</v>
          </cell>
          <cell r="BW15">
            <v>237.39861111111111</v>
          </cell>
          <cell r="BX15">
            <v>96.118611111111107</v>
          </cell>
          <cell r="BY15">
            <v>141.28</v>
          </cell>
          <cell r="BZ15">
            <v>151.7188888888889</v>
          </cell>
          <cell r="CA15">
            <v>217.4675</v>
          </cell>
          <cell r="CB15">
            <v>0</v>
          </cell>
          <cell r="CC15">
            <v>0</v>
          </cell>
          <cell r="CD15">
            <v>198.76083333333332</v>
          </cell>
          <cell r="CE15">
            <v>159.85694444444445</v>
          </cell>
          <cell r="CF15">
            <v>180.88888888888889</v>
          </cell>
          <cell r="CG15">
            <v>147.48055555555555</v>
          </cell>
          <cell r="CH15">
            <v>0.71055555555555561</v>
          </cell>
          <cell r="CI15">
            <v>0.43305555555555558</v>
          </cell>
          <cell r="CJ15">
            <v>1.3827777777777779</v>
          </cell>
          <cell r="CK15">
            <v>1.5113888888888889</v>
          </cell>
          <cell r="CL15">
            <v>15.778611111111111</v>
          </cell>
          <cell r="CM15">
            <v>10.431944444444445</v>
          </cell>
          <cell r="CN15">
            <v>0</v>
          </cell>
          <cell r="CO15">
            <v>1332.3105555555555</v>
          </cell>
          <cell r="CP15">
            <v>379.89027777777778</v>
          </cell>
          <cell r="CQ15">
            <v>31.514166666666668</v>
          </cell>
          <cell r="CR15">
            <v>48.122500000000002</v>
          </cell>
          <cell r="CS15">
            <v>33.233055555555552</v>
          </cell>
          <cell r="CT15">
            <v>0</v>
          </cell>
          <cell r="CU15">
            <v>60.891111111111115</v>
          </cell>
          <cell r="CV15">
            <v>40.057499999999997</v>
          </cell>
          <cell r="CW15">
            <v>39.246388888888895</v>
          </cell>
          <cell r="CX15">
            <v>82.297222222222217</v>
          </cell>
          <cell r="CY15">
            <v>8.9333333333333318</v>
          </cell>
          <cell r="CZ15">
            <v>12.08805555555556</v>
          </cell>
          <cell r="DA15">
            <v>5.246666666666667</v>
          </cell>
          <cell r="DB15">
            <v>0</v>
          </cell>
          <cell r="DC15">
            <v>2.0213888888888887</v>
          </cell>
          <cell r="DD15">
            <v>16.491388888888888</v>
          </cell>
          <cell r="DE15">
            <v>32.410555555555554</v>
          </cell>
          <cell r="DF15">
            <v>3.6111111111111109E-3</v>
          </cell>
          <cell r="DG15">
            <v>0</v>
          </cell>
          <cell r="DH15">
            <v>22.694722222222222</v>
          </cell>
          <cell r="DI15">
            <v>36.56722222222222</v>
          </cell>
          <cell r="DJ15">
            <v>13.813611111111111</v>
          </cell>
          <cell r="DK15">
            <v>7.6261111111111113</v>
          </cell>
          <cell r="DL15">
            <v>0</v>
          </cell>
          <cell r="DM15">
            <v>0</v>
          </cell>
          <cell r="DN15">
            <v>240.19388888888892</v>
          </cell>
          <cell r="DO15">
            <v>873.14888888888891</v>
          </cell>
          <cell r="DP15">
            <v>2205.4594444444447</v>
          </cell>
          <cell r="DQ15">
            <v>96.284955000058687</v>
          </cell>
          <cell r="DR15">
            <v>4.2999999999999997E-2</v>
          </cell>
          <cell r="DS15">
            <v>2335.4699550014238</v>
          </cell>
          <cell r="DT15">
            <v>98.948888888888888</v>
          </cell>
          <cell r="DU15">
            <v>33.725555556920476</v>
          </cell>
          <cell r="DV15">
            <v>160.91999999999999</v>
          </cell>
          <cell r="DW15">
            <v>6.8902620500592954E-2</v>
          </cell>
          <cell r="DX15">
            <v>6979.1436899999999</v>
          </cell>
          <cell r="DY15">
            <v>0</v>
          </cell>
          <cell r="DZ15">
            <v>0</v>
          </cell>
          <cell r="EA15">
            <v>0.37386432097704148</v>
          </cell>
          <cell r="EB15">
            <v>44.96</v>
          </cell>
          <cell r="EC15">
            <v>109439.00836171901</v>
          </cell>
          <cell r="ED15">
            <v>0</v>
          </cell>
          <cell r="EE15">
            <v>271</v>
          </cell>
          <cell r="EF15">
            <v>7.4669126694288872</v>
          </cell>
          <cell r="EG15">
            <v>18.96</v>
          </cell>
          <cell r="EH15">
            <v>16.033755274261608</v>
          </cell>
          <cell r="EI15">
            <v>14.052825552825553</v>
          </cell>
          <cell r="EJ15">
            <v>14.073494917904611</v>
          </cell>
          <cell r="EK15">
            <v>22.418642024909602</v>
          </cell>
          <cell r="EL15">
            <v>14.703448761509074</v>
          </cell>
          <cell r="EM15">
            <v>211.54543101216674</v>
          </cell>
          <cell r="EN15">
            <v>1223.5830175020226</v>
          </cell>
          <cell r="EO15">
            <v>134.98863265293548</v>
          </cell>
          <cell r="EP15">
            <v>-4891.2079238705237</v>
          </cell>
          <cell r="EQ15">
            <v>-1238.7937505665659</v>
          </cell>
          <cell r="ER15">
            <v>718.04148038645917</v>
          </cell>
          <cell r="ES15">
            <v>-450.03767435433542</v>
          </cell>
          <cell r="ET15">
            <v>2.2370253261158268E-2</v>
          </cell>
          <cell r="EU15">
            <v>57.258289319652448</v>
          </cell>
          <cell r="EV15">
            <v>23.722777777777779</v>
          </cell>
          <cell r="EW15">
            <v>4.3569444444444443</v>
          </cell>
        </row>
        <row r="16">
          <cell r="A16">
            <v>42144</v>
          </cell>
          <cell r="B16">
            <v>47</v>
          </cell>
          <cell r="C16" t="str">
            <v>Wed</v>
          </cell>
          <cell r="D16">
            <v>114136</v>
          </cell>
          <cell r="E16">
            <v>4089</v>
          </cell>
          <cell r="F16">
            <v>3462</v>
          </cell>
          <cell r="G16">
            <v>9049</v>
          </cell>
          <cell r="H16">
            <v>7164</v>
          </cell>
          <cell r="I16">
            <v>9035</v>
          </cell>
          <cell r="J16">
            <v>1121</v>
          </cell>
          <cell r="K16">
            <v>148056</v>
          </cell>
          <cell r="L16">
            <v>14</v>
          </cell>
          <cell r="M16">
            <v>148070</v>
          </cell>
          <cell r="N16">
            <v>1160</v>
          </cell>
          <cell r="O16">
            <v>3245</v>
          </cell>
          <cell r="P16">
            <v>187724</v>
          </cell>
          <cell r="Q16">
            <v>2503</v>
          </cell>
          <cell r="R16">
            <v>48</v>
          </cell>
          <cell r="S16">
            <v>130</v>
          </cell>
          <cell r="T16">
            <v>13</v>
          </cell>
          <cell r="U16">
            <v>2296</v>
          </cell>
          <cell r="V16">
            <v>15843</v>
          </cell>
          <cell r="W16">
            <v>2551</v>
          </cell>
          <cell r="X16">
            <v>2618</v>
          </cell>
          <cell r="Y16">
            <v>12</v>
          </cell>
          <cell r="Z16">
            <v>63</v>
          </cell>
          <cell r="AA16">
            <v>232</v>
          </cell>
          <cell r="AB16">
            <v>2925</v>
          </cell>
          <cell r="AC16">
            <v>54</v>
          </cell>
          <cell r="AD16">
            <v>2776</v>
          </cell>
          <cell r="AE16">
            <v>217</v>
          </cell>
          <cell r="AF16">
            <v>0</v>
          </cell>
          <cell r="AG16">
            <v>0</v>
          </cell>
          <cell r="AH16">
            <v>0.9091617361165929</v>
          </cell>
          <cell r="AI16">
            <v>0.95726597274968495</v>
          </cell>
          <cell r="AJ16">
            <v>0.99216512670881285</v>
          </cell>
          <cell r="AK16">
            <v>175.38653028087313</v>
          </cell>
          <cell r="AL16">
            <v>172.54984703027745</v>
          </cell>
          <cell r="AM16">
            <v>6.8595666504565833E-2</v>
          </cell>
          <cell r="AN16">
            <v>14.725364762234898</v>
          </cell>
          <cell r="AO16">
            <v>33.79171897508288</v>
          </cell>
          <cell r="AP16">
            <v>22.326130034694689</v>
          </cell>
          <cell r="AQ16">
            <v>11.514850591315339</v>
          </cell>
          <cell r="AR16">
            <v>58.038416307330458</v>
          </cell>
          <cell r="AS16">
            <v>14.410523377071254</v>
          </cell>
          <cell r="AT16">
            <v>63.656142255880987</v>
          </cell>
          <cell r="AU16">
            <v>195.69278894430849</v>
          </cell>
          <cell r="AV16">
            <v>0.32528609050585233</v>
          </cell>
          <cell r="AW16">
            <v>0.76199237216980731</v>
          </cell>
          <cell r="AX16">
            <v>46.50574769006468</v>
          </cell>
          <cell r="BF16">
            <v>198.995</v>
          </cell>
          <cell r="BG16">
            <v>473.27527777798525</v>
          </cell>
          <cell r="BH16">
            <v>1758.1949999998778</v>
          </cell>
          <cell r="BI16">
            <v>0</v>
          </cell>
          <cell r="BJ16">
            <v>2430.4652777778633</v>
          </cell>
          <cell r="BK16">
            <v>756.57361111111118</v>
          </cell>
          <cell r="BL16">
            <v>687.84777777777788</v>
          </cell>
          <cell r="BM16">
            <v>650.76833333333332</v>
          </cell>
          <cell r="BN16">
            <v>588.81416666666667</v>
          </cell>
          <cell r="BO16">
            <v>23.697500000000002</v>
          </cell>
          <cell r="BP16">
            <v>19.905000000000001</v>
          </cell>
          <cell r="BQ16">
            <v>14.688888888888888</v>
          </cell>
          <cell r="BR16">
            <v>12.581388888888888</v>
          </cell>
          <cell r="BS16">
            <v>16.928333333333327</v>
          </cell>
          <cell r="BT16">
            <v>16.443055555555556</v>
          </cell>
          <cell r="BU16">
            <v>50.490555555555552</v>
          </cell>
          <cell r="BV16">
            <v>50.104166666666664</v>
          </cell>
          <cell r="BW16">
            <v>220.36805555555554</v>
          </cell>
          <cell r="BX16">
            <v>96.029444444444437</v>
          </cell>
          <cell r="BY16">
            <v>124.33861111111109</v>
          </cell>
          <cell r="BZ16">
            <v>142.25333333333336</v>
          </cell>
          <cell r="CA16">
            <v>221.54</v>
          </cell>
          <cell r="CB16">
            <v>0</v>
          </cell>
          <cell r="CC16">
            <v>0</v>
          </cell>
          <cell r="CD16">
            <v>202.97666666666669</v>
          </cell>
          <cell r="CE16">
            <v>171.07444444444442</v>
          </cell>
          <cell r="CF16">
            <v>186.9025</v>
          </cell>
          <cell r="CG16">
            <v>159.59666666666666</v>
          </cell>
          <cell r="CH16">
            <v>0.57138888888888895</v>
          </cell>
          <cell r="CI16">
            <v>0.50166666666666671</v>
          </cell>
          <cell r="CJ16">
            <v>1.7280555555555557</v>
          </cell>
          <cell r="CK16">
            <v>1.08</v>
          </cell>
          <cell r="CL16">
            <v>13.77472222222222</v>
          </cell>
          <cell r="CM16">
            <v>9.8961111111111109</v>
          </cell>
          <cell r="CN16">
            <v>0</v>
          </cell>
          <cell r="CO16">
            <v>1401.458333333333</v>
          </cell>
          <cell r="CP16">
            <v>382.76249999999999</v>
          </cell>
          <cell r="CQ16">
            <v>30.929722222222221</v>
          </cell>
          <cell r="CR16">
            <v>54.395277777777778</v>
          </cell>
          <cell r="CS16">
            <v>38.680555555555557</v>
          </cell>
          <cell r="CT16">
            <v>0</v>
          </cell>
          <cell r="CU16">
            <v>49.052777777777777</v>
          </cell>
          <cell r="CV16">
            <v>48.866388888888892</v>
          </cell>
          <cell r="CW16">
            <v>34.244166666666672</v>
          </cell>
          <cell r="CX16">
            <v>83.505277777777792</v>
          </cell>
          <cell r="CY16">
            <v>11.133333333333333</v>
          </cell>
          <cell r="CZ16">
            <v>6.8594444444444447</v>
          </cell>
          <cell r="DA16">
            <v>4.7647222222222219</v>
          </cell>
          <cell r="DB16">
            <v>24.499166666666667</v>
          </cell>
          <cell r="DC16">
            <v>2.5113888888888889</v>
          </cell>
          <cell r="DD16">
            <v>6.4394444444444447</v>
          </cell>
          <cell r="DE16">
            <v>20.664166666666667</v>
          </cell>
          <cell r="DF16">
            <v>0</v>
          </cell>
          <cell r="DG16">
            <v>0</v>
          </cell>
          <cell r="DH16">
            <v>31.845833333333335</v>
          </cell>
          <cell r="DI16">
            <v>30.382222222222222</v>
          </cell>
          <cell r="DJ16">
            <v>15.503055555555555</v>
          </cell>
          <cell r="DK16">
            <v>4.2786111111111111</v>
          </cell>
          <cell r="DL16">
            <v>10.044166666666667</v>
          </cell>
          <cell r="DM16">
            <v>0</v>
          </cell>
          <cell r="DN16">
            <v>252.43083333333334</v>
          </cell>
          <cell r="DO16">
            <v>891.36222222222227</v>
          </cell>
          <cell r="DP16">
            <v>2292.8205555555551</v>
          </cell>
          <cell r="DQ16">
            <v>100.01246972222589</v>
          </cell>
          <cell r="DR16">
            <v>4.3000000000000003E-2</v>
          </cell>
          <cell r="DS16">
            <v>2425.8838586111997</v>
          </cell>
          <cell r="DT16">
            <v>107.64166666666667</v>
          </cell>
          <cell r="DU16">
            <v>33.050833333418694</v>
          </cell>
          <cell r="DV16">
            <v>198.71</v>
          </cell>
          <cell r="DW16">
            <v>8.1912412787049083E-2</v>
          </cell>
          <cell r="DX16">
            <v>8366.2764899999984</v>
          </cell>
          <cell r="DY16">
            <v>0</v>
          </cell>
          <cell r="DZ16">
            <v>0</v>
          </cell>
          <cell r="EA16">
            <v>0.3674381273687688</v>
          </cell>
          <cell r="EB16">
            <v>44.956200000000003</v>
          </cell>
          <cell r="EC16">
            <v>112817.542653973</v>
          </cell>
          <cell r="ED16">
            <v>0</v>
          </cell>
          <cell r="EE16">
            <v>277</v>
          </cell>
          <cell r="EF16">
            <v>7.1590252707766124</v>
          </cell>
          <cell r="EG16">
            <v>17.319722222222218</v>
          </cell>
          <cell r="EH16">
            <v>12.529069301214097</v>
          </cell>
          <cell r="EI16">
            <v>14.007303273096936</v>
          </cell>
          <cell r="EJ16">
            <v>21.001458434613514</v>
          </cell>
          <cell r="EK16">
            <v>36.457161228098371</v>
          </cell>
          <cell r="EL16">
            <v>16.842444897053785</v>
          </cell>
          <cell r="EM16">
            <v>235.68835098335856</v>
          </cell>
          <cell r="EN16">
            <v>534.54760263857452</v>
          </cell>
          <cell r="EO16">
            <v>141.88792183356625</v>
          </cell>
          <cell r="EP16">
            <v>-1031.2337065406762</v>
          </cell>
          <cell r="EQ16">
            <v>-1683.6672875914501</v>
          </cell>
          <cell r="ER16">
            <v>1442.8281707099206</v>
          </cell>
          <cell r="ES16">
            <v>-607.86244659523709</v>
          </cell>
          <cell r="ET16">
            <v>1.7738440275094747E-2</v>
          </cell>
          <cell r="EU16">
            <v>88.592694902125473</v>
          </cell>
          <cell r="EV16">
            <v>25.074444444444445</v>
          </cell>
          <cell r="EW16">
            <v>3.2716666666666665</v>
          </cell>
        </row>
        <row r="17">
          <cell r="A17">
            <v>42145</v>
          </cell>
          <cell r="B17">
            <v>47</v>
          </cell>
          <cell r="C17" t="str">
            <v>Thu</v>
          </cell>
          <cell r="D17">
            <v>138554</v>
          </cell>
          <cell r="E17">
            <v>2625</v>
          </cell>
          <cell r="F17">
            <v>4897</v>
          </cell>
          <cell r="G17">
            <v>8415</v>
          </cell>
          <cell r="H17">
            <v>11160</v>
          </cell>
          <cell r="I17">
            <v>13765</v>
          </cell>
          <cell r="J17">
            <v>1410</v>
          </cell>
          <cell r="K17">
            <v>180826</v>
          </cell>
          <cell r="L17">
            <v>15</v>
          </cell>
          <cell r="M17">
            <v>180841</v>
          </cell>
          <cell r="N17">
            <v>1615</v>
          </cell>
          <cell r="O17">
            <v>3511</v>
          </cell>
          <cell r="P17">
            <v>200044</v>
          </cell>
          <cell r="Q17">
            <v>2770</v>
          </cell>
          <cell r="R17">
            <v>18</v>
          </cell>
          <cell r="S17">
            <v>130</v>
          </cell>
          <cell r="T17">
            <v>9</v>
          </cell>
          <cell r="U17">
            <v>2511</v>
          </cell>
          <cell r="V17">
            <v>17962</v>
          </cell>
          <cell r="W17">
            <v>2788</v>
          </cell>
          <cell r="X17">
            <v>3230</v>
          </cell>
          <cell r="Y17">
            <v>14</v>
          </cell>
          <cell r="Z17">
            <v>40</v>
          </cell>
          <cell r="AA17">
            <v>300</v>
          </cell>
          <cell r="AB17">
            <v>3584</v>
          </cell>
          <cell r="AC17">
            <v>63</v>
          </cell>
          <cell r="AD17">
            <v>3102</v>
          </cell>
          <cell r="AE17">
            <v>270</v>
          </cell>
          <cell r="AF17">
            <v>0</v>
          </cell>
          <cell r="AG17">
            <v>0</v>
          </cell>
          <cell r="AH17">
            <v>0.89517465781975647</v>
          </cell>
          <cell r="AI17">
            <v>0.91820351635331765</v>
          </cell>
          <cell r="AJ17">
            <v>0.99106876223551921</v>
          </cell>
          <cell r="AK17">
            <v>175.31515255893405</v>
          </cell>
          <cell r="AL17">
            <v>164.59113472089174</v>
          </cell>
          <cell r="AM17">
            <v>8.3920453917025212E-2</v>
          </cell>
          <cell r="AN17">
            <v>14.510129860588137</v>
          </cell>
          <cell r="AO17">
            <v>38.369953918169841</v>
          </cell>
          <cell r="AP17">
            <v>20.616090120626058</v>
          </cell>
          <cell r="AQ17">
            <v>12.072327153715047</v>
          </cell>
          <cell r="AR17">
            <v>64.85868005738881</v>
          </cell>
          <cell r="AS17">
            <v>14.12548321515021</v>
          </cell>
          <cell r="AT17">
            <v>66.225814770796376</v>
          </cell>
          <cell r="AU17">
            <v>199.52553294787484</v>
          </cell>
          <cell r="AV17">
            <v>0.33191649104928128</v>
          </cell>
          <cell r="AW17">
            <v>0.70106260146294719</v>
          </cell>
          <cell r="AX17">
            <v>44.514325970486851</v>
          </cell>
          <cell r="BF17">
            <v>199.495</v>
          </cell>
          <cell r="BG17">
            <v>514.79611111030886</v>
          </cell>
          <cell r="BH17">
            <v>2124.0713888893329</v>
          </cell>
          <cell r="BI17">
            <v>16.116111111075668</v>
          </cell>
          <cell r="BJ17">
            <v>2854.4786111107169</v>
          </cell>
          <cell r="BK17">
            <v>906.28</v>
          </cell>
          <cell r="BL17">
            <v>811.2788888888889</v>
          </cell>
          <cell r="BM17">
            <v>790.31388888888887</v>
          </cell>
          <cell r="BN17">
            <v>699.27666666666664</v>
          </cell>
          <cell r="BO17">
            <v>15.948611111111111</v>
          </cell>
          <cell r="BP17">
            <v>14.273611111111112</v>
          </cell>
          <cell r="BQ17">
            <v>19.8475</v>
          </cell>
          <cell r="BR17">
            <v>15.897777777777778</v>
          </cell>
          <cell r="BS17">
            <v>17.341111111111111</v>
          </cell>
          <cell r="BT17">
            <v>16.590555555555554</v>
          </cell>
          <cell r="BU17">
            <v>62.828888888888891</v>
          </cell>
          <cell r="BV17">
            <v>65.240277777777777</v>
          </cell>
          <cell r="BW17">
            <v>241.9688888888889</v>
          </cell>
          <cell r="BX17">
            <v>91.503888888888895</v>
          </cell>
          <cell r="BY17">
            <v>150.465</v>
          </cell>
          <cell r="BZ17">
            <v>161.17861111111108</v>
          </cell>
          <cell r="CA17">
            <v>230.94138888888889</v>
          </cell>
          <cell r="CB17">
            <v>0</v>
          </cell>
          <cell r="CC17">
            <v>0</v>
          </cell>
          <cell r="CD17">
            <v>253.72583333333336</v>
          </cell>
          <cell r="CE17">
            <v>209.95083333333335</v>
          </cell>
          <cell r="CF17">
            <v>231.97361111111113</v>
          </cell>
          <cell r="CG17">
            <v>194.57611111111112</v>
          </cell>
          <cell r="CH17">
            <v>0.70666666666666667</v>
          </cell>
          <cell r="CI17">
            <v>0.57472222222222225</v>
          </cell>
          <cell r="CJ17">
            <v>2.5916666666666686</v>
          </cell>
          <cell r="CK17">
            <v>1.7749999999999999</v>
          </cell>
          <cell r="CL17">
            <v>18.453888888888891</v>
          </cell>
          <cell r="CM17">
            <v>13.025</v>
          </cell>
          <cell r="CN17">
            <v>0</v>
          </cell>
          <cell r="CO17">
            <v>1632.9161111111111</v>
          </cell>
          <cell r="CP17">
            <v>412.0675</v>
          </cell>
          <cell r="CQ17">
            <v>36.520000000000003</v>
          </cell>
          <cell r="CR17">
            <v>49.105277777777779</v>
          </cell>
          <cell r="CS17">
            <v>35.93</v>
          </cell>
          <cell r="CT17">
            <v>0</v>
          </cell>
          <cell r="CU17">
            <v>66.901944444444439</v>
          </cell>
          <cell r="CV17">
            <v>59.419444444444444</v>
          </cell>
          <cell r="CW17">
            <v>37.239444444444445</v>
          </cell>
          <cell r="CX17">
            <v>88.595555555555563</v>
          </cell>
          <cell r="CY17">
            <v>9.0833333333333321</v>
          </cell>
          <cell r="CZ17">
            <v>5.7408333333333328</v>
          </cell>
          <cell r="DA17">
            <v>8.9847222222222225</v>
          </cell>
          <cell r="DB17">
            <v>0</v>
          </cell>
          <cell r="DC17">
            <v>4.4761111111111109</v>
          </cell>
          <cell r="DD17">
            <v>4.3408333333333333</v>
          </cell>
          <cell r="DE17">
            <v>6.8544444444444448</v>
          </cell>
          <cell r="DF17">
            <v>6.1111111111111114E-3</v>
          </cell>
          <cell r="DG17">
            <v>0</v>
          </cell>
          <cell r="DH17">
            <v>34.746111111111112</v>
          </cell>
          <cell r="DI17">
            <v>41.953888888888891</v>
          </cell>
          <cell r="DJ17">
            <v>13.288055555555555</v>
          </cell>
          <cell r="DK17">
            <v>125.70805555555555</v>
          </cell>
          <cell r="DL17">
            <v>10.157777777777778</v>
          </cell>
          <cell r="DM17">
            <v>0</v>
          </cell>
          <cell r="DN17">
            <v>353.93583333333333</v>
          </cell>
          <cell r="DO17">
            <v>1051.1194444444445</v>
          </cell>
          <cell r="DP17">
            <v>2684.0355555555557</v>
          </cell>
          <cell r="DQ17">
            <v>117.4091708333164</v>
          </cell>
          <cell r="DR17">
            <v>4.3000000000000003E-2</v>
          </cell>
          <cell r="DS17">
            <v>2847.8550041662556</v>
          </cell>
          <cell r="DT17">
            <v>133.24555555555557</v>
          </cell>
          <cell r="DU17">
            <v>46.41027777738374</v>
          </cell>
          <cell r="DV17">
            <v>217.63</v>
          </cell>
          <cell r="DW17">
            <v>7.6418918688493348E-2</v>
          </cell>
          <cell r="DX17">
            <v>8828.219149999999</v>
          </cell>
          <cell r="DY17">
            <v>0</v>
          </cell>
          <cell r="DZ17">
            <v>0</v>
          </cell>
          <cell r="EA17">
            <v>0.36909162963237752</v>
          </cell>
          <cell r="EB17">
            <v>42.568200000000004</v>
          </cell>
          <cell r="EC17">
            <v>126770.34597213889</v>
          </cell>
          <cell r="ED17">
            <v>649.0870424985518</v>
          </cell>
          <cell r="EE17">
            <v>314</v>
          </cell>
          <cell r="EF17">
            <v>8.8682059447230071</v>
          </cell>
          <cell r="EG17">
            <v>19.465277777777782</v>
          </cell>
          <cell r="EH17">
            <v>13.870852657866568</v>
          </cell>
          <cell r="EI17">
            <v>13.923997581142491</v>
          </cell>
          <cell r="EJ17">
            <v>19.811320754716981</v>
          </cell>
          <cell r="EK17">
            <v>15.434083601286162</v>
          </cell>
          <cell r="EL17">
            <v>16.256736008670259</v>
          </cell>
          <cell r="EM17">
            <v>246.73132636352184</v>
          </cell>
          <cell r="EN17">
            <v>485.26302300249887</v>
          </cell>
          <cell r="EO17">
            <v>177.62529621900754</v>
          </cell>
          <cell r="EP17">
            <v>-2117.4187826635653</v>
          </cell>
          <cell r="EQ17">
            <v>-1529.7514878589113</v>
          </cell>
          <cell r="ER17">
            <v>943.10808023904997</v>
          </cell>
          <cell r="ES17">
            <v>-497.56663976545053</v>
          </cell>
          <cell r="ET17">
            <v>-6.3609258095741361E-2</v>
          </cell>
          <cell r="EU17">
            <v>-64.070980322484218</v>
          </cell>
          <cell r="EV17">
            <v>29.076944444444443</v>
          </cell>
          <cell r="EW17">
            <v>5.9433333333333334</v>
          </cell>
        </row>
        <row r="18">
          <cell r="A18">
            <v>42146</v>
          </cell>
          <cell r="B18">
            <v>47</v>
          </cell>
          <cell r="C18" t="str">
            <v>Fri</v>
          </cell>
          <cell r="D18">
            <v>170149</v>
          </cell>
          <cell r="E18">
            <v>3170</v>
          </cell>
          <cell r="F18">
            <v>8256</v>
          </cell>
          <cell r="G18">
            <v>12410</v>
          </cell>
          <cell r="H18">
            <v>8940</v>
          </cell>
          <cell r="I18">
            <v>18674</v>
          </cell>
          <cell r="J18">
            <v>4480</v>
          </cell>
          <cell r="K18">
            <v>226079</v>
          </cell>
          <cell r="L18">
            <v>16</v>
          </cell>
          <cell r="M18">
            <v>226095</v>
          </cell>
          <cell r="N18">
            <v>1915</v>
          </cell>
          <cell r="O18">
            <v>3248</v>
          </cell>
          <cell r="P18">
            <v>164593</v>
          </cell>
          <cell r="Q18">
            <v>3147</v>
          </cell>
          <cell r="R18">
            <v>44</v>
          </cell>
          <cell r="S18">
            <v>247</v>
          </cell>
          <cell r="T18">
            <v>21</v>
          </cell>
          <cell r="U18">
            <v>2857</v>
          </cell>
          <cell r="V18">
            <v>17580</v>
          </cell>
          <cell r="W18">
            <v>3191</v>
          </cell>
          <cell r="X18">
            <v>3936</v>
          </cell>
          <cell r="Y18">
            <v>8</v>
          </cell>
          <cell r="Z18">
            <v>15</v>
          </cell>
          <cell r="AA18">
            <v>467</v>
          </cell>
          <cell r="AB18">
            <v>4426</v>
          </cell>
          <cell r="AC18">
            <v>55</v>
          </cell>
          <cell r="AD18">
            <v>3243</v>
          </cell>
          <cell r="AE18">
            <v>335</v>
          </cell>
          <cell r="AF18">
            <v>0</v>
          </cell>
          <cell r="AG18">
            <v>0</v>
          </cell>
          <cell r="AH18">
            <v>0.88810117942592637</v>
          </cell>
          <cell r="AI18">
            <v>0.89782736795199169</v>
          </cell>
          <cell r="AJ18">
            <v>0.99152950959620312</v>
          </cell>
          <cell r="AK18">
            <v>176.31858313337358</v>
          </cell>
          <cell r="AL18">
            <v>153.36236090953071</v>
          </cell>
          <cell r="AM18">
            <v>0.10241552731567284</v>
          </cell>
          <cell r="AN18">
            <v>12.495164492736585</v>
          </cell>
          <cell r="AO18">
            <v>31.668323280800156</v>
          </cell>
          <cell r="AP18">
            <v>20.606503470953598</v>
          </cell>
          <cell r="AQ18">
            <v>12.618910570463163</v>
          </cell>
          <cell r="AR18">
            <v>70.848950172359764</v>
          </cell>
          <cell r="AS18">
            <v>13.989408029668756</v>
          </cell>
          <cell r="AT18">
            <v>81.701085544080627</v>
          </cell>
          <cell r="AU18">
            <v>208.83636732196032</v>
          </cell>
          <cell r="AV18">
            <v>0.39122058380819813</v>
          </cell>
          <cell r="AW18">
            <v>0.76638720135161287</v>
          </cell>
          <cell r="AX18">
            <v>60.033237102125277</v>
          </cell>
          <cell r="BF18">
            <v>168.995</v>
          </cell>
          <cell r="BG18">
            <v>714.17416666611359</v>
          </cell>
          <cell r="BH18">
            <v>1915.8138888884405</v>
          </cell>
          <cell r="BI18">
            <v>104.28111111117707</v>
          </cell>
          <cell r="BJ18">
            <v>2903.2641666657314</v>
          </cell>
          <cell r="BK18">
            <v>1082.5652777777777</v>
          </cell>
          <cell r="BL18">
            <v>961.42750000000001</v>
          </cell>
          <cell r="BM18">
            <v>965.00888888888881</v>
          </cell>
          <cell r="BN18">
            <v>848.31916666666655</v>
          </cell>
          <cell r="BO18">
            <v>20.67</v>
          </cell>
          <cell r="BP18">
            <v>17.054722222222225</v>
          </cell>
          <cell r="BQ18">
            <v>29.587222222222223</v>
          </cell>
          <cell r="BR18">
            <v>24.155000000000001</v>
          </cell>
          <cell r="BS18">
            <v>20.463055555555563</v>
          </cell>
          <cell r="BT18">
            <v>19.99111111111111</v>
          </cell>
          <cell r="BU18">
            <v>46.836111111111109</v>
          </cell>
          <cell r="BV18">
            <v>51.907499999999999</v>
          </cell>
          <cell r="BW18">
            <v>259.94055555555559</v>
          </cell>
          <cell r="BX18">
            <v>102.56305555555556</v>
          </cell>
          <cell r="BY18">
            <v>157.3775</v>
          </cell>
          <cell r="BZ18">
            <v>167.27777777777777</v>
          </cell>
          <cell r="CA18">
            <v>252.87444444444446</v>
          </cell>
          <cell r="CB18">
            <v>0</v>
          </cell>
          <cell r="CC18">
            <v>0</v>
          </cell>
          <cell r="CD18">
            <v>316.3822222222222</v>
          </cell>
          <cell r="CE18">
            <v>258.07666666666671</v>
          </cell>
          <cell r="CF18">
            <v>281.83138888888891</v>
          </cell>
          <cell r="CG18">
            <v>236.62194444444444</v>
          </cell>
          <cell r="CH18">
            <v>0.3372222222222222</v>
          </cell>
          <cell r="CI18">
            <v>0.32138888888888889</v>
          </cell>
          <cell r="CJ18">
            <v>1.3141666666666667</v>
          </cell>
          <cell r="CK18">
            <v>0.67138888888888881</v>
          </cell>
          <cell r="CL18">
            <v>32.899444444444441</v>
          </cell>
          <cell r="CM18">
            <v>20.461944444444441</v>
          </cell>
          <cell r="CN18">
            <v>0</v>
          </cell>
          <cell r="CO18">
            <v>1911.7625</v>
          </cell>
          <cell r="CP18">
            <v>354.88611111111112</v>
          </cell>
          <cell r="CQ18">
            <v>2.0566666666666666</v>
          </cell>
          <cell r="CR18">
            <v>41.284722222222221</v>
          </cell>
          <cell r="CS18">
            <v>34.292222222222222</v>
          </cell>
          <cell r="CT18">
            <v>0</v>
          </cell>
          <cell r="CU18">
            <v>68.753055555555562</v>
          </cell>
          <cell r="CV18">
            <v>62.541111111111114</v>
          </cell>
          <cell r="CW18">
            <v>31.282499999999999</v>
          </cell>
          <cell r="CX18">
            <v>98.106944444444437</v>
          </cell>
          <cell r="CY18">
            <v>10.266666666666666</v>
          </cell>
          <cell r="CZ18">
            <v>6.3047222222222219</v>
          </cell>
          <cell r="DA18">
            <v>8.0322222222222219</v>
          </cell>
          <cell r="DB18">
            <v>0</v>
          </cell>
          <cell r="DC18">
            <v>6.7572222222222225</v>
          </cell>
          <cell r="DD18">
            <v>3.8569444444444443</v>
          </cell>
          <cell r="DE18">
            <v>4.1550000000000002</v>
          </cell>
          <cell r="DF18">
            <v>0.30583333333333335</v>
          </cell>
          <cell r="DG18">
            <v>2.3149999999999999</v>
          </cell>
          <cell r="DH18">
            <v>28.638055555555557</v>
          </cell>
          <cell r="DI18">
            <v>32.236388888888889</v>
          </cell>
          <cell r="DJ18">
            <v>4.4458333333333329</v>
          </cell>
          <cell r="DK18">
            <v>13.128055555555557</v>
          </cell>
          <cell r="DL18">
            <v>0</v>
          </cell>
          <cell r="DM18">
            <v>0</v>
          </cell>
          <cell r="DN18">
            <v>218.54888888888888</v>
          </cell>
          <cell r="DO18">
            <v>813.64527777777778</v>
          </cell>
          <cell r="DP18">
            <v>2725.4077777777779</v>
          </cell>
          <cell r="DQ18">
            <v>118.98736638884635</v>
          </cell>
          <cell r="DR18">
            <v>4.3000000000000003E-2</v>
          </cell>
          <cell r="DS18">
            <v>2886.1354219434129</v>
          </cell>
          <cell r="DT18">
            <v>142.27361111111111</v>
          </cell>
          <cell r="DU18">
            <v>41.740277776788439</v>
          </cell>
          <cell r="DV18">
            <v>130.19</v>
          </cell>
          <cell r="DW18">
            <v>4.5108763438527454E-2</v>
          </cell>
          <cell r="DX18">
            <v>7462.5110200000008</v>
          </cell>
          <cell r="DY18">
            <v>20.816666666666666</v>
          </cell>
          <cell r="DZ18">
            <v>239.39166666666665</v>
          </cell>
          <cell r="EA18">
            <v>0.28191514216262947</v>
          </cell>
          <cell r="EB18">
            <v>57.647400000000005</v>
          </cell>
          <cell r="EC18">
            <v>173264.05209437129</v>
          </cell>
          <cell r="ED18">
            <v>5946.3592163926214</v>
          </cell>
          <cell r="EE18">
            <v>351</v>
          </cell>
          <cell r="EF18">
            <v>7.135090218254434</v>
          </cell>
          <cell r="EG18">
            <v>26.41333333333333</v>
          </cell>
          <cell r="EH18">
            <v>12.682988389702173</v>
          </cell>
          <cell r="EI18">
            <v>13.965797122590043</v>
          </cell>
          <cell r="EJ18">
            <v>23.723228995057664</v>
          </cell>
          <cell r="EK18">
            <v>11.414077362079897</v>
          </cell>
          <cell r="EL18">
            <v>14.194768570897855</v>
          </cell>
          <cell r="EM18">
            <v>279.03937510561991</v>
          </cell>
          <cell r="EN18">
            <v>606.45879430409798</v>
          </cell>
          <cell r="EO18">
            <v>190.87835834173538</v>
          </cell>
          <cell r="EP18">
            <v>-7013.0951425690773</v>
          </cell>
          <cell r="EQ18">
            <v>657.31733104945738</v>
          </cell>
          <cell r="ER18">
            <v>938.62522386489275</v>
          </cell>
          <cell r="ES18">
            <v>-797.22658879129904</v>
          </cell>
          <cell r="ET18">
            <v>0.25255589818619761</v>
          </cell>
          <cell r="EU18">
            <v>237.53448280805173</v>
          </cell>
          <cell r="EV18">
            <v>28.516111111111112</v>
          </cell>
          <cell r="EW18">
            <v>4.5763888888888893</v>
          </cell>
        </row>
        <row r="19">
          <cell r="A19">
            <v>42147</v>
          </cell>
          <cell r="B19">
            <v>47</v>
          </cell>
          <cell r="C19" t="str">
            <v>Sat</v>
          </cell>
          <cell r="D19">
            <v>120896</v>
          </cell>
          <cell r="E19">
            <v>4123</v>
          </cell>
          <cell r="F19">
            <v>340</v>
          </cell>
          <cell r="G19">
            <v>5775</v>
          </cell>
          <cell r="H19">
            <v>12873</v>
          </cell>
          <cell r="I19">
            <v>6158</v>
          </cell>
          <cell r="J19">
            <v>732</v>
          </cell>
          <cell r="K19">
            <v>150897</v>
          </cell>
          <cell r="L19">
            <v>17</v>
          </cell>
          <cell r="M19">
            <v>150914</v>
          </cell>
          <cell r="N19">
            <v>1611</v>
          </cell>
          <cell r="O19">
            <v>1513</v>
          </cell>
          <cell r="P19">
            <v>53760</v>
          </cell>
          <cell r="Q19">
            <v>2489</v>
          </cell>
          <cell r="R19">
            <v>60</v>
          </cell>
          <cell r="S19">
            <v>90</v>
          </cell>
          <cell r="T19">
            <v>6</v>
          </cell>
          <cell r="U19">
            <v>2312</v>
          </cell>
          <cell r="V19">
            <v>14415</v>
          </cell>
          <cell r="W19">
            <v>2549</v>
          </cell>
          <cell r="X19">
            <v>2786</v>
          </cell>
          <cell r="Y19">
            <v>3</v>
          </cell>
          <cell r="Z19">
            <v>15</v>
          </cell>
          <cell r="AA19">
            <v>239</v>
          </cell>
          <cell r="AB19">
            <v>3043</v>
          </cell>
          <cell r="AC19">
            <v>58</v>
          </cell>
          <cell r="AD19">
            <v>1025</v>
          </cell>
          <cell r="AE19">
            <v>235</v>
          </cell>
          <cell r="AF19">
            <v>0</v>
          </cell>
          <cell r="AG19">
            <v>0</v>
          </cell>
          <cell r="AH19">
            <v>0.89212694564216821</v>
          </cell>
          <cell r="AI19">
            <v>0.86374388881055164</v>
          </cell>
          <cell r="AJ19">
            <v>0.98932384341637014</v>
          </cell>
          <cell r="AK19">
            <v>176.18821883459481</v>
          </cell>
          <cell r="AL19">
            <v>141.7975467155795</v>
          </cell>
          <cell r="AM19">
            <v>4.5660284830049636E-2</v>
          </cell>
          <cell r="AN19">
            <v>15.90037307550838</v>
          </cell>
          <cell r="AO19">
            <v>35.919756261623071</v>
          </cell>
          <cell r="AP19">
            <v>19.327467001885609</v>
          </cell>
          <cell r="AQ19">
            <v>12.414884765506091</v>
          </cell>
          <cell r="AR19">
            <v>59.198509219301684</v>
          </cell>
          <cell r="AS19">
            <v>14.425865106809974</v>
          </cell>
          <cell r="AT19">
            <v>83.352096264627761</v>
          </cell>
          <cell r="AU19">
            <v>188.91032214920537</v>
          </cell>
          <cell r="AV19">
            <v>0.44122573778046131</v>
          </cell>
          <cell r="AW19">
            <v>1.2396288771536685</v>
          </cell>
          <cell r="AX19">
            <v>99.065834612583899</v>
          </cell>
          <cell r="BF19">
            <v>24</v>
          </cell>
          <cell r="BG19">
            <v>536.02055555571701</v>
          </cell>
          <cell r="BH19">
            <v>1286.7977777782521</v>
          </cell>
          <cell r="BI19">
            <v>43.702222222179792</v>
          </cell>
          <cell r="BJ19">
            <v>1890.520555556149</v>
          </cell>
          <cell r="BK19">
            <v>798.77583333333348</v>
          </cell>
          <cell r="BL19">
            <v>712.60944444444442</v>
          </cell>
          <cell r="BM19">
            <v>686.17527777777786</v>
          </cell>
          <cell r="BN19">
            <v>604.1344444444444</v>
          </cell>
          <cell r="BO19">
            <v>29.076666666666668</v>
          </cell>
          <cell r="BP19">
            <v>22.693333333333332</v>
          </cell>
          <cell r="BQ19">
            <v>2.35</v>
          </cell>
          <cell r="BR19">
            <v>2.7708333333333335</v>
          </cell>
          <cell r="BS19">
            <v>13.967222222222217</v>
          </cell>
          <cell r="BT19">
            <v>11.548333333333334</v>
          </cell>
          <cell r="BU19">
            <v>67.206666666666663</v>
          </cell>
          <cell r="BV19">
            <v>71.462500000000006</v>
          </cell>
          <cell r="BW19">
            <v>95.155000000000001</v>
          </cell>
          <cell r="BX19">
            <v>42.12166666666667</v>
          </cell>
          <cell r="BY19">
            <v>53.033333333333331</v>
          </cell>
          <cell r="BZ19">
            <v>48.918888888888887</v>
          </cell>
          <cell r="CA19">
            <v>205.31805555555556</v>
          </cell>
          <cell r="CB19">
            <v>0</v>
          </cell>
          <cell r="CC19">
            <v>0</v>
          </cell>
          <cell r="CD19">
            <v>210.94055555555556</v>
          </cell>
          <cell r="CE19">
            <v>179.08694444444447</v>
          </cell>
          <cell r="CF19">
            <v>194.70444444444448</v>
          </cell>
          <cell r="CG19">
            <v>168.20249999999999</v>
          </cell>
          <cell r="CH19">
            <v>0.11527777777777778</v>
          </cell>
          <cell r="CI19">
            <v>0.12055555555555555</v>
          </cell>
          <cell r="CJ19">
            <v>1.0030555555555556</v>
          </cell>
          <cell r="CK19">
            <v>0.80722222222222229</v>
          </cell>
          <cell r="CL19">
            <v>15.117777777777773</v>
          </cell>
          <cell r="CM19">
            <v>9.956666666666667</v>
          </cell>
          <cell r="CN19">
            <v>0</v>
          </cell>
          <cell r="CO19">
            <v>1310.1894444444445</v>
          </cell>
          <cell r="CP19">
            <v>152.88</v>
          </cell>
          <cell r="CQ19">
            <v>0</v>
          </cell>
          <cell r="CR19">
            <v>18.788888888888891</v>
          </cell>
          <cell r="CS19">
            <v>23.931111111111111</v>
          </cell>
          <cell r="CT19">
            <v>0</v>
          </cell>
          <cell r="CU19">
            <v>51.035555555555561</v>
          </cell>
          <cell r="CV19">
            <v>22.650277777777777</v>
          </cell>
          <cell r="CW19">
            <v>31.843333333333334</v>
          </cell>
          <cell r="CX19">
            <v>75.659722222222229</v>
          </cell>
          <cell r="CY19">
            <v>8.4336111111111123</v>
          </cell>
          <cell r="CZ19">
            <v>2.5761111111111101</v>
          </cell>
          <cell r="DA19">
            <v>9.0083333333333329</v>
          </cell>
          <cell r="DB19">
            <v>0</v>
          </cell>
          <cell r="DC19">
            <v>2.8244444444444445</v>
          </cell>
          <cell r="DD19">
            <v>3.6541666666666668</v>
          </cell>
          <cell r="DE19">
            <v>0</v>
          </cell>
          <cell r="DF19">
            <v>0.19833333333333333</v>
          </cell>
          <cell r="DG19">
            <v>0</v>
          </cell>
          <cell r="DH19">
            <v>16.52888888888889</v>
          </cell>
          <cell r="DI19">
            <v>36.155000000000001</v>
          </cell>
          <cell r="DJ19">
            <v>11.608333333333331</v>
          </cell>
          <cell r="DK19">
            <v>5.7</v>
          </cell>
          <cell r="DL19">
            <v>0</v>
          </cell>
          <cell r="DM19">
            <v>0</v>
          </cell>
          <cell r="DN19">
            <v>172.34694444444446</v>
          </cell>
          <cell r="DO19">
            <v>473.47611111111115</v>
          </cell>
          <cell r="DP19">
            <v>1783.6655555555556</v>
          </cell>
          <cell r="DQ19">
            <v>77.84532472224771</v>
          </cell>
          <cell r="DR19">
            <v>4.299999999999999E-2</v>
          </cell>
          <cell r="DS19">
            <v>1888.2017136117297</v>
          </cell>
          <cell r="DT19">
            <v>81.529166666666654</v>
          </cell>
          <cell r="DU19">
            <v>26.690833333926541</v>
          </cell>
          <cell r="DV19">
            <v>63.93</v>
          </cell>
          <cell r="DW19">
            <v>3.3857611471877894E-2</v>
          </cell>
          <cell r="DX19">
            <v>6223.7171600000001</v>
          </cell>
          <cell r="DY19">
            <v>77.55</v>
          </cell>
          <cell r="DZ19">
            <v>0</v>
          </cell>
          <cell r="EA19">
            <v>0.25075504788386815</v>
          </cell>
          <cell r="EB19">
            <v>92.224600000000009</v>
          </cell>
          <cell r="EC19">
            <v>187056.27867585712</v>
          </cell>
          <cell r="ED19">
            <v>4251.9025472180629</v>
          </cell>
          <cell r="EE19">
            <v>235</v>
          </cell>
          <cell r="EF19">
            <v>6.8146808512152877</v>
          </cell>
          <cell r="EG19">
            <v>16.014722222222225</v>
          </cell>
          <cell r="EH19">
            <v>14.673997883891555</v>
          </cell>
          <cell r="EI19">
            <v>14.30886700069621</v>
          </cell>
          <cell r="EJ19">
            <v>26.024096385542165</v>
          </cell>
          <cell r="EK19">
            <v>14.954306286347272</v>
          </cell>
          <cell r="EL19">
            <v>15.809201822725273</v>
          </cell>
          <cell r="EM19">
            <v>144.68085106382978</v>
          </cell>
          <cell r="EN19">
            <v>413.46804025297337</v>
          </cell>
          <cell r="EO19">
            <v>191.54349766888205</v>
          </cell>
          <cell r="EP19">
            <v>404.80024483845932</v>
          </cell>
          <cell r="EQ19">
            <v>-1071.6862678981392</v>
          </cell>
          <cell r="ER19">
            <v>1627.1648527947114</v>
          </cell>
          <cell r="ES19">
            <v>-1222.7415650541316</v>
          </cell>
          <cell r="ET19">
            <v>1.6852307118540319</v>
          </cell>
          <cell r="EU19">
            <v>863.74888600400959</v>
          </cell>
          <cell r="EV19">
            <v>38.57083333333334</v>
          </cell>
          <cell r="EW19">
            <v>2.5233333333333334</v>
          </cell>
        </row>
        <row r="20">
          <cell r="A20">
            <v>42148</v>
          </cell>
          <cell r="B20">
            <v>47</v>
          </cell>
          <cell r="C20" t="str">
            <v>Sun</v>
          </cell>
          <cell r="D20">
            <v>29544</v>
          </cell>
          <cell r="E20">
            <v>406</v>
          </cell>
          <cell r="F20">
            <v>389</v>
          </cell>
          <cell r="G20">
            <v>4404</v>
          </cell>
          <cell r="H20">
            <v>5335</v>
          </cell>
          <cell r="I20">
            <v>1533</v>
          </cell>
          <cell r="J20">
            <v>360</v>
          </cell>
          <cell r="K20">
            <v>41971</v>
          </cell>
          <cell r="L20">
            <v>18</v>
          </cell>
          <cell r="M20">
            <v>41989</v>
          </cell>
          <cell r="N20">
            <v>623</v>
          </cell>
          <cell r="O20">
            <v>755</v>
          </cell>
          <cell r="P20">
            <v>25637</v>
          </cell>
          <cell r="Q20">
            <v>1672</v>
          </cell>
          <cell r="R20">
            <v>24</v>
          </cell>
          <cell r="S20">
            <v>37</v>
          </cell>
          <cell r="T20">
            <v>0</v>
          </cell>
          <cell r="U20">
            <v>1568</v>
          </cell>
          <cell r="V20">
            <v>10609</v>
          </cell>
          <cell r="W20">
            <v>1696</v>
          </cell>
          <cell r="X20">
            <v>935</v>
          </cell>
          <cell r="Y20">
            <v>0</v>
          </cell>
          <cell r="Z20">
            <v>2</v>
          </cell>
          <cell r="AA20">
            <v>52</v>
          </cell>
          <cell r="AB20">
            <v>989</v>
          </cell>
          <cell r="AC20">
            <v>29</v>
          </cell>
          <cell r="AD20">
            <v>748</v>
          </cell>
          <cell r="AE20">
            <v>38</v>
          </cell>
          <cell r="AF20">
            <v>0</v>
          </cell>
          <cell r="AG20">
            <v>0</v>
          </cell>
          <cell r="AH20">
            <v>0.99707830929976426</v>
          </cell>
          <cell r="AI20">
            <v>0.93846494413143877</v>
          </cell>
          <cell r="AJ20">
            <v>0.98515641752638727</v>
          </cell>
          <cell r="AK20">
            <v>189.52635518015612</v>
          </cell>
          <cell r="AL20">
            <v>228.23235477826358</v>
          </cell>
          <cell r="AM20">
            <v>4.5102570822710922E-2</v>
          </cell>
          <cell r="AN20">
            <v>13.459243449884372</v>
          </cell>
          <cell r="AO20">
            <v>31.556582415158307</v>
          </cell>
          <cell r="AP20">
            <v>23.251476530929438</v>
          </cell>
          <cell r="AQ20">
            <v>12.988206463470668</v>
          </cell>
          <cell r="AR20">
            <v>24.747051886792452</v>
          </cell>
          <cell r="AS20">
            <v>13.983684915419991</v>
          </cell>
          <cell r="AT20">
            <v>62.612470562801001</v>
          </cell>
          <cell r="AU20">
            <v>215.55400847975073</v>
          </cell>
          <cell r="AV20">
            <v>0.2904723090254332</v>
          </cell>
          <cell r="AW20">
            <v>0.7274280802719425</v>
          </cell>
          <cell r="AX20">
            <v>43.66833102836226</v>
          </cell>
          <cell r="BF20">
            <v>24.5</v>
          </cell>
          <cell r="BG20">
            <v>42.197222222313549</v>
          </cell>
          <cell r="BH20">
            <v>633.58083333309094</v>
          </cell>
          <cell r="BI20">
            <v>0</v>
          </cell>
          <cell r="BJ20">
            <v>700.27805555540442</v>
          </cell>
          <cell r="BK20">
            <v>194.71222222222224</v>
          </cell>
          <cell r="BL20">
            <v>194.14333333333335</v>
          </cell>
          <cell r="BM20">
            <v>155.88333333333333</v>
          </cell>
          <cell r="BN20">
            <v>152.36194444444448</v>
          </cell>
          <cell r="BO20">
            <v>1.778888888888889</v>
          </cell>
          <cell r="BP20">
            <v>1.6994444444444445</v>
          </cell>
          <cell r="BQ20">
            <v>1.308888888888889</v>
          </cell>
          <cell r="BR20">
            <v>1.076111111111111</v>
          </cell>
          <cell r="BS20">
            <v>10.005000000000001</v>
          </cell>
          <cell r="BT20">
            <v>9.4105555555555558</v>
          </cell>
          <cell r="BU20">
            <v>25.736111111111111</v>
          </cell>
          <cell r="BV20">
            <v>29.595277777777778</v>
          </cell>
          <cell r="BW20">
            <v>56.095277777777781</v>
          </cell>
          <cell r="BX20">
            <v>23.925277777777776</v>
          </cell>
          <cell r="BY20">
            <v>32.17</v>
          </cell>
          <cell r="BZ20">
            <v>35.422499999999999</v>
          </cell>
          <cell r="CA20">
            <v>130.58000000000001</v>
          </cell>
          <cell r="CB20">
            <v>0</v>
          </cell>
          <cell r="CC20">
            <v>0</v>
          </cell>
          <cell r="CD20">
            <v>70.725277777777791</v>
          </cell>
          <cell r="CE20">
            <v>61.141111111111115</v>
          </cell>
          <cell r="CF20">
            <v>67.518333333333345</v>
          </cell>
          <cell r="CG20">
            <v>58.894722222222228</v>
          </cell>
          <cell r="CH20">
            <v>0</v>
          </cell>
          <cell r="CI20">
            <v>0</v>
          </cell>
          <cell r="CJ20">
            <v>0.23305555555555557</v>
          </cell>
          <cell r="CK20">
            <v>0.10861111111111112</v>
          </cell>
          <cell r="CL20">
            <v>2.9738888888888892</v>
          </cell>
          <cell r="CM20">
            <v>2.137777777777778</v>
          </cell>
          <cell r="CN20">
            <v>0</v>
          </cell>
          <cell r="CO20">
            <v>452.11277777777781</v>
          </cell>
          <cell r="CP20">
            <v>73.873055555555553</v>
          </cell>
          <cell r="CQ20">
            <v>0</v>
          </cell>
          <cell r="CR20">
            <v>9.093055555555555</v>
          </cell>
          <cell r="CS20">
            <v>9.0150000000000006</v>
          </cell>
          <cell r="CT20">
            <v>0</v>
          </cell>
          <cell r="CU20">
            <v>15.159722222222221</v>
          </cell>
          <cell r="CV20">
            <v>16.019444444444446</v>
          </cell>
          <cell r="CW20">
            <v>10.779444444444444</v>
          </cell>
          <cell r="CX20">
            <v>24.374722222222221</v>
          </cell>
          <cell r="CY20">
            <v>0.33333333333333331</v>
          </cell>
          <cell r="CZ20">
            <v>0.65027777777777818</v>
          </cell>
          <cell r="DA20">
            <v>0.33750000000000002</v>
          </cell>
          <cell r="DB20">
            <v>0</v>
          </cell>
          <cell r="DC20">
            <v>2.39</v>
          </cell>
          <cell r="DD20">
            <v>0</v>
          </cell>
          <cell r="DE20">
            <v>0</v>
          </cell>
          <cell r="DF20">
            <v>0.34638888888888891</v>
          </cell>
          <cell r="DG20">
            <v>0</v>
          </cell>
          <cell r="DH20">
            <v>4.0227777777777778</v>
          </cell>
          <cell r="DI20">
            <v>20.400277777777781</v>
          </cell>
          <cell r="DJ20">
            <v>1.8872222222222221</v>
          </cell>
          <cell r="DK20">
            <v>0</v>
          </cell>
          <cell r="DL20">
            <v>9.1144444444444446</v>
          </cell>
          <cell r="DM20">
            <v>0</v>
          </cell>
          <cell r="DN20">
            <v>63.856944444444444</v>
          </cell>
          <cell r="DO20">
            <v>197.79666666666665</v>
          </cell>
          <cell r="DP20">
            <v>649.90944444444449</v>
          </cell>
          <cell r="DQ20">
            <v>28.824178055549055</v>
          </cell>
          <cell r="DR20">
            <v>4.299999999999999E-2</v>
          </cell>
          <cell r="DS20">
            <v>699.15390027762021</v>
          </cell>
          <cell r="DT20">
            <v>29.937777777777779</v>
          </cell>
          <cell r="DU20">
            <v>20.420277777626701</v>
          </cell>
          <cell r="DV20">
            <v>1.92</v>
          </cell>
          <cell r="DW20">
            <v>2.7461764845159355E-3</v>
          </cell>
          <cell r="DX20">
            <v>79.478400000000008</v>
          </cell>
          <cell r="DY20">
            <v>31.883333333333333</v>
          </cell>
          <cell r="DZ20">
            <v>573.9</v>
          </cell>
          <cell r="EA20">
            <v>0.28290862224772756</v>
          </cell>
          <cell r="EB20">
            <v>45.075000000000003</v>
          </cell>
          <cell r="EC20">
            <v>30530.883957093698</v>
          </cell>
          <cell r="ED20">
            <v>0</v>
          </cell>
          <cell r="EE20">
            <v>72</v>
          </cell>
          <cell r="EF20">
            <v>17.016898148022253</v>
          </cell>
          <cell r="EG20">
            <v>2.5724999999999998</v>
          </cell>
          <cell r="EH20">
            <v>14.771622934888244</v>
          </cell>
          <cell r="EI20">
            <v>13.848090642047836</v>
          </cell>
          <cell r="EJ20">
            <v>0</v>
          </cell>
          <cell r="EK20">
            <v>8.5816448152562561</v>
          </cell>
          <cell r="EL20">
            <v>17.485522137119371</v>
          </cell>
          <cell r="EM20">
            <v>297.19864176570456</v>
          </cell>
          <cell r="EN20">
            <v>440.17991004497731</v>
          </cell>
          <cell r="EO20">
            <v>207.29627630868862</v>
          </cell>
          <cell r="EP20">
            <v>-598.04709303704419</v>
          </cell>
          <cell r="EQ20">
            <v>282.41182537872839</v>
          </cell>
          <cell r="ER20">
            <v>143.91315068281492</v>
          </cell>
          <cell r="ES20">
            <v>85.587094329085303</v>
          </cell>
          <cell r="ET20">
            <v>-3.4503154068291964E-2</v>
          </cell>
          <cell r="EU20">
            <v>-34.473922850879816</v>
          </cell>
          <cell r="EV20">
            <v>19.008611111111112</v>
          </cell>
          <cell r="EW20">
            <v>0</v>
          </cell>
        </row>
        <row r="21">
          <cell r="A21">
            <v>42149</v>
          </cell>
          <cell r="B21">
            <v>48</v>
          </cell>
          <cell r="C21" t="str">
            <v>Mon</v>
          </cell>
          <cell r="D21">
            <v>141404</v>
          </cell>
          <cell r="E21">
            <v>3255</v>
          </cell>
          <cell r="F21">
            <v>4276</v>
          </cell>
          <cell r="G21">
            <v>7082</v>
          </cell>
          <cell r="H21">
            <v>4774</v>
          </cell>
          <cell r="I21">
            <v>10270</v>
          </cell>
          <cell r="J21">
            <v>3146</v>
          </cell>
          <cell r="K21">
            <v>174207</v>
          </cell>
          <cell r="L21">
            <v>19</v>
          </cell>
          <cell r="M21">
            <v>174226</v>
          </cell>
          <cell r="N21">
            <v>2196</v>
          </cell>
          <cell r="O21">
            <v>3092</v>
          </cell>
          <cell r="P21">
            <v>185586</v>
          </cell>
          <cell r="Q21">
            <v>2232</v>
          </cell>
          <cell r="R21">
            <v>70</v>
          </cell>
          <cell r="S21">
            <v>167</v>
          </cell>
          <cell r="T21">
            <v>6</v>
          </cell>
          <cell r="U21">
            <v>2129</v>
          </cell>
          <cell r="V21">
            <v>10391</v>
          </cell>
          <cell r="W21">
            <v>2302</v>
          </cell>
          <cell r="X21">
            <v>3002</v>
          </cell>
          <cell r="Y21">
            <v>24</v>
          </cell>
          <cell r="Z21">
            <v>15</v>
          </cell>
          <cell r="AA21">
            <v>232</v>
          </cell>
          <cell r="AB21">
            <v>3273</v>
          </cell>
          <cell r="AC21">
            <v>77</v>
          </cell>
          <cell r="AD21">
            <v>2359</v>
          </cell>
          <cell r="AE21">
            <v>176</v>
          </cell>
          <cell r="AF21">
            <v>0</v>
          </cell>
          <cell r="AG21">
            <v>0</v>
          </cell>
          <cell r="AH21">
            <v>0.9011904102205005</v>
          </cell>
          <cell r="AI21">
            <v>0.86391533197984793</v>
          </cell>
          <cell r="AJ21">
            <v>0.98739430677297702</v>
          </cell>
          <cell r="AK21">
            <v>175.29729344420304</v>
          </cell>
          <cell r="AL21">
            <v>161.45833333333334</v>
          </cell>
          <cell r="AM21">
            <v>7.7011830753069624E-2</v>
          </cell>
          <cell r="AN21">
            <v>14.940526204173233</v>
          </cell>
          <cell r="AO21">
            <v>35.618586225764858</v>
          </cell>
          <cell r="AP21">
            <v>19.634562786256456</v>
          </cell>
          <cell r="AQ21">
            <v>11.699829737490788</v>
          </cell>
          <cell r="AR21">
            <v>75.676368375325808</v>
          </cell>
          <cell r="AS21">
            <v>13.130267434979945</v>
          </cell>
          <cell r="AT21">
            <v>71.94721879969012</v>
          </cell>
          <cell r="AU21">
            <v>197.46086960902355</v>
          </cell>
          <cell r="AV21">
            <v>0.36436190594190659</v>
          </cell>
          <cell r="AW21">
            <v>0.66706938931769799</v>
          </cell>
          <cell r="AX21">
            <v>46.015136440859145</v>
          </cell>
          <cell r="BF21">
            <v>168.495</v>
          </cell>
          <cell r="BG21">
            <v>550.13000000038471</v>
          </cell>
          <cell r="BH21">
            <v>1698.7819444440036</v>
          </cell>
          <cell r="BI21">
            <v>118.64083333327073</v>
          </cell>
          <cell r="BJ21">
            <v>2536.0477777776596</v>
          </cell>
          <cell r="BK21">
            <v>882.23555555555549</v>
          </cell>
          <cell r="BL21">
            <v>795.0622222222222</v>
          </cell>
          <cell r="BM21">
            <v>806.65250000000003</v>
          </cell>
          <cell r="BN21">
            <v>716.39138888888886</v>
          </cell>
          <cell r="BO21">
            <v>20.16</v>
          </cell>
          <cell r="BP21">
            <v>16.701111111111111</v>
          </cell>
          <cell r="BQ21">
            <v>17.4375</v>
          </cell>
          <cell r="BR21">
            <v>15.018333333333333</v>
          </cell>
          <cell r="BS21">
            <v>12.176111111111112</v>
          </cell>
          <cell r="BT21">
            <v>12.488611111111112</v>
          </cell>
          <cell r="BU21">
            <v>25.809444444444445</v>
          </cell>
          <cell r="BV21">
            <v>34.462777777777781</v>
          </cell>
          <cell r="BW21">
            <v>206.95388888888888</v>
          </cell>
          <cell r="BX21">
            <v>86.808611111111105</v>
          </cell>
          <cell r="BY21">
            <v>120.14527777777776</v>
          </cell>
          <cell r="BZ21">
            <v>123.53666666666666</v>
          </cell>
          <cell r="CA21">
            <v>196.755</v>
          </cell>
          <cell r="CB21">
            <v>0</v>
          </cell>
          <cell r="CC21">
            <v>0</v>
          </cell>
          <cell r="CD21">
            <v>249.27138888888891</v>
          </cell>
          <cell r="CE21">
            <v>195.60805555555555</v>
          </cell>
          <cell r="CF21">
            <v>230.30527777777777</v>
          </cell>
          <cell r="CG21">
            <v>182.95888888888888</v>
          </cell>
          <cell r="CH21">
            <v>1.7558333333333334</v>
          </cell>
          <cell r="CI21">
            <v>0.88749999999999996</v>
          </cell>
          <cell r="CJ21">
            <v>1.0774999999999999</v>
          </cell>
          <cell r="CK21">
            <v>0.6</v>
          </cell>
          <cell r="CL21">
            <v>16.132777777777783</v>
          </cell>
          <cell r="CM21">
            <v>11.161666666666667</v>
          </cell>
          <cell r="CN21">
            <v>0</v>
          </cell>
          <cell r="CO21">
            <v>1535.2158333333334</v>
          </cell>
          <cell r="CP21">
            <v>345.88972222222219</v>
          </cell>
          <cell r="CQ21">
            <v>32.371111111111112</v>
          </cell>
          <cell r="CR21">
            <v>30.468611111111109</v>
          </cell>
          <cell r="CS21">
            <v>28.258333333333333</v>
          </cell>
          <cell r="CT21">
            <v>0</v>
          </cell>
          <cell r="CU21">
            <v>62.901111111111106</v>
          </cell>
          <cell r="CV21">
            <v>44.402500000000003</v>
          </cell>
          <cell r="CW21">
            <v>50.196944444444441</v>
          </cell>
          <cell r="CX21">
            <v>86.603055555555557</v>
          </cell>
          <cell r="CY21">
            <v>12.436944444444444</v>
          </cell>
          <cell r="CZ21">
            <v>4.8816666666666668</v>
          </cell>
          <cell r="DA21">
            <v>7.9194444444444443</v>
          </cell>
          <cell r="DB21">
            <v>0</v>
          </cell>
          <cell r="DC21">
            <v>1.8311111111111111</v>
          </cell>
          <cell r="DD21">
            <v>8.3363888888888891</v>
          </cell>
          <cell r="DE21">
            <v>16.976944444444442</v>
          </cell>
          <cell r="DF21">
            <v>1.2777777777777779E-2</v>
          </cell>
          <cell r="DG21">
            <v>0</v>
          </cell>
          <cell r="DH21">
            <v>41.015277777777776</v>
          </cell>
          <cell r="DI21">
            <v>43.841944444444444</v>
          </cell>
          <cell r="DJ21">
            <v>11.926388888888889</v>
          </cell>
          <cell r="DK21">
            <v>13.045555555555556</v>
          </cell>
          <cell r="DL21">
            <v>0</v>
          </cell>
          <cell r="DM21">
            <v>0</v>
          </cell>
          <cell r="DN21">
            <v>248.82749999999999</v>
          </cell>
          <cell r="DO21">
            <v>843.31583333333333</v>
          </cell>
          <cell r="DP21">
            <v>2378.5316666666668</v>
          </cell>
          <cell r="DQ21">
            <v>104.11661666666485</v>
          </cell>
          <cell r="DR21">
            <v>4.2999999999999997E-2</v>
          </cell>
          <cell r="DS21">
            <v>2525.4332833332896</v>
          </cell>
          <cell r="DT21">
            <v>122.26777777777779</v>
          </cell>
          <cell r="DU21">
            <v>42.784999999958238</v>
          </cell>
          <cell r="DV21">
            <v>148.18</v>
          </cell>
          <cell r="DW21">
            <v>5.8675080026037739E-2</v>
          </cell>
          <cell r="DX21">
            <v>6361.3777299999992</v>
          </cell>
          <cell r="DY21">
            <v>0</v>
          </cell>
          <cell r="DZ21">
            <v>0</v>
          </cell>
          <cell r="EA21">
            <v>0.33392916728342581</v>
          </cell>
          <cell r="EB21">
            <v>44.0212</v>
          </cell>
          <cell r="EC21">
            <v>116208.15710486821</v>
          </cell>
          <cell r="ED21">
            <v>5126.5821197194928</v>
          </cell>
          <cell r="EE21">
            <v>307</v>
          </cell>
          <cell r="EF21">
            <v>8.3618892508061702</v>
          </cell>
          <cell r="EG21">
            <v>16.83388888888889</v>
          </cell>
          <cell r="EH21">
            <v>10.455100491732946</v>
          </cell>
          <cell r="EI21">
            <v>13.034872795649253</v>
          </cell>
          <cell r="EJ21">
            <v>13.668723303274797</v>
          </cell>
          <cell r="EK21">
            <v>13.921113689095122</v>
          </cell>
          <cell r="EL21">
            <v>14.380660491063738</v>
          </cell>
          <cell r="EM21">
            <v>245.21863799283153</v>
          </cell>
          <cell r="EN21">
            <v>581.63069763197518</v>
          </cell>
          <cell r="EO21">
            <v>184.97104849645908</v>
          </cell>
          <cell r="EP21">
            <v>-2283.6592240437481</v>
          </cell>
          <cell r="EQ21">
            <v>-1903.7550997736489</v>
          </cell>
          <cell r="ER21">
            <v>1008.9112368308164</v>
          </cell>
          <cell r="ES21">
            <v>91.781559178876918</v>
          </cell>
          <cell r="ET21">
            <v>-0.39497221806192417</v>
          </cell>
          <cell r="EU21">
            <v>-580.66566513019279</v>
          </cell>
          <cell r="EV21">
            <v>16.593333333333334</v>
          </cell>
          <cell r="EW21">
            <v>7.7011111111111115</v>
          </cell>
        </row>
        <row r="22">
          <cell r="A22">
            <v>42150</v>
          </cell>
          <cell r="B22">
            <v>48</v>
          </cell>
          <cell r="C22" t="str">
            <v>Tue</v>
          </cell>
          <cell r="D22">
            <v>116533</v>
          </cell>
          <cell r="E22">
            <v>4234</v>
          </cell>
          <cell r="F22">
            <v>4847</v>
          </cell>
          <cell r="G22">
            <v>6871</v>
          </cell>
          <cell r="H22">
            <v>4552</v>
          </cell>
          <cell r="I22">
            <v>10395</v>
          </cell>
          <cell r="J22">
            <v>2694</v>
          </cell>
          <cell r="K22">
            <v>150126</v>
          </cell>
          <cell r="L22">
            <v>20</v>
          </cell>
          <cell r="M22">
            <v>150146</v>
          </cell>
          <cell r="N22">
            <v>2030</v>
          </cell>
          <cell r="O22">
            <v>3303</v>
          </cell>
          <cell r="P22">
            <v>194460</v>
          </cell>
          <cell r="Q22">
            <v>2590</v>
          </cell>
          <cell r="R22">
            <v>66</v>
          </cell>
          <cell r="S22">
            <v>161</v>
          </cell>
          <cell r="T22">
            <v>6</v>
          </cell>
          <cell r="U22">
            <v>2452</v>
          </cell>
          <cell r="V22">
            <v>12637</v>
          </cell>
          <cell r="W22">
            <v>2656</v>
          </cell>
          <cell r="X22">
            <v>2750</v>
          </cell>
          <cell r="Y22">
            <v>5</v>
          </cell>
          <cell r="Z22">
            <v>26</v>
          </cell>
          <cell r="AA22">
            <v>240</v>
          </cell>
          <cell r="AB22">
            <v>3021</v>
          </cell>
          <cell r="AC22">
            <v>67</v>
          </cell>
          <cell r="AD22">
            <v>3096</v>
          </cell>
          <cell r="AE22">
            <v>244</v>
          </cell>
          <cell r="AF22">
            <v>0</v>
          </cell>
          <cell r="AG22">
            <v>0</v>
          </cell>
          <cell r="AH22">
            <v>0.90579936605956068</v>
          </cell>
          <cell r="AI22">
            <v>0.92213524908424094</v>
          </cell>
          <cell r="AJ22">
            <v>0.98647802512556115</v>
          </cell>
          <cell r="AK22">
            <v>177.85007338371418</v>
          </cell>
          <cell r="AL22">
            <v>176.13737476455159</v>
          </cell>
          <cell r="AM22">
            <v>8.7186763118980062E-2</v>
          </cell>
          <cell r="AN22">
            <v>12.718711827713159</v>
          </cell>
          <cell r="AO22">
            <v>31.419821429043285</v>
          </cell>
          <cell r="AP22">
            <v>20.029580003486341</v>
          </cell>
          <cell r="AQ22">
            <v>11.884998321959952</v>
          </cell>
          <cell r="AR22">
            <v>56.523343373493979</v>
          </cell>
          <cell r="AS22">
            <v>13.916243550896732</v>
          </cell>
          <cell r="AT22">
            <v>62.221831295616532</v>
          </cell>
          <cell r="AU22">
            <v>198.9405368874047</v>
          </cell>
          <cell r="AV22">
            <v>0.31276597655324773</v>
          </cell>
          <cell r="AW22">
            <v>0.77654470675749643</v>
          </cell>
          <cell r="AX22">
            <v>46.326015088560837</v>
          </cell>
          <cell r="BF22">
            <v>207.495</v>
          </cell>
          <cell r="BG22">
            <v>375.86249999985591</v>
          </cell>
          <cell r="BH22">
            <v>1928.2063888895461</v>
          </cell>
          <cell r="BI22">
            <v>0</v>
          </cell>
          <cell r="BJ22">
            <v>2511.5638888894023</v>
          </cell>
          <cell r="BK22">
            <v>754.62750000000005</v>
          </cell>
          <cell r="BL22">
            <v>683.54111111111115</v>
          </cell>
          <cell r="BM22">
            <v>655.23166666666657</v>
          </cell>
          <cell r="BN22">
            <v>600.3175</v>
          </cell>
          <cell r="BO22">
            <v>24.038055555555555</v>
          </cell>
          <cell r="BP22">
            <v>19.487222222222222</v>
          </cell>
          <cell r="BQ22">
            <v>23.205833333333334</v>
          </cell>
          <cell r="BR22">
            <v>16.963888888888889</v>
          </cell>
          <cell r="BS22">
            <v>10.71638888888889</v>
          </cell>
          <cell r="BT22">
            <v>13.128055555555555</v>
          </cell>
          <cell r="BU22">
            <v>41.435555555555553</v>
          </cell>
          <cell r="BV22">
            <v>33.644444444444446</v>
          </cell>
          <cell r="BW22">
            <v>259.69611111111112</v>
          </cell>
          <cell r="BX22">
            <v>105.1247222222222</v>
          </cell>
          <cell r="BY22">
            <v>154.57138888888889</v>
          </cell>
          <cell r="BZ22">
            <v>162.47083333333333</v>
          </cell>
          <cell r="CA22">
            <v>223.47499999999999</v>
          </cell>
          <cell r="CB22">
            <v>0</v>
          </cell>
          <cell r="CC22">
            <v>0</v>
          </cell>
          <cell r="CD22">
            <v>217.08444444444444</v>
          </cell>
          <cell r="CE22">
            <v>180.24611111111113</v>
          </cell>
          <cell r="CF22">
            <v>198.92277777777781</v>
          </cell>
          <cell r="CG22">
            <v>167.54611111111112</v>
          </cell>
          <cell r="CH22">
            <v>0.33250000000000002</v>
          </cell>
          <cell r="CI22">
            <v>0.19555555555555557</v>
          </cell>
          <cell r="CJ22">
            <v>1.7702777777777801</v>
          </cell>
          <cell r="CK22">
            <v>1.4516666666666669</v>
          </cell>
          <cell r="CL22">
            <v>16.058888888888895</v>
          </cell>
          <cell r="CM22">
            <v>11.052777777777779</v>
          </cell>
          <cell r="CN22">
            <v>0</v>
          </cell>
          <cell r="CO22">
            <v>1454.8830555555555</v>
          </cell>
          <cell r="CP22">
            <v>401.07</v>
          </cell>
          <cell r="CQ22">
            <v>25.878333333333334</v>
          </cell>
          <cell r="CR22">
            <v>40.523333333333326</v>
          </cell>
          <cell r="CS22">
            <v>29.746388888888887</v>
          </cell>
          <cell r="CT22">
            <v>0</v>
          </cell>
          <cell r="CU22">
            <v>69.924166666666665</v>
          </cell>
          <cell r="CV22">
            <v>55.190555555555555</v>
          </cell>
          <cell r="CW22">
            <v>42.25</v>
          </cell>
          <cell r="CX22">
            <v>85.041388888888903</v>
          </cell>
          <cell r="CY22">
            <v>9.92</v>
          </cell>
          <cell r="CZ22">
            <v>9.6174999999999944</v>
          </cell>
          <cell r="DA22">
            <v>5.2938888888888886</v>
          </cell>
          <cell r="DB22">
            <v>5.6616666666666671</v>
          </cell>
          <cell r="DC22">
            <v>3.6291666666666669</v>
          </cell>
          <cell r="DD22">
            <v>1.421388888888889</v>
          </cell>
          <cell r="DE22">
            <v>9.2783333333333342</v>
          </cell>
          <cell r="DF22">
            <v>0.15166666666666667</v>
          </cell>
          <cell r="DG22">
            <v>0</v>
          </cell>
          <cell r="DH22">
            <v>33.293611111111112</v>
          </cell>
          <cell r="DI22">
            <v>41.216666666666669</v>
          </cell>
          <cell r="DJ22">
            <v>11.855833333333333</v>
          </cell>
          <cell r="DK22">
            <v>6.8794444444444443</v>
          </cell>
          <cell r="DL22">
            <v>0</v>
          </cell>
          <cell r="DM22">
            <v>0</v>
          </cell>
          <cell r="DN22">
            <v>223.26055555555553</v>
          </cell>
          <cell r="DO22">
            <v>887.84333333333348</v>
          </cell>
          <cell r="DP22">
            <v>2342.7263888888892</v>
          </cell>
          <cell r="DQ22">
            <v>103.74844111113099</v>
          </cell>
          <cell r="DR22">
            <v>4.299999999999999E-2</v>
          </cell>
          <cell r="DS22">
            <v>2516.5028855560381</v>
          </cell>
          <cell r="DT22">
            <v>115.26</v>
          </cell>
          <cell r="DU22">
            <v>70.02805555601806</v>
          </cell>
          <cell r="DV22">
            <v>140.30000000000001</v>
          </cell>
          <cell r="DW22">
            <v>5.575197263046245E-2</v>
          </cell>
          <cell r="DX22">
            <v>6051.35419</v>
          </cell>
          <cell r="DY22">
            <v>0</v>
          </cell>
          <cell r="DZ22">
            <v>0</v>
          </cell>
          <cell r="EA22">
            <v>0.35280839073512865</v>
          </cell>
          <cell r="EB22">
            <v>44.96</v>
          </cell>
          <cell r="EC22">
            <v>116579.55064667591</v>
          </cell>
          <cell r="ED22">
            <v>0</v>
          </cell>
          <cell r="EE22">
            <v>292</v>
          </cell>
          <cell r="EF22">
            <v>14.389326484113299</v>
          </cell>
          <cell r="EG22">
            <v>18.738888888888887</v>
          </cell>
          <cell r="EH22">
            <v>13.021049510821229</v>
          </cell>
          <cell r="EI22">
            <v>13.824460078031395</v>
          </cell>
          <cell r="EJ22">
            <v>15.037593984962406</v>
          </cell>
          <cell r="EK22">
            <v>14.686960615094913</v>
          </cell>
          <cell r="EL22">
            <v>14.944994118868049</v>
          </cell>
          <cell r="EM22">
            <v>208.86989621862318</v>
          </cell>
          <cell r="EN22">
            <v>641.16747453277685</v>
          </cell>
          <cell r="EO22">
            <v>109.85734205727771</v>
          </cell>
          <cell r="EP22">
            <v>-1862.4510120137916</v>
          </cell>
          <cell r="EQ22">
            <v>-155.5718933934242</v>
          </cell>
          <cell r="ER22">
            <v>980.69199455571516</v>
          </cell>
          <cell r="ES22">
            <v>-394.72848098405933</v>
          </cell>
          <cell r="ET22">
            <v>-0.13231099546413094</v>
          </cell>
          <cell r="EU22">
            <v>-182.6183472432856</v>
          </cell>
          <cell r="EV22">
            <v>25.170555555555559</v>
          </cell>
          <cell r="EW22">
            <v>5.6855555555555579</v>
          </cell>
        </row>
        <row r="23">
          <cell r="A23">
            <v>42151</v>
          </cell>
          <cell r="B23">
            <v>48</v>
          </cell>
          <cell r="C23" t="str">
            <v>Wed</v>
          </cell>
          <cell r="D23">
            <v>116347</v>
          </cell>
          <cell r="E23">
            <v>3035</v>
          </cell>
          <cell r="F23">
            <v>3539</v>
          </cell>
          <cell r="G23">
            <v>7758</v>
          </cell>
          <cell r="H23">
            <v>6367</v>
          </cell>
          <cell r="I23">
            <v>12641</v>
          </cell>
          <cell r="J23">
            <v>1100</v>
          </cell>
          <cell r="K23">
            <v>150787</v>
          </cell>
          <cell r="L23">
            <v>21</v>
          </cell>
          <cell r="M23">
            <v>150808</v>
          </cell>
          <cell r="N23">
            <v>1213</v>
          </cell>
          <cell r="O23">
            <v>3214</v>
          </cell>
          <cell r="P23">
            <v>178894</v>
          </cell>
          <cell r="Q23">
            <v>2420</v>
          </cell>
          <cell r="R23">
            <v>77</v>
          </cell>
          <cell r="S23">
            <v>135</v>
          </cell>
          <cell r="T23">
            <v>15</v>
          </cell>
          <cell r="U23">
            <v>2261</v>
          </cell>
          <cell r="V23">
            <v>14148</v>
          </cell>
          <cell r="W23">
            <v>2497</v>
          </cell>
          <cell r="X23">
            <v>2751</v>
          </cell>
          <cell r="Y23">
            <v>25</v>
          </cell>
          <cell r="Z23">
            <v>44</v>
          </cell>
          <cell r="AA23">
            <v>270</v>
          </cell>
          <cell r="AB23">
            <v>3090</v>
          </cell>
          <cell r="AC23">
            <v>94</v>
          </cell>
          <cell r="AD23">
            <v>2927</v>
          </cell>
          <cell r="AE23">
            <v>231</v>
          </cell>
          <cell r="AF23">
            <v>0</v>
          </cell>
          <cell r="AG23">
            <v>0</v>
          </cell>
          <cell r="AH23">
            <v>0.87417575135892112</v>
          </cell>
          <cell r="AI23">
            <v>0.97790463886309509</v>
          </cell>
          <cell r="AJ23">
            <v>0.99195553993381391</v>
          </cell>
          <cell r="AK23">
            <v>166.16634836404089</v>
          </cell>
          <cell r="AL23">
            <v>154.77893782493521</v>
          </cell>
          <cell r="AM23">
            <v>9.1128545564272787E-2</v>
          </cell>
          <cell r="AN23">
            <v>13.660077707453045</v>
          </cell>
          <cell r="AO23">
            <v>34.759724575507406</v>
          </cell>
          <cell r="AP23">
            <v>20.494208944773462</v>
          </cell>
          <cell r="AQ23">
            <v>12.556572463039323</v>
          </cell>
          <cell r="AR23">
            <v>60.387264717661196</v>
          </cell>
          <cell r="AS23">
            <v>15.358382979310914</v>
          </cell>
          <cell r="AT23">
            <v>61.049888136408683</v>
          </cell>
          <cell r="AU23">
            <v>188.8187065179167</v>
          </cell>
          <cell r="AV23">
            <v>0.3233254229003828</v>
          </cell>
          <cell r="AW23">
            <v>0.77338109724016324</v>
          </cell>
          <cell r="AX23">
            <v>45.268292879506205</v>
          </cell>
          <cell r="BF23">
            <v>207.97305555555556</v>
          </cell>
          <cell r="BG23">
            <v>504.63361111111107</v>
          </cell>
          <cell r="BH23">
            <v>1716.7791666666669</v>
          </cell>
          <cell r="BI23">
            <v>42.965833333333336</v>
          </cell>
          <cell r="BJ23">
            <v>2472.3516666666669</v>
          </cell>
          <cell r="BK23">
            <v>798.58083333333332</v>
          </cell>
          <cell r="BL23">
            <v>698.1</v>
          </cell>
          <cell r="BM23">
            <v>700.18388888888887</v>
          </cell>
          <cell r="BN23">
            <v>604.24055555555549</v>
          </cell>
          <cell r="BO23">
            <v>19.608611111111109</v>
          </cell>
          <cell r="BP23">
            <v>16.845277777777778</v>
          </cell>
          <cell r="BQ23">
            <v>15.473888888888888</v>
          </cell>
          <cell r="BR23">
            <v>12.662222222222223</v>
          </cell>
          <cell r="BS23">
            <v>12.091944444444444</v>
          </cell>
          <cell r="BT23">
            <v>14.509444444444444</v>
          </cell>
          <cell r="BU23">
            <v>51.222499999999997</v>
          </cell>
          <cell r="BV23">
            <v>49.842500000000001</v>
          </cell>
          <cell r="BW23">
            <v>235.28416666666666</v>
          </cell>
          <cell r="BX23">
            <v>92.463333333333338</v>
          </cell>
          <cell r="BY23">
            <v>142.82083333333335</v>
          </cell>
          <cell r="BZ23">
            <v>155.78194444444446</v>
          </cell>
          <cell r="CA23">
            <v>198.86</v>
          </cell>
          <cell r="CB23">
            <v>0</v>
          </cell>
          <cell r="CC23">
            <v>0</v>
          </cell>
          <cell r="CD23">
            <v>201.19305555555559</v>
          </cell>
          <cell r="CE23">
            <v>180.63083333333336</v>
          </cell>
          <cell r="CF23">
            <v>212.83805555555554</v>
          </cell>
          <cell r="CG23">
            <v>165.63972222222225</v>
          </cell>
          <cell r="CH23">
            <v>1.4166666666666694</v>
          </cell>
          <cell r="CI23">
            <v>1.2608333333333333</v>
          </cell>
          <cell r="CJ23">
            <v>-32.463611111111106</v>
          </cell>
          <cell r="CK23">
            <v>1.6838888888888888</v>
          </cell>
          <cell r="CL23">
            <v>19.401944444444442</v>
          </cell>
          <cell r="CM23">
            <v>12.046388888888888</v>
          </cell>
          <cell r="CN23">
            <v>0</v>
          </cell>
          <cell r="CO23">
            <v>1433.9180555555556</v>
          </cell>
          <cell r="CP23">
            <v>418.42194444444442</v>
          </cell>
          <cell r="CQ23">
            <v>42.453611111111108</v>
          </cell>
          <cell r="CR23">
            <v>39.968055555555559</v>
          </cell>
          <cell r="CS23">
            <v>44.69361111111111</v>
          </cell>
          <cell r="CT23">
            <v>0</v>
          </cell>
          <cell r="CU23">
            <v>70.18472222222222</v>
          </cell>
          <cell r="CV23">
            <v>65.532777777777781</v>
          </cell>
          <cell r="CW23">
            <v>21.466944444444444</v>
          </cell>
          <cell r="CX23">
            <v>86.967500000000001</v>
          </cell>
          <cell r="CY23">
            <v>25.159444444444446</v>
          </cell>
          <cell r="CZ23">
            <v>7.7175000000000002</v>
          </cell>
          <cell r="DA23">
            <v>7.9044444444444437</v>
          </cell>
          <cell r="DB23">
            <v>0.46166666666666667</v>
          </cell>
          <cell r="DC23">
            <v>2.7522222222222221</v>
          </cell>
          <cell r="DD23">
            <v>0.46444444444444444</v>
          </cell>
          <cell r="DE23">
            <v>15.08</v>
          </cell>
          <cell r="DF23">
            <v>0</v>
          </cell>
          <cell r="DG23">
            <v>0</v>
          </cell>
          <cell r="DH23">
            <v>26.032777777777778</v>
          </cell>
          <cell r="DI23">
            <v>29.7425</v>
          </cell>
          <cell r="DJ23">
            <v>12.239166666666666</v>
          </cell>
          <cell r="DK23">
            <v>8.5150000000000006</v>
          </cell>
          <cell r="DL23">
            <v>0</v>
          </cell>
          <cell r="DM23">
            <v>0</v>
          </cell>
          <cell r="DN23">
            <v>223.03666666666666</v>
          </cell>
          <cell r="DO23">
            <v>925.75833333333333</v>
          </cell>
          <cell r="DP23">
            <v>2359.6763888888891</v>
          </cell>
          <cell r="DQ23">
            <v>106.20561638888888</v>
          </cell>
          <cell r="DR23">
            <v>4.299999999999999E-2</v>
          </cell>
          <cell r="DS23">
            <v>2576.1036719444446</v>
          </cell>
          <cell r="DT23">
            <v>123.05416666666666</v>
          </cell>
          <cell r="DU23">
            <v>110.22166666666668</v>
          </cell>
          <cell r="DV23">
            <v>135.16999999999999</v>
          </cell>
          <cell r="DW23">
            <v>5.2470714386262884E-2</v>
          </cell>
          <cell r="DX23">
            <v>5915.6972500000002</v>
          </cell>
          <cell r="DY23">
            <v>0</v>
          </cell>
          <cell r="DZ23">
            <v>0</v>
          </cell>
          <cell r="EA23">
            <v>0.35936377227961885</v>
          </cell>
          <cell r="EB23">
            <v>44.956200000000003</v>
          </cell>
          <cell r="EC23">
            <v>116615.8155095525</v>
          </cell>
          <cell r="ED23">
            <v>1770.420618611111</v>
          </cell>
          <cell r="EE23">
            <v>286</v>
          </cell>
          <cell r="EF23">
            <v>23.123426573426578</v>
          </cell>
          <cell r="EG23">
            <v>18.194722222222222</v>
          </cell>
          <cell r="EH23">
            <v>12.695989374208027</v>
          </cell>
          <cell r="EI23">
            <v>12.925320111665496</v>
          </cell>
          <cell r="EJ23">
            <v>17.647058823529377</v>
          </cell>
          <cell r="EK23">
            <v>-1.355363697815503</v>
          </cell>
          <cell r="EL23">
            <v>13.916130971981618</v>
          </cell>
          <cell r="EM23">
            <v>228.7078591175098</v>
          </cell>
          <cell r="EN23">
            <v>641.58415841584167</v>
          </cell>
          <cell r="EO23">
            <v>124.30084435550785</v>
          </cell>
          <cell r="EP23">
            <v>124.77455263517675</v>
          </cell>
          <cell r="EQ23">
            <v>-1039.6548970749498</v>
          </cell>
          <cell r="ER23">
            <v>595.19060804337914</v>
          </cell>
          <cell r="ES23">
            <v>-1187.800855637003</v>
          </cell>
          <cell r="ET23">
            <v>-0.23223088933216152</v>
          </cell>
          <cell r="EU23">
            <v>-237.19654874759914</v>
          </cell>
          <cell r="EV23">
            <v>26.101666666666667</v>
          </cell>
          <cell r="EW23">
            <v>4.115277777777778</v>
          </cell>
        </row>
        <row r="24">
          <cell r="A24">
            <v>42152</v>
          </cell>
          <cell r="B24">
            <v>48</v>
          </cell>
          <cell r="C24" t="str">
            <v>Thu</v>
          </cell>
          <cell r="D24">
            <v>123702</v>
          </cell>
          <cell r="E24">
            <v>2621</v>
          </cell>
          <cell r="F24">
            <v>4708</v>
          </cell>
          <cell r="G24">
            <v>9647</v>
          </cell>
          <cell r="H24">
            <v>8641</v>
          </cell>
          <cell r="I24">
            <v>18484</v>
          </cell>
          <cell r="J24">
            <v>1198</v>
          </cell>
          <cell r="K24">
            <v>169001</v>
          </cell>
          <cell r="L24">
            <v>22</v>
          </cell>
          <cell r="M24">
            <v>169023</v>
          </cell>
          <cell r="N24">
            <v>1844</v>
          </cell>
          <cell r="O24">
            <v>4047</v>
          </cell>
          <cell r="P24">
            <v>237019</v>
          </cell>
          <cell r="Q24">
            <v>2990</v>
          </cell>
          <cell r="R24">
            <v>3</v>
          </cell>
          <cell r="S24">
            <v>148</v>
          </cell>
          <cell r="T24">
            <v>15</v>
          </cell>
          <cell r="U24">
            <v>2660</v>
          </cell>
          <cell r="V24">
            <v>17317</v>
          </cell>
          <cell r="W24">
            <v>2993</v>
          </cell>
          <cell r="X24">
            <v>2978</v>
          </cell>
          <cell r="Y24">
            <v>5</v>
          </cell>
          <cell r="Z24">
            <v>44</v>
          </cell>
          <cell r="AA24">
            <v>470</v>
          </cell>
          <cell r="AB24">
            <v>3497</v>
          </cell>
          <cell r="AC24">
            <v>58</v>
          </cell>
          <cell r="AD24">
            <v>3542</v>
          </cell>
          <cell r="AE24">
            <v>332</v>
          </cell>
          <cell r="AF24">
            <v>0</v>
          </cell>
          <cell r="AG24">
            <v>0</v>
          </cell>
          <cell r="AH24">
            <v>0.88309889923572527</v>
          </cell>
          <cell r="AI24">
            <v>0.91451826053577034</v>
          </cell>
          <cell r="AJ24">
            <v>0.98908882195963332</v>
          </cell>
          <cell r="AK24">
            <v>166.3649517018211</v>
          </cell>
          <cell r="AL24">
            <v>143.3023510114817</v>
          </cell>
          <cell r="AM24">
            <v>0.11646084934408672</v>
          </cell>
          <cell r="AN24">
            <v>15.354797504734744</v>
          </cell>
          <cell r="AO24">
            <v>46.584917424739011</v>
          </cell>
          <cell r="AP24">
            <v>20.046156845236226</v>
          </cell>
          <cell r="AQ24">
            <v>13.662178457356092</v>
          </cell>
          <cell r="AR24">
            <v>56.465419311727366</v>
          </cell>
          <cell r="AS24">
            <v>14.563433625738774</v>
          </cell>
          <cell r="AT24">
            <v>65.311850971354133</v>
          </cell>
          <cell r="AU24">
            <v>198.37350340402224</v>
          </cell>
          <cell r="AV24">
            <v>0.32923676726288975</v>
          </cell>
          <cell r="AW24">
            <v>0.69516279057706742</v>
          </cell>
          <cell r="AX24">
            <v>43.530554725791077</v>
          </cell>
          <cell r="BF24">
            <v>201.32305555555556</v>
          </cell>
          <cell r="BG24">
            <v>454.80083333367588</v>
          </cell>
          <cell r="BH24">
            <v>2014.8155555549456</v>
          </cell>
          <cell r="BI24">
            <v>37.893611111096106</v>
          </cell>
          <cell r="BJ24">
            <v>2708.8330555552729</v>
          </cell>
          <cell r="BK24">
            <v>851.93333333333328</v>
          </cell>
          <cell r="BL24">
            <v>752.34138888888879</v>
          </cell>
          <cell r="BM24">
            <v>743.55805555555548</v>
          </cell>
          <cell r="BN24">
            <v>647.47249999999997</v>
          </cell>
          <cell r="BO24">
            <v>18.29</v>
          </cell>
          <cell r="BP24">
            <v>14.345277777777778</v>
          </cell>
          <cell r="BQ24">
            <v>18.491944444444446</v>
          </cell>
          <cell r="BR24">
            <v>15.120277777777778</v>
          </cell>
          <cell r="BS24">
            <v>14.351388888888886</v>
          </cell>
          <cell r="BT24">
            <v>17.555833333333332</v>
          </cell>
          <cell r="BU24">
            <v>57.241944444444442</v>
          </cell>
          <cell r="BV24">
            <v>57.847499999999997</v>
          </cell>
          <cell r="BW24">
            <v>263.56583333333333</v>
          </cell>
          <cell r="BX24">
            <v>86.873611111111103</v>
          </cell>
          <cell r="BY24">
            <v>176.6922222222222</v>
          </cell>
          <cell r="BZ24">
            <v>185.06194444444446</v>
          </cell>
          <cell r="CA24">
            <v>219.07194444444448</v>
          </cell>
          <cell r="CB24">
            <v>0</v>
          </cell>
          <cell r="CC24">
            <v>0</v>
          </cell>
          <cell r="CD24">
            <v>240.12194444444444</v>
          </cell>
          <cell r="CE24">
            <v>196.12222222222223</v>
          </cell>
          <cell r="CF24">
            <v>208.59138888888887</v>
          </cell>
          <cell r="CG24">
            <v>174.38583333333332</v>
          </cell>
          <cell r="CH24">
            <v>0.22416666666666665</v>
          </cell>
          <cell r="CI24">
            <v>0.15611111111111112</v>
          </cell>
          <cell r="CJ24">
            <v>2.1902777777777778</v>
          </cell>
          <cell r="CK24">
            <v>1.4927777777777778</v>
          </cell>
          <cell r="CL24">
            <v>29.116111111111106</v>
          </cell>
          <cell r="CM24">
            <v>20.087499999999999</v>
          </cell>
          <cell r="CN24">
            <v>0</v>
          </cell>
          <cell r="CO24">
            <v>1574.6930555555555</v>
          </cell>
          <cell r="CP24">
            <v>430.08944444444444</v>
          </cell>
          <cell r="CQ24">
            <v>46.93</v>
          </cell>
          <cell r="CR24">
            <v>52.18138888888889</v>
          </cell>
          <cell r="CS24">
            <v>35.515833333333333</v>
          </cell>
          <cell r="CT24">
            <v>0</v>
          </cell>
          <cell r="CU24">
            <v>72.398055555555544</v>
          </cell>
          <cell r="CV24">
            <v>66.311666666666667</v>
          </cell>
          <cell r="CW24">
            <v>37.642222222222223</v>
          </cell>
          <cell r="CX24">
            <v>91.633333333333326</v>
          </cell>
          <cell r="CY24">
            <v>10.033333333333333</v>
          </cell>
          <cell r="CZ24">
            <v>8.9141666666666666</v>
          </cell>
          <cell r="DA24">
            <v>7.4827777777777778</v>
          </cell>
          <cell r="DB24">
            <v>0</v>
          </cell>
          <cell r="DC24">
            <v>11.070277777777777</v>
          </cell>
          <cell r="DD24">
            <v>1.7547222222222223</v>
          </cell>
          <cell r="DE24">
            <v>9.2799999999999994</v>
          </cell>
          <cell r="DF24">
            <v>0</v>
          </cell>
          <cell r="DG24">
            <v>0</v>
          </cell>
          <cell r="DH24">
            <v>26.372499999999999</v>
          </cell>
          <cell r="DI24">
            <v>34.368333333333332</v>
          </cell>
          <cell r="DJ24">
            <v>14.996111111111112</v>
          </cell>
          <cell r="DK24">
            <v>13.351388888888888</v>
          </cell>
          <cell r="DL24">
            <v>0</v>
          </cell>
          <cell r="DM24">
            <v>0</v>
          </cell>
          <cell r="DN24">
            <v>229.25694444444443</v>
          </cell>
          <cell r="DO24">
            <v>970.32555555555552</v>
          </cell>
          <cell r="DP24">
            <v>2545.0186111111111</v>
          </cell>
          <cell r="DQ24">
            <v>111.26683583332118</v>
          </cell>
          <cell r="DR24">
            <v>4.2999999999999997E-2</v>
          </cell>
          <cell r="DS24">
            <v>2698.8676691663723</v>
          </cell>
          <cell r="DT24">
            <v>129.01916666666665</v>
          </cell>
          <cell r="DU24">
            <v>42.582222221939922</v>
          </cell>
          <cell r="DV24">
            <v>138.16999999999999</v>
          </cell>
          <cell r="DW24">
            <v>5.1195544553200717E-2</v>
          </cell>
          <cell r="DX24">
            <v>5635.3224300000002</v>
          </cell>
          <cell r="DY24">
            <v>0</v>
          </cell>
          <cell r="DZ24">
            <v>0</v>
          </cell>
          <cell r="EA24">
            <v>0.3595306159843214</v>
          </cell>
          <cell r="EB24">
            <v>42.568200000000004</v>
          </cell>
          <cell r="EC24">
            <v>117483.20677031498</v>
          </cell>
          <cell r="ED24">
            <v>1524.0904072216092</v>
          </cell>
          <cell r="EE24">
            <v>318</v>
          </cell>
          <cell r="EF24">
            <v>8.0343815513094192</v>
          </cell>
          <cell r="EG24">
            <v>25.050277777777776</v>
          </cell>
          <cell r="EH24">
            <v>13.253346048502458</v>
          </cell>
          <cell r="EI24">
            <v>14.276715907895422</v>
          </cell>
          <cell r="EJ24">
            <v>22.304832713754649</v>
          </cell>
          <cell r="EK24">
            <v>20.088776157260622</v>
          </cell>
          <cell r="EL24">
            <v>16.142265641397472</v>
          </cell>
          <cell r="EM24">
            <v>254.59734719322225</v>
          </cell>
          <cell r="EN24">
            <v>672.19974837898008</v>
          </cell>
          <cell r="EO24">
            <v>150.95573855612872</v>
          </cell>
          <cell r="EP24">
            <v>-1570.8315283943716</v>
          </cell>
          <cell r="EQ24">
            <v>-2529.0385841730231</v>
          </cell>
          <cell r="ER24">
            <v>-246.02117979900879</v>
          </cell>
          <cell r="ES24">
            <v>-662.30340949826746</v>
          </cell>
          <cell r="ET24">
            <v>-0.40319332126387419</v>
          </cell>
          <cell r="EU24">
            <v>-505.89136932635779</v>
          </cell>
          <cell r="EV24">
            <v>17.908611111111114</v>
          </cell>
          <cell r="EW24">
            <v>6.9091666666666667</v>
          </cell>
        </row>
        <row r="25">
          <cell r="A25">
            <v>42153</v>
          </cell>
          <cell r="B25">
            <v>48</v>
          </cell>
          <cell r="C25" t="str">
            <v>Fri</v>
          </cell>
          <cell r="D25">
            <v>170592</v>
          </cell>
          <cell r="E25">
            <v>5545</v>
          </cell>
          <cell r="F25">
            <v>7901</v>
          </cell>
          <cell r="G25">
            <v>10101</v>
          </cell>
          <cell r="H25">
            <v>7133</v>
          </cell>
          <cell r="I25">
            <v>12592</v>
          </cell>
          <cell r="J25">
            <v>4168</v>
          </cell>
          <cell r="K25">
            <v>218032</v>
          </cell>
          <cell r="L25">
            <v>23</v>
          </cell>
          <cell r="M25">
            <v>218055</v>
          </cell>
          <cell r="N25">
            <v>1628</v>
          </cell>
          <cell r="O25">
            <v>3455</v>
          </cell>
          <cell r="P25">
            <v>193284</v>
          </cell>
          <cell r="Q25">
            <v>2791</v>
          </cell>
          <cell r="R25">
            <v>80</v>
          </cell>
          <cell r="S25">
            <v>224</v>
          </cell>
          <cell r="T25">
            <v>19</v>
          </cell>
          <cell r="U25">
            <v>2617</v>
          </cell>
          <cell r="V25">
            <v>16114</v>
          </cell>
          <cell r="W25">
            <v>2871</v>
          </cell>
          <cell r="X25">
            <v>3946</v>
          </cell>
          <cell r="Y25">
            <v>3</v>
          </cell>
          <cell r="Z25">
            <v>60</v>
          </cell>
          <cell r="AA25">
            <v>312</v>
          </cell>
          <cell r="AB25">
            <v>4321</v>
          </cell>
          <cell r="AC25">
            <v>69</v>
          </cell>
          <cell r="AD25">
            <v>3565</v>
          </cell>
          <cell r="AE25">
            <v>276</v>
          </cell>
          <cell r="AF25">
            <v>0</v>
          </cell>
          <cell r="AG25">
            <v>0</v>
          </cell>
          <cell r="AH25">
            <v>0.88212343369921919</v>
          </cell>
          <cell r="AI25">
            <v>0.9451381676063948</v>
          </cell>
          <cell r="AJ25">
            <v>0.99253320613487928</v>
          </cell>
          <cell r="AK25">
            <v>171.04141130813136</v>
          </cell>
          <cell r="AL25">
            <v>156.69743782941612</v>
          </cell>
          <cell r="AM25">
            <v>7.6869450355911056E-2</v>
          </cell>
          <cell r="AN25">
            <v>12.606460126687958</v>
          </cell>
          <cell r="AO25">
            <v>32.193606833182344</v>
          </cell>
          <cell r="AP25">
            <v>21.379773341793989</v>
          </cell>
          <cell r="AQ25">
            <v>11.691722944327605</v>
          </cell>
          <cell r="AR25">
            <v>75.942877046325322</v>
          </cell>
          <cell r="AS25">
            <v>14.431983493162047</v>
          </cell>
          <cell r="AT25">
            <v>76.983935885172741</v>
          </cell>
          <cell r="AU25">
            <v>194.70064332558047</v>
          </cell>
          <cell r="AV25">
            <v>0.39539641251436131</v>
          </cell>
          <cell r="AW25">
            <v>0.79576195528403926</v>
          </cell>
          <cell r="AX25">
            <v>58.735270705125771</v>
          </cell>
          <cell r="BF25">
            <v>167.495</v>
          </cell>
          <cell r="BG25">
            <v>714.49611111154138</v>
          </cell>
          <cell r="BH25">
            <v>1966.476944444031</v>
          </cell>
          <cell r="BI25">
            <v>138.63416666656474</v>
          </cell>
          <cell r="BJ25">
            <v>2987.1022222221372</v>
          </cell>
          <cell r="BK25">
            <v>1119.8319444451172</v>
          </cell>
          <cell r="BL25">
            <v>987.83</v>
          </cell>
          <cell r="BM25">
            <v>997.3725000004722</v>
          </cell>
          <cell r="BN25">
            <v>870.1102777777777</v>
          </cell>
          <cell r="BO25">
            <v>35.38666666672875</v>
          </cell>
          <cell r="BP25">
            <v>28.992222222222221</v>
          </cell>
          <cell r="BQ25">
            <v>32.378333333397748</v>
          </cell>
          <cell r="BR25">
            <v>23.0425</v>
          </cell>
          <cell r="BS25">
            <v>13.550000000009312</v>
          </cell>
          <cell r="BT25">
            <v>19.388055555555557</v>
          </cell>
          <cell r="BU25">
            <v>41.144444444509375</v>
          </cell>
          <cell r="BV25">
            <v>46.296944444444442</v>
          </cell>
          <cell r="BW25">
            <v>274.06583333300222</v>
          </cell>
          <cell r="BX25">
            <v>107.31944444444446</v>
          </cell>
          <cell r="BY25">
            <v>166.74638888855773</v>
          </cell>
          <cell r="BZ25">
            <v>182.97499999999999</v>
          </cell>
          <cell r="CA25">
            <v>245.55833333297585</v>
          </cell>
          <cell r="CB25">
            <v>0</v>
          </cell>
          <cell r="CC25">
            <v>0</v>
          </cell>
          <cell r="CD25">
            <v>299.4044444443353</v>
          </cell>
          <cell r="CE25">
            <v>257.60194444444448</v>
          </cell>
          <cell r="CF25">
            <v>275.54861111106891</v>
          </cell>
          <cell r="CG25">
            <v>239.52861111111113</v>
          </cell>
          <cell r="CH25">
            <v>0.18472222222222223</v>
          </cell>
          <cell r="CI25">
            <v>0.12694444444444444</v>
          </cell>
          <cell r="CJ25">
            <v>4.5386111110441076</v>
          </cell>
          <cell r="CK25">
            <v>4.0844444444444443</v>
          </cell>
          <cell r="CL25">
            <v>19.1325</v>
          </cell>
          <cell r="CM25">
            <v>13.861944444444443</v>
          </cell>
          <cell r="CN25">
            <v>0</v>
          </cell>
          <cell r="CO25">
            <v>1938.8605555554307</v>
          </cell>
          <cell r="CP25">
            <v>373.11944444449409</v>
          </cell>
          <cell r="CQ25">
            <v>3.0327777777777776</v>
          </cell>
          <cell r="CR25">
            <v>31.468055555555551</v>
          </cell>
          <cell r="CS25">
            <v>33.063611111111115</v>
          </cell>
          <cell r="CT25">
            <v>0</v>
          </cell>
          <cell r="CU25">
            <v>59.075000000012423</v>
          </cell>
          <cell r="CV25">
            <v>61.084444444389085</v>
          </cell>
          <cell r="CW25">
            <v>36.638055555555553</v>
          </cell>
          <cell r="CX25">
            <v>103.44305555555557</v>
          </cell>
          <cell r="CY25">
            <v>21.835833333333337</v>
          </cell>
          <cell r="CZ25">
            <v>9.8902777776810247</v>
          </cell>
          <cell r="DA25">
            <v>9.181111111111111</v>
          </cell>
          <cell r="DB25">
            <v>0</v>
          </cell>
          <cell r="DC25">
            <v>4.2088888888888887</v>
          </cell>
          <cell r="DD25">
            <v>3.49</v>
          </cell>
          <cell r="DE25">
            <v>9.2844444444444445</v>
          </cell>
          <cell r="DF25">
            <v>9.4444444444444445E-3</v>
          </cell>
          <cell r="DG25">
            <v>4.693888888888889</v>
          </cell>
          <cell r="DH25">
            <v>27.128055555555555</v>
          </cell>
          <cell r="DI25">
            <v>35.857222222185229</v>
          </cell>
          <cell r="DJ25">
            <v>6.5588888888888892</v>
          </cell>
          <cell r="DK25">
            <v>16.569444444444443</v>
          </cell>
          <cell r="DL25">
            <v>0</v>
          </cell>
          <cell r="DM25">
            <v>0</v>
          </cell>
          <cell r="DN25">
            <v>252.15055555542176</v>
          </cell>
          <cell r="DO25">
            <v>849.63194444431747</v>
          </cell>
          <cell r="DP25">
            <v>2788.4924999997484</v>
          </cell>
          <cell r="DQ25">
            <v>121.78353694443562</v>
          </cell>
          <cell r="DR25">
            <v>4.299999999999999E-2</v>
          </cell>
          <cell r="DS25">
            <v>2953.9588147220088</v>
          </cell>
          <cell r="DT25">
            <v>154.98861111111108</v>
          </cell>
          <cell r="DU25">
            <v>43.682777777824995</v>
          </cell>
          <cell r="DV25">
            <v>71.510000000000005</v>
          </cell>
          <cell r="DW25">
            <v>2.4208191273218431E-2</v>
          </cell>
          <cell r="DX25">
            <v>4080.0290300000001</v>
          </cell>
          <cell r="DY25">
            <v>0</v>
          </cell>
          <cell r="DZ25">
            <v>0</v>
          </cell>
          <cell r="EA25">
            <v>0.28762484439860908</v>
          </cell>
          <cell r="EB25">
            <v>57.647400000000005</v>
          </cell>
          <cell r="EC25">
            <v>173501.57063448965</v>
          </cell>
          <cell r="ED25">
            <v>7943.2056083275647</v>
          </cell>
          <cell r="EE25">
            <v>358</v>
          </cell>
          <cell r="EF25">
            <v>7.3211359404175962</v>
          </cell>
          <cell r="EG25">
            <v>22.243888888748934</v>
          </cell>
          <cell r="EH25">
            <v>12.407902295340188</v>
          </cell>
          <cell r="EI25">
            <v>14.320522190581594</v>
          </cell>
          <cell r="EJ25">
            <v>16.240601503759397</v>
          </cell>
          <cell r="EK25">
            <v>13.219903299050664</v>
          </cell>
          <cell r="EL25">
            <v>16.307330458643673</v>
          </cell>
          <cell r="EM25">
            <v>244.02120759718787</v>
          </cell>
          <cell r="EN25">
            <v>745.46125461203383</v>
          </cell>
          <cell r="EO25">
            <v>173.3648393191971</v>
          </cell>
          <cell r="EP25">
            <v>-2176.6148916450547</v>
          </cell>
          <cell r="EQ25">
            <v>395.27239878210617</v>
          </cell>
          <cell r="ER25">
            <v>1955.5977715940762</v>
          </cell>
          <cell r="ES25">
            <v>-1437.8975446203779</v>
          </cell>
          <cell r="ET25">
            <v>3.6114547481711279E-2</v>
          </cell>
          <cell r="EU25">
            <v>-57.331412465003446</v>
          </cell>
          <cell r="EV25">
            <v>30.451388888821107</v>
          </cell>
          <cell r="EW25">
            <v>0</v>
          </cell>
        </row>
        <row r="26">
          <cell r="A26">
            <v>42154</v>
          </cell>
          <cell r="B26">
            <v>48</v>
          </cell>
          <cell r="C26" t="str">
            <v>Sat</v>
          </cell>
          <cell r="D26">
            <v>99337</v>
          </cell>
          <cell r="E26">
            <v>2528</v>
          </cell>
          <cell r="F26">
            <v>574</v>
          </cell>
          <cell r="G26">
            <v>3841</v>
          </cell>
          <cell r="H26">
            <v>11236</v>
          </cell>
          <cell r="I26">
            <v>7203</v>
          </cell>
          <cell r="J26">
            <v>1004</v>
          </cell>
          <cell r="K26">
            <v>125723</v>
          </cell>
          <cell r="L26">
            <v>24</v>
          </cell>
          <cell r="M26">
            <v>125747</v>
          </cell>
          <cell r="N26">
            <v>985</v>
          </cell>
          <cell r="O26">
            <v>1396</v>
          </cell>
          <cell r="P26">
            <v>47665</v>
          </cell>
          <cell r="Q26">
            <v>2301</v>
          </cell>
          <cell r="R26">
            <v>0</v>
          </cell>
          <cell r="S26">
            <v>91</v>
          </cell>
          <cell r="T26">
            <v>6</v>
          </cell>
          <cell r="U26">
            <v>2106</v>
          </cell>
          <cell r="V26">
            <v>13105</v>
          </cell>
          <cell r="W26">
            <v>2301</v>
          </cell>
          <cell r="X26">
            <v>2669</v>
          </cell>
          <cell r="Y26">
            <v>0</v>
          </cell>
          <cell r="Z26">
            <v>17</v>
          </cell>
          <cell r="AA26">
            <v>200</v>
          </cell>
          <cell r="AB26">
            <v>2886</v>
          </cell>
          <cell r="AC26">
            <v>28</v>
          </cell>
          <cell r="AD26">
            <v>1177</v>
          </cell>
          <cell r="AE26">
            <v>178</v>
          </cell>
          <cell r="AF26">
            <v>0</v>
          </cell>
          <cell r="AG26">
            <v>0</v>
          </cell>
          <cell r="AH26">
            <v>0.87070908950818071</v>
          </cell>
          <cell r="AI26">
            <v>0.82488929249410003</v>
          </cell>
          <cell r="AJ26">
            <v>0.99216531581333567</v>
          </cell>
          <cell r="AK26">
            <v>167.63695002011966</v>
          </cell>
          <cell r="AL26">
            <v>153.02406133875877</v>
          </cell>
          <cell r="AM26">
            <v>6.5278429563405266E-2</v>
          </cell>
          <cell r="AN26">
            <v>14.010828171102723</v>
          </cell>
          <cell r="AO26">
            <v>33.208005973423546</v>
          </cell>
          <cell r="AP26">
            <v>20.434323413282652</v>
          </cell>
          <cell r="AQ26">
            <v>11.861402187425387</v>
          </cell>
          <cell r="AR26">
            <v>54.638418079096049</v>
          </cell>
          <cell r="AS26">
            <v>13.445787061812258</v>
          </cell>
          <cell r="AT26">
            <v>74.047907030760598</v>
          </cell>
          <cell r="AU26">
            <v>185.5163684596595</v>
          </cell>
          <cell r="AV26">
            <v>0.39914487139641425</v>
          </cell>
          <cell r="AW26">
            <v>1.4067851266560829</v>
          </cell>
          <cell r="AX26">
            <v>99.874874660485517</v>
          </cell>
          <cell r="BF26">
            <v>21.531111111111112</v>
          </cell>
          <cell r="BG26">
            <v>449.49888888838103</v>
          </cell>
          <cell r="BH26">
            <v>1237.3861111102394</v>
          </cell>
          <cell r="BI26">
            <v>70.421111111318567</v>
          </cell>
          <cell r="BJ26">
            <v>1778.8372222210501</v>
          </cell>
          <cell r="BK26">
            <v>677.69222222209703</v>
          </cell>
          <cell r="BL26">
            <v>590.07277777777779</v>
          </cell>
          <cell r="BM26">
            <v>592.57222222235407</v>
          </cell>
          <cell r="BN26">
            <v>499.80083333333334</v>
          </cell>
          <cell r="BO26">
            <v>16.520277777777778</v>
          </cell>
          <cell r="BP26">
            <v>14.602222222222222</v>
          </cell>
          <cell r="BQ26">
            <v>3.3302777777777779</v>
          </cell>
          <cell r="BR26">
            <v>4.1755555555555555</v>
          </cell>
          <cell r="BS26">
            <v>8.5827777773923124</v>
          </cell>
          <cell r="BT26">
            <v>8.5158333333333331</v>
          </cell>
          <cell r="BU26">
            <v>56.686666666794984</v>
          </cell>
          <cell r="BV26">
            <v>62.978333333333332</v>
          </cell>
          <cell r="BW26">
            <v>99.637222222112783</v>
          </cell>
          <cell r="BX26">
            <v>42.038055555555559</v>
          </cell>
          <cell r="BY26">
            <v>57.599166666557231</v>
          </cell>
          <cell r="BZ26">
            <v>54.003055555555555</v>
          </cell>
          <cell r="CA26">
            <v>193.99055555500479</v>
          </cell>
          <cell r="CB26">
            <v>0</v>
          </cell>
          <cell r="CC26">
            <v>0</v>
          </cell>
          <cell r="CD26">
            <v>214.63972222173638</v>
          </cell>
          <cell r="CE26">
            <v>170.56388888888887</v>
          </cell>
          <cell r="CF26">
            <v>198.57638888840566</v>
          </cell>
          <cell r="CG26">
            <v>160.48944444444444</v>
          </cell>
          <cell r="CH26">
            <v>0</v>
          </cell>
          <cell r="CI26">
            <v>0</v>
          </cell>
          <cell r="CJ26">
            <v>1.6030555555358943</v>
          </cell>
          <cell r="CK26">
            <v>1.0672222222222223</v>
          </cell>
          <cell r="CL26">
            <v>14.460277777794852</v>
          </cell>
          <cell r="CM26">
            <v>9.0072222222222234</v>
          </cell>
          <cell r="CN26">
            <v>0</v>
          </cell>
          <cell r="CO26">
            <v>1185.9597222209511</v>
          </cell>
          <cell r="CP26">
            <v>146.34944444441004</v>
          </cell>
          <cell r="CQ26">
            <v>0</v>
          </cell>
          <cell r="CR26">
            <v>18.154444444444444</v>
          </cell>
          <cell r="CS26">
            <v>24.30638888888889</v>
          </cell>
          <cell r="CT26">
            <v>0</v>
          </cell>
          <cell r="CU26">
            <v>46.795555555555552</v>
          </cell>
          <cell r="CV26">
            <v>24.270277777777778</v>
          </cell>
          <cell r="CW26">
            <v>33.789722222222224</v>
          </cell>
          <cell r="CX26">
            <v>71.006666666666661</v>
          </cell>
          <cell r="CY26">
            <v>5.8049999999999997</v>
          </cell>
          <cell r="CZ26">
            <v>5.9119444443960676</v>
          </cell>
          <cell r="DA26">
            <v>7.3536111111111113</v>
          </cell>
          <cell r="DB26">
            <v>0.42333333333333334</v>
          </cell>
          <cell r="DC26">
            <v>6.144166666666667</v>
          </cell>
          <cell r="DD26">
            <v>3.2016666666666667</v>
          </cell>
          <cell r="DE26">
            <v>4.5805555555555557</v>
          </cell>
          <cell r="DF26">
            <v>0</v>
          </cell>
          <cell r="DG26">
            <v>0</v>
          </cell>
          <cell r="DH26">
            <v>20.029444444444444</v>
          </cell>
          <cell r="DI26">
            <v>28.283611111111114</v>
          </cell>
          <cell r="DJ26">
            <v>25.842222222222222</v>
          </cell>
          <cell r="DK26">
            <v>13.647500000000001</v>
          </cell>
          <cell r="DL26">
            <v>0</v>
          </cell>
          <cell r="DM26">
            <v>0</v>
          </cell>
          <cell r="DN26">
            <v>192.22972222217385</v>
          </cell>
          <cell r="DO26">
            <v>485.89555555547287</v>
          </cell>
          <cell r="DP26">
            <v>1671.8552777764239</v>
          </cell>
          <cell r="DQ26">
            <v>73.007991944380393</v>
          </cell>
          <cell r="DR26">
            <v>4.2999999999999983E-2</v>
          </cell>
          <cell r="DS26">
            <v>1770.8682697206693</v>
          </cell>
          <cell r="DT26">
            <v>81.49388888888889</v>
          </cell>
          <cell r="DU26">
            <v>26.004999999864943</v>
          </cell>
          <cell r="DV26">
            <v>78.510000000000005</v>
          </cell>
          <cell r="DW26">
            <v>4.4334184164011199E-2</v>
          </cell>
          <cell r="DX26">
            <v>7388.1604400000006</v>
          </cell>
          <cell r="DY26">
            <v>0</v>
          </cell>
          <cell r="DZ26">
            <v>0</v>
          </cell>
          <cell r="EA26">
            <v>0.27438266519514543</v>
          </cell>
          <cell r="EB26">
            <v>92.224600000000009</v>
          </cell>
          <cell r="EC26">
            <v>176865.2464785827</v>
          </cell>
          <cell r="ED26">
            <v>6718.7848705758952</v>
          </cell>
          <cell r="EE26">
            <v>229</v>
          </cell>
          <cell r="EF26">
            <v>6.8135371178685435</v>
          </cell>
          <cell r="EG26">
            <v>9.6694444438590033</v>
          </cell>
          <cell r="EH26">
            <v>18.408503304762927</v>
          </cell>
          <cell r="EI26">
            <v>13.440671446089711</v>
          </cell>
          <cell r="EJ26">
            <v>0</v>
          </cell>
          <cell r="EK26">
            <v>10.604747877447688</v>
          </cell>
          <cell r="EL26">
            <v>13.830992950019207</v>
          </cell>
          <cell r="EM26">
            <v>172.35799482859287</v>
          </cell>
          <cell r="EN26">
            <v>447.52411161308237</v>
          </cell>
          <cell r="EO26">
            <v>198.21239562462483</v>
          </cell>
          <cell r="EP26">
            <v>1873.8515916896417</v>
          </cell>
          <cell r="EQ26">
            <v>171.7512078479717</v>
          </cell>
          <cell r="ER26">
            <v>1822.8609698615342</v>
          </cell>
          <cell r="ES26">
            <v>253.23848995000407</v>
          </cell>
          <cell r="ET26">
            <v>1.91109792406817</v>
          </cell>
          <cell r="EU26">
            <v>790.76607358967885</v>
          </cell>
          <cell r="EV26">
            <v>26.530277777829259</v>
          </cell>
          <cell r="EW26">
            <v>9.0777777777777775</v>
          </cell>
        </row>
        <row r="27">
          <cell r="A27">
            <v>42155</v>
          </cell>
          <cell r="B27">
            <v>48</v>
          </cell>
          <cell r="C27" t="str">
            <v>Sun</v>
          </cell>
          <cell r="D27">
            <v>27708</v>
          </cell>
          <cell r="E27">
            <v>0</v>
          </cell>
          <cell r="F27">
            <v>547</v>
          </cell>
          <cell r="G27">
            <v>2754</v>
          </cell>
          <cell r="H27">
            <v>4260</v>
          </cell>
          <cell r="I27">
            <v>3218</v>
          </cell>
          <cell r="J27">
            <v>254</v>
          </cell>
          <cell r="K27">
            <v>38741</v>
          </cell>
          <cell r="L27">
            <v>25</v>
          </cell>
          <cell r="M27">
            <v>38766</v>
          </cell>
          <cell r="N27">
            <v>639</v>
          </cell>
          <cell r="O27">
            <v>763</v>
          </cell>
          <cell r="P27">
            <v>25497</v>
          </cell>
          <cell r="Q27">
            <v>1560</v>
          </cell>
          <cell r="R27">
            <v>69</v>
          </cell>
          <cell r="S27">
            <v>50</v>
          </cell>
          <cell r="T27">
            <v>3</v>
          </cell>
          <cell r="U27">
            <v>1510</v>
          </cell>
          <cell r="V27">
            <v>8988</v>
          </cell>
          <cell r="W27">
            <v>1629</v>
          </cell>
          <cell r="X27">
            <v>817</v>
          </cell>
          <cell r="Y27">
            <v>0</v>
          </cell>
          <cell r="Z27">
            <v>5</v>
          </cell>
          <cell r="AA27">
            <v>81</v>
          </cell>
          <cell r="AB27">
            <v>903</v>
          </cell>
          <cell r="AC27">
            <v>6</v>
          </cell>
          <cell r="AD27">
            <v>706</v>
          </cell>
          <cell r="AE27">
            <v>81</v>
          </cell>
          <cell r="AF27">
            <v>0</v>
          </cell>
          <cell r="AG27">
            <v>0</v>
          </cell>
          <cell r="AH27">
            <v>1.0181241610260328</v>
          </cell>
          <cell r="AI27">
            <v>0.98096731133523241</v>
          </cell>
          <cell r="AJ27">
            <v>0.9835058465191916</v>
          </cell>
          <cell r="AK27">
            <v>188.71695521612205</v>
          </cell>
          <cell r="AL27">
            <v>0</v>
          </cell>
          <cell r="AM27">
            <v>8.9620815157068739E-2</v>
          </cell>
          <cell r="AN27">
            <v>15.256355426202715</v>
          </cell>
          <cell r="AO27">
            <v>41.930116472545755</v>
          </cell>
          <cell r="AP27">
            <v>22.190790507619845</v>
          </cell>
          <cell r="AQ27">
            <v>14.127271676092455</v>
          </cell>
          <cell r="AR27">
            <v>23.78207489257213</v>
          </cell>
          <cell r="AS27">
            <v>15.659261257475427</v>
          </cell>
          <cell r="AT27">
            <v>63.317116753953258</v>
          </cell>
          <cell r="AU27">
            <v>217.43941852999131</v>
          </cell>
          <cell r="AV27">
            <v>0.29119428842300715</v>
          </cell>
          <cell r="AW27">
            <v>0.75433661545338693</v>
          </cell>
          <cell r="AX27">
            <v>45.793307336954982</v>
          </cell>
          <cell r="BF27">
            <v>16.5</v>
          </cell>
          <cell r="BG27">
            <v>8.1202777777819168</v>
          </cell>
          <cell r="BH27">
            <v>611.98444444415622</v>
          </cell>
          <cell r="BI27">
            <v>0</v>
          </cell>
          <cell r="BJ27">
            <v>636.60472222193823</v>
          </cell>
          <cell r="BK27">
            <v>178.16916666679032</v>
          </cell>
          <cell r="BL27">
            <v>181.39833333333331</v>
          </cell>
          <cell r="BM27">
            <v>146.82305555570406</v>
          </cell>
          <cell r="BN27">
            <v>147.75666666666666</v>
          </cell>
          <cell r="BO27">
            <v>0</v>
          </cell>
          <cell r="BP27">
            <v>0</v>
          </cell>
          <cell r="BQ27">
            <v>1.6897222221875563</v>
          </cell>
          <cell r="BR27">
            <v>1.5627777777777778</v>
          </cell>
          <cell r="BS27">
            <v>5.9958333332981502</v>
          </cell>
          <cell r="BT27">
            <v>6.1308333333333334</v>
          </cell>
          <cell r="BU27">
            <v>23.66055555560057</v>
          </cell>
          <cell r="BV27">
            <v>25.948055555555555</v>
          </cell>
          <cell r="BW27">
            <v>50.011944444447806</v>
          </cell>
          <cell r="BX27">
            <v>18.196944444444444</v>
          </cell>
          <cell r="BY27">
            <v>31.815000000003362</v>
          </cell>
          <cell r="BZ27">
            <v>34.248888888888892</v>
          </cell>
          <cell r="CA27">
            <v>115.30888888876912</v>
          </cell>
          <cell r="CB27">
            <v>0</v>
          </cell>
          <cell r="CC27">
            <v>0</v>
          </cell>
          <cell r="CD27">
            <v>57.665555555433713</v>
          </cell>
          <cell r="CE27">
            <v>53.528611111111111</v>
          </cell>
          <cell r="CF27">
            <v>52.683055555433711</v>
          </cell>
          <cell r="CG27">
            <v>49.600833333333334</v>
          </cell>
          <cell r="CH27">
            <v>0</v>
          </cell>
          <cell r="CI27">
            <v>0</v>
          </cell>
          <cell r="CJ27">
            <v>0.13805555555555554</v>
          </cell>
          <cell r="CK27">
            <v>0.12555555555555556</v>
          </cell>
          <cell r="CL27">
            <v>4.8444444444444441</v>
          </cell>
          <cell r="CM27">
            <v>3.8022222222222224</v>
          </cell>
          <cell r="CN27">
            <v>0</v>
          </cell>
          <cell r="CO27">
            <v>401.15555555544091</v>
          </cell>
          <cell r="CP27">
            <v>70.688055555618163</v>
          </cell>
          <cell r="CQ27">
            <v>0</v>
          </cell>
          <cell r="CR27">
            <v>16.518333333333331</v>
          </cell>
          <cell r="CS27">
            <v>10.984999999947226</v>
          </cell>
          <cell r="CT27">
            <v>0</v>
          </cell>
          <cell r="CU27">
            <v>19.133055555555558</v>
          </cell>
          <cell r="CV27">
            <v>18.056666666666668</v>
          </cell>
          <cell r="CW27">
            <v>0</v>
          </cell>
          <cell r="CX27">
            <v>21.73972222222222</v>
          </cell>
          <cell r="CY27">
            <v>1.4166666666666665</v>
          </cell>
          <cell r="CZ27">
            <v>0</v>
          </cell>
          <cell r="DA27">
            <v>0</v>
          </cell>
          <cell r="DB27">
            <v>0</v>
          </cell>
          <cell r="DC27">
            <v>5.8305555555555557</v>
          </cell>
          <cell r="DD27">
            <v>0</v>
          </cell>
          <cell r="DE27">
            <v>0</v>
          </cell>
          <cell r="DF27">
            <v>0.15527777777777776</v>
          </cell>
          <cell r="DG27">
            <v>0</v>
          </cell>
          <cell r="DH27">
            <v>10.212777777777777</v>
          </cell>
          <cell r="DI27">
            <v>21.13</v>
          </cell>
          <cell r="DJ27">
            <v>3.9616666667059892</v>
          </cell>
          <cell r="DK27">
            <v>0.16722222222222222</v>
          </cell>
          <cell r="DL27">
            <v>0</v>
          </cell>
          <cell r="DM27">
            <v>4.0663888888888886</v>
          </cell>
          <cell r="DN27">
            <v>68.680277777817096</v>
          </cell>
          <cell r="DO27">
            <v>204.06138888893804</v>
          </cell>
          <cell r="DP27">
            <v>605.2169444443789</v>
          </cell>
          <cell r="DQ27">
            <v>26.309836666654451</v>
          </cell>
          <cell r="DR27">
            <v>4.300000000000001E-2</v>
          </cell>
          <cell r="DS27">
            <v>638.16650333303687</v>
          </cell>
          <cell r="DT27">
            <v>24.74805555555556</v>
          </cell>
          <cell r="DU27">
            <v>6.639722222003611</v>
          </cell>
          <cell r="DV27">
            <v>21.55</v>
          </cell>
          <cell r="DW27">
            <v>3.376861663444878E-2</v>
          </cell>
          <cell r="DX27">
            <v>892.1347300000001</v>
          </cell>
          <cell r="DY27">
            <v>58.866666666666674</v>
          </cell>
          <cell r="DZ27">
            <v>1059.5999999999999</v>
          </cell>
          <cell r="EA27">
            <v>0.31976198660249255</v>
          </cell>
          <cell r="EB27">
            <v>45.075000000000003</v>
          </cell>
          <cell r="EC27">
            <v>29223.754819279664</v>
          </cell>
          <cell r="ED27">
            <v>0</v>
          </cell>
          <cell r="EE27">
            <v>74</v>
          </cell>
          <cell r="EF27">
            <v>5.3835585583813064</v>
          </cell>
          <cell r="EG27">
            <v>6.0377777777032717</v>
          </cell>
          <cell r="EH27">
            <v>13.415531836750015</v>
          </cell>
          <cell r="EI27">
            <v>15.507832478325851</v>
          </cell>
          <cell r="EJ27">
            <v>0</v>
          </cell>
          <cell r="EK27">
            <v>36.21730382293763</v>
          </cell>
          <cell r="EL27">
            <v>16.720183486238533</v>
          </cell>
          <cell r="EM27">
            <v>323.72184777912207</v>
          </cell>
          <cell r="EN27">
            <v>459.31897151068694</v>
          </cell>
          <cell r="EO27">
            <v>180.04649087758369</v>
          </cell>
          <cell r="EP27">
            <v>-681.79364078204458</v>
          </cell>
          <cell r="EQ27">
            <v>-27.352069995312974</v>
          </cell>
          <cell r="ER27">
            <v>-124.37007859455639</v>
          </cell>
          <cell r="ES27">
            <v>-160.96824288616955</v>
          </cell>
          <cell r="ET27">
            <v>0.51569935353686169</v>
          </cell>
          <cell r="EU27">
            <v>45.099889153032265</v>
          </cell>
          <cell r="EV27">
            <v>18.641388888888891</v>
          </cell>
          <cell r="EW27">
            <v>0</v>
          </cell>
        </row>
        <row r="28">
          <cell r="A28">
            <v>42156</v>
          </cell>
          <cell r="B28">
            <v>49</v>
          </cell>
          <cell r="C28" t="str">
            <v>Mon</v>
          </cell>
          <cell r="D28">
            <v>135642</v>
          </cell>
          <cell r="E28">
            <v>3672</v>
          </cell>
          <cell r="F28">
            <v>5093</v>
          </cell>
          <cell r="G28">
            <v>5507</v>
          </cell>
          <cell r="H28">
            <v>4236</v>
          </cell>
          <cell r="I28">
            <v>23319</v>
          </cell>
          <cell r="J28">
            <v>471</v>
          </cell>
          <cell r="K28">
            <v>177940</v>
          </cell>
          <cell r="L28">
            <v>26</v>
          </cell>
          <cell r="M28">
            <v>177966</v>
          </cell>
          <cell r="N28">
            <v>3412</v>
          </cell>
          <cell r="O28">
            <v>3248</v>
          </cell>
          <cell r="P28">
            <v>249354</v>
          </cell>
          <cell r="Q28">
            <v>2316</v>
          </cell>
          <cell r="R28">
            <v>63</v>
          </cell>
          <cell r="S28">
            <v>144</v>
          </cell>
          <cell r="T28">
            <v>6</v>
          </cell>
          <cell r="U28">
            <v>2235</v>
          </cell>
          <cell r="V28">
            <v>9872</v>
          </cell>
          <cell r="W28">
            <v>2379</v>
          </cell>
          <cell r="X28">
            <v>2965</v>
          </cell>
          <cell r="Y28">
            <v>6</v>
          </cell>
          <cell r="Z28">
            <v>30</v>
          </cell>
          <cell r="AA28">
            <v>407</v>
          </cell>
          <cell r="AB28">
            <v>3408</v>
          </cell>
          <cell r="AC28">
            <v>43</v>
          </cell>
          <cell r="AD28">
            <v>2654</v>
          </cell>
          <cell r="AE28">
            <v>239</v>
          </cell>
          <cell r="AF28">
            <v>0</v>
          </cell>
          <cell r="AG28">
            <v>0</v>
          </cell>
          <cell r="AH28">
            <v>0.9091186617413114</v>
          </cell>
          <cell r="AI28">
            <v>0.90550680193307542</v>
          </cell>
          <cell r="AJ28">
            <v>0.98082499719006411</v>
          </cell>
          <cell r="AK28">
            <v>179.57166355743234</v>
          </cell>
          <cell r="AL28">
            <v>163.47447566284131</v>
          </cell>
          <cell r="AM28">
            <v>0.13369675171406092</v>
          </cell>
          <cell r="AN28">
            <v>14.66985671144247</v>
          </cell>
          <cell r="AO28">
            <v>32.812592079157909</v>
          </cell>
          <cell r="AP28">
            <v>21.679464139821185</v>
          </cell>
          <cell r="AQ28">
            <v>11.322341145623355</v>
          </cell>
          <cell r="AR28">
            <v>74.79613282891971</v>
          </cell>
          <cell r="AS28">
            <v>13.629622388122373</v>
          </cell>
          <cell r="AT28">
            <v>74.706748860914317</v>
          </cell>
          <cell r="AU28">
            <v>213.95726960182591</v>
          </cell>
          <cell r="AV28">
            <v>0.349166677065675</v>
          </cell>
          <cell r="AW28">
            <v>0.65008287441892454</v>
          </cell>
          <cell r="AX28">
            <v>46.563353823581878</v>
          </cell>
          <cell r="BF28">
            <v>161.495</v>
          </cell>
          <cell r="BG28">
            <v>562.34472222248917</v>
          </cell>
          <cell r="BH28">
            <v>1681.9913888886533</v>
          </cell>
          <cell r="BI28">
            <v>84.554166666664344</v>
          </cell>
          <cell r="BJ28">
            <v>2490.3852777778066</v>
          </cell>
          <cell r="BK28">
            <v>831.6613888892208</v>
          </cell>
          <cell r="BL28">
            <v>756.07888888888874</v>
          </cell>
          <cell r="BM28">
            <v>755.36416666662819</v>
          </cell>
          <cell r="BN28">
            <v>679.73833333333323</v>
          </cell>
          <cell r="BO28">
            <v>22.462222222222223</v>
          </cell>
          <cell r="BP28">
            <v>18.160833333333333</v>
          </cell>
          <cell r="BQ28">
            <v>19.332222222222221</v>
          </cell>
          <cell r="BR28">
            <v>16.521111111111111</v>
          </cell>
          <cell r="BS28">
            <v>10.989166667037125</v>
          </cell>
          <cell r="BT28">
            <v>10.198055555555555</v>
          </cell>
          <cell r="BU28">
            <v>23.513611111111111</v>
          </cell>
          <cell r="BV28">
            <v>31.460555555555555</v>
          </cell>
          <cell r="BW28">
            <v>221.40638888903146</v>
          </cell>
          <cell r="BX28">
            <v>98.986388888888897</v>
          </cell>
          <cell r="BY28">
            <v>122.42000000014255</v>
          </cell>
          <cell r="BZ28">
            <v>136.70361111111112</v>
          </cell>
          <cell r="CA28">
            <v>210.11555555536333</v>
          </cell>
          <cell r="CB28">
            <v>0</v>
          </cell>
          <cell r="CC28">
            <v>0</v>
          </cell>
          <cell r="CD28">
            <v>250.04361111060015</v>
          </cell>
          <cell r="CE28">
            <v>200.56472222222223</v>
          </cell>
          <cell r="CF28">
            <v>221.04222222186237</v>
          </cell>
          <cell r="CG28">
            <v>179.61916666666667</v>
          </cell>
          <cell r="CH28">
            <v>0.40972222222222221</v>
          </cell>
          <cell r="CI28">
            <v>0.20805555555555555</v>
          </cell>
          <cell r="CJ28">
            <v>2.1647222222222222</v>
          </cell>
          <cell r="CK28">
            <v>1.5805555555555557</v>
          </cell>
          <cell r="CL28">
            <v>26.426944444293365</v>
          </cell>
          <cell r="CM28">
            <v>19.156944444444441</v>
          </cell>
          <cell r="CN28">
            <v>0</v>
          </cell>
          <cell r="CO28">
            <v>1513.2269444442156</v>
          </cell>
          <cell r="CP28">
            <v>366.6</v>
          </cell>
          <cell r="CQ28">
            <v>18.835000000000001</v>
          </cell>
          <cell r="CR28">
            <v>48.954166666666666</v>
          </cell>
          <cell r="CS28">
            <v>21.724444444444444</v>
          </cell>
          <cell r="CT28">
            <v>0</v>
          </cell>
          <cell r="CU28">
            <v>53.543888888888887</v>
          </cell>
          <cell r="CV28">
            <v>51.69</v>
          </cell>
          <cell r="CW28">
            <v>43.664722222222224</v>
          </cell>
          <cell r="CX28">
            <v>82.337222222222209</v>
          </cell>
          <cell r="CY28">
            <v>12.783333333333333</v>
          </cell>
          <cell r="CZ28">
            <v>4.9863888886441581</v>
          </cell>
          <cell r="DA28">
            <v>9.65</v>
          </cell>
          <cell r="DB28">
            <v>0</v>
          </cell>
          <cell r="DC28">
            <v>3.8277777777777779</v>
          </cell>
          <cell r="DD28">
            <v>2.4283333333333332</v>
          </cell>
          <cell r="DE28">
            <v>15.383333333333333</v>
          </cell>
          <cell r="DF28">
            <v>0</v>
          </cell>
          <cell r="DG28">
            <v>0</v>
          </cell>
          <cell r="DH28">
            <v>37.093611111111109</v>
          </cell>
          <cell r="DI28">
            <v>39.475000000069336</v>
          </cell>
          <cell r="DJ28">
            <v>11.624166666666667</v>
          </cell>
          <cell r="DK28">
            <v>10.113055555555555</v>
          </cell>
          <cell r="DL28">
            <v>0</v>
          </cell>
          <cell r="DM28">
            <v>0</v>
          </cell>
          <cell r="DN28">
            <v>229.70222222204683</v>
          </cell>
          <cell r="DO28">
            <v>834.71444444426902</v>
          </cell>
          <cell r="DP28">
            <v>2347.9413888884847</v>
          </cell>
          <cell r="DQ28">
            <v>102.41939472222346</v>
          </cell>
          <cell r="DR28">
            <v>4.3000000000000003E-2</v>
          </cell>
          <cell r="DS28">
            <v>2484.2657836111407</v>
          </cell>
          <cell r="DT28">
            <v>108.5925</v>
          </cell>
          <cell r="DU28">
            <v>33.905000000432722</v>
          </cell>
          <cell r="DV28">
            <v>176.96</v>
          </cell>
          <cell r="DW28">
            <v>7.1232313856036011E-2</v>
          </cell>
          <cell r="DX28">
            <v>7492.8986100000002</v>
          </cell>
          <cell r="DY28">
            <v>0</v>
          </cell>
          <cell r="DZ28">
            <v>0</v>
          </cell>
          <cell r="EA28">
            <v>0.33600045935138395</v>
          </cell>
          <cell r="EB28">
            <v>44.0212</v>
          </cell>
          <cell r="EC28">
            <v>115675.74667410343</v>
          </cell>
          <cell r="ED28">
            <v>3664.3239713886169</v>
          </cell>
          <cell r="EE28">
            <v>310</v>
          </cell>
          <cell r="EF28">
            <v>6.5622580645998809</v>
          </cell>
          <cell r="EG28">
            <v>26.671666666480398</v>
          </cell>
          <cell r="EH28">
            <v>8.960819846341403</v>
          </cell>
          <cell r="EI28">
            <v>13.413726889806593</v>
          </cell>
          <cell r="EJ28">
            <v>14.64406779661017</v>
          </cell>
          <cell r="EK28">
            <v>13.858591043243937</v>
          </cell>
          <cell r="EL28">
            <v>15.400948106503005</v>
          </cell>
          <cell r="EM28">
            <v>263.44617506753264</v>
          </cell>
          <cell r="EN28">
            <v>501.12990064284696</v>
          </cell>
          <cell r="EO28">
            <v>180.15097638483621</v>
          </cell>
          <cell r="EP28">
            <v>-5872.275403188276</v>
          </cell>
          <cell r="EQ28">
            <v>-1937.2168935174136</v>
          </cell>
          <cell r="ER28">
            <v>1298.0903142245154</v>
          </cell>
          <cell r="ES28">
            <v>-402.45164064775872</v>
          </cell>
          <cell r="ET28">
            <v>-5.2690741778619321E-2</v>
          </cell>
          <cell r="EU28">
            <v>-197.25750305499736</v>
          </cell>
          <cell r="EV28">
            <v>15.5725</v>
          </cell>
          <cell r="EW28">
            <v>0.35666666666666669</v>
          </cell>
        </row>
        <row r="29">
          <cell r="A29">
            <v>42157</v>
          </cell>
          <cell r="B29">
            <v>49</v>
          </cell>
          <cell r="C29" t="str">
            <v>Tue</v>
          </cell>
          <cell r="D29">
            <v>113289</v>
          </cell>
          <cell r="E29">
            <v>4238</v>
          </cell>
          <cell r="F29">
            <v>3650</v>
          </cell>
          <cell r="G29">
            <v>6171</v>
          </cell>
          <cell r="H29">
            <v>6190</v>
          </cell>
          <cell r="I29">
            <v>15746</v>
          </cell>
          <cell r="J29">
            <v>2942</v>
          </cell>
          <cell r="K29">
            <v>152226</v>
          </cell>
          <cell r="L29">
            <v>27</v>
          </cell>
          <cell r="M29">
            <v>152253</v>
          </cell>
          <cell r="N29">
            <v>2452</v>
          </cell>
          <cell r="O29">
            <v>3351</v>
          </cell>
          <cell r="P29">
            <v>199905</v>
          </cell>
          <cell r="Q29">
            <v>2733</v>
          </cell>
          <cell r="R29">
            <v>94</v>
          </cell>
          <cell r="S29">
            <v>145</v>
          </cell>
          <cell r="T29">
            <v>1</v>
          </cell>
          <cell r="U29">
            <v>2613</v>
          </cell>
          <cell r="V29">
            <v>13503</v>
          </cell>
          <cell r="W29">
            <v>2827</v>
          </cell>
          <cell r="X29">
            <v>2828</v>
          </cell>
          <cell r="Y29">
            <v>9</v>
          </cell>
          <cell r="Z29">
            <v>16</v>
          </cell>
          <cell r="AA29">
            <v>347</v>
          </cell>
          <cell r="AB29">
            <v>3200</v>
          </cell>
          <cell r="AC29">
            <v>100</v>
          </cell>
          <cell r="AD29">
            <v>3038</v>
          </cell>
          <cell r="AE29">
            <v>170</v>
          </cell>
          <cell r="AF29">
            <v>0</v>
          </cell>
          <cell r="AG29">
            <v>0</v>
          </cell>
          <cell r="AH29">
            <v>0.90618773954251319</v>
          </cell>
          <cell r="AI29">
            <v>0.93733482411143909</v>
          </cell>
          <cell r="AJ29">
            <v>0.98389237055430745</v>
          </cell>
          <cell r="AK29">
            <v>174.75716174152498</v>
          </cell>
          <cell r="AL29">
            <v>186.86067019400352</v>
          </cell>
          <cell r="AM29">
            <v>0.12276483649310893</v>
          </cell>
          <cell r="AN29">
            <v>13.190129379965205</v>
          </cell>
          <cell r="AO29">
            <v>28.568654429543393</v>
          </cell>
          <cell r="AP29">
            <v>22.214548896498886</v>
          </cell>
          <cell r="AQ29">
            <v>12.022639021963212</v>
          </cell>
          <cell r="AR29">
            <v>53.847187831623629</v>
          </cell>
          <cell r="AS29">
            <v>14.334758928398109</v>
          </cell>
          <cell r="AT29">
            <v>63.475488644853058</v>
          </cell>
          <cell r="AU29">
            <v>204.65351115842989</v>
          </cell>
          <cell r="AV29">
            <v>0.31016076042650603</v>
          </cell>
          <cell r="AW29">
            <v>0.76227032398747063</v>
          </cell>
          <cell r="AX29">
            <v>46.390681969870712</v>
          </cell>
          <cell r="BF29">
            <v>185.495</v>
          </cell>
          <cell r="BG29">
            <v>346.16805555569891</v>
          </cell>
          <cell r="BH29">
            <v>1945.5433333344815</v>
          </cell>
          <cell r="BI29">
            <v>18.046666666621654</v>
          </cell>
          <cell r="BJ29">
            <v>2495.2530555568019</v>
          </cell>
          <cell r="BK29">
            <v>743.82305555537812</v>
          </cell>
          <cell r="BL29">
            <v>674.04333333333329</v>
          </cell>
          <cell r="BM29">
            <v>648.26527777763056</v>
          </cell>
          <cell r="BN29">
            <v>587.34722222222229</v>
          </cell>
          <cell r="BO29">
            <v>22.68</v>
          </cell>
          <cell r="BP29">
            <v>19.229722222222222</v>
          </cell>
          <cell r="BQ29">
            <v>16.95888888888889</v>
          </cell>
          <cell r="BR29">
            <v>12.548333333333334</v>
          </cell>
          <cell r="BS29">
            <v>11.745277777747511</v>
          </cell>
          <cell r="BT29">
            <v>13.087222222222223</v>
          </cell>
          <cell r="BU29">
            <v>44.173611111111114</v>
          </cell>
          <cell r="BV29">
            <v>41.830833333333331</v>
          </cell>
          <cell r="BW29">
            <v>254.05361111088965</v>
          </cell>
          <cell r="BX29">
            <v>117.29638888888888</v>
          </cell>
          <cell r="BY29">
            <v>136.75722222200076</v>
          </cell>
          <cell r="BZ29">
            <v>149.81694444444446</v>
          </cell>
          <cell r="CA29">
            <v>235.13972222201602</v>
          </cell>
          <cell r="CB29">
            <v>0</v>
          </cell>
          <cell r="CC29">
            <v>0</v>
          </cell>
          <cell r="CD29">
            <v>223.23361111156098</v>
          </cell>
          <cell r="CE29">
            <v>187.61500000000001</v>
          </cell>
          <cell r="CF29">
            <v>197.88722222258335</v>
          </cell>
          <cell r="CG29">
            <v>169.81722222222226</v>
          </cell>
          <cell r="CH29">
            <v>0.34277777777777779</v>
          </cell>
          <cell r="CI29">
            <v>0.31777777777777777</v>
          </cell>
          <cell r="CJ29">
            <v>1.0927777777777778</v>
          </cell>
          <cell r="CK29">
            <v>0.85166666666666668</v>
          </cell>
          <cell r="CL29">
            <v>23.910833333422069</v>
          </cell>
          <cell r="CM29">
            <v>16.628333333333334</v>
          </cell>
          <cell r="CN29">
            <v>0</v>
          </cell>
          <cell r="CO29">
            <v>1456.2499999998449</v>
          </cell>
          <cell r="CP29">
            <v>389.524444444506</v>
          </cell>
          <cell r="CQ29">
            <v>36.965555555600311</v>
          </cell>
          <cell r="CR29">
            <v>43.924999999999997</v>
          </cell>
          <cell r="CS29">
            <v>35.051944444444445</v>
          </cell>
          <cell r="CT29">
            <v>0</v>
          </cell>
          <cell r="CU29">
            <v>60.940555555555548</v>
          </cell>
          <cell r="CV29">
            <v>57.357500000000002</v>
          </cell>
          <cell r="CW29">
            <v>45.046388888888892</v>
          </cell>
          <cell r="CX29">
            <v>88.811111111111103</v>
          </cell>
          <cell r="CY29">
            <v>11.127222222222224</v>
          </cell>
          <cell r="CZ29">
            <v>11.77861111088837</v>
          </cell>
          <cell r="DA29">
            <v>6.0233333333333334</v>
          </cell>
          <cell r="DB29">
            <v>1.1191666666666666</v>
          </cell>
          <cell r="DC29">
            <v>1.663888888888889</v>
          </cell>
          <cell r="DD29">
            <v>9.271666666692278</v>
          </cell>
          <cell r="DE29">
            <v>16.663888888888888</v>
          </cell>
          <cell r="DF29">
            <v>0.12777777777777777</v>
          </cell>
          <cell r="DG29">
            <v>0</v>
          </cell>
          <cell r="DH29">
            <v>34.164722222222224</v>
          </cell>
          <cell r="DI29">
            <v>37.11611111111111</v>
          </cell>
          <cell r="DJ29">
            <v>9.4986111111760447</v>
          </cell>
          <cell r="DK29">
            <v>7.7624999999880995</v>
          </cell>
          <cell r="DL29">
            <v>0</v>
          </cell>
          <cell r="DM29">
            <v>0</v>
          </cell>
          <cell r="DN29">
            <v>235.128611110967</v>
          </cell>
          <cell r="DO29">
            <v>903.93999999996231</v>
          </cell>
          <cell r="DP29">
            <v>2360.1899999998072</v>
          </cell>
          <cell r="DQ29">
            <v>103.12197888894489</v>
          </cell>
          <cell r="DR29">
            <v>4.299999999999999E-2</v>
          </cell>
          <cell r="DS29">
            <v>2501.3075344458034</v>
          </cell>
          <cell r="DT29">
            <v>104.55638888888889</v>
          </cell>
          <cell r="DU29">
            <v>37.995555557051325</v>
          </cell>
          <cell r="DV29">
            <v>136.35</v>
          </cell>
          <cell r="DW29">
            <v>5.4511489739789261E-2</v>
          </cell>
          <cell r="DX29">
            <v>5979.4886999999999</v>
          </cell>
          <cell r="DY29">
            <v>0</v>
          </cell>
          <cell r="DZ29">
            <v>0</v>
          </cell>
          <cell r="EA29">
            <v>0.3613869896251049</v>
          </cell>
          <cell r="EB29">
            <v>44.96</v>
          </cell>
          <cell r="EC29">
            <v>116037.36233931671</v>
          </cell>
          <cell r="ED29">
            <v>783.56653916470646</v>
          </cell>
          <cell r="EE29">
            <v>300</v>
          </cell>
          <cell r="EF29">
            <v>7.5991111114102647</v>
          </cell>
          <cell r="EG29">
            <v>15.320277777714914</v>
          </cell>
          <cell r="EH29">
            <v>11.096404547395631</v>
          </cell>
          <cell r="EI29">
            <v>14.29096820015528</v>
          </cell>
          <cell r="EJ29">
            <v>26.256077795786059</v>
          </cell>
          <cell r="EK29">
            <v>14.64158617183528</v>
          </cell>
          <cell r="EL29">
            <v>14.512250374601983</v>
          </cell>
          <cell r="EM29">
            <v>215.22636441066632</v>
          </cell>
          <cell r="EN29">
            <v>525.40264408999474</v>
          </cell>
          <cell r="EO29">
            <v>140.12891054865585</v>
          </cell>
          <cell r="EP29">
            <v>-2962.8840835648653</v>
          </cell>
          <cell r="EQ29">
            <v>-574.92860780775743</v>
          </cell>
          <cell r="ER29">
            <v>1071.1873791154505</v>
          </cell>
          <cell r="ES29">
            <v>-462.45372002257704</v>
          </cell>
          <cell r="ET29">
            <v>5.1801205117996463E-2</v>
          </cell>
          <cell r="EU29">
            <v>102.07123328063429</v>
          </cell>
          <cell r="EV29">
            <v>28.719722222229723</v>
          </cell>
          <cell r="EW29">
            <v>1.8533333333333333</v>
          </cell>
        </row>
        <row r="30">
          <cell r="A30">
            <v>42158</v>
          </cell>
          <cell r="B30">
            <v>49</v>
          </cell>
          <cell r="C30" t="str">
            <v>Wed</v>
          </cell>
          <cell r="D30">
            <v>114658</v>
          </cell>
          <cell r="E30">
            <v>3529</v>
          </cell>
          <cell r="F30">
            <v>3518</v>
          </cell>
          <cell r="G30">
            <v>7102</v>
          </cell>
          <cell r="H30">
            <v>7180</v>
          </cell>
          <cell r="I30">
            <v>10459</v>
          </cell>
          <cell r="J30">
            <v>761</v>
          </cell>
          <cell r="K30">
            <v>147207</v>
          </cell>
          <cell r="L30">
            <v>28</v>
          </cell>
          <cell r="M30">
            <v>147235</v>
          </cell>
          <cell r="N30">
            <v>1295</v>
          </cell>
          <cell r="O30">
            <v>3340</v>
          </cell>
          <cell r="P30">
            <v>196024</v>
          </cell>
          <cell r="Q30">
            <v>2487</v>
          </cell>
          <cell r="R30">
            <v>87</v>
          </cell>
          <cell r="S30">
            <v>137</v>
          </cell>
          <cell r="T30">
            <v>3</v>
          </cell>
          <cell r="U30">
            <v>2322</v>
          </cell>
          <cell r="V30">
            <v>14415</v>
          </cell>
          <cell r="W30">
            <v>2574</v>
          </cell>
          <cell r="X30">
            <v>2766</v>
          </cell>
          <cell r="Y30">
            <v>27</v>
          </cell>
          <cell r="Z30">
            <v>33</v>
          </cell>
          <cell r="AA30">
            <v>203</v>
          </cell>
          <cell r="AB30">
            <v>3029</v>
          </cell>
          <cell r="AC30">
            <v>68</v>
          </cell>
          <cell r="AD30">
            <v>2941</v>
          </cell>
          <cell r="AE30">
            <v>235</v>
          </cell>
          <cell r="AF30">
            <v>0</v>
          </cell>
          <cell r="AG30">
            <v>0</v>
          </cell>
          <cell r="AH30">
            <v>0.88956734867857867</v>
          </cell>
          <cell r="AI30">
            <v>0.92661594421848847</v>
          </cell>
          <cell r="AJ30">
            <v>0.9912028639942394</v>
          </cell>
          <cell r="AK30">
            <v>167.34159726003094</v>
          </cell>
          <cell r="AL30">
            <v>152.36747421502878</v>
          </cell>
          <cell r="AM30">
            <v>7.6219201532535821E-2</v>
          </cell>
          <cell r="AN30">
            <v>14.633754512182163</v>
          </cell>
          <cell r="AO30">
            <v>38.945643231477824</v>
          </cell>
          <cell r="AP30">
            <v>20.641654514087755</v>
          </cell>
          <cell r="AQ30">
            <v>12.072053997499967</v>
          </cell>
          <cell r="AR30">
            <v>57.189976689976689</v>
          </cell>
          <cell r="AS30">
            <v>14.322810971854752</v>
          </cell>
          <cell r="AT30">
            <v>61.848439548382174</v>
          </cell>
          <cell r="AU30">
            <v>188.24424552429176</v>
          </cell>
          <cell r="AV30">
            <v>0.32855421091956311</v>
          </cell>
          <cell r="AW30">
            <v>0.75453792719997714</v>
          </cell>
          <cell r="AX30">
            <v>44.74304254783258</v>
          </cell>
          <cell r="BF30">
            <v>193.495</v>
          </cell>
          <cell r="BG30">
            <v>424.71444444472388</v>
          </cell>
          <cell r="BH30">
            <v>1838.8836111113146</v>
          </cell>
          <cell r="BI30">
            <v>30.050833333300478</v>
          </cell>
          <cell r="BJ30">
            <v>2487.143888889339</v>
          </cell>
          <cell r="BK30">
            <v>782.00000000002046</v>
          </cell>
          <cell r="BL30">
            <v>695.64166666666677</v>
          </cell>
          <cell r="BM30">
            <v>685.17333333345528</v>
          </cell>
          <cell r="BN30">
            <v>599.12638888888887</v>
          </cell>
          <cell r="BO30">
            <v>23.161111111021601</v>
          </cell>
          <cell r="BP30">
            <v>18.331388888888888</v>
          </cell>
          <cell r="BQ30">
            <v>14.7</v>
          </cell>
          <cell r="BR30">
            <v>12.970833333333333</v>
          </cell>
          <cell r="BS30">
            <v>11.789166666654767</v>
          </cell>
          <cell r="BT30">
            <v>14.584166666666667</v>
          </cell>
          <cell r="BU30">
            <v>47.176388888888887</v>
          </cell>
          <cell r="BV30">
            <v>50.628888888888888</v>
          </cell>
          <cell r="BW30">
            <v>228.23944444466045</v>
          </cell>
          <cell r="BX30">
            <v>85.760555555555555</v>
          </cell>
          <cell r="BY30">
            <v>142.47888888910492</v>
          </cell>
          <cell r="BZ30">
            <v>151.89972222222221</v>
          </cell>
          <cell r="CA30">
            <v>213.21972222233734</v>
          </cell>
          <cell r="CB30">
            <v>0</v>
          </cell>
          <cell r="CC30">
            <v>0</v>
          </cell>
          <cell r="CD30">
            <v>211.48083333307829</v>
          </cell>
          <cell r="CE30">
            <v>176.08500000000001</v>
          </cell>
          <cell r="CF30">
            <v>196.67388888850911</v>
          </cell>
          <cell r="CG30">
            <v>164.37333333333333</v>
          </cell>
          <cell r="CH30">
            <v>1.3872222222222221</v>
          </cell>
          <cell r="CI30">
            <v>1.0008333333333332</v>
          </cell>
          <cell r="CJ30">
            <v>1.2786111111111111</v>
          </cell>
          <cell r="CK30">
            <v>1.2205555555555554</v>
          </cell>
          <cell r="CL30">
            <v>12.141111111235805</v>
          </cell>
          <cell r="CM30">
            <v>9.4902777777777789</v>
          </cell>
          <cell r="CN30">
            <v>0</v>
          </cell>
          <cell r="CO30">
            <v>1434.9400000000965</v>
          </cell>
          <cell r="CP30">
            <v>412.45333333333332</v>
          </cell>
          <cell r="CQ30">
            <v>22.217222222175398</v>
          </cell>
          <cell r="CR30">
            <v>60.246944444444452</v>
          </cell>
          <cell r="CS30">
            <v>45.162222222222226</v>
          </cell>
          <cell r="CT30">
            <v>0</v>
          </cell>
          <cell r="CU30">
            <v>52.662777777777777</v>
          </cell>
          <cell r="CV30">
            <v>60.027500000000003</v>
          </cell>
          <cell r="CW30">
            <v>31.6525</v>
          </cell>
          <cell r="CX30">
            <v>81.021111111111111</v>
          </cell>
          <cell r="CY30">
            <v>7.2333333333333334</v>
          </cell>
          <cell r="CZ30">
            <v>5.4163888888834562</v>
          </cell>
          <cell r="DA30">
            <v>7.2050000000000001</v>
          </cell>
          <cell r="DB30">
            <v>0.7713888888888889</v>
          </cell>
          <cell r="DC30">
            <v>10.366666666718407</v>
          </cell>
          <cell r="DD30">
            <v>6.2672222222222222</v>
          </cell>
          <cell r="DE30">
            <v>19.04388888888889</v>
          </cell>
          <cell r="DF30">
            <v>0</v>
          </cell>
          <cell r="DG30">
            <v>0</v>
          </cell>
          <cell r="DH30">
            <v>34.836388888888891</v>
          </cell>
          <cell r="DI30">
            <v>40.106666666666662</v>
          </cell>
          <cell r="DJ30">
            <v>7.426111111111112</v>
          </cell>
          <cell r="DK30">
            <v>9.2897222222116156</v>
          </cell>
          <cell r="DL30">
            <v>0</v>
          </cell>
          <cell r="DM30">
            <v>0</v>
          </cell>
          <cell r="DN30">
            <v>228.98388888892458</v>
          </cell>
          <cell r="DO30">
            <v>913.40638888887781</v>
          </cell>
          <cell r="DP30">
            <v>2348.3463888889742</v>
          </cell>
          <cell r="DQ30">
            <v>102.3453630555757</v>
          </cell>
          <cell r="DR30">
            <v>4.3000000000000003E-2</v>
          </cell>
          <cell r="DS30">
            <v>2482.4700852782662</v>
          </cell>
          <cell r="DT30">
            <v>114.59472222222223</v>
          </cell>
          <cell r="DU30">
            <v>31.778333333716706</v>
          </cell>
          <cell r="DV30">
            <v>95.63</v>
          </cell>
          <cell r="DW30">
            <v>3.8522115761681207E-2</v>
          </cell>
          <cell r="DX30">
            <v>4146.2388099999998</v>
          </cell>
          <cell r="DY30">
            <v>0</v>
          </cell>
          <cell r="DZ30">
            <v>0</v>
          </cell>
          <cell r="EA30">
            <v>0.3679425562086851</v>
          </cell>
          <cell r="EB30">
            <v>44.956200000000003</v>
          </cell>
          <cell r="EC30">
            <v>111073.26464932703</v>
          </cell>
          <cell r="ED30">
            <v>1235.0220952764305</v>
          </cell>
          <cell r="EE30">
            <v>285</v>
          </cell>
          <cell r="EF30">
            <v>6.6901754386772012</v>
          </cell>
          <cell r="EG30">
            <v>16.131111111195963</v>
          </cell>
          <cell r="EH30">
            <v>14.568122330822943</v>
          </cell>
          <cell r="EI30">
            <v>14.063890309140099</v>
          </cell>
          <cell r="EJ30">
            <v>19.463356027232681</v>
          </cell>
          <cell r="EK30">
            <v>25.80925483380404</v>
          </cell>
          <cell r="EL30">
            <v>16.720051249027509</v>
          </cell>
          <cell r="EM30">
            <v>239.31972789115648</v>
          </cell>
          <cell r="EN30">
            <v>602.41747366993729</v>
          </cell>
          <cell r="EO30">
            <v>152.19477728383433</v>
          </cell>
          <cell r="EP30">
            <v>23.712176389392823</v>
          </cell>
          <cell r="EQ30">
            <v>-1624.1898427141757</v>
          </cell>
          <cell r="ER30">
            <v>1041.1925198852484</v>
          </cell>
          <cell r="ES30">
            <v>-471.02684893956513</v>
          </cell>
          <cell r="ET30">
            <v>-1.844206765229417E-2</v>
          </cell>
          <cell r="EU30">
            <v>57.23442526056283</v>
          </cell>
          <cell r="EV30">
            <v>23.348333333404995</v>
          </cell>
          <cell r="EW30">
            <v>1.4266666666666667</v>
          </cell>
        </row>
        <row r="31">
          <cell r="A31">
            <v>42159</v>
          </cell>
          <cell r="B31">
            <v>49</v>
          </cell>
          <cell r="C31" t="str">
            <v>Thu</v>
          </cell>
          <cell r="D31">
            <v>138632</v>
          </cell>
          <cell r="E31">
            <v>3539</v>
          </cell>
          <cell r="F31">
            <v>4626</v>
          </cell>
          <cell r="G31">
            <v>9109</v>
          </cell>
          <cell r="H31">
            <v>9639</v>
          </cell>
          <cell r="I31">
            <v>17224</v>
          </cell>
          <cell r="J31">
            <v>596</v>
          </cell>
          <cell r="K31">
            <v>183365</v>
          </cell>
          <cell r="L31">
            <v>29</v>
          </cell>
          <cell r="M31">
            <v>183394</v>
          </cell>
          <cell r="N31">
            <v>1540</v>
          </cell>
          <cell r="O31">
            <v>3826</v>
          </cell>
          <cell r="P31">
            <v>231209</v>
          </cell>
          <cell r="Q31">
            <v>2842</v>
          </cell>
          <cell r="R31">
            <v>48</v>
          </cell>
          <cell r="S31">
            <v>151</v>
          </cell>
          <cell r="T31">
            <v>6</v>
          </cell>
          <cell r="U31">
            <v>2598</v>
          </cell>
          <cell r="V31">
            <v>16831</v>
          </cell>
          <cell r="W31">
            <v>2890</v>
          </cell>
          <cell r="X31">
            <v>3189</v>
          </cell>
          <cell r="Y31">
            <v>11</v>
          </cell>
          <cell r="Z31">
            <v>44</v>
          </cell>
          <cell r="AA31">
            <v>326</v>
          </cell>
          <cell r="AB31">
            <v>3570</v>
          </cell>
          <cell r="AC31">
            <v>56</v>
          </cell>
          <cell r="AD31">
            <v>3794</v>
          </cell>
          <cell r="AE31">
            <v>412</v>
          </cell>
          <cell r="AF31">
            <v>0</v>
          </cell>
          <cell r="AG31">
            <v>0</v>
          </cell>
          <cell r="AH31">
            <v>0.87612554189365643</v>
          </cell>
          <cell r="AI31">
            <v>0.94995304173612505</v>
          </cell>
          <cell r="AJ31">
            <v>0.99160145065852257</v>
          </cell>
          <cell r="AK31">
            <v>174.12969207064305</v>
          </cell>
          <cell r="AL31">
            <v>193.7703422053232</v>
          </cell>
          <cell r="AM31">
            <v>9.7183213808523988E-2</v>
          </cell>
          <cell r="AN31">
            <v>12.801980860616293</v>
          </cell>
          <cell r="AO31">
            <v>34.983769944718638</v>
          </cell>
          <cell r="AP31">
            <v>20.021636454806423</v>
          </cell>
          <cell r="AQ31">
            <v>12.67783268036658</v>
          </cell>
          <cell r="AR31">
            <v>63.44809688581315</v>
          </cell>
          <cell r="AS31">
            <v>14.895567606628765</v>
          </cell>
          <cell r="AT31">
            <v>69.075354789773826</v>
          </cell>
          <cell r="AU31">
            <v>201.92579468551205</v>
          </cell>
          <cell r="AV31">
            <v>0.3420828671114296</v>
          </cell>
          <cell r="AW31">
            <v>0.6776572460192406</v>
          </cell>
          <cell r="AX31">
            <v>44.87959222880162</v>
          </cell>
          <cell r="BF31">
            <v>177.495</v>
          </cell>
          <cell r="BG31">
            <v>494.50694444461544</v>
          </cell>
          <cell r="BH31">
            <v>2088.2075000009663</v>
          </cell>
          <cell r="BI31">
            <v>11.984444444444446</v>
          </cell>
          <cell r="BJ31">
            <v>2772.1938888900263</v>
          </cell>
          <cell r="BK31">
            <v>908.08111111104245</v>
          </cell>
          <cell r="BL31">
            <v>795.59305555555568</v>
          </cell>
          <cell r="BM31">
            <v>796.14222222226226</v>
          </cell>
          <cell r="BN31">
            <v>693.23111111111109</v>
          </cell>
          <cell r="BO31">
            <v>18.263888888888889</v>
          </cell>
          <cell r="BP31">
            <v>15.315833333333334</v>
          </cell>
          <cell r="BQ31">
            <v>18.95</v>
          </cell>
          <cell r="BR31">
            <v>15.047499999999999</v>
          </cell>
          <cell r="BS31">
            <v>14.559444444332943</v>
          </cell>
          <cell r="BT31">
            <v>16.953055555555554</v>
          </cell>
          <cell r="BU31">
            <v>60.165555555558399</v>
          </cell>
          <cell r="BV31">
            <v>55.045555555555552</v>
          </cell>
          <cell r="BW31">
            <v>298.85999999970431</v>
          </cell>
          <cell r="BX31">
            <v>109.36499999988126</v>
          </cell>
          <cell r="BY31">
            <v>189.49499999982305</v>
          </cell>
          <cell r="BZ31">
            <v>197.41555555555556</v>
          </cell>
          <cell r="CA31">
            <v>227.9569444448951</v>
          </cell>
          <cell r="CB31">
            <v>0</v>
          </cell>
          <cell r="CC31">
            <v>0</v>
          </cell>
          <cell r="CD31">
            <v>239.66861111162311</v>
          </cell>
          <cell r="CE31">
            <v>210.26972222222221</v>
          </cell>
          <cell r="CF31">
            <v>216.50305555589341</v>
          </cell>
          <cell r="CG31">
            <v>190.3133333333333</v>
          </cell>
          <cell r="CH31">
            <v>0.62416666666666665</v>
          </cell>
          <cell r="CI31">
            <v>0.41666666666666669</v>
          </cell>
          <cell r="CJ31">
            <v>2.3938888888888892</v>
          </cell>
          <cell r="CK31">
            <v>1.7675000000000001</v>
          </cell>
          <cell r="CL31">
            <v>20.147500000174105</v>
          </cell>
          <cell r="CM31">
            <v>17.772222222222222</v>
          </cell>
          <cell r="CN31">
            <v>0</v>
          </cell>
          <cell r="CO31">
            <v>1674.5666666672648</v>
          </cell>
          <cell r="CP31">
            <v>395.43694444444441</v>
          </cell>
          <cell r="CQ31">
            <v>18.283055555560214</v>
          </cell>
          <cell r="CR31">
            <v>38.015277777777776</v>
          </cell>
          <cell r="CS31">
            <v>36.801944444444445</v>
          </cell>
          <cell r="CT31">
            <v>0</v>
          </cell>
          <cell r="CU31">
            <v>57.338888888888889</v>
          </cell>
          <cell r="CV31">
            <v>58.295833333333334</v>
          </cell>
          <cell r="CW31">
            <v>50.840277777777779</v>
          </cell>
          <cell r="CX31">
            <v>96.489722222222227</v>
          </cell>
          <cell r="CY31">
            <v>21.916666666666664</v>
          </cell>
          <cell r="CZ31">
            <v>9.1933333334461267</v>
          </cell>
          <cell r="DA31">
            <v>7.2052777777777779</v>
          </cell>
          <cell r="DB31">
            <v>1.4602777777777778</v>
          </cell>
          <cell r="DC31">
            <v>5.493611111111111</v>
          </cell>
          <cell r="DD31">
            <v>3.5525000000000002</v>
          </cell>
          <cell r="DE31">
            <v>5.7061111111111114</v>
          </cell>
          <cell r="DF31">
            <v>0</v>
          </cell>
          <cell r="DG31">
            <v>6.1325000001034802</v>
          </cell>
          <cell r="DH31">
            <v>29.0275</v>
          </cell>
          <cell r="DI31">
            <v>36.664722222209022</v>
          </cell>
          <cell r="DJ31">
            <v>12.355555555555554</v>
          </cell>
          <cell r="DK31">
            <v>9.2211111111111119</v>
          </cell>
          <cell r="DL31">
            <v>0</v>
          </cell>
          <cell r="DM31">
            <v>0</v>
          </cell>
          <cell r="DN31">
            <v>244.41888888909193</v>
          </cell>
          <cell r="DO31">
            <v>899.43111111131884</v>
          </cell>
          <cell r="DP31">
            <v>2573.9977777785834</v>
          </cell>
          <cell r="DQ31">
            <v>114.14628305560699</v>
          </cell>
          <cell r="DR31">
            <v>4.3000000000000003E-2</v>
          </cell>
          <cell r="DS31">
            <v>2768.7110052790249</v>
          </cell>
          <cell r="DT31">
            <v>131.99666666666667</v>
          </cell>
          <cell r="DU31">
            <v>80.566944444834533</v>
          </cell>
          <cell r="DV31">
            <v>236.47</v>
          </cell>
          <cell r="DW31">
            <v>8.5407974884026946E-2</v>
          </cell>
          <cell r="DX31">
            <v>9686.4407999999985</v>
          </cell>
          <cell r="DY31">
            <v>0</v>
          </cell>
          <cell r="DZ31">
            <v>0</v>
          </cell>
          <cell r="EA31">
            <v>0.32485554086229956</v>
          </cell>
          <cell r="EB31">
            <v>42.568200000000004</v>
          </cell>
          <cell r="EC31">
            <v>124258.62091631805</v>
          </cell>
          <cell r="ED31">
            <v>481.75295555555556</v>
          </cell>
          <cell r="EE31">
            <v>323</v>
          </cell>
          <cell r="EF31">
            <v>14.965995872105486</v>
          </cell>
          <cell r="EG31">
            <v>28.688055555859012</v>
          </cell>
          <cell r="EH31">
            <v>14.361377654117673</v>
          </cell>
          <cell r="EI31">
            <v>14.729584262965348</v>
          </cell>
          <cell r="EJ31">
            <v>17.623497997329775</v>
          </cell>
          <cell r="EK31">
            <v>18.38013460199582</v>
          </cell>
          <cell r="EL31">
            <v>16.180667576482584</v>
          </cell>
          <cell r="EM31">
            <v>244.11609498680738</v>
          </cell>
          <cell r="EN31">
            <v>625.64200404951225</v>
          </cell>
          <cell r="EO31">
            <v>160.20794474504774</v>
          </cell>
          <cell r="EP31">
            <v>-3049.1688960794163</v>
          </cell>
          <cell r="EQ31">
            <v>-276.08525984617978</v>
          </cell>
          <cell r="ER31">
            <v>511.36184154283109</v>
          </cell>
          <cell r="ES31">
            <v>-1082.3693683164561</v>
          </cell>
          <cell r="ET31">
            <v>-0.17550370200280552</v>
          </cell>
          <cell r="EU31">
            <v>-135.93690944264907</v>
          </cell>
          <cell r="EV31">
            <v>20.951388888864315</v>
          </cell>
          <cell r="EW31">
            <v>0.78638888888888892</v>
          </cell>
        </row>
        <row r="32">
          <cell r="A32">
            <v>42160</v>
          </cell>
          <cell r="B32">
            <v>49</v>
          </cell>
          <cell r="C32" t="str">
            <v>Fri</v>
          </cell>
          <cell r="D32">
            <v>166099</v>
          </cell>
          <cell r="E32">
            <v>5467</v>
          </cell>
          <cell r="F32">
            <v>7058</v>
          </cell>
          <cell r="G32">
            <v>10471</v>
          </cell>
          <cell r="H32">
            <v>9394</v>
          </cell>
          <cell r="I32">
            <v>17685</v>
          </cell>
          <cell r="J32">
            <v>3908</v>
          </cell>
          <cell r="K32">
            <v>220082</v>
          </cell>
          <cell r="L32">
            <v>30</v>
          </cell>
          <cell r="M32">
            <v>220112</v>
          </cell>
          <cell r="N32">
            <v>1960</v>
          </cell>
          <cell r="O32">
            <v>3826</v>
          </cell>
          <cell r="P32">
            <v>243402</v>
          </cell>
          <cell r="Q32">
            <v>2885</v>
          </cell>
          <cell r="R32">
            <v>49</v>
          </cell>
          <cell r="S32">
            <v>241</v>
          </cell>
          <cell r="T32">
            <v>24</v>
          </cell>
          <cell r="U32">
            <v>2670</v>
          </cell>
          <cell r="V32">
            <v>16032</v>
          </cell>
          <cell r="W32">
            <v>2934</v>
          </cell>
          <cell r="X32">
            <v>3730</v>
          </cell>
          <cell r="Y32">
            <v>10</v>
          </cell>
          <cell r="Z32">
            <v>21</v>
          </cell>
          <cell r="AA32">
            <v>352</v>
          </cell>
          <cell r="AB32">
            <v>4113</v>
          </cell>
          <cell r="AC32">
            <v>70</v>
          </cell>
          <cell r="AD32">
            <v>3274</v>
          </cell>
          <cell r="AE32">
            <v>247</v>
          </cell>
          <cell r="AF32">
            <v>0</v>
          </cell>
          <cell r="AG32">
            <v>0</v>
          </cell>
          <cell r="AH32">
            <v>0.87531494573481727</v>
          </cell>
          <cell r="AI32">
            <v>0.9044330892682253</v>
          </cell>
          <cell r="AJ32">
            <v>0.99109422851482631</v>
          </cell>
          <cell r="AK32">
            <v>172.72841242921842</v>
          </cell>
          <cell r="AL32">
            <v>168.87355848402808</v>
          </cell>
          <cell r="AM32">
            <v>9.8113430448650951E-2</v>
          </cell>
          <cell r="AN32">
            <v>14.327381967820436</v>
          </cell>
          <cell r="AO32">
            <v>36.524865951381024</v>
          </cell>
          <cell r="AP32">
            <v>20.173693957684975</v>
          </cell>
          <cell r="AQ32">
            <v>12.680180315392779</v>
          </cell>
          <cell r="AR32">
            <v>75.01090661213361</v>
          </cell>
          <cell r="AS32">
            <v>14.012183108122537</v>
          </cell>
          <cell r="AT32">
            <v>79.217724480821701</v>
          </cell>
          <cell r="AU32">
            <v>201.57931467700479</v>
          </cell>
          <cell r="AV32">
            <v>0.39298538447634923</v>
          </cell>
          <cell r="AW32">
            <v>0.78084923258881256</v>
          </cell>
          <cell r="AX32">
            <v>59.306902558275766</v>
          </cell>
          <cell r="BF32">
            <v>169.495</v>
          </cell>
          <cell r="BG32">
            <v>736.29416666696363</v>
          </cell>
          <cell r="BH32">
            <v>1893.7680555556472</v>
          </cell>
          <cell r="BI32">
            <v>130.14805555518768</v>
          </cell>
          <cell r="BJ32">
            <v>2929.7052777777985</v>
          </cell>
          <cell r="BK32">
            <v>1091.7886111114253</v>
          </cell>
          <cell r="BL32">
            <v>955.65888888888878</v>
          </cell>
          <cell r="BM32">
            <v>961.61944444469987</v>
          </cell>
          <cell r="BN32">
            <v>836.79583333333335</v>
          </cell>
          <cell r="BO32">
            <v>32.373333333394903</v>
          </cell>
          <cell r="BP32">
            <v>25.551388888888891</v>
          </cell>
          <cell r="BQ32">
            <v>26.841111111003492</v>
          </cell>
          <cell r="BR32">
            <v>21.4725</v>
          </cell>
          <cell r="BS32">
            <v>16.419444444768857</v>
          </cell>
          <cell r="BT32">
            <v>18.721666666666664</v>
          </cell>
          <cell r="BU32">
            <v>54.535277777558399</v>
          </cell>
          <cell r="BV32">
            <v>53.1175</v>
          </cell>
          <cell r="BW32">
            <v>267.04111111110643</v>
          </cell>
          <cell r="BX32">
            <v>104.75055555557314</v>
          </cell>
          <cell r="BY32">
            <v>162.2905555555333</v>
          </cell>
          <cell r="BZ32">
            <v>166.19833333333335</v>
          </cell>
          <cell r="CA32">
            <v>231.38472222183987</v>
          </cell>
          <cell r="CB32">
            <v>0</v>
          </cell>
          <cell r="CC32">
            <v>0</v>
          </cell>
          <cell r="CD32">
            <v>293.53027777775679</v>
          </cell>
          <cell r="CE32">
            <v>246.0611111111111</v>
          </cell>
          <cell r="CF32">
            <v>268.79277777770659</v>
          </cell>
          <cell r="CG32">
            <v>228.39194444444445</v>
          </cell>
          <cell r="CH32">
            <v>0.38</v>
          </cell>
          <cell r="CI32">
            <v>0.42027777777777775</v>
          </cell>
          <cell r="CJ32">
            <v>1.6183333333333334</v>
          </cell>
          <cell r="CK32">
            <v>1.368611111111111</v>
          </cell>
          <cell r="CL32">
            <v>22.739166666716855</v>
          </cell>
          <cell r="CM32">
            <v>15.880277777777778</v>
          </cell>
          <cell r="CN32">
            <v>0</v>
          </cell>
          <cell r="CO32">
            <v>1883.7447222221285</v>
          </cell>
          <cell r="CP32">
            <v>369.44416666666666</v>
          </cell>
          <cell r="CQ32">
            <v>0</v>
          </cell>
          <cell r="CR32">
            <v>31.037222222222219</v>
          </cell>
          <cell r="CS32">
            <v>37.948888888888888</v>
          </cell>
          <cell r="CT32">
            <v>0</v>
          </cell>
          <cell r="CU32">
            <v>58.180277777699388</v>
          </cell>
          <cell r="CV32">
            <v>54.805</v>
          </cell>
          <cell r="CW32">
            <v>31.829166666666666</v>
          </cell>
          <cell r="CX32">
            <v>101.41638888888889</v>
          </cell>
          <cell r="CY32">
            <v>23.066666666666666</v>
          </cell>
          <cell r="CZ32">
            <v>7.1227777778396071</v>
          </cell>
          <cell r="DA32">
            <v>15.759722222222223</v>
          </cell>
          <cell r="DB32">
            <v>0</v>
          </cell>
          <cell r="DC32">
            <v>6.7294444444444448</v>
          </cell>
          <cell r="DD32">
            <v>7.4880555555555564</v>
          </cell>
          <cell r="DE32">
            <v>12.232777777777779</v>
          </cell>
          <cell r="DF32">
            <v>0</v>
          </cell>
          <cell r="DG32">
            <v>0</v>
          </cell>
          <cell r="DH32">
            <v>34.533333333333331</v>
          </cell>
          <cell r="DI32">
            <v>37.532222222222224</v>
          </cell>
          <cell r="DJ32">
            <v>6.2463888888888883</v>
          </cell>
          <cell r="DK32">
            <v>15.44611111111111</v>
          </cell>
          <cell r="DL32">
            <v>0</v>
          </cell>
          <cell r="DM32">
            <v>0</v>
          </cell>
          <cell r="DN32">
            <v>267.57388888895065</v>
          </cell>
          <cell r="DO32">
            <v>850.81861111109447</v>
          </cell>
          <cell r="DP32">
            <v>2734.563333333223</v>
          </cell>
          <cell r="DQ32">
            <v>119.46222972222691</v>
          </cell>
          <cell r="DR32">
            <v>4.3000000000000003E-2</v>
          </cell>
          <cell r="DS32">
            <v>2897.6536186112244</v>
          </cell>
          <cell r="DT32">
            <v>155.91277777777776</v>
          </cell>
          <cell r="DU32">
            <v>43.628055555774814</v>
          </cell>
          <cell r="DV32">
            <v>101.97</v>
          </cell>
          <cell r="DW32">
            <v>3.5190541528173323E-2</v>
          </cell>
          <cell r="DX32">
            <v>5804.2849900000001</v>
          </cell>
          <cell r="DY32">
            <v>0</v>
          </cell>
          <cell r="DZ32">
            <v>0</v>
          </cell>
          <cell r="EA32">
            <v>0.29362329770763673</v>
          </cell>
          <cell r="EB32">
            <v>57.647400000000005</v>
          </cell>
          <cell r="EC32">
            <v>171850.86080661105</v>
          </cell>
          <cell r="ED32">
            <v>7395.9816991458483</v>
          </cell>
          <cell r="EE32">
            <v>346</v>
          </cell>
          <cell r="EF32">
            <v>7.5655587668973663</v>
          </cell>
          <cell r="EG32">
            <v>18.920555555227004</v>
          </cell>
          <cell r="EH32">
            <v>13.054584960734076</v>
          </cell>
          <cell r="EI32">
            <v>13.876860944101463</v>
          </cell>
          <cell r="EJ32">
            <v>26.315789473684209</v>
          </cell>
          <cell r="EK32">
            <v>12.97631307929969</v>
          </cell>
          <cell r="EL32">
            <v>15.479898852899465</v>
          </cell>
          <cell r="EM32">
            <v>262.95483710831098</v>
          </cell>
          <cell r="EN32">
            <v>637.7195059931521</v>
          </cell>
          <cell r="EO32">
            <v>172.25547173917008</v>
          </cell>
          <cell r="EP32">
            <v>-5087.7902763452994</v>
          </cell>
          <cell r="EQ32">
            <v>-2204.8524259303035</v>
          </cell>
          <cell r="ER32">
            <v>630.37667137314997</v>
          </cell>
          <cell r="ES32">
            <v>-761.71922223806041</v>
          </cell>
          <cell r="ET32">
            <v>0.29216448501626202</v>
          </cell>
          <cell r="EU32">
            <v>302.76634072287487</v>
          </cell>
          <cell r="EV32">
            <v>17.706111111024704</v>
          </cell>
          <cell r="EW32">
            <v>0.79027777777777775</v>
          </cell>
        </row>
        <row r="33">
          <cell r="A33">
            <v>42161</v>
          </cell>
          <cell r="B33">
            <v>49</v>
          </cell>
          <cell r="C33" t="str">
            <v>Sat</v>
          </cell>
          <cell r="D33">
            <v>98329</v>
          </cell>
          <cell r="E33">
            <v>3134</v>
          </cell>
          <cell r="F33">
            <v>1698</v>
          </cell>
          <cell r="G33">
            <v>4061</v>
          </cell>
          <cell r="H33">
            <v>10738</v>
          </cell>
          <cell r="I33">
            <v>6782</v>
          </cell>
          <cell r="J33">
            <v>3041</v>
          </cell>
          <cell r="K33">
            <v>127783</v>
          </cell>
          <cell r="L33">
            <v>31</v>
          </cell>
          <cell r="M33">
            <v>127814</v>
          </cell>
          <cell r="N33">
            <v>759</v>
          </cell>
          <cell r="O33">
            <v>1182</v>
          </cell>
          <cell r="P33">
            <v>43661</v>
          </cell>
          <cell r="Q33">
            <v>2341</v>
          </cell>
          <cell r="R33">
            <v>21</v>
          </cell>
          <cell r="S33">
            <v>105</v>
          </cell>
          <cell r="T33">
            <v>12</v>
          </cell>
          <cell r="U33">
            <v>2135</v>
          </cell>
          <cell r="V33">
            <v>12647</v>
          </cell>
          <cell r="W33">
            <v>2362</v>
          </cell>
          <cell r="X33">
            <v>2645</v>
          </cell>
          <cell r="Y33">
            <v>2</v>
          </cell>
          <cell r="Z33">
            <v>9</v>
          </cell>
          <cell r="AA33">
            <v>178</v>
          </cell>
          <cell r="AB33">
            <v>2834</v>
          </cell>
          <cell r="AC33">
            <v>50</v>
          </cell>
          <cell r="AD33">
            <v>1278</v>
          </cell>
          <cell r="AE33">
            <v>197</v>
          </cell>
          <cell r="AF33">
            <v>0</v>
          </cell>
          <cell r="AG33">
            <v>0</v>
          </cell>
          <cell r="AH33">
            <v>0.89534233793489826</v>
          </cell>
          <cell r="AI33">
            <v>0.87782439980440752</v>
          </cell>
          <cell r="AJ33">
            <v>0.99406024275529614</v>
          </cell>
          <cell r="AK33">
            <v>168.59394549601265</v>
          </cell>
          <cell r="AL33">
            <v>158.57648844580046</v>
          </cell>
          <cell r="AM33">
            <v>7.6872510427834689E-2</v>
          </cell>
          <cell r="AN33">
            <v>12.522549830321255</v>
          </cell>
          <cell r="AO33">
            <v>44.39343988649167</v>
          </cell>
          <cell r="AP33">
            <v>18.859525068513488</v>
          </cell>
          <cell r="AQ33">
            <v>13.033302116304293</v>
          </cell>
          <cell r="AR33">
            <v>54.099491955969519</v>
          </cell>
          <cell r="AS33">
            <v>14.306006408137515</v>
          </cell>
          <cell r="AT33">
            <v>77.801974330413543</v>
          </cell>
          <cell r="AU33">
            <v>188.92120952251938</v>
          </cell>
          <cell r="AV33">
            <v>0.41182233867256479</v>
          </cell>
          <cell r="AW33">
            <v>1.3382664860766897</v>
          </cell>
          <cell r="AX33">
            <v>99.82720498273379</v>
          </cell>
          <cell r="BF33">
            <v>25.5</v>
          </cell>
          <cell r="BG33">
            <v>541.40166666687492</v>
          </cell>
          <cell r="BH33">
            <v>1116.9350000007887</v>
          </cell>
          <cell r="BI33">
            <v>46.088333333437845</v>
          </cell>
          <cell r="BJ33">
            <v>1729.9250000011016</v>
          </cell>
          <cell r="BK33">
            <v>676.38250000071218</v>
          </cell>
          <cell r="BL33">
            <v>605.59388888888896</v>
          </cell>
          <cell r="BM33">
            <v>583.22972222229384</v>
          </cell>
          <cell r="BN33">
            <v>510.57249999999999</v>
          </cell>
          <cell r="BO33">
            <v>19.763333333435263</v>
          </cell>
          <cell r="BP33">
            <v>17.288888888888888</v>
          </cell>
          <cell r="BQ33">
            <v>8.1622222222222227</v>
          </cell>
          <cell r="BR33">
            <v>7.3247222222222224</v>
          </cell>
          <cell r="BS33">
            <v>7.7950000005833706</v>
          </cell>
          <cell r="BT33">
            <v>9.0430555555555543</v>
          </cell>
          <cell r="BU33">
            <v>57.432222222177465</v>
          </cell>
          <cell r="BV33">
            <v>61.36472222222222</v>
          </cell>
          <cell r="BW33">
            <v>94.389722222385188</v>
          </cell>
          <cell r="BX33">
            <v>26.625555555555557</v>
          </cell>
          <cell r="BY33">
            <v>67.764166666829652</v>
          </cell>
          <cell r="BZ33">
            <v>63.458888888888893</v>
          </cell>
          <cell r="CA33">
            <v>181.22805555510024</v>
          </cell>
          <cell r="CB33">
            <v>0</v>
          </cell>
          <cell r="CC33">
            <v>0</v>
          </cell>
          <cell r="CD33">
            <v>198.09861111120219</v>
          </cell>
          <cell r="CE33">
            <v>169.92194444444448</v>
          </cell>
          <cell r="CF33">
            <v>185.94527777775812</v>
          </cell>
          <cell r="CG33">
            <v>161.35638888888892</v>
          </cell>
          <cell r="CH33">
            <v>7.9722222222222222E-2</v>
          </cell>
          <cell r="CI33">
            <v>6.805555555555555E-2</v>
          </cell>
          <cell r="CJ33">
            <v>0.55805555555555553</v>
          </cell>
          <cell r="CK33">
            <v>0.4177777777777778</v>
          </cell>
          <cell r="CL33">
            <v>11.515555555666278</v>
          </cell>
          <cell r="CM33">
            <v>8.0797222222222231</v>
          </cell>
          <cell r="CN33">
            <v>0</v>
          </cell>
          <cell r="CO33">
            <v>1150.0988888893999</v>
          </cell>
          <cell r="CP33">
            <v>151.50749999993403</v>
          </cell>
          <cell r="CQ33">
            <v>0</v>
          </cell>
          <cell r="CR33">
            <v>18.116388888888888</v>
          </cell>
          <cell r="CS33">
            <v>16.151388888888889</v>
          </cell>
          <cell r="CT33">
            <v>0</v>
          </cell>
          <cell r="CU33">
            <v>52.764166666666668</v>
          </cell>
          <cell r="CV33">
            <v>13.888055555555555</v>
          </cell>
          <cell r="CW33">
            <v>26.215833333333332</v>
          </cell>
          <cell r="CX33">
            <v>64.171111111111117</v>
          </cell>
          <cell r="CY33">
            <v>12.47111111111111</v>
          </cell>
          <cell r="CZ33">
            <v>7.8991666665639624</v>
          </cell>
          <cell r="DA33">
            <v>7.229166666666667</v>
          </cell>
          <cell r="DB33">
            <v>0</v>
          </cell>
          <cell r="DC33">
            <v>6.5133333333333336</v>
          </cell>
          <cell r="DD33">
            <v>0.96527777777777779</v>
          </cell>
          <cell r="DE33">
            <v>0</v>
          </cell>
          <cell r="DF33">
            <v>0</v>
          </cell>
          <cell r="DG33">
            <v>0</v>
          </cell>
          <cell r="DH33">
            <v>16.00611111111111</v>
          </cell>
          <cell r="DI33">
            <v>38.064999999999998</v>
          </cell>
          <cell r="DJ33">
            <v>26.162222222222223</v>
          </cell>
          <cell r="DK33">
            <v>8.9816666666708045</v>
          </cell>
          <cell r="DL33">
            <v>0</v>
          </cell>
          <cell r="DM33">
            <v>0</v>
          </cell>
          <cell r="DN33">
            <v>188.4641666665681</v>
          </cell>
          <cell r="DO33">
            <v>467.10749999983557</v>
          </cell>
          <cell r="DP33">
            <v>1617.2063888892353</v>
          </cell>
          <cell r="DQ33">
            <v>70.623773333372597</v>
          </cell>
          <cell r="DR33">
            <v>4.299999999999999E-2</v>
          </cell>
          <cell r="DS33">
            <v>1713.0371066676194</v>
          </cell>
          <cell r="DT33">
            <v>87.676944444444445</v>
          </cell>
          <cell r="DU33">
            <v>25.206944445011512</v>
          </cell>
          <cell r="DV33">
            <v>67.75</v>
          </cell>
          <cell r="DW33">
            <v>3.9549639489009351E-2</v>
          </cell>
          <cell r="DX33">
            <v>6638.8786099999998</v>
          </cell>
          <cell r="DY33">
            <v>0</v>
          </cell>
          <cell r="DZ33">
            <v>0</v>
          </cell>
          <cell r="EA33">
            <v>0.27267798121927572</v>
          </cell>
          <cell r="EB33">
            <v>92.224600000000009</v>
          </cell>
          <cell r="EC33">
            <v>171007.70639033764</v>
          </cell>
          <cell r="ED33">
            <v>4446.6494691773651</v>
          </cell>
          <cell r="EE33">
            <v>220</v>
          </cell>
          <cell r="EF33">
            <v>6.8746212122758674</v>
          </cell>
          <cell r="EG33">
            <v>10.044166666199194</v>
          </cell>
          <cell r="EH33">
            <v>19.613374264581637</v>
          </cell>
          <cell r="EI33">
            <v>14.224615067457131</v>
          </cell>
          <cell r="EJ33">
            <v>25.087108013937282</v>
          </cell>
          <cell r="EK33">
            <v>16.127426580388253</v>
          </cell>
          <cell r="EL33">
            <v>15.457352373452302</v>
          </cell>
          <cell r="EM33">
            <v>208.03158181323167</v>
          </cell>
          <cell r="EN33">
            <v>520.97498392509021</v>
          </cell>
          <cell r="EO33">
            <v>186.968213740013</v>
          </cell>
          <cell r="EP33">
            <v>-357.57889088721799</v>
          </cell>
          <cell r="EQ33">
            <v>1375.3712340540187</v>
          </cell>
          <cell r="ER33">
            <v>-41.135636252976894</v>
          </cell>
          <cell r="ES33">
            <v>-1243.538785689211</v>
          </cell>
          <cell r="ET33">
            <v>2.0213894731366993</v>
          </cell>
          <cell r="EU33">
            <v>865.40840481824171</v>
          </cell>
          <cell r="EV33">
            <v>20.757777777840385</v>
          </cell>
          <cell r="EW33">
            <v>1.138611111111111</v>
          </cell>
        </row>
        <row r="34">
          <cell r="A34">
            <v>42162</v>
          </cell>
          <cell r="B34">
            <v>49</v>
          </cell>
          <cell r="C34" t="str">
            <v>Sun</v>
          </cell>
          <cell r="D34">
            <v>41474</v>
          </cell>
          <cell r="E34">
            <v>197</v>
          </cell>
          <cell r="F34">
            <v>1107</v>
          </cell>
          <cell r="G34">
            <v>2340</v>
          </cell>
          <cell r="H34">
            <v>5701</v>
          </cell>
          <cell r="I34">
            <v>2112</v>
          </cell>
          <cell r="J34">
            <v>2198</v>
          </cell>
          <cell r="K34">
            <v>55129</v>
          </cell>
          <cell r="L34">
            <v>32</v>
          </cell>
          <cell r="M34">
            <v>55161</v>
          </cell>
          <cell r="N34">
            <v>389</v>
          </cell>
          <cell r="O34">
            <v>897</v>
          </cell>
          <cell r="P34">
            <v>31275</v>
          </cell>
          <cell r="Q34">
            <v>1589</v>
          </cell>
          <cell r="R34">
            <v>51</v>
          </cell>
          <cell r="S34">
            <v>56</v>
          </cell>
          <cell r="T34">
            <v>6</v>
          </cell>
          <cell r="U34">
            <v>1486</v>
          </cell>
          <cell r="V34">
            <v>9580</v>
          </cell>
          <cell r="W34">
            <v>1640</v>
          </cell>
          <cell r="X34">
            <v>1146</v>
          </cell>
          <cell r="Y34">
            <v>0</v>
          </cell>
          <cell r="Z34">
            <v>0</v>
          </cell>
          <cell r="AA34">
            <v>76</v>
          </cell>
          <cell r="AB34">
            <v>1222</v>
          </cell>
          <cell r="AC34">
            <v>11</v>
          </cell>
          <cell r="AD34">
            <v>851</v>
          </cell>
          <cell r="AE34">
            <v>89</v>
          </cell>
          <cell r="AF34">
            <v>0</v>
          </cell>
          <cell r="AG34">
            <v>0</v>
          </cell>
          <cell r="AH34">
            <v>0.93152379291554799</v>
          </cell>
          <cell r="AI34">
            <v>0.91810719850155076</v>
          </cell>
          <cell r="AJ34">
            <v>0.99294382267046377</v>
          </cell>
          <cell r="AK34">
            <v>178.29290369703881</v>
          </cell>
          <cell r="AL34">
            <v>231.16036505867015</v>
          </cell>
          <cell r="AM34">
            <v>7.8180268098459973E-2</v>
          </cell>
          <cell r="AN34">
            <v>12.647955067128917</v>
          </cell>
          <cell r="AO34">
            <v>30.337078651685392</v>
          </cell>
          <cell r="AP34">
            <v>20.579028682841177</v>
          </cell>
          <cell r="AQ34">
            <v>13.221482221345735</v>
          </cell>
          <cell r="AR34">
            <v>33.615243902439026</v>
          </cell>
          <cell r="AS34">
            <v>14.865627460457413</v>
          </cell>
          <cell r="AT34">
            <v>72.270550822243536</v>
          </cell>
          <cell r="AU34">
            <v>202.37200096625369</v>
          </cell>
          <cell r="AV34">
            <v>0.35711734072489076</v>
          </cell>
          <cell r="AW34">
            <v>0.6797049088396161</v>
          </cell>
          <cell r="AX34">
            <v>47.097457486502293</v>
          </cell>
          <cell r="BF34">
            <v>17.5</v>
          </cell>
          <cell r="BG34">
            <v>6.0044444444007254</v>
          </cell>
          <cell r="BH34">
            <v>769.54222222211786</v>
          </cell>
          <cell r="BI34">
            <v>0</v>
          </cell>
          <cell r="BJ34">
            <v>793.04666666651872</v>
          </cell>
          <cell r="BK34">
            <v>272.4141666672208</v>
          </cell>
          <cell r="BL34">
            <v>253.76027777777776</v>
          </cell>
          <cell r="BM34">
            <v>232.61722222256242</v>
          </cell>
          <cell r="BN34">
            <v>212.05305555555552</v>
          </cell>
          <cell r="BO34">
            <v>0.85222222222222221</v>
          </cell>
          <cell r="BP34">
            <v>0.82194444444444448</v>
          </cell>
          <cell r="BQ34">
            <v>4.7380555555555555</v>
          </cell>
          <cell r="BR34">
            <v>3.8133333333333335</v>
          </cell>
          <cell r="BS34">
            <v>5.7233333335814276</v>
          </cell>
          <cell r="BT34">
            <v>6.0255555555555551</v>
          </cell>
          <cell r="BU34">
            <v>28.483333333299186</v>
          </cell>
          <cell r="BV34">
            <v>31.046388888888888</v>
          </cell>
          <cell r="BW34">
            <v>70.920555555358945</v>
          </cell>
          <cell r="BX34">
            <v>29.567777777777778</v>
          </cell>
          <cell r="BY34">
            <v>41.352777777581167</v>
          </cell>
          <cell r="BZ34">
            <v>41.704166666666666</v>
          </cell>
          <cell r="CA34">
            <v>124.04055555528133</v>
          </cell>
          <cell r="CB34">
            <v>0</v>
          </cell>
          <cell r="CC34">
            <v>0</v>
          </cell>
          <cell r="CD34">
            <v>82.203055555543926</v>
          </cell>
          <cell r="CE34">
            <v>71.733333333333334</v>
          </cell>
          <cell r="CF34">
            <v>77.203333333306176</v>
          </cell>
          <cell r="CG34">
            <v>68.298611111111114</v>
          </cell>
          <cell r="CH34">
            <v>0</v>
          </cell>
          <cell r="CI34">
            <v>0</v>
          </cell>
          <cell r="CJ34">
            <v>0</v>
          </cell>
          <cell r="CK34">
            <v>0</v>
          </cell>
          <cell r="CL34">
            <v>4.9997222222377449</v>
          </cell>
          <cell r="CM34">
            <v>3.4347222222222222</v>
          </cell>
          <cell r="CN34">
            <v>0</v>
          </cell>
          <cell r="CO34">
            <v>549.578333333405</v>
          </cell>
          <cell r="CP34">
            <v>73.020277777777778</v>
          </cell>
          <cell r="CQ34">
            <v>0</v>
          </cell>
          <cell r="CR34">
            <v>18.981666666666669</v>
          </cell>
          <cell r="CS34">
            <v>13.035277777777777</v>
          </cell>
          <cell r="CT34">
            <v>0</v>
          </cell>
          <cell r="CU34">
            <v>14.861111111111111</v>
          </cell>
          <cell r="CV34">
            <v>15.736666666750486</v>
          </cell>
          <cell r="CW34">
            <v>5.5636111111111113</v>
          </cell>
          <cell r="CX34">
            <v>29.448888888888888</v>
          </cell>
          <cell r="CY34">
            <v>2.2666666666666666</v>
          </cell>
          <cell r="CZ34">
            <v>1.3058333333333332</v>
          </cell>
          <cell r="DA34">
            <v>0.25111111111111112</v>
          </cell>
          <cell r="DB34">
            <v>0.56805555555555554</v>
          </cell>
          <cell r="DC34">
            <v>1.9588888888888889</v>
          </cell>
          <cell r="DD34">
            <v>0</v>
          </cell>
          <cell r="DE34">
            <v>0</v>
          </cell>
          <cell r="DF34">
            <v>0.43527777777777776</v>
          </cell>
          <cell r="DG34">
            <v>0</v>
          </cell>
          <cell r="DH34">
            <v>5.2786111111111111</v>
          </cell>
          <cell r="DI34">
            <v>16.590277777688268</v>
          </cell>
          <cell r="DJ34">
            <v>2.484722222128831</v>
          </cell>
          <cell r="DK34">
            <v>0</v>
          </cell>
          <cell r="DL34">
            <v>0</v>
          </cell>
          <cell r="DM34">
            <v>0</v>
          </cell>
          <cell r="DN34">
            <v>60.588333333150423</v>
          </cell>
          <cell r="DO34">
            <v>201.78694444434535</v>
          </cell>
          <cell r="DP34">
            <v>751.36527777775041</v>
          </cell>
          <cell r="DQ34">
            <v>32.8010091666603</v>
          </cell>
          <cell r="DR34">
            <v>4.299999999999999E-2</v>
          </cell>
          <cell r="DS34">
            <v>795.61517583317902</v>
          </cell>
          <cell r="DT34">
            <v>30.232500000000002</v>
          </cell>
          <cell r="DU34">
            <v>11.448888888768332</v>
          </cell>
          <cell r="DV34">
            <v>21.85</v>
          </cell>
          <cell r="DW34">
            <v>2.7463025673333072E-2</v>
          </cell>
          <cell r="DX34">
            <v>912.17147</v>
          </cell>
          <cell r="DY34">
            <v>143</v>
          </cell>
          <cell r="DZ34">
            <v>2574</v>
          </cell>
          <cell r="EA34">
            <v>0.25362380026629244</v>
          </cell>
          <cell r="EB34">
            <v>45.075000000000003</v>
          </cell>
          <cell r="EC34">
            <v>37471.451919419196</v>
          </cell>
          <cell r="ED34">
            <v>0</v>
          </cell>
          <cell r="EE34">
            <v>90</v>
          </cell>
          <cell r="EF34">
            <v>7.6325925925122213</v>
          </cell>
          <cell r="EG34">
            <v>6.2469444441966093</v>
          </cell>
          <cell r="EH34">
            <v>14.246965183543566</v>
          </cell>
          <cell r="EI34">
            <v>14.84391865636721</v>
          </cell>
          <cell r="EJ34">
            <v>0</v>
          </cell>
          <cell r="EK34">
            <v>0</v>
          </cell>
          <cell r="EL34">
            <v>15.200844491313436</v>
          </cell>
          <cell r="EM34">
            <v>233.64014773993082</v>
          </cell>
          <cell r="EN34">
            <v>408.85264995315657</v>
          </cell>
          <cell r="EO34">
            <v>200.15213575214165</v>
          </cell>
          <cell r="EP34">
            <v>-690.02667172704014</v>
          </cell>
          <cell r="EQ34">
            <v>493.26897957774679</v>
          </cell>
          <cell r="ER34">
            <v>183.3224963407946</v>
          </cell>
          <cell r="ES34">
            <v>-202.39262209802436</v>
          </cell>
          <cell r="ET34">
            <v>-0.44635506197265962</v>
          </cell>
          <cell r="EU34">
            <v>-163.61370006385522</v>
          </cell>
          <cell r="EV34">
            <v>13.254166666666666</v>
          </cell>
          <cell r="EW34">
            <v>1.9772222222222222</v>
          </cell>
        </row>
        <row r="35">
          <cell r="A35">
            <v>42163</v>
          </cell>
          <cell r="B35">
            <v>50</v>
          </cell>
          <cell r="C35" t="str">
            <v>Mon</v>
          </cell>
          <cell r="D35">
            <v>102014</v>
          </cell>
          <cell r="E35">
            <v>4161</v>
          </cell>
          <cell r="F35">
            <v>4136</v>
          </cell>
          <cell r="G35">
            <v>6166</v>
          </cell>
          <cell r="H35">
            <v>5486</v>
          </cell>
          <cell r="I35">
            <v>7894</v>
          </cell>
          <cell r="J35">
            <v>10166</v>
          </cell>
          <cell r="K35">
            <v>140023</v>
          </cell>
          <cell r="L35">
            <v>33</v>
          </cell>
          <cell r="M35">
            <v>140056</v>
          </cell>
          <cell r="N35">
            <v>1162</v>
          </cell>
          <cell r="O35">
            <v>726</v>
          </cell>
          <cell r="P35">
            <v>27028</v>
          </cell>
          <cell r="Q35">
            <v>2075</v>
          </cell>
          <cell r="R35">
            <v>66</v>
          </cell>
          <cell r="S35">
            <v>204</v>
          </cell>
          <cell r="T35">
            <v>3</v>
          </cell>
          <cell r="U35">
            <v>1972</v>
          </cell>
          <cell r="V35">
            <v>11253</v>
          </cell>
          <cell r="W35">
            <v>2141</v>
          </cell>
          <cell r="X35">
            <v>2362</v>
          </cell>
          <cell r="Y35">
            <v>11</v>
          </cell>
          <cell r="Z35">
            <v>23</v>
          </cell>
          <cell r="AA35">
            <v>207</v>
          </cell>
          <cell r="AB35">
            <v>2603</v>
          </cell>
          <cell r="AC35">
            <v>55</v>
          </cell>
          <cell r="AD35">
            <v>457</v>
          </cell>
          <cell r="AE35">
            <v>121</v>
          </cell>
          <cell r="AF35">
            <v>0</v>
          </cell>
          <cell r="AG35">
            <v>0</v>
          </cell>
          <cell r="AH35">
            <v>0.91534878857312874</v>
          </cell>
          <cell r="AI35">
            <v>0.85662613299269441</v>
          </cell>
          <cell r="AJ35">
            <v>0.99170136334745007</v>
          </cell>
          <cell r="AK35">
            <v>175.24180718610745</v>
          </cell>
          <cell r="AL35">
            <v>175.80658412065017</v>
          </cell>
          <cell r="AM35">
            <v>0.12897881062396893</v>
          </cell>
          <cell r="AN35">
            <v>26.01166424494598</v>
          </cell>
          <cell r="AO35">
            <v>76.300578035783644</v>
          </cell>
          <cell r="AP35">
            <v>24.842957235914945</v>
          </cell>
          <cell r="AQ35">
            <v>12.374033730123786</v>
          </cell>
          <cell r="AR35">
            <v>65.4007473143391</v>
          </cell>
          <cell r="AS35">
            <v>13.653709135280119</v>
          </cell>
          <cell r="AT35">
            <v>85.357064118091259</v>
          </cell>
          <cell r="AU35">
            <v>210.84493521983973</v>
          </cell>
          <cell r="AV35">
            <v>0.40483336262781366</v>
          </cell>
          <cell r="AW35">
            <v>0.55715348137957366</v>
          </cell>
          <cell r="AX35">
            <v>45.596342697731572</v>
          </cell>
          <cell r="BF35">
            <v>154.495</v>
          </cell>
          <cell r="BG35">
            <v>515.73194444370381</v>
          </cell>
          <cell r="BH35">
            <v>917.50722222187665</v>
          </cell>
          <cell r="BI35">
            <v>95.974999999817612</v>
          </cell>
          <cell r="BJ35">
            <v>1683.709166665398</v>
          </cell>
          <cell r="BK35">
            <v>664.10416666638696</v>
          </cell>
          <cell r="BL35">
            <v>607.88694444444445</v>
          </cell>
          <cell r="BM35">
            <v>582.13277777751262</v>
          </cell>
          <cell r="BN35">
            <v>528.59</v>
          </cell>
          <cell r="BO35">
            <v>23.668055555555558</v>
          </cell>
          <cell r="BP35">
            <v>19.846944444444443</v>
          </cell>
          <cell r="BQ35">
            <v>18.471944444444443</v>
          </cell>
          <cell r="BR35">
            <v>14.645</v>
          </cell>
          <cell r="BS35">
            <v>12.824166666652179</v>
          </cell>
          <cell r="BT35">
            <v>12.693055555555556</v>
          </cell>
          <cell r="BU35">
            <v>27.007222222222222</v>
          </cell>
          <cell r="BV35">
            <v>32.111944444444447</v>
          </cell>
          <cell r="BW35">
            <v>27.910555555516233</v>
          </cell>
          <cell r="BX35">
            <v>9.5149999998626313</v>
          </cell>
          <cell r="BY35">
            <v>18.395555555653601</v>
          </cell>
          <cell r="BZ35">
            <v>21.235277777777778</v>
          </cell>
          <cell r="CA35">
            <v>173.02361111137702</v>
          </cell>
          <cell r="CB35">
            <v>0</v>
          </cell>
          <cell r="CC35">
            <v>0</v>
          </cell>
          <cell r="CD35">
            <v>190.64416666633474</v>
          </cell>
          <cell r="CE35">
            <v>157.83361111111111</v>
          </cell>
          <cell r="CF35">
            <v>174.35638888854481</v>
          </cell>
          <cell r="CG35">
            <v>146.16416666666666</v>
          </cell>
          <cell r="CH35">
            <v>0.45916666666666667</v>
          </cell>
          <cell r="CI35">
            <v>0.38166666666666665</v>
          </cell>
          <cell r="CJ35">
            <v>1.9661111111111111</v>
          </cell>
          <cell r="CK35">
            <v>1.4541666666666666</v>
          </cell>
          <cell r="CL35">
            <v>13.86250000001216</v>
          </cell>
          <cell r="CM35">
            <v>9.8336111111111109</v>
          </cell>
          <cell r="CN35">
            <v>0</v>
          </cell>
          <cell r="CO35">
            <v>1055.6824999996149</v>
          </cell>
          <cell r="CP35">
            <v>288.90527777768801</v>
          </cell>
          <cell r="CQ35">
            <v>0</v>
          </cell>
          <cell r="CR35">
            <v>11.036666666666665</v>
          </cell>
          <cell r="CS35">
            <v>24.028611111111111</v>
          </cell>
          <cell r="CT35">
            <v>0</v>
          </cell>
          <cell r="CU35">
            <v>36.172777777777782</v>
          </cell>
          <cell r="CV35">
            <v>28.06388888888889</v>
          </cell>
          <cell r="CW35">
            <v>23.37972222222222</v>
          </cell>
          <cell r="CX35">
            <v>63.0075</v>
          </cell>
          <cell r="CY35">
            <v>10.989166666666664</v>
          </cell>
          <cell r="CZ35">
            <v>1.2458333331768194</v>
          </cell>
          <cell r="DA35">
            <v>6.4861111111111116</v>
          </cell>
          <cell r="DB35">
            <v>0</v>
          </cell>
          <cell r="DC35">
            <v>7.3883333333333336</v>
          </cell>
          <cell r="DD35">
            <v>2.0049999999999999</v>
          </cell>
          <cell r="DE35">
            <v>0</v>
          </cell>
          <cell r="DF35">
            <v>0</v>
          </cell>
          <cell r="DG35">
            <v>0</v>
          </cell>
          <cell r="DH35">
            <v>27.502500000000001</v>
          </cell>
          <cell r="DI35">
            <v>28.958333333327126</v>
          </cell>
          <cell r="DJ35">
            <v>1.7491666666666668</v>
          </cell>
          <cell r="DK35">
            <v>0</v>
          </cell>
          <cell r="DL35">
            <v>0</v>
          </cell>
          <cell r="DM35">
            <v>0</v>
          </cell>
          <cell r="DN35">
            <v>149.33194444428173</v>
          </cell>
          <cell r="DO35">
            <v>560.91888888863639</v>
          </cell>
          <cell r="DP35">
            <v>1616.6013888882512</v>
          </cell>
          <cell r="DQ35">
            <v>70.538848333278878</v>
          </cell>
          <cell r="DR35">
            <v>4.2999999999999997E-2</v>
          </cell>
          <cell r="DS35">
            <v>1710.9771816653458</v>
          </cell>
          <cell r="DT35">
            <v>43.278888888888879</v>
          </cell>
          <cell r="DU35">
            <v>23.836944443815739</v>
          </cell>
          <cell r="DV35">
            <v>75.62</v>
          </cell>
          <cell r="DW35">
            <v>4.4196965810144102E-2</v>
          </cell>
          <cell r="DX35">
            <v>3232.5615400000002</v>
          </cell>
          <cell r="DY35">
            <v>19.166666666666657</v>
          </cell>
          <cell r="DZ35">
            <v>345</v>
          </cell>
          <cell r="EA35">
            <v>0.32783540008562656</v>
          </cell>
          <cell r="EB35">
            <v>44.0212</v>
          </cell>
          <cell r="EC35">
            <v>78014.301923212042</v>
          </cell>
          <cell r="ED35">
            <v>4124.6813936031613</v>
          </cell>
          <cell r="EE35">
            <v>222</v>
          </cell>
          <cell r="EF35">
            <v>6.4424174172474968</v>
          </cell>
          <cell r="EG35">
            <v>6.7905555556455841</v>
          </cell>
          <cell r="EH35">
            <v>17.818866071922802</v>
          </cell>
          <cell r="EI35">
            <v>13.546965586158587</v>
          </cell>
          <cell r="EJ35">
            <v>23.95644283121597</v>
          </cell>
          <cell r="EK35">
            <v>11.698219836111896</v>
          </cell>
          <cell r="EL35">
            <v>14.932371505848037</v>
          </cell>
          <cell r="EM35">
            <v>223.90712642295375</v>
          </cell>
          <cell r="EN35">
            <v>480.81096887441413</v>
          </cell>
          <cell r="EO35">
            <v>203.13084977269455</v>
          </cell>
          <cell r="EP35">
            <v>-4040.4611206092231</v>
          </cell>
          <cell r="EQ35">
            <v>-1098.1730037248833</v>
          </cell>
          <cell r="ER35">
            <v>563.98140735586855</v>
          </cell>
          <cell r="ES35">
            <v>-179.52287700714265</v>
          </cell>
          <cell r="ET35">
            <v>-0.85647198462655061</v>
          </cell>
          <cell r="EU35">
            <v>-996.82597415347198</v>
          </cell>
          <cell r="EV35">
            <v>5.3458333333835215</v>
          </cell>
          <cell r="EW35">
            <v>1.9911111111111111</v>
          </cell>
        </row>
        <row r="36">
          <cell r="A36">
            <v>42164</v>
          </cell>
          <cell r="B36">
            <v>50</v>
          </cell>
          <cell r="C36" t="str">
            <v>Tue</v>
          </cell>
          <cell r="D36">
            <v>118662</v>
          </cell>
          <cell r="E36">
            <v>3913</v>
          </cell>
          <cell r="F36">
            <v>4616</v>
          </cell>
          <cell r="G36">
            <v>6546</v>
          </cell>
          <cell r="H36">
            <v>6256</v>
          </cell>
          <cell r="I36">
            <v>9766</v>
          </cell>
          <cell r="J36">
            <v>1282</v>
          </cell>
          <cell r="K36">
            <v>151041</v>
          </cell>
          <cell r="L36">
            <v>34</v>
          </cell>
          <cell r="M36">
            <v>151075</v>
          </cell>
          <cell r="N36">
            <v>1672</v>
          </cell>
          <cell r="O36">
            <v>2828</v>
          </cell>
          <cell r="P36">
            <v>168948</v>
          </cell>
          <cell r="Q36">
            <v>2557</v>
          </cell>
          <cell r="R36">
            <v>90</v>
          </cell>
          <cell r="S36">
            <v>121</v>
          </cell>
          <cell r="T36">
            <v>3</v>
          </cell>
          <cell r="U36">
            <v>2441</v>
          </cell>
          <cell r="V36">
            <v>13176</v>
          </cell>
          <cell r="W36">
            <v>2647</v>
          </cell>
          <cell r="X36">
            <v>2734</v>
          </cell>
          <cell r="Y36">
            <v>4</v>
          </cell>
          <cell r="Z36">
            <v>23</v>
          </cell>
          <cell r="AA36">
            <v>262</v>
          </cell>
          <cell r="AB36">
            <v>3023</v>
          </cell>
          <cell r="AC36">
            <v>51</v>
          </cell>
          <cell r="AD36">
            <v>1952</v>
          </cell>
          <cell r="AE36">
            <v>208</v>
          </cell>
          <cell r="AF36">
            <v>0</v>
          </cell>
          <cell r="AG36">
            <v>0</v>
          </cell>
          <cell r="AH36">
            <v>0.89169384919258443</v>
          </cell>
          <cell r="AI36">
            <v>0.88607634119926593</v>
          </cell>
          <cell r="AJ36">
            <v>0.98893015803655959</v>
          </cell>
          <cell r="AK36">
            <v>173.15322311947153</v>
          </cell>
          <cell r="AL36">
            <v>154.01637820758123</v>
          </cell>
          <cell r="AM36">
            <v>7.3145702160340567E-2</v>
          </cell>
          <cell r="AN36">
            <v>14.595208330955552</v>
          </cell>
          <cell r="AO36">
            <v>29.259124077102371</v>
          </cell>
          <cell r="AP36">
            <v>20.101203978395045</v>
          </cell>
          <cell r="AQ36">
            <v>12.224085137087652</v>
          </cell>
          <cell r="AR36">
            <v>57.061201360030225</v>
          </cell>
          <cell r="AS36">
            <v>13.9327304198422</v>
          </cell>
          <cell r="AT36">
            <v>65.166728687729474</v>
          </cell>
          <cell r="AU36">
            <v>189.93917029318831</v>
          </cell>
          <cell r="AV36">
            <v>0.34309262585036426</v>
          </cell>
          <cell r="AW36">
            <v>0.76238806232439038</v>
          </cell>
          <cell r="AX36">
            <v>47.634070960937045</v>
          </cell>
          <cell r="BF36">
            <v>184.495</v>
          </cell>
          <cell r="BG36">
            <v>432.6555555549665</v>
          </cell>
          <cell r="BH36">
            <v>1805.1144444435972</v>
          </cell>
          <cell r="BI36">
            <v>0</v>
          </cell>
          <cell r="BJ36">
            <v>2422.2649999985633</v>
          </cell>
          <cell r="BK36">
            <v>795.20722222201209</v>
          </cell>
          <cell r="BL36">
            <v>709.0813888888888</v>
          </cell>
          <cell r="BM36">
            <v>685.30055555550416</v>
          </cell>
          <cell r="BN36">
            <v>614.53499999999997</v>
          </cell>
          <cell r="BO36">
            <v>25.406388888888888</v>
          </cell>
          <cell r="BP36">
            <v>20.672777777777778</v>
          </cell>
          <cell r="BQ36">
            <v>21.428888888827316</v>
          </cell>
          <cell r="BR36">
            <v>15.271666666666667</v>
          </cell>
          <cell r="BS36">
            <v>14.313888888791876</v>
          </cell>
          <cell r="BT36">
            <v>13.848055555555556</v>
          </cell>
          <cell r="BU36">
            <v>48.7575</v>
          </cell>
          <cell r="BV36">
            <v>44.753888888888888</v>
          </cell>
          <cell r="BW36">
            <v>193.76222222206883</v>
          </cell>
          <cell r="BX36">
            <v>96.653611111111104</v>
          </cell>
          <cell r="BY36">
            <v>97.108611110957696</v>
          </cell>
          <cell r="BZ36">
            <v>101.1738888888889</v>
          </cell>
          <cell r="CA36">
            <v>216.53972222175139</v>
          </cell>
          <cell r="CB36">
            <v>0</v>
          </cell>
          <cell r="CC36">
            <v>0</v>
          </cell>
          <cell r="CD36">
            <v>216.97111111077092</v>
          </cell>
          <cell r="CE36">
            <v>177.1247222222222</v>
          </cell>
          <cell r="CF36">
            <v>196.70055555495253</v>
          </cell>
          <cell r="CG36">
            <v>164.48833333333332</v>
          </cell>
          <cell r="CH36">
            <v>0.39222222222222225</v>
          </cell>
          <cell r="CI36">
            <v>0.18166666666666667</v>
          </cell>
          <cell r="CJ36">
            <v>1.1227777777777779</v>
          </cell>
          <cell r="CK36">
            <v>1.0113888888888889</v>
          </cell>
          <cell r="CL36">
            <v>18.755555555818397</v>
          </cell>
          <cell r="CM36">
            <v>11.443333333333333</v>
          </cell>
          <cell r="CN36">
            <v>0</v>
          </cell>
          <cell r="CO36">
            <v>1422.4802777766033</v>
          </cell>
          <cell r="CP36">
            <v>349.93472222222226</v>
          </cell>
          <cell r="CQ36">
            <v>35.07944444430656</v>
          </cell>
          <cell r="CR36">
            <v>47.343055555605488</v>
          </cell>
          <cell r="CS36">
            <v>33.391944444444448</v>
          </cell>
          <cell r="CT36">
            <v>0</v>
          </cell>
          <cell r="CU36">
            <v>54.319722222222225</v>
          </cell>
          <cell r="CV36">
            <v>59.94222222222222</v>
          </cell>
          <cell r="CW36">
            <v>40.275277777777781</v>
          </cell>
          <cell r="CX36">
            <v>84.777222222222221</v>
          </cell>
          <cell r="CY36">
            <v>14.793888888888889</v>
          </cell>
          <cell r="CZ36">
            <v>9.1319444444444446</v>
          </cell>
          <cell r="DA36">
            <v>7.2172222222222224</v>
          </cell>
          <cell r="DB36">
            <v>0.54472222222222222</v>
          </cell>
          <cell r="DC36">
            <v>6.3711111111111114</v>
          </cell>
          <cell r="DD36">
            <v>4.1211111111111105</v>
          </cell>
          <cell r="DE36">
            <v>19.300833333333333</v>
          </cell>
          <cell r="DF36">
            <v>0.3527777777777778</v>
          </cell>
          <cell r="DG36">
            <v>0</v>
          </cell>
          <cell r="DH36">
            <v>22.615555555555556</v>
          </cell>
          <cell r="DI36">
            <v>37.733055555555552</v>
          </cell>
          <cell r="DJ36">
            <v>10.321944444444446</v>
          </cell>
          <cell r="DK36">
            <v>7.1736111111111107</v>
          </cell>
          <cell r="DL36">
            <v>0</v>
          </cell>
          <cell r="DM36">
            <v>0</v>
          </cell>
          <cell r="DN36">
            <v>224.45500000000001</v>
          </cell>
          <cell r="DO36">
            <v>844.741388888801</v>
          </cell>
          <cell r="DP36">
            <v>2267.2216666654044</v>
          </cell>
          <cell r="DQ36">
            <v>99.663787499938238</v>
          </cell>
          <cell r="DR36">
            <v>4.2999999999999997E-2</v>
          </cell>
          <cell r="DS36">
            <v>2417.426287498502</v>
          </cell>
          <cell r="DT36">
            <v>113.00388888888889</v>
          </cell>
          <cell r="DU36">
            <v>50.540833333159391</v>
          </cell>
          <cell r="DV36">
            <v>202.65</v>
          </cell>
          <cell r="DW36">
            <v>8.3828822846837514E-2</v>
          </cell>
          <cell r="DX36">
            <v>8723.4526499999993</v>
          </cell>
          <cell r="DY36">
            <v>0</v>
          </cell>
          <cell r="DZ36">
            <v>0</v>
          </cell>
          <cell r="EA36">
            <v>0.34943832341747233</v>
          </cell>
          <cell r="EB36">
            <v>44.96</v>
          </cell>
          <cell r="EC36">
            <v>115151.85532153824</v>
          </cell>
          <cell r="ED36">
            <v>0</v>
          </cell>
          <cell r="EE36">
            <v>283</v>
          </cell>
          <cell r="EF36">
            <v>10.715371024698104</v>
          </cell>
          <cell r="EG36">
            <v>17.367500000157548</v>
          </cell>
          <cell r="EH36">
            <v>11.97639268738236</v>
          </cell>
          <cell r="EI36">
            <v>13.899299838206092</v>
          </cell>
          <cell r="EJ36">
            <v>10.198300283286118</v>
          </cell>
          <cell r="EK36">
            <v>20.48490846115784</v>
          </cell>
          <cell r="EL36">
            <v>13.969194312600443</v>
          </cell>
          <cell r="EM36">
            <v>215.41014207258826</v>
          </cell>
          <cell r="EN36">
            <v>457.31806714845169</v>
          </cell>
          <cell r="EO36">
            <v>128.30846536430292</v>
          </cell>
          <cell r="EP36">
            <v>-526.44159330839182</v>
          </cell>
          <cell r="EQ36">
            <v>-1301.3341132801684</v>
          </cell>
          <cell r="ER36">
            <v>967.47735138915891</v>
          </cell>
          <cell r="ES36">
            <v>-314.16162316488476</v>
          </cell>
          <cell r="ET36">
            <v>-0.38832844767717045</v>
          </cell>
          <cell r="EU36">
            <v>-440.00968364568416</v>
          </cell>
          <cell r="EV36">
            <v>10.209166666504203</v>
          </cell>
          <cell r="EW36">
            <v>7.3138888888092097</v>
          </cell>
        </row>
        <row r="37">
          <cell r="A37">
            <v>42165</v>
          </cell>
          <cell r="B37">
            <v>50</v>
          </cell>
          <cell r="C37" t="str">
            <v>Wed</v>
          </cell>
          <cell r="D37">
            <v>116762</v>
          </cell>
          <cell r="E37">
            <v>3030</v>
          </cell>
          <cell r="F37">
            <v>3395</v>
          </cell>
          <cell r="G37">
            <v>7369</v>
          </cell>
          <cell r="H37">
            <v>6295</v>
          </cell>
          <cell r="I37">
            <v>8388</v>
          </cell>
          <cell r="J37">
            <v>656</v>
          </cell>
          <cell r="K37">
            <v>145895</v>
          </cell>
          <cell r="L37">
            <v>35</v>
          </cell>
          <cell r="M37">
            <v>145930</v>
          </cell>
          <cell r="N37">
            <v>1382</v>
          </cell>
          <cell r="O37">
            <v>3392</v>
          </cell>
          <cell r="P37">
            <v>204690</v>
          </cell>
          <cell r="Q37">
            <v>2546</v>
          </cell>
          <cell r="R37">
            <v>18</v>
          </cell>
          <cell r="S37">
            <v>137</v>
          </cell>
          <cell r="T37">
            <v>17</v>
          </cell>
          <cell r="U37">
            <v>2263</v>
          </cell>
          <cell r="V37">
            <v>15337</v>
          </cell>
          <cell r="W37">
            <v>2564</v>
          </cell>
          <cell r="X37">
            <v>2835</v>
          </cell>
          <cell r="Y37">
            <v>8</v>
          </cell>
          <cell r="Z37">
            <v>37</v>
          </cell>
          <cell r="AA37">
            <v>238</v>
          </cell>
          <cell r="AB37">
            <v>3118</v>
          </cell>
          <cell r="AC37">
            <v>56</v>
          </cell>
          <cell r="AD37">
            <v>3367</v>
          </cell>
          <cell r="AE37">
            <v>239</v>
          </cell>
          <cell r="AF37">
            <v>0</v>
          </cell>
          <cell r="AG37">
            <v>0</v>
          </cell>
          <cell r="AH37">
            <v>0.89627796023866413</v>
          </cell>
          <cell r="AI37">
            <v>0.93966684273663648</v>
          </cell>
          <cell r="AJ37">
            <v>0.9905274341135748</v>
          </cell>
          <cell r="AK37">
            <v>167.35752780646493</v>
          </cell>
          <cell r="AL37">
            <v>146.50853558620875</v>
          </cell>
          <cell r="AM37">
            <v>6.1989787175708556E-2</v>
          </cell>
          <cell r="AN37">
            <v>13.251826152286453</v>
          </cell>
          <cell r="AO37">
            <v>34.042078676613059</v>
          </cell>
          <cell r="AP37">
            <v>21.538691174339878</v>
          </cell>
          <cell r="AQ37">
            <v>11.5726746263327</v>
          </cell>
          <cell r="AR37">
            <v>56.901326053042119</v>
          </cell>
          <cell r="AS37">
            <v>13.926222582842373</v>
          </cell>
          <cell r="AT37">
            <v>58.948348056356956</v>
          </cell>
          <cell r="AU37">
            <v>183.68432520007337</v>
          </cell>
          <cell r="AV37">
            <v>0.32092203835111677</v>
          </cell>
          <cell r="AW37">
            <v>0.81038200308727826</v>
          </cell>
          <cell r="AX37">
            <v>45.801227590217273</v>
          </cell>
          <cell r="BF37">
            <v>182.995</v>
          </cell>
          <cell r="BG37">
            <v>489.28527777731233</v>
          </cell>
          <cell r="BH37">
            <v>1914.0497222218034</v>
          </cell>
          <cell r="BI37">
            <v>6.0024999999562798</v>
          </cell>
          <cell r="BJ37">
            <v>2592.3324999990723</v>
          </cell>
          <cell r="BK37">
            <v>794.27027777730984</v>
          </cell>
          <cell r="BL37">
            <v>711.88694444444445</v>
          </cell>
          <cell r="BM37">
            <v>697.67999999991366</v>
          </cell>
          <cell r="BN37">
            <v>625.63388888888892</v>
          </cell>
          <cell r="BO37">
            <v>20.68138888888889</v>
          </cell>
          <cell r="BP37">
            <v>17.679722222222221</v>
          </cell>
          <cell r="BQ37">
            <v>12.813333333333333</v>
          </cell>
          <cell r="BR37">
            <v>12.088333333333333</v>
          </cell>
          <cell r="BS37">
            <v>13.651666666285085</v>
          </cell>
          <cell r="BT37">
            <v>15.073888888888888</v>
          </cell>
          <cell r="BU37">
            <v>49.443888888888885</v>
          </cell>
          <cell r="BV37">
            <v>41.411111111111111</v>
          </cell>
          <cell r="BW37">
            <v>255.96472222168026</v>
          </cell>
          <cell r="BX37">
            <v>99.641388888813864</v>
          </cell>
          <cell r="BY37">
            <v>156.32333333286638</v>
          </cell>
          <cell r="BZ37">
            <v>174.4436111111111</v>
          </cell>
          <cell r="CA37">
            <v>221.55638888920475</v>
          </cell>
          <cell r="CB37">
            <v>0</v>
          </cell>
          <cell r="CC37">
            <v>0</v>
          </cell>
          <cell r="CD37">
            <v>223.89416666666614</v>
          </cell>
          <cell r="CE37">
            <v>182.83416666666668</v>
          </cell>
          <cell r="CF37">
            <v>206.83416666673028</v>
          </cell>
          <cell r="CG37">
            <v>171.01472222222222</v>
          </cell>
          <cell r="CH37">
            <v>0.59666666660250889</v>
          </cell>
          <cell r="CI37">
            <v>0.31138888888888888</v>
          </cell>
          <cell r="CJ37">
            <v>1.9355555555555557</v>
          </cell>
          <cell r="CK37">
            <v>1.4458333333333333</v>
          </cell>
          <cell r="CL37">
            <v>14.527777777777779</v>
          </cell>
          <cell r="CM37">
            <v>10.062222222222221</v>
          </cell>
          <cell r="CN37">
            <v>0</v>
          </cell>
          <cell r="CO37">
            <v>1495.6855555548607</v>
          </cell>
          <cell r="CP37">
            <v>399.01638888888891</v>
          </cell>
          <cell r="CQ37">
            <v>44.284999999939203</v>
          </cell>
          <cell r="CR37">
            <v>31.099166666666665</v>
          </cell>
          <cell r="CS37">
            <v>36.805</v>
          </cell>
          <cell r="CT37">
            <v>0</v>
          </cell>
          <cell r="CU37">
            <v>54.177222222158846</v>
          </cell>
          <cell r="CV37">
            <v>72.97</v>
          </cell>
          <cell r="CW37">
            <v>31.968888888888888</v>
          </cell>
          <cell r="CX37">
            <v>84.452500000000001</v>
          </cell>
          <cell r="CY37">
            <v>40.366666666666667</v>
          </cell>
          <cell r="CZ37">
            <v>6.2141666666811535</v>
          </cell>
          <cell r="DA37">
            <v>8.0075000000000003</v>
          </cell>
          <cell r="DB37">
            <v>3.674722222222222</v>
          </cell>
          <cell r="DC37">
            <v>1.8569444444444445</v>
          </cell>
          <cell r="DD37">
            <v>18.602499999999999</v>
          </cell>
          <cell r="DE37">
            <v>25.847222222222221</v>
          </cell>
          <cell r="DF37">
            <v>0.36083333333333334</v>
          </cell>
          <cell r="DG37">
            <v>0</v>
          </cell>
          <cell r="DH37">
            <v>33.232500000000002</v>
          </cell>
          <cell r="DI37">
            <v>33.250277777777782</v>
          </cell>
          <cell r="DJ37">
            <v>10.43694444434588</v>
          </cell>
          <cell r="DK37">
            <v>7.7291666666666661</v>
          </cell>
          <cell r="DL37">
            <v>0</v>
          </cell>
          <cell r="DM37">
            <v>0</v>
          </cell>
          <cell r="DN37">
            <v>274.03194444436036</v>
          </cell>
          <cell r="DO37">
            <v>944.35361111090288</v>
          </cell>
          <cell r="DP37">
            <v>2440.0391666657633</v>
          </cell>
          <cell r="DQ37">
            <v>106.42342333329341</v>
          </cell>
          <cell r="DR37">
            <v>4.2999999999999997E-2</v>
          </cell>
          <cell r="DS37">
            <v>2581.3867566656986</v>
          </cell>
          <cell r="DT37">
            <v>123.6925</v>
          </cell>
          <cell r="DU37">
            <v>34.924166666641561</v>
          </cell>
          <cell r="DV37">
            <v>174.38</v>
          </cell>
          <cell r="DW37">
            <v>6.7552837462156012E-2</v>
          </cell>
          <cell r="DX37">
            <v>7312.9633799999992</v>
          </cell>
          <cell r="DY37">
            <v>0</v>
          </cell>
          <cell r="DZ37">
            <v>0</v>
          </cell>
          <cell r="EA37">
            <v>0.36583189584915071</v>
          </cell>
          <cell r="EB37">
            <v>44.956200000000003</v>
          </cell>
          <cell r="EC37">
            <v>118230.68234041847</v>
          </cell>
          <cell r="ED37">
            <v>246.1085024982074</v>
          </cell>
          <cell r="EE37">
            <v>296</v>
          </cell>
          <cell r="EF37">
            <v>7.0792229729678837</v>
          </cell>
          <cell r="EG37">
            <v>19.05916666681982</v>
          </cell>
          <cell r="EH37">
            <v>12.539897686926473</v>
          </cell>
          <cell r="EI37">
            <v>13.706632930564155</v>
          </cell>
          <cell r="EJ37">
            <v>13.407821230491983</v>
          </cell>
          <cell r="EK37">
            <v>19.115958668197472</v>
          </cell>
          <cell r="EL37">
            <v>16.382409177820268</v>
          </cell>
          <cell r="EM37">
            <v>264.95837669094692</v>
          </cell>
          <cell r="EN37">
            <v>539.78757174015186</v>
          </cell>
          <cell r="EO37">
            <v>127.31603725884561</v>
          </cell>
          <cell r="EP37">
            <v>861.02879900595349</v>
          </cell>
          <cell r="EQ37">
            <v>-612.87316775759473</v>
          </cell>
          <cell r="ER37">
            <v>1297.1629136873723</v>
          </cell>
          <cell r="ES37">
            <v>-331.61880595087985</v>
          </cell>
          <cell r="ET37">
            <v>-0.32655778500441857</v>
          </cell>
          <cell r="EU37">
            <v>-304.61087295250451</v>
          </cell>
          <cell r="EV37">
            <v>22.12444444463873</v>
          </cell>
          <cell r="EW37">
            <v>3.7519444444566035</v>
          </cell>
        </row>
        <row r="38">
          <cell r="A38">
            <v>42166</v>
          </cell>
          <cell r="B38">
            <v>50</v>
          </cell>
          <cell r="C38" t="str">
            <v>Thu</v>
          </cell>
          <cell r="D38">
            <v>138190</v>
          </cell>
          <cell r="E38">
            <v>2803</v>
          </cell>
          <cell r="F38">
            <v>4278</v>
          </cell>
          <cell r="G38">
            <v>8293</v>
          </cell>
          <cell r="H38">
            <v>6881</v>
          </cell>
          <cell r="I38">
            <v>10096</v>
          </cell>
          <cell r="J38">
            <v>683</v>
          </cell>
          <cell r="K38">
            <v>171224</v>
          </cell>
          <cell r="L38">
            <v>36</v>
          </cell>
          <cell r="M38">
            <v>171260</v>
          </cell>
          <cell r="N38">
            <v>1487</v>
          </cell>
          <cell r="O38">
            <v>3628</v>
          </cell>
          <cell r="P38">
            <v>200592</v>
          </cell>
          <cell r="Q38">
            <v>2649</v>
          </cell>
          <cell r="R38">
            <v>45</v>
          </cell>
          <cell r="S38">
            <v>130</v>
          </cell>
          <cell r="T38">
            <v>9</v>
          </cell>
          <cell r="U38">
            <v>2408</v>
          </cell>
          <cell r="V38">
            <v>17076</v>
          </cell>
          <cell r="W38">
            <v>2694</v>
          </cell>
          <cell r="X38">
            <v>3008</v>
          </cell>
          <cell r="Y38">
            <v>29</v>
          </cell>
          <cell r="Z38">
            <v>55</v>
          </cell>
          <cell r="AA38">
            <v>198</v>
          </cell>
          <cell r="AB38">
            <v>3290</v>
          </cell>
          <cell r="AC38">
            <v>91</v>
          </cell>
          <cell r="AD38">
            <v>3121</v>
          </cell>
          <cell r="AE38">
            <v>343</v>
          </cell>
          <cell r="AF38">
            <v>0</v>
          </cell>
          <cell r="AG38">
            <v>0</v>
          </cell>
          <cell r="AH38">
            <v>0.88022993908191016</v>
          </cell>
          <cell r="AI38">
            <v>0.91360068747175405</v>
          </cell>
          <cell r="AJ38">
            <v>0.99131546979395413</v>
          </cell>
          <cell r="AK38">
            <v>171.53065084099299</v>
          </cell>
          <cell r="AL38">
            <v>151.29769847762074</v>
          </cell>
          <cell r="AM38">
            <v>6.2952623464000379E-2</v>
          </cell>
          <cell r="AN38">
            <v>13.747458033876068</v>
          </cell>
          <cell r="AO38">
            <v>33.529638282044779</v>
          </cell>
          <cell r="AP38">
            <v>20.044886730578114</v>
          </cell>
          <cell r="AQ38">
            <v>12.717628623345652</v>
          </cell>
          <cell r="AR38">
            <v>63.55753526354863</v>
          </cell>
          <cell r="AS38">
            <v>13.898374298514684</v>
          </cell>
          <cell r="AT38">
            <v>66.169967669995671</v>
          </cell>
          <cell r="AU38">
            <v>188.12838011064827</v>
          </cell>
          <cell r="AV38">
            <v>0.35172772779459222</v>
          </cell>
          <cell r="AW38">
            <v>0.68594731754771476</v>
          </cell>
          <cell r="AX38">
            <v>43.517844511459764</v>
          </cell>
          <cell r="BF38">
            <v>185.995</v>
          </cell>
          <cell r="BG38">
            <v>457.77611111096496</v>
          </cell>
          <cell r="BH38">
            <v>2046.0730555565563</v>
          </cell>
          <cell r="BI38">
            <v>32.050833333397492</v>
          </cell>
          <cell r="BJ38">
            <v>2721.8950000009181</v>
          </cell>
          <cell r="BK38">
            <v>910.14444444423589</v>
          </cell>
          <cell r="BL38">
            <v>801.13638888888875</v>
          </cell>
          <cell r="BM38">
            <v>805.62861111102882</v>
          </cell>
          <cell r="BN38">
            <v>709.94</v>
          </cell>
          <cell r="BO38">
            <v>18.526388888953303</v>
          </cell>
          <cell r="BP38">
            <v>14.873055555555556</v>
          </cell>
          <cell r="BQ38">
            <v>24.767500000111241</v>
          </cell>
          <cell r="BR38">
            <v>14.366111111111111</v>
          </cell>
          <cell r="BS38">
            <v>11.503611110883195</v>
          </cell>
          <cell r="BT38">
            <v>16.51861111111111</v>
          </cell>
          <cell r="BU38">
            <v>49.718333333259345</v>
          </cell>
          <cell r="BV38">
            <v>45.438611111111108</v>
          </cell>
          <cell r="BW38">
            <v>263.9033333333328</v>
          </cell>
          <cell r="BX38">
            <v>108.20277777773717</v>
          </cell>
          <cell r="BY38">
            <v>155.70055555559566</v>
          </cell>
          <cell r="BZ38">
            <v>161.95111111111112</v>
          </cell>
          <cell r="CA38">
            <v>211.83194444400155</v>
          </cell>
          <cell r="CB38">
            <v>0</v>
          </cell>
          <cell r="CC38">
            <v>0</v>
          </cell>
          <cell r="CD38">
            <v>236.71833333425201</v>
          </cell>
          <cell r="CE38">
            <v>196.56305555555556</v>
          </cell>
          <cell r="CF38">
            <v>220.32555555625532</v>
          </cell>
          <cell r="CG38">
            <v>184.18361111111111</v>
          </cell>
          <cell r="CH38">
            <v>1.5908333333333333</v>
          </cell>
          <cell r="CI38">
            <v>1.576111111111111</v>
          </cell>
          <cell r="CJ38">
            <v>1.5458333333333334</v>
          </cell>
          <cell r="CK38">
            <v>1.8033333333333332</v>
          </cell>
          <cell r="CL38">
            <v>13.256111111329972</v>
          </cell>
          <cell r="CM38">
            <v>9</v>
          </cell>
          <cell r="CN38">
            <v>0</v>
          </cell>
          <cell r="CO38">
            <v>1622.5980555558222</v>
          </cell>
          <cell r="CP38">
            <v>390.73833333337677</v>
          </cell>
          <cell r="CQ38">
            <v>57.523055555616089</v>
          </cell>
          <cell r="CR38">
            <v>36.914166666666667</v>
          </cell>
          <cell r="CS38">
            <v>42.537777777777777</v>
          </cell>
          <cell r="CT38">
            <v>0</v>
          </cell>
          <cell r="CU38">
            <v>68.930555555555557</v>
          </cell>
          <cell r="CV38">
            <v>52.323055555555555</v>
          </cell>
          <cell r="CW38">
            <v>34.73527777776355</v>
          </cell>
          <cell r="CX38">
            <v>90.757777777777775</v>
          </cell>
          <cell r="CY38">
            <v>15.916388888888889</v>
          </cell>
          <cell r="CZ38">
            <v>12.645277777543654</v>
          </cell>
          <cell r="DA38">
            <v>7.4119444444444449</v>
          </cell>
          <cell r="DB38">
            <v>0</v>
          </cell>
          <cell r="DC38">
            <v>8.6444444444444439</v>
          </cell>
          <cell r="DD38">
            <v>7.1472222222222221</v>
          </cell>
          <cell r="DE38">
            <v>2.055277777777778</v>
          </cell>
          <cell r="DF38">
            <v>0.60444444444444445</v>
          </cell>
          <cell r="DG38">
            <v>0</v>
          </cell>
          <cell r="DH38">
            <v>28.010555555555555</v>
          </cell>
          <cell r="DI38">
            <v>38.838611111111113</v>
          </cell>
          <cell r="DJ38">
            <v>8.4572222222222209</v>
          </cell>
          <cell r="DK38">
            <v>10.757222222306819</v>
          </cell>
          <cell r="DL38">
            <v>0</v>
          </cell>
          <cell r="DM38">
            <v>0</v>
          </cell>
          <cell r="DN38">
            <v>231.24638888873938</v>
          </cell>
          <cell r="DO38">
            <v>914.94861111105126</v>
          </cell>
          <cell r="DP38">
            <v>2537.5466666668735</v>
          </cell>
          <cell r="DQ38">
            <v>111.26848416670055</v>
          </cell>
          <cell r="DR38">
            <v>4.3000000000000003E-2</v>
          </cell>
          <cell r="DS38">
            <v>2698.907650834155</v>
          </cell>
          <cell r="DT38">
            <v>138.29055555555553</v>
          </cell>
          <cell r="DU38">
            <v>50.092500000581012</v>
          </cell>
          <cell r="DV38">
            <v>141.08000000000001</v>
          </cell>
          <cell r="DW38">
            <v>5.2273000136331536E-2</v>
          </cell>
          <cell r="DX38">
            <v>5719.5001000000002</v>
          </cell>
          <cell r="DY38">
            <v>0.50000000000000089</v>
          </cell>
          <cell r="DZ38">
            <v>9.000000000000016</v>
          </cell>
          <cell r="EA38">
            <v>0.33900700930921696</v>
          </cell>
          <cell r="EB38">
            <v>42.568200000000004</v>
          </cell>
          <cell r="EC38">
            <v>117450.64349978991</v>
          </cell>
          <cell r="ED38">
            <v>1288.0554055581333</v>
          </cell>
          <cell r="EE38">
            <v>322</v>
          </cell>
          <cell r="EF38">
            <v>9.3340062112883881</v>
          </cell>
          <cell r="EG38">
            <v>23.187499999718792</v>
          </cell>
          <cell r="EH38">
            <v>14.792452830368076</v>
          </cell>
          <cell r="EI38">
            <v>13.65252429481324</v>
          </cell>
          <cell r="EJ38">
            <v>18.229439497118911</v>
          </cell>
          <cell r="EK38">
            <v>35.57951482479784</v>
          </cell>
          <cell r="EL38">
            <v>14.936507271032889</v>
          </cell>
          <cell r="EM38">
            <v>172.72635510167703</v>
          </cell>
          <cell r="EN38">
            <v>720.90406395555738</v>
          </cell>
          <cell r="EO38">
            <v>138.39965136958679</v>
          </cell>
          <cell r="EP38">
            <v>101.25310620239111</v>
          </cell>
          <cell r="EQ38">
            <v>-1034.2203704733015</v>
          </cell>
          <cell r="ER38">
            <v>486.79135619916218</v>
          </cell>
          <cell r="ES38">
            <v>-287.96486003296934</v>
          </cell>
          <cell r="ET38">
            <v>-0.62967076548294365</v>
          </cell>
          <cell r="EU38">
            <v>-774.71800394071261</v>
          </cell>
          <cell r="EV38">
            <v>21.230833333326864</v>
          </cell>
          <cell r="EW38">
            <v>1.7755555555555556</v>
          </cell>
        </row>
        <row r="39">
          <cell r="A39">
            <v>42167</v>
          </cell>
          <cell r="B39">
            <v>50</v>
          </cell>
          <cell r="C39" t="str">
            <v>Fri</v>
          </cell>
          <cell r="D39">
            <v>167185</v>
          </cell>
          <cell r="E39">
            <v>3065</v>
          </cell>
          <cell r="F39">
            <v>7969</v>
          </cell>
          <cell r="G39">
            <v>10379</v>
          </cell>
          <cell r="H39">
            <v>9885</v>
          </cell>
          <cell r="I39">
            <v>9145</v>
          </cell>
          <cell r="J39">
            <v>1241</v>
          </cell>
          <cell r="K39">
            <v>208869</v>
          </cell>
          <cell r="L39">
            <v>37</v>
          </cell>
          <cell r="M39">
            <v>208906</v>
          </cell>
          <cell r="N39">
            <v>1805</v>
          </cell>
          <cell r="O39">
            <v>3392</v>
          </cell>
          <cell r="P39">
            <v>193259</v>
          </cell>
          <cell r="Q39">
            <v>2637</v>
          </cell>
          <cell r="R39">
            <v>6</v>
          </cell>
          <cell r="S39">
            <v>223</v>
          </cell>
          <cell r="T39">
            <v>10</v>
          </cell>
          <cell r="U39">
            <v>2421</v>
          </cell>
          <cell r="V39">
            <v>15416</v>
          </cell>
          <cell r="W39">
            <v>2643</v>
          </cell>
          <cell r="X39">
            <v>3760</v>
          </cell>
          <cell r="Y39">
            <v>3</v>
          </cell>
          <cell r="Z39">
            <v>30</v>
          </cell>
          <cell r="AA39">
            <v>191</v>
          </cell>
          <cell r="AB39">
            <v>3984</v>
          </cell>
          <cell r="AC39">
            <v>82</v>
          </cell>
          <cell r="AD39">
            <v>3226</v>
          </cell>
          <cell r="AE39">
            <v>287</v>
          </cell>
          <cell r="AF39">
            <v>0</v>
          </cell>
          <cell r="AG39">
            <v>0</v>
          </cell>
          <cell r="AH39">
            <v>0.88811516988919936</v>
          </cell>
          <cell r="AI39">
            <v>0.90798636057611448</v>
          </cell>
          <cell r="AJ39">
            <v>0.99135821974539062</v>
          </cell>
          <cell r="AK39">
            <v>174.7028519478576</v>
          </cell>
          <cell r="AL39">
            <v>167.01480337807246</v>
          </cell>
          <cell r="AM39">
            <v>4.9724947215718941E-2</v>
          </cell>
          <cell r="AN39">
            <v>12.829869118780527</v>
          </cell>
          <cell r="AO39">
            <v>32.607807480680052</v>
          </cell>
          <cell r="AP39">
            <v>20.117375608869036</v>
          </cell>
          <cell r="AQ39">
            <v>12.259207483269007</v>
          </cell>
          <cell r="AR39">
            <v>79.027241770715094</v>
          </cell>
          <cell r="AS39">
            <v>14.014981990759892</v>
          </cell>
          <cell r="AT39">
            <v>77.052431076871571</v>
          </cell>
          <cell r="AU39">
            <v>193.5686360117364</v>
          </cell>
          <cell r="AV39">
            <v>0.39806258216439433</v>
          </cell>
          <cell r="AW39">
            <v>0.81349768807089595</v>
          </cell>
          <cell r="AX39">
            <v>60.097770413496718</v>
          </cell>
          <cell r="BF39">
            <v>177.995</v>
          </cell>
          <cell r="BG39">
            <v>638.71722222210281</v>
          </cell>
          <cell r="BH39">
            <v>1927.6236111109529</v>
          </cell>
          <cell r="BI39">
            <v>104.17111111123735</v>
          </cell>
          <cell r="BJ39">
            <v>2848.5069444442929</v>
          </cell>
          <cell r="BK39">
            <v>1079.0436111113368</v>
          </cell>
          <cell r="BL39">
            <v>958.31500000000005</v>
          </cell>
          <cell r="BM39">
            <v>956.96777777788429</v>
          </cell>
          <cell r="BN39">
            <v>842.95083333333321</v>
          </cell>
          <cell r="BO39">
            <v>18.351666666707025</v>
          </cell>
          <cell r="BP39">
            <v>15.721944444444444</v>
          </cell>
          <cell r="BQ39">
            <v>28.798055555495019</v>
          </cell>
          <cell r="BR39">
            <v>23.580277777777777</v>
          </cell>
          <cell r="BS39">
            <v>13.299999999825635</v>
          </cell>
          <cell r="BT39">
            <v>18.805</v>
          </cell>
          <cell r="BU39">
            <v>61.626111111424656</v>
          </cell>
          <cell r="BV39">
            <v>57.256944444444443</v>
          </cell>
          <cell r="BW39">
            <v>264.38305555547305</v>
          </cell>
          <cell r="BX39">
            <v>104.02416666651817</v>
          </cell>
          <cell r="BY39">
            <v>160.35888888895485</v>
          </cell>
          <cell r="BZ39">
            <v>165.35361111111112</v>
          </cell>
          <cell r="CA39">
            <v>215.59305555494399</v>
          </cell>
          <cell r="CB39">
            <v>0</v>
          </cell>
          <cell r="CC39">
            <v>0</v>
          </cell>
          <cell r="CD39">
            <v>284.26722222166677</v>
          </cell>
          <cell r="CE39">
            <v>238.36083333333332</v>
          </cell>
          <cell r="CF39">
            <v>269.5705555551595</v>
          </cell>
          <cell r="CG39">
            <v>228.91527777777776</v>
          </cell>
          <cell r="CH39">
            <v>0.105</v>
          </cell>
          <cell r="CI39">
            <v>0.10249999999999999</v>
          </cell>
          <cell r="CJ39">
            <v>0.94805555551830256</v>
          </cell>
          <cell r="CK39">
            <v>0.72611111111111104</v>
          </cell>
          <cell r="CL39">
            <v>13.643611110989005</v>
          </cell>
          <cell r="CM39">
            <v>8.6169444444444458</v>
          </cell>
          <cell r="CN39">
            <v>0</v>
          </cell>
          <cell r="CO39">
            <v>1843.2869444434207</v>
          </cell>
          <cell r="CP39">
            <v>349.86861111111108</v>
          </cell>
          <cell r="CQ39">
            <v>0</v>
          </cell>
          <cell r="CR39">
            <v>40.351944444444442</v>
          </cell>
          <cell r="CS39">
            <v>36.490277777777777</v>
          </cell>
          <cell r="CT39">
            <v>0</v>
          </cell>
          <cell r="CU39">
            <v>53.860555555555557</v>
          </cell>
          <cell r="CV39">
            <v>50.93138888888889</v>
          </cell>
          <cell r="CW39">
            <v>26.435000000065195</v>
          </cell>
          <cell r="CX39">
            <v>96.8</v>
          </cell>
          <cell r="CY39">
            <v>28.15</v>
          </cell>
          <cell r="CZ39">
            <v>16.60444444440564</v>
          </cell>
          <cell r="DA39">
            <v>9.0861111111111104</v>
          </cell>
          <cell r="DB39">
            <v>0</v>
          </cell>
          <cell r="DC39">
            <v>11.073611111111111</v>
          </cell>
          <cell r="DD39">
            <v>18.165000000092615</v>
          </cell>
          <cell r="DE39">
            <v>0</v>
          </cell>
          <cell r="DF39">
            <v>0</v>
          </cell>
          <cell r="DG39">
            <v>4.173055555555556</v>
          </cell>
          <cell r="DH39">
            <v>32.786666666666669</v>
          </cell>
          <cell r="DI39">
            <v>33.454166666666666</v>
          </cell>
          <cell r="DJ39">
            <v>7.7577777777777781</v>
          </cell>
          <cell r="DK39">
            <v>4.8838888888888885</v>
          </cell>
          <cell r="DL39">
            <v>0</v>
          </cell>
          <cell r="DM39">
            <v>0</v>
          </cell>
          <cell r="DN39">
            <v>262.93472222227604</v>
          </cell>
          <cell r="DO39">
            <v>820.87250000011898</v>
          </cell>
          <cell r="DP39">
            <v>2664.1594444435395</v>
          </cell>
          <cell r="DQ39">
            <v>116.56176027774792</v>
          </cell>
          <cell r="DR39">
            <v>4.299999999999999E-2</v>
          </cell>
          <cell r="DS39">
            <v>2827.3003713881653</v>
          </cell>
          <cell r="DT39">
            <v>143.87805555555556</v>
          </cell>
          <cell r="DU39">
            <v>46.579166666877676</v>
          </cell>
          <cell r="DV39">
            <v>136.77000000000001</v>
          </cell>
          <cell r="DW39">
            <v>4.8374768165452414E-2</v>
          </cell>
          <cell r="DX39">
            <v>7812.7713999999996</v>
          </cell>
          <cell r="DY39">
            <v>0</v>
          </cell>
          <cell r="DZ39">
            <v>0</v>
          </cell>
          <cell r="EA39">
            <v>0.29033791680120707</v>
          </cell>
          <cell r="EB39">
            <v>57.647400000000005</v>
          </cell>
          <cell r="EC39">
            <v>169914.44860967997</v>
          </cell>
          <cell r="ED39">
            <v>5929.7831075071435</v>
          </cell>
          <cell r="EE39">
            <v>339</v>
          </cell>
          <cell r="EF39">
            <v>8.2441002950225961</v>
          </cell>
          <cell r="EG39">
            <v>18.713888888501096</v>
          </cell>
          <cell r="EH39">
            <v>15.336203058058635</v>
          </cell>
          <cell r="EI39">
            <v>13.948110884204596</v>
          </cell>
          <cell r="EJ39">
            <v>28.571428571428573</v>
          </cell>
          <cell r="EK39">
            <v>31.643715207806551</v>
          </cell>
          <cell r="EL39">
            <v>13.999226337238712</v>
          </cell>
          <cell r="EM39">
            <v>276.72007176468617</v>
          </cell>
          <cell r="EN39">
            <v>780.37593985985484</v>
          </cell>
          <cell r="EO39">
            <v>160.40278741793676</v>
          </cell>
          <cell r="EP39">
            <v>-2464.4610082822242</v>
          </cell>
          <cell r="EQ39">
            <v>-35.262126067237375</v>
          </cell>
          <cell r="ER39">
            <v>929.05783751411877</v>
          </cell>
          <cell r="ES39">
            <v>-837.68291585168231</v>
          </cell>
          <cell r="ET39">
            <v>-8.8311747034259813E-2</v>
          </cell>
          <cell r="EU39">
            <v>-218.27995094487738</v>
          </cell>
          <cell r="EV39">
            <v>24.08722222210891</v>
          </cell>
          <cell r="EW39">
            <v>6.4705555555555554</v>
          </cell>
        </row>
        <row r="40">
          <cell r="A40">
            <v>42168</v>
          </cell>
          <cell r="B40">
            <v>50</v>
          </cell>
          <cell r="C40" t="str">
            <v>Sat</v>
          </cell>
          <cell r="D40">
            <v>106754</v>
          </cell>
          <cell r="E40">
            <v>4915</v>
          </cell>
          <cell r="F40">
            <v>336</v>
          </cell>
          <cell r="G40">
            <v>5636</v>
          </cell>
          <cell r="H40">
            <v>11781</v>
          </cell>
          <cell r="I40">
            <v>3784</v>
          </cell>
          <cell r="J40">
            <v>645</v>
          </cell>
          <cell r="K40">
            <v>133851</v>
          </cell>
          <cell r="L40">
            <v>38</v>
          </cell>
          <cell r="M40">
            <v>133889</v>
          </cell>
          <cell r="N40">
            <v>1223</v>
          </cell>
          <cell r="O40">
            <v>1493</v>
          </cell>
          <cell r="P40">
            <v>54201</v>
          </cell>
          <cell r="Q40">
            <v>2325</v>
          </cell>
          <cell r="R40">
            <v>42</v>
          </cell>
          <cell r="S40">
            <v>97</v>
          </cell>
          <cell r="T40">
            <v>3</v>
          </cell>
          <cell r="U40">
            <v>2178</v>
          </cell>
          <cell r="V40">
            <v>14953</v>
          </cell>
          <cell r="W40">
            <v>2367</v>
          </cell>
          <cell r="X40">
            <v>2688</v>
          </cell>
          <cell r="Y40">
            <v>1</v>
          </cell>
          <cell r="Z40">
            <v>13</v>
          </cell>
          <cell r="AA40">
            <v>103</v>
          </cell>
          <cell r="AB40">
            <v>2805</v>
          </cell>
          <cell r="AC40">
            <v>45</v>
          </cell>
          <cell r="AD40">
            <v>1364</v>
          </cell>
          <cell r="AE40">
            <v>284</v>
          </cell>
          <cell r="AF40">
            <v>0</v>
          </cell>
          <cell r="AG40">
            <v>0</v>
          </cell>
          <cell r="AH40">
            <v>0.88206620144771453</v>
          </cell>
          <cell r="AI40">
            <v>0.86618911115702302</v>
          </cell>
          <cell r="AJ40">
            <v>0.99086297450149796</v>
          </cell>
          <cell r="AK40">
            <v>172.56409957069658</v>
          </cell>
          <cell r="AL40">
            <v>154.1853291273811</v>
          </cell>
          <cell r="AM40">
            <v>3.3089031833904867E-2</v>
          </cell>
          <cell r="AN40">
            <v>15.103437810781704</v>
          </cell>
          <cell r="AO40">
            <v>42.908121312757956</v>
          </cell>
          <cell r="AP40">
            <v>21.293738589524075</v>
          </cell>
          <cell r="AQ40">
            <v>12.066458129463015</v>
          </cell>
          <cell r="AR40">
            <v>56.548795944233206</v>
          </cell>
          <cell r="AS40">
            <v>13.622180763030167</v>
          </cell>
          <cell r="AT40">
            <v>77.481704237465649</v>
          </cell>
          <cell r="AU40">
            <v>181.73156231926532</v>
          </cell>
          <cell r="AV40">
            <v>0.4263524907211555</v>
          </cell>
          <cell r="AW40">
            <v>1.3365353425916742</v>
          </cell>
          <cell r="AX40">
            <v>99.287666459835023</v>
          </cell>
          <cell r="BF40">
            <v>33.5</v>
          </cell>
          <cell r="BG40">
            <v>475.94194444379303</v>
          </cell>
          <cell r="BH40">
            <v>1231.5013888891474</v>
          </cell>
          <cell r="BI40">
            <v>60.014999999884353</v>
          </cell>
          <cell r="BJ40">
            <v>1800.9583333328249</v>
          </cell>
          <cell r="BK40">
            <v>736.5313888891302</v>
          </cell>
          <cell r="BL40">
            <v>649.66944444444448</v>
          </cell>
          <cell r="BM40">
            <v>618.63388888871816</v>
          </cell>
          <cell r="BN40">
            <v>543.35583333333341</v>
          </cell>
          <cell r="BO40">
            <v>31.877222222222223</v>
          </cell>
          <cell r="BP40">
            <v>25.439166666666665</v>
          </cell>
          <cell r="BQ40">
            <v>1.9444444444302158</v>
          </cell>
          <cell r="BR40">
            <v>2.6697222222222221</v>
          </cell>
          <cell r="BS40">
            <v>11.389444444604063</v>
          </cell>
          <cell r="BT40">
            <v>11.494999999999999</v>
          </cell>
          <cell r="BU40">
            <v>72.686388889155609</v>
          </cell>
          <cell r="BV40">
            <v>66.709722222222226</v>
          </cell>
          <cell r="BW40">
            <v>98.851666667188212</v>
          </cell>
          <cell r="BX40">
            <v>34.795277777777777</v>
          </cell>
          <cell r="BY40">
            <v>64.056388889410428</v>
          </cell>
          <cell r="BZ40">
            <v>65.678333333333327</v>
          </cell>
          <cell r="CA40">
            <v>196.16361111140216</v>
          </cell>
          <cell r="CB40">
            <v>0</v>
          </cell>
          <cell r="CC40">
            <v>0</v>
          </cell>
          <cell r="CD40">
            <v>205.91416666651585</v>
          </cell>
          <cell r="CE40">
            <v>168.16722222222219</v>
          </cell>
          <cell r="CF40">
            <v>197.14611111083815</v>
          </cell>
          <cell r="CG40">
            <v>162.66638888888889</v>
          </cell>
          <cell r="CH40">
            <v>0.06</v>
          </cell>
          <cell r="CI40">
            <v>4.1388888888888892E-2</v>
          </cell>
          <cell r="CJ40">
            <v>1.5361111111201655</v>
          </cell>
          <cell r="CK40">
            <v>0.82305555555555565</v>
          </cell>
          <cell r="CL40">
            <v>7.1719444445574965</v>
          </cell>
          <cell r="CM40">
            <v>4.6363888888888889</v>
          </cell>
          <cell r="CN40">
            <v>0</v>
          </cell>
          <cell r="CO40">
            <v>1237.4608333342364</v>
          </cell>
          <cell r="CP40">
            <v>149.26611111111112</v>
          </cell>
          <cell r="CQ40">
            <v>0</v>
          </cell>
          <cell r="CR40">
            <v>17.959444444444443</v>
          </cell>
          <cell r="CS40">
            <v>33.176944444444445</v>
          </cell>
          <cell r="CT40">
            <v>0</v>
          </cell>
          <cell r="CU40">
            <v>47.378055555555555</v>
          </cell>
          <cell r="CV40">
            <v>8.5652777777777782</v>
          </cell>
          <cell r="CW40">
            <v>41.541388888888889</v>
          </cell>
          <cell r="CX40">
            <v>74.261666666666656</v>
          </cell>
          <cell r="CY40">
            <v>7.8455555555555554</v>
          </cell>
          <cell r="CZ40">
            <v>1.7305555555555554</v>
          </cell>
          <cell r="DA40">
            <v>6.3972222222222221</v>
          </cell>
          <cell r="DB40">
            <v>0.09</v>
          </cell>
          <cell r="DC40">
            <v>4.3069444444444445</v>
          </cell>
          <cell r="DD40">
            <v>0.2886111111111111</v>
          </cell>
          <cell r="DE40">
            <v>2.4336111111111109</v>
          </cell>
          <cell r="DF40">
            <v>0</v>
          </cell>
          <cell r="DG40">
            <v>0</v>
          </cell>
          <cell r="DH40">
            <v>15.896111111111111</v>
          </cell>
          <cell r="DI40">
            <v>36.024444444467989</v>
          </cell>
          <cell r="DJ40">
            <v>9.1230555555555561</v>
          </cell>
          <cell r="DK40">
            <v>8.014444444426335</v>
          </cell>
          <cell r="DL40">
            <v>0</v>
          </cell>
          <cell r="DM40">
            <v>0</v>
          </cell>
          <cell r="DN40">
            <v>166.41222222222765</v>
          </cell>
          <cell r="DO40">
            <v>464.29944444444988</v>
          </cell>
          <cell r="DP40">
            <v>1701.7602777786863</v>
          </cell>
          <cell r="DQ40">
            <v>74.283252499974438</v>
          </cell>
          <cell r="DR40">
            <v>4.3000000000000003E-2</v>
          </cell>
          <cell r="DS40">
            <v>1801.8007524993798</v>
          </cell>
          <cell r="DT40">
            <v>84.147777777777776</v>
          </cell>
          <cell r="DU40">
            <v>25.757222220719164</v>
          </cell>
          <cell r="DV40">
            <v>64.45</v>
          </cell>
          <cell r="DW40">
            <v>3.5769770830985481E-2</v>
          </cell>
          <cell r="DX40">
            <v>6230.7765699999991</v>
          </cell>
          <cell r="DY40">
            <v>0.18333333333333535</v>
          </cell>
          <cell r="DZ40">
            <v>0</v>
          </cell>
          <cell r="EA40">
            <v>0.25768634173362059</v>
          </cell>
          <cell r="EB40">
            <v>92.224600000000009</v>
          </cell>
          <cell r="EC40">
            <v>178896.59214123819</v>
          </cell>
          <cell r="ED40">
            <v>5755.35055776644</v>
          </cell>
          <cell r="EE40">
            <v>228</v>
          </cell>
          <cell r="EF40">
            <v>6.7782163738734642</v>
          </cell>
          <cell r="EG40">
            <v>17.516388889024963</v>
          </cell>
          <cell r="EH40">
            <v>16.213387462409134</v>
          </cell>
          <cell r="EI40">
            <v>13.63455756166943</v>
          </cell>
          <cell r="EJ40">
            <v>16.666666666666668</v>
          </cell>
          <cell r="EK40">
            <v>8.4629294755378197</v>
          </cell>
          <cell r="EL40">
            <v>14.361516712272167</v>
          </cell>
          <cell r="EM40">
            <v>172.80000000126449</v>
          </cell>
          <cell r="EN40">
            <v>494.844153936775</v>
          </cell>
          <cell r="EO40">
            <v>162.07986364497546</v>
          </cell>
          <cell r="EP40">
            <v>2991.2785538038852</v>
          </cell>
          <cell r="EQ40">
            <v>-1699.7496606887742</v>
          </cell>
          <cell r="ER40">
            <v>1884.1906854517042</v>
          </cell>
          <cell r="ES40">
            <v>-63.647006203457408</v>
          </cell>
          <cell r="ET40">
            <v>1.4735218311557114</v>
          </cell>
          <cell r="EU40">
            <v>679.11369765148891</v>
          </cell>
          <cell r="EV40">
            <v>17.937777777777779</v>
          </cell>
          <cell r="EW40">
            <v>2.1327777779443813</v>
          </cell>
        </row>
        <row r="41">
          <cell r="A41">
            <v>42169</v>
          </cell>
          <cell r="B41">
            <v>50</v>
          </cell>
          <cell r="C41" t="str">
            <v>Sun</v>
          </cell>
          <cell r="D41">
            <v>26398</v>
          </cell>
          <cell r="E41">
            <v>215</v>
          </cell>
          <cell r="F41">
            <v>456</v>
          </cell>
          <cell r="G41">
            <v>4164</v>
          </cell>
          <cell r="H41">
            <v>5816</v>
          </cell>
          <cell r="I41">
            <v>1908</v>
          </cell>
          <cell r="J41">
            <v>2179</v>
          </cell>
          <cell r="K41">
            <v>41136</v>
          </cell>
          <cell r="L41">
            <v>39</v>
          </cell>
          <cell r="M41">
            <v>41175</v>
          </cell>
          <cell r="N41">
            <v>482</v>
          </cell>
          <cell r="O41">
            <v>841</v>
          </cell>
          <cell r="P41">
            <v>27135</v>
          </cell>
          <cell r="Q41">
            <v>1624</v>
          </cell>
          <cell r="R41">
            <v>33</v>
          </cell>
          <cell r="S41">
            <v>22</v>
          </cell>
          <cell r="T41">
            <v>3</v>
          </cell>
          <cell r="U41">
            <v>1515</v>
          </cell>
          <cell r="V41">
            <v>9627</v>
          </cell>
          <cell r="W41">
            <v>1657</v>
          </cell>
          <cell r="X41">
            <v>849</v>
          </cell>
          <cell r="Y41">
            <v>0</v>
          </cell>
          <cell r="Z41">
            <v>0</v>
          </cell>
          <cell r="AA41">
            <v>71</v>
          </cell>
          <cell r="AB41">
            <v>920</v>
          </cell>
          <cell r="AC41">
            <v>21</v>
          </cell>
          <cell r="AD41">
            <v>776</v>
          </cell>
          <cell r="AE41">
            <v>149</v>
          </cell>
          <cell r="AF41">
            <v>0</v>
          </cell>
          <cell r="AG41">
            <v>0</v>
          </cell>
          <cell r="AH41">
            <v>0.89950679851020421</v>
          </cell>
          <cell r="AI41">
            <v>0.96637427345185278</v>
          </cell>
          <cell r="AJ41">
            <v>0.98828276935044734</v>
          </cell>
          <cell r="AK41">
            <v>186.53743102910619</v>
          </cell>
          <cell r="AL41">
            <v>237.64200184218606</v>
          </cell>
          <cell r="AM41">
            <v>9.9353364449630499E-2</v>
          </cell>
          <cell r="AN41">
            <v>16.920110654710097</v>
          </cell>
          <cell r="AO41">
            <v>44.334455996485573</v>
          </cell>
          <cell r="AP41">
            <v>25.248316688515729</v>
          </cell>
          <cell r="AQ41">
            <v>15.515748021322374</v>
          </cell>
          <cell r="AR41">
            <v>24.825588412794207</v>
          </cell>
          <cell r="AS41">
            <v>15.207030496579403</v>
          </cell>
          <cell r="AT41">
            <v>70.67639819993839</v>
          </cell>
          <cell r="AU41">
            <v>211.88863118316306</v>
          </cell>
          <cell r="AV41">
            <v>0.33355446115862414</v>
          </cell>
          <cell r="AW41">
            <v>0.72330524156715292</v>
          </cell>
          <cell r="AX41">
            <v>49.013048200482004</v>
          </cell>
          <cell r="BF41">
            <v>9.5</v>
          </cell>
          <cell r="BG41">
            <v>2.1727777777777777</v>
          </cell>
          <cell r="BH41">
            <v>588.04916666700228</v>
          </cell>
          <cell r="BI41">
            <v>0</v>
          </cell>
          <cell r="BJ41">
            <v>599.72194444478009</v>
          </cell>
          <cell r="BK41">
            <v>194.13972222247628</v>
          </cell>
          <cell r="BL41">
            <v>174.63</v>
          </cell>
          <cell r="BM41">
            <v>141.51583333363808</v>
          </cell>
          <cell r="BN41">
            <v>132.56416666666667</v>
          </cell>
          <cell r="BO41">
            <v>0.90472222222222221</v>
          </cell>
          <cell r="BP41">
            <v>0.86166666666666669</v>
          </cell>
          <cell r="BQ41">
            <v>1.5116666666666667</v>
          </cell>
          <cell r="BR41">
            <v>1.4561111111111111</v>
          </cell>
          <cell r="BS41">
            <v>8.6477777777384546</v>
          </cell>
          <cell r="BT41">
            <v>8.5855555555555547</v>
          </cell>
          <cell r="BU41">
            <v>41.559722222210837</v>
          </cell>
          <cell r="BV41">
            <v>31.162500000000001</v>
          </cell>
          <cell r="BW41">
            <v>49.704166666657613</v>
          </cell>
          <cell r="BX41">
            <v>18.969444444444445</v>
          </cell>
          <cell r="BY41">
            <v>30.734722222213168</v>
          </cell>
          <cell r="BZ41">
            <v>35.153055555555554</v>
          </cell>
          <cell r="CA41">
            <v>106.79472222176354</v>
          </cell>
          <cell r="CB41">
            <v>0</v>
          </cell>
          <cell r="CC41">
            <v>0</v>
          </cell>
          <cell r="CD41">
            <v>60.498333333844528</v>
          </cell>
          <cell r="CE41">
            <v>53.012222222222221</v>
          </cell>
          <cell r="CF41">
            <v>56.650833333801842</v>
          </cell>
          <cell r="CG41">
            <v>50.230833333333337</v>
          </cell>
          <cell r="CH41">
            <v>0</v>
          </cell>
          <cell r="CI41">
            <v>0</v>
          </cell>
          <cell r="CJ41">
            <v>0</v>
          </cell>
          <cell r="CK41">
            <v>0</v>
          </cell>
          <cell r="CL41">
            <v>3.8475000000426856</v>
          </cell>
          <cell r="CM41">
            <v>2.7813888888888889</v>
          </cell>
          <cell r="CN41">
            <v>0</v>
          </cell>
          <cell r="CO41">
            <v>411.13694444474197</v>
          </cell>
          <cell r="CP41">
            <v>67.369722222374079</v>
          </cell>
          <cell r="CQ41">
            <v>0</v>
          </cell>
          <cell r="CR41">
            <v>18.793333333333333</v>
          </cell>
          <cell r="CS41">
            <v>8.9499999999999993</v>
          </cell>
          <cell r="CT41">
            <v>0</v>
          </cell>
          <cell r="CU41">
            <v>11.654444444444444</v>
          </cell>
          <cell r="CV41">
            <v>4.4177777777777774</v>
          </cell>
          <cell r="CW41">
            <v>8.242222222222221</v>
          </cell>
          <cell r="CX41">
            <v>21.74388888888889</v>
          </cell>
          <cell r="CY41">
            <v>0</v>
          </cell>
          <cell r="CZ41">
            <v>0.48</v>
          </cell>
          <cell r="DA41">
            <v>0</v>
          </cell>
          <cell r="DB41">
            <v>0</v>
          </cell>
          <cell r="DC41">
            <v>7.1191666666666666</v>
          </cell>
          <cell r="DD41">
            <v>0</v>
          </cell>
          <cell r="DE41">
            <v>0</v>
          </cell>
          <cell r="DF41">
            <v>0</v>
          </cell>
          <cell r="DG41">
            <v>0</v>
          </cell>
          <cell r="DH41">
            <v>2.5649999999999999</v>
          </cell>
          <cell r="DI41">
            <v>9.195277777777779</v>
          </cell>
          <cell r="DJ41">
            <v>2.44</v>
          </cell>
          <cell r="DK41">
            <v>0</v>
          </cell>
          <cell r="DL41">
            <v>0</v>
          </cell>
          <cell r="DM41">
            <v>0</v>
          </cell>
          <cell r="DN41">
            <v>43.543333333333337</v>
          </cell>
          <cell r="DO41">
            <v>162.97083333348519</v>
          </cell>
          <cell r="DP41">
            <v>574.10777777822716</v>
          </cell>
          <cell r="DQ41">
            <v>25.02742138890634</v>
          </cell>
          <cell r="DR41">
            <v>4.2999999999999997E-2</v>
          </cell>
          <cell r="DS41">
            <v>607.06047694486779</v>
          </cell>
          <cell r="DT41">
            <v>27.401944444444446</v>
          </cell>
          <cell r="DU41">
            <v>7.9252777777342898</v>
          </cell>
          <cell r="DV41">
            <v>69.25</v>
          </cell>
          <cell r="DW41">
            <v>0.11407430170468694</v>
          </cell>
          <cell r="DX41">
            <v>2906.38375</v>
          </cell>
          <cell r="DY41">
            <v>53.366666666666667</v>
          </cell>
          <cell r="DZ41">
            <v>960.6</v>
          </cell>
          <cell r="EA41">
            <v>0.26845897488445114</v>
          </cell>
          <cell r="EB41">
            <v>45.075000000000003</v>
          </cell>
          <cell r="EC41">
            <v>29753.884417106401</v>
          </cell>
          <cell r="ED41">
            <v>0</v>
          </cell>
          <cell r="EE41">
            <v>67</v>
          </cell>
          <cell r="EF41">
            <v>7.0972636815530956</v>
          </cell>
          <cell r="EG41">
            <v>11.561666666229721</v>
          </cell>
          <cell r="EH41">
            <v>12.887415309698524</v>
          </cell>
          <cell r="EI41">
            <v>14.986540356740477</v>
          </cell>
          <cell r="EJ41">
            <v>0</v>
          </cell>
          <cell r="EK41">
            <v>0</v>
          </cell>
          <cell r="EL41">
            <v>18.453541260354076</v>
          </cell>
          <cell r="EM41">
            <v>301.65380374862184</v>
          </cell>
          <cell r="EN41">
            <v>481.51098548336643</v>
          </cell>
          <cell r="EO41">
            <v>139.9431875146592</v>
          </cell>
          <cell r="EP41">
            <v>-490.96433754841576</v>
          </cell>
          <cell r="EQ41">
            <v>-270.48034043733963</v>
          </cell>
          <cell r="ER41">
            <v>-874.84015140095812</v>
          </cell>
          <cell r="ES41">
            <v>-106.96530180417955</v>
          </cell>
          <cell r="ET41">
            <v>0.39586448879871938</v>
          </cell>
          <cell r="EU41">
            <v>22.972800391136239</v>
          </cell>
          <cell r="EV41">
            <v>3.2188888889142415</v>
          </cell>
          <cell r="EW41">
            <v>1.0286111111111111</v>
          </cell>
        </row>
        <row r="42">
          <cell r="A42">
            <v>42170</v>
          </cell>
          <cell r="B42">
            <v>51</v>
          </cell>
          <cell r="C42" t="str">
            <v>Mon</v>
          </cell>
          <cell r="D42">
            <v>131366</v>
          </cell>
          <cell r="E42">
            <v>3692</v>
          </cell>
          <cell r="F42">
            <v>4981</v>
          </cell>
          <cell r="G42">
            <v>7814</v>
          </cell>
          <cell r="H42">
            <v>3163</v>
          </cell>
          <cell r="I42">
            <v>12284</v>
          </cell>
          <cell r="J42">
            <v>2979</v>
          </cell>
          <cell r="K42">
            <v>166279</v>
          </cell>
          <cell r="L42">
            <v>40</v>
          </cell>
          <cell r="M42">
            <v>166319</v>
          </cell>
          <cell r="N42">
            <v>1755</v>
          </cell>
          <cell r="O42">
            <v>2883</v>
          </cell>
          <cell r="P42">
            <v>178047</v>
          </cell>
          <cell r="Q42">
            <v>2126</v>
          </cell>
          <cell r="R42">
            <v>93</v>
          </cell>
          <cell r="S42">
            <v>158</v>
          </cell>
          <cell r="T42">
            <v>12</v>
          </cell>
          <cell r="U42">
            <v>2093</v>
          </cell>
          <cell r="V42">
            <v>11624</v>
          </cell>
          <cell r="W42">
            <v>2219</v>
          </cell>
          <cell r="X42">
            <v>2932</v>
          </cell>
          <cell r="Y42">
            <v>7</v>
          </cell>
          <cell r="Z42">
            <v>102</v>
          </cell>
          <cell r="AA42">
            <v>277</v>
          </cell>
          <cell r="AB42">
            <v>3318</v>
          </cell>
          <cell r="AC42">
            <v>62</v>
          </cell>
          <cell r="AD42">
            <v>2362</v>
          </cell>
          <cell r="AE42">
            <v>168</v>
          </cell>
          <cell r="AF42">
            <v>0</v>
          </cell>
          <cell r="AG42">
            <v>0</v>
          </cell>
          <cell r="AH42">
            <v>0.89763215864548596</v>
          </cell>
          <cell r="AI42">
            <v>0.89833395044912567</v>
          </cell>
          <cell r="AJ42">
            <v>0.98944545011697205</v>
          </cell>
          <cell r="AK42">
            <v>175.10083937162889</v>
          </cell>
          <cell r="AL42">
            <v>166.14623048364314</v>
          </cell>
          <cell r="AM42">
            <v>9.1791507045387577E-2</v>
          </cell>
          <cell r="AN42">
            <v>14.738573090079315</v>
          </cell>
          <cell r="AO42">
            <v>37.209602478097246</v>
          </cell>
          <cell r="AP42">
            <v>19.995061902635754</v>
          </cell>
          <cell r="AQ42">
            <v>12.102811171957763</v>
          </cell>
          <cell r="AR42">
            <v>74.934204596665168</v>
          </cell>
          <cell r="AS42">
            <v>14.288345921342925</v>
          </cell>
          <cell r="AT42">
            <v>73.532291629485698</v>
          </cell>
          <cell r="AU42">
            <v>200.61430557827526</v>
          </cell>
          <cell r="AV42">
            <v>0.36653563372525805</v>
          </cell>
          <cell r="AW42">
            <v>0.65266027312478692</v>
          </cell>
          <cell r="AX42">
            <v>46.013044619742679</v>
          </cell>
          <cell r="BF42">
            <v>153.995</v>
          </cell>
          <cell r="BG42">
            <v>606.19805555559537</v>
          </cell>
          <cell r="BH42">
            <v>1522.5661111092816</v>
          </cell>
          <cell r="BI42">
            <v>100.18305555566059</v>
          </cell>
          <cell r="BJ42">
            <v>2382.9422222205376</v>
          </cell>
          <cell r="BK42">
            <v>828.84916666683876</v>
          </cell>
          <cell r="BL42">
            <v>744.00166666666667</v>
          </cell>
          <cell r="BM42">
            <v>750.23055555543419</v>
          </cell>
          <cell r="BN42">
            <v>675.54138888888883</v>
          </cell>
          <cell r="BO42">
            <v>22.221388888888889</v>
          </cell>
          <cell r="BP42">
            <v>18.87027777777778</v>
          </cell>
          <cell r="BQ42">
            <v>18.144722222222221</v>
          </cell>
          <cell r="BR42">
            <v>16.360833333333332</v>
          </cell>
          <cell r="BS42">
            <v>17.306111111351186</v>
          </cell>
          <cell r="BT42">
            <v>15.013611111111111</v>
          </cell>
          <cell r="BU42">
            <v>20.946388888942181</v>
          </cell>
          <cell r="BV42">
            <v>18.215555555555557</v>
          </cell>
          <cell r="BW42">
            <v>195.60916666624783</v>
          </cell>
          <cell r="BX42">
            <v>77.479999999920054</v>
          </cell>
          <cell r="BY42">
            <v>118.12916666632778</v>
          </cell>
          <cell r="BZ42">
            <v>124.9736111111111</v>
          </cell>
          <cell r="CA42">
            <v>183.34583333345128</v>
          </cell>
          <cell r="CB42">
            <v>0</v>
          </cell>
          <cell r="CC42">
            <v>0</v>
          </cell>
          <cell r="CD42">
            <v>232.2172222219092</v>
          </cell>
          <cell r="CE42">
            <v>189.75444444444446</v>
          </cell>
          <cell r="CF42">
            <v>212.52972222210528</v>
          </cell>
          <cell r="CG42">
            <v>176.21944444444446</v>
          </cell>
          <cell r="CH42">
            <v>0.50194444444444442</v>
          </cell>
          <cell r="CI42">
            <v>0.26555555555555554</v>
          </cell>
          <cell r="CJ42">
            <v>0.56694444444444447</v>
          </cell>
          <cell r="CK42">
            <v>0.51333333333333331</v>
          </cell>
          <cell r="CL42">
            <v>18.618611110915015</v>
          </cell>
          <cell r="CM42">
            <v>12.756111111111112</v>
          </cell>
          <cell r="CN42">
            <v>0</v>
          </cell>
          <cell r="CO42">
            <v>1440.0213888884473</v>
          </cell>
          <cell r="CP42">
            <v>314.1536111111111</v>
          </cell>
          <cell r="CQ42">
            <v>25.705277777813219</v>
          </cell>
          <cell r="CR42">
            <v>31.75138888888889</v>
          </cell>
          <cell r="CS42">
            <v>27.550277777777779</v>
          </cell>
          <cell r="CT42">
            <v>0</v>
          </cell>
          <cell r="CU42">
            <v>54.715833333333336</v>
          </cell>
          <cell r="CV42">
            <v>46.16</v>
          </cell>
          <cell r="CW42">
            <v>53.611666666555948</v>
          </cell>
          <cell r="CX42">
            <v>79.361944444444447</v>
          </cell>
          <cell r="CY42">
            <v>22.216666666666669</v>
          </cell>
          <cell r="CZ42">
            <v>5.1949999999477425</v>
          </cell>
          <cell r="DA42">
            <v>7.9777777777777779</v>
          </cell>
          <cell r="DB42">
            <v>0</v>
          </cell>
          <cell r="DC42">
            <v>6.375</v>
          </cell>
          <cell r="DD42">
            <v>0.56999999999999995</v>
          </cell>
          <cell r="DE42">
            <v>21.003611111111113</v>
          </cell>
          <cell r="DF42">
            <v>7.4999999999999997E-3</v>
          </cell>
          <cell r="DG42">
            <v>0</v>
          </cell>
          <cell r="DH42">
            <v>31.727777777777778</v>
          </cell>
          <cell r="DI42">
            <v>35.076944444444443</v>
          </cell>
          <cell r="DJ42">
            <v>5.2094444444444452</v>
          </cell>
          <cell r="DK42">
            <v>13.976944444444445</v>
          </cell>
          <cell r="DL42">
            <v>0</v>
          </cell>
          <cell r="DM42">
            <v>0</v>
          </cell>
          <cell r="DN42">
            <v>228.69861111105885</v>
          </cell>
          <cell r="DO42">
            <v>782.34666666653925</v>
          </cell>
          <cell r="DP42">
            <v>2222.3680555549863</v>
          </cell>
          <cell r="DQ42">
            <v>97.236150833260879</v>
          </cell>
          <cell r="DR42">
            <v>4.299999999999999E-2</v>
          </cell>
          <cell r="DS42">
            <v>2358.54198416491</v>
          </cell>
          <cell r="DT42">
            <v>121.63638888888889</v>
          </cell>
          <cell r="DU42">
            <v>38.93777777666245</v>
          </cell>
          <cell r="DV42">
            <v>134.12</v>
          </cell>
          <cell r="DW42">
            <v>5.6865640255917657E-2</v>
          </cell>
          <cell r="DX42">
            <v>5836.9253899999994</v>
          </cell>
          <cell r="DY42">
            <v>0</v>
          </cell>
          <cell r="DZ42">
            <v>0</v>
          </cell>
          <cell r="EA42">
            <v>0.33170775501100314</v>
          </cell>
          <cell r="EB42">
            <v>44.0212</v>
          </cell>
          <cell r="EC42">
            <v>108523.69755491643</v>
          </cell>
          <cell r="ED42">
            <v>4339.1023219490235</v>
          </cell>
          <cell r="EE42">
            <v>292</v>
          </cell>
          <cell r="EF42">
            <v>8.0009132417799549</v>
          </cell>
          <cell r="EG42">
            <v>14.554444444512223</v>
          </cell>
          <cell r="EH42">
            <v>11.542865867569729</v>
          </cell>
          <cell r="EI42">
            <v>13.795717461748236</v>
          </cell>
          <cell r="EJ42">
            <v>13.945766463752076</v>
          </cell>
          <cell r="EK42">
            <v>179.91180793728563</v>
          </cell>
          <cell r="EL42">
            <v>14.877586644344857</v>
          </cell>
          <cell r="EM42">
            <v>274.51508703173562</v>
          </cell>
          <cell r="EN42">
            <v>451.51680523273359</v>
          </cell>
          <cell r="EO42">
            <v>151.00454864894544</v>
          </cell>
          <cell r="EP42">
            <v>-3110.8841888874708</v>
          </cell>
          <cell r="EQ42">
            <v>-1692.8417098771999</v>
          </cell>
          <cell r="ER42">
            <v>852.82687263943728</v>
          </cell>
          <cell r="ES42">
            <v>-780.89746696890984</v>
          </cell>
          <cell r="ET42">
            <v>-0.25107494390820606</v>
          </cell>
          <cell r="EU42">
            <v>-253.39002520608295</v>
          </cell>
          <cell r="EV42">
            <v>5.8705555555555557</v>
          </cell>
          <cell r="EW42">
            <v>6.0224999999627471</v>
          </cell>
        </row>
        <row r="43">
          <cell r="A43">
            <v>42171</v>
          </cell>
          <cell r="B43">
            <v>51</v>
          </cell>
          <cell r="C43" t="str">
            <v>Tue</v>
          </cell>
          <cell r="D43">
            <v>107344</v>
          </cell>
          <cell r="E43">
            <v>4051</v>
          </cell>
          <cell r="F43">
            <v>3513</v>
          </cell>
          <cell r="G43">
            <v>6017</v>
          </cell>
          <cell r="H43">
            <v>6810</v>
          </cell>
          <cell r="I43">
            <v>10653</v>
          </cell>
          <cell r="J43">
            <v>3424</v>
          </cell>
          <cell r="K43">
            <v>141812</v>
          </cell>
          <cell r="L43">
            <v>41</v>
          </cell>
          <cell r="M43">
            <v>141853</v>
          </cell>
          <cell r="N43">
            <v>1629</v>
          </cell>
          <cell r="O43">
            <v>3233</v>
          </cell>
          <cell r="P43">
            <v>181528</v>
          </cell>
          <cell r="Q43">
            <v>2517</v>
          </cell>
          <cell r="R43">
            <v>30</v>
          </cell>
          <cell r="S43">
            <v>128</v>
          </cell>
          <cell r="T43">
            <v>15</v>
          </cell>
          <cell r="U43">
            <v>2384</v>
          </cell>
          <cell r="V43">
            <v>12761</v>
          </cell>
          <cell r="W43">
            <v>2547</v>
          </cell>
          <cell r="X43">
            <v>2575</v>
          </cell>
          <cell r="Y43">
            <v>1</v>
          </cell>
          <cell r="Z43">
            <v>33</v>
          </cell>
          <cell r="AA43">
            <v>264</v>
          </cell>
          <cell r="AB43">
            <v>2873</v>
          </cell>
          <cell r="AC43">
            <v>39</v>
          </cell>
          <cell r="AD43">
            <v>2938</v>
          </cell>
          <cell r="AE43">
            <v>169</v>
          </cell>
          <cell r="AF43">
            <v>0</v>
          </cell>
          <cell r="AG43">
            <v>0</v>
          </cell>
          <cell r="AH43">
            <v>0.91815261069425413</v>
          </cell>
          <cell r="AI43">
            <v>0.92313243944638401</v>
          </cell>
          <cell r="AJ43">
            <v>0.98851296082136919</v>
          </cell>
          <cell r="AK43">
            <v>177.77597852188416</v>
          </cell>
          <cell r="AL43">
            <v>187.74911169473197</v>
          </cell>
          <cell r="AM43">
            <v>9.9265224381575604E-2</v>
          </cell>
          <cell r="AN43">
            <v>13.159305062769047</v>
          </cell>
          <cell r="AO43">
            <v>31.076495043001596</v>
          </cell>
          <cell r="AP43">
            <v>20.741548399453382</v>
          </cell>
          <cell r="AQ43">
            <v>12.161162055980832</v>
          </cell>
          <cell r="AR43">
            <v>55.678052610914804</v>
          </cell>
          <cell r="AS43">
            <v>13.747471229901839</v>
          </cell>
          <cell r="AT43">
            <v>59.570822521905527</v>
          </cell>
          <cell r="AU43">
            <v>200.22229351382404</v>
          </cell>
          <cell r="AV43">
            <v>0.2975234249716181</v>
          </cell>
          <cell r="AW43">
            <v>0.84727129957024139</v>
          </cell>
          <cell r="AX43">
            <v>48.391800781019278</v>
          </cell>
          <cell r="BF43">
            <v>169.99472222222221</v>
          </cell>
          <cell r="BG43">
            <v>403.46777777772678</v>
          </cell>
          <cell r="BH43">
            <v>1900.2927777778134</v>
          </cell>
          <cell r="BI43">
            <v>0</v>
          </cell>
          <cell r="BJ43">
            <v>2473.7552777777619</v>
          </cell>
          <cell r="BK43">
            <v>708.27277777740971</v>
          </cell>
          <cell r="BL43">
            <v>650.30250000000001</v>
          </cell>
          <cell r="BM43">
            <v>603.81611111079326</v>
          </cell>
          <cell r="BN43">
            <v>555.4</v>
          </cell>
          <cell r="BO43">
            <v>21.576666666666668</v>
          </cell>
          <cell r="BP43">
            <v>18.399444444444445</v>
          </cell>
          <cell r="BQ43">
            <v>15.073333333284957</v>
          </cell>
          <cell r="BR43">
            <v>12.313055555555556</v>
          </cell>
          <cell r="BS43">
            <v>9.1480555554776863</v>
          </cell>
          <cell r="BT43">
            <v>11.988333333333333</v>
          </cell>
          <cell r="BU43">
            <v>58.65861111118717</v>
          </cell>
          <cell r="BV43">
            <v>52.201666666666668</v>
          </cell>
          <cell r="BW43">
            <v>245.68166666695512</v>
          </cell>
          <cell r="BX43">
            <v>104.0336111111111</v>
          </cell>
          <cell r="BY43">
            <v>141.648055555844</v>
          </cell>
          <cell r="BZ43">
            <v>152.13527777777776</v>
          </cell>
          <cell r="CA43">
            <v>209.4372222223115</v>
          </cell>
          <cell r="CB43">
            <v>0</v>
          </cell>
          <cell r="CC43">
            <v>0</v>
          </cell>
          <cell r="CD43">
            <v>208.98388888794307</v>
          </cell>
          <cell r="CE43">
            <v>171.54444444444442</v>
          </cell>
          <cell r="CF43">
            <v>189.56027777700217</v>
          </cell>
          <cell r="CG43">
            <v>157.18916666666667</v>
          </cell>
          <cell r="CH43">
            <v>7.0000000000000007E-2</v>
          </cell>
          <cell r="CI43">
            <v>4.6666666666666669E-2</v>
          </cell>
          <cell r="CJ43">
            <v>2.4174999999813735</v>
          </cell>
          <cell r="CK43">
            <v>1.632222222222222</v>
          </cell>
          <cell r="CL43">
            <v>16.936111110959512</v>
          </cell>
          <cell r="CM43">
            <v>12.676388888888889</v>
          </cell>
          <cell r="CN43">
            <v>0</v>
          </cell>
          <cell r="CO43">
            <v>1372.3755555546193</v>
          </cell>
          <cell r="CP43">
            <v>369.07</v>
          </cell>
          <cell r="CQ43">
            <v>17.969722222222224</v>
          </cell>
          <cell r="CR43">
            <v>41.748611111111117</v>
          </cell>
          <cell r="CS43">
            <v>45.235277777777782</v>
          </cell>
          <cell r="CT43">
            <v>0</v>
          </cell>
          <cell r="CU43">
            <v>53.435277777777777</v>
          </cell>
          <cell r="CV43">
            <v>43.588888888888889</v>
          </cell>
          <cell r="CW43">
            <v>54.414722222222224</v>
          </cell>
          <cell r="CX43">
            <v>80.810555555555553</v>
          </cell>
          <cell r="CY43">
            <v>19.666666666666668</v>
          </cell>
          <cell r="CZ43">
            <v>10.61972222225663</v>
          </cell>
          <cell r="DA43">
            <v>5.3755555555555556</v>
          </cell>
          <cell r="DB43">
            <v>6.135277777767171</v>
          </cell>
          <cell r="DC43">
            <v>4.2569444444444446</v>
          </cell>
          <cell r="DD43">
            <v>13.578611111111112</v>
          </cell>
          <cell r="DE43">
            <v>14.773888888888889</v>
          </cell>
          <cell r="DF43">
            <v>0</v>
          </cell>
          <cell r="DG43">
            <v>0</v>
          </cell>
          <cell r="DH43">
            <v>29.640555555555554</v>
          </cell>
          <cell r="DI43">
            <v>35.966111111111111</v>
          </cell>
          <cell r="DJ43">
            <v>7.6986111111111111</v>
          </cell>
          <cell r="DK43">
            <v>13.311944444444446</v>
          </cell>
          <cell r="DL43">
            <v>0</v>
          </cell>
          <cell r="DM43">
            <v>0</v>
          </cell>
          <cell r="DN43">
            <v>241.83444444446823</v>
          </cell>
          <cell r="DO43">
            <v>867.29694444446818</v>
          </cell>
          <cell r="DP43">
            <v>2239.6724999990874</v>
          </cell>
          <cell r="DQ43">
            <v>102.36413972222155</v>
          </cell>
          <cell r="DR43">
            <v>4.2999999999999997E-2</v>
          </cell>
          <cell r="DS43">
            <v>2482.9255286110947</v>
          </cell>
          <cell r="DT43">
            <v>102.83111111111111</v>
          </cell>
          <cell r="DU43">
            <v>140.88888888978585</v>
          </cell>
          <cell r="DV43">
            <v>253.75</v>
          </cell>
          <cell r="DW43">
            <v>0.10219799066705933</v>
          </cell>
          <cell r="DX43">
            <v>10942.375109999999</v>
          </cell>
          <cell r="DY43">
            <v>0</v>
          </cell>
          <cell r="DZ43">
            <v>0</v>
          </cell>
          <cell r="EA43">
            <v>0.34930445333558552</v>
          </cell>
          <cell r="EB43">
            <v>44.96</v>
          </cell>
          <cell r="EC43">
            <v>120153.23753465507</v>
          </cell>
          <cell r="ED43">
            <v>0</v>
          </cell>
          <cell r="EE43">
            <v>282</v>
          </cell>
          <cell r="EF43">
            <v>29.976359338252305</v>
          </cell>
          <cell r="EG43">
            <v>12.764722221999998</v>
          </cell>
          <cell r="EH43">
            <v>13.239614388844945</v>
          </cell>
          <cell r="EI43">
            <v>13.584069564559396</v>
          </cell>
          <cell r="EJ43">
            <v>14.285714285714285</v>
          </cell>
          <cell r="EK43">
            <v>13.650465356878701</v>
          </cell>
          <cell r="EL43">
            <v>15.587994095596313</v>
          </cell>
          <cell r="EM43">
            <v>233.06059265886387</v>
          </cell>
          <cell r="EN43">
            <v>657.73540218578273</v>
          </cell>
          <cell r="EO43">
            <v>116.09548659602034</v>
          </cell>
          <cell r="EP43">
            <v>-2601.1518938184204</v>
          </cell>
          <cell r="EQ43">
            <v>-580.41526769178734</v>
          </cell>
          <cell r="ER43">
            <v>683.62207871234546</v>
          </cell>
          <cell r="ES43">
            <v>-253.18009131195754</v>
          </cell>
          <cell r="ET43">
            <v>0.30206800892515584</v>
          </cell>
          <cell r="EU43">
            <v>318.93615324147447</v>
          </cell>
          <cell r="EV43">
            <v>22.035555555621784</v>
          </cell>
          <cell r="EW43">
            <v>2.7805555555555554</v>
          </cell>
        </row>
        <row r="44">
          <cell r="A44">
            <v>42172</v>
          </cell>
          <cell r="B44">
            <v>51</v>
          </cell>
          <cell r="C44" t="str">
            <v>Wed</v>
          </cell>
          <cell r="D44">
            <v>123357</v>
          </cell>
          <cell r="E44">
            <v>3019</v>
          </cell>
          <cell r="F44">
            <v>3133</v>
          </cell>
          <cell r="G44">
            <v>6647</v>
          </cell>
          <cell r="H44">
            <v>6278</v>
          </cell>
          <cell r="I44">
            <v>8567</v>
          </cell>
          <cell r="J44">
            <v>578</v>
          </cell>
          <cell r="K44">
            <v>151579</v>
          </cell>
          <cell r="L44">
            <v>42</v>
          </cell>
          <cell r="M44">
            <v>151621</v>
          </cell>
          <cell r="N44">
            <v>1580</v>
          </cell>
          <cell r="O44">
            <v>3025</v>
          </cell>
          <cell r="P44">
            <v>180163</v>
          </cell>
          <cell r="Q44">
            <v>2317</v>
          </cell>
          <cell r="R44">
            <v>72</v>
          </cell>
          <cell r="S44">
            <v>129</v>
          </cell>
          <cell r="T44">
            <v>15</v>
          </cell>
          <cell r="U44">
            <v>2190</v>
          </cell>
          <cell r="V44">
            <v>14162</v>
          </cell>
          <cell r="W44">
            <v>2389</v>
          </cell>
          <cell r="X44">
            <v>2723</v>
          </cell>
          <cell r="Y44">
            <v>8</v>
          </cell>
          <cell r="Z44">
            <v>33</v>
          </cell>
          <cell r="AA44">
            <v>185</v>
          </cell>
          <cell r="AB44">
            <v>2949</v>
          </cell>
          <cell r="AC44">
            <v>50</v>
          </cell>
          <cell r="AD44">
            <v>2841</v>
          </cell>
          <cell r="AE44">
            <v>252</v>
          </cell>
          <cell r="AF44">
            <v>0</v>
          </cell>
          <cell r="AG44">
            <v>0</v>
          </cell>
          <cell r="AH44">
            <v>0.8874921576300121</v>
          </cell>
          <cell r="AI44">
            <v>0.92940875844694759</v>
          </cell>
          <cell r="AJ44">
            <v>0.98957639250819707</v>
          </cell>
          <cell r="AK44">
            <v>173.19921030070321</v>
          </cell>
          <cell r="AL44">
            <v>149.17645766980598</v>
          </cell>
          <cell r="AM44">
            <v>6.0331576273758236E-2</v>
          </cell>
          <cell r="AN44">
            <v>13.206194905936147</v>
          </cell>
          <cell r="AO44">
            <v>32.23381205526811</v>
          </cell>
          <cell r="AP44">
            <v>21.011198330111899</v>
          </cell>
          <cell r="AQ44">
            <v>11.433266066307079</v>
          </cell>
          <cell r="AR44">
            <v>63.448723315194641</v>
          </cell>
          <cell r="AS44">
            <v>13.797656722107289</v>
          </cell>
          <cell r="AT44">
            <v>62.640480199966156</v>
          </cell>
          <cell r="AU44">
            <v>188.41867086633746</v>
          </cell>
          <cell r="AV44">
            <v>0.33245367835336637</v>
          </cell>
          <cell r="AW44">
            <v>0.75269306840517469</v>
          </cell>
          <cell r="AX44">
            <v>45.205230343323215</v>
          </cell>
          <cell r="BF44">
            <v>209.495</v>
          </cell>
          <cell r="BG44">
            <v>479.80388888844709</v>
          </cell>
          <cell r="BH44">
            <v>1771.976111113265</v>
          </cell>
          <cell r="BI44">
            <v>68.15000000009158</v>
          </cell>
          <cell r="BJ44">
            <v>2529.4250000018037</v>
          </cell>
          <cell r="BK44">
            <v>804.4797222220551</v>
          </cell>
          <cell r="BL44">
            <v>713.96944444444443</v>
          </cell>
          <cell r="BM44">
            <v>712.22611111119568</v>
          </cell>
          <cell r="BN44">
            <v>629.25888888888892</v>
          </cell>
          <cell r="BO44">
            <v>20.23777777779382</v>
          </cell>
          <cell r="BP44">
            <v>17.453055555555554</v>
          </cell>
          <cell r="BQ44">
            <v>13.459722222222222</v>
          </cell>
          <cell r="BR44">
            <v>12.046111111111111</v>
          </cell>
          <cell r="BS44">
            <v>10.499999999709738</v>
          </cell>
          <cell r="BT44">
            <v>12.704166666666666</v>
          </cell>
          <cell r="BU44">
            <v>48.056111111133617</v>
          </cell>
          <cell r="BV44">
            <v>42.507222222222225</v>
          </cell>
          <cell r="BW44">
            <v>229.05916666732452</v>
          </cell>
          <cell r="BX44">
            <v>93.845555555555563</v>
          </cell>
          <cell r="BY44">
            <v>135.21361111176898</v>
          </cell>
          <cell r="BZ44">
            <v>148.44444444444443</v>
          </cell>
          <cell r="CA44">
            <v>208.95166666681467</v>
          </cell>
          <cell r="CB44">
            <v>0</v>
          </cell>
          <cell r="CC44">
            <v>0</v>
          </cell>
          <cell r="CD44">
            <v>213.73194444495536</v>
          </cell>
          <cell r="CE44">
            <v>175.86861111111111</v>
          </cell>
          <cell r="CF44">
            <v>200.46277777837614</v>
          </cell>
          <cell r="CG44">
            <v>166.50972222222222</v>
          </cell>
          <cell r="CH44">
            <v>0.32916666666666666</v>
          </cell>
          <cell r="CI44">
            <v>0.3347222222222222</v>
          </cell>
          <cell r="CJ44">
            <v>1.318333333288578</v>
          </cell>
          <cell r="CK44">
            <v>0.93305555555555553</v>
          </cell>
          <cell r="CL44">
            <v>11.62166666662398</v>
          </cell>
          <cell r="CM44">
            <v>8.0911111111111111</v>
          </cell>
          <cell r="CN44">
            <v>0</v>
          </cell>
          <cell r="CO44">
            <v>1456.2225000011499</v>
          </cell>
          <cell r="CP44">
            <v>413.85388888886564</v>
          </cell>
          <cell r="CQ44">
            <v>25.496666666666666</v>
          </cell>
          <cell r="CR44">
            <v>41.457777777777778</v>
          </cell>
          <cell r="CS44">
            <v>45.956388888914248</v>
          </cell>
          <cell r="CT44">
            <v>0</v>
          </cell>
          <cell r="CU44">
            <v>55.928888888888892</v>
          </cell>
          <cell r="CV44">
            <v>51.038611111145258</v>
          </cell>
          <cell r="CW44">
            <v>23.015555555555554</v>
          </cell>
          <cell r="CX44">
            <v>83.92972222222221</v>
          </cell>
          <cell r="CY44">
            <v>23.666666666666668</v>
          </cell>
          <cell r="CZ44">
            <v>9.1805555558861744</v>
          </cell>
          <cell r="DA44">
            <v>6.1333333333333329</v>
          </cell>
          <cell r="DB44">
            <v>22.269722222222221</v>
          </cell>
          <cell r="DC44">
            <v>7.3769444444444447</v>
          </cell>
          <cell r="DD44">
            <v>0</v>
          </cell>
          <cell r="DE44">
            <v>30.40944444430578</v>
          </cell>
          <cell r="DF44">
            <v>0.31916666666666671</v>
          </cell>
          <cell r="DG44">
            <v>0</v>
          </cell>
          <cell r="DH44">
            <v>31.126666666666665</v>
          </cell>
          <cell r="DI44">
            <v>37.371944444444445</v>
          </cell>
          <cell r="DJ44">
            <v>6.9161111111111113</v>
          </cell>
          <cell r="DK44">
            <v>11.897777777777778</v>
          </cell>
          <cell r="DL44">
            <v>0</v>
          </cell>
          <cell r="DM44">
            <v>0</v>
          </cell>
          <cell r="DN44">
            <v>270.59805555574752</v>
          </cell>
          <cell r="DO44">
            <v>927.34583333356159</v>
          </cell>
          <cell r="DP44">
            <v>2383.5683333347115</v>
          </cell>
          <cell r="DQ44">
            <v>104.05247500008022</v>
          </cell>
          <cell r="DR44">
            <v>4.299999999999999E-2</v>
          </cell>
          <cell r="DS44">
            <v>2523.8774750019466</v>
          </cell>
          <cell r="DT44">
            <v>119.64749999999999</v>
          </cell>
          <cell r="DU44">
            <v>36.256666667154789</v>
          </cell>
          <cell r="DV44">
            <v>134.12</v>
          </cell>
          <cell r="DW44">
            <v>5.3140456035765588E-2</v>
          </cell>
          <cell r="DX44">
            <v>5670.8472199999997</v>
          </cell>
          <cell r="DY44">
            <v>0</v>
          </cell>
          <cell r="DZ44">
            <v>0</v>
          </cell>
          <cell r="EA44">
            <v>0.36742902241434933</v>
          </cell>
          <cell r="EB44">
            <v>44.956200000000003</v>
          </cell>
          <cell r="EC44">
            <v>114092.46261578797</v>
          </cell>
          <cell r="ED44">
            <v>2960.7563811148661</v>
          </cell>
          <cell r="EE44">
            <v>290</v>
          </cell>
          <cell r="EF44">
            <v>7.5013793104458193</v>
          </cell>
          <cell r="EG44">
            <v>19.208888889103612</v>
          </cell>
          <cell r="EH44">
            <v>13.118926422805689</v>
          </cell>
          <cell r="EI44">
            <v>13.583569130277358</v>
          </cell>
          <cell r="EJ44">
            <v>24.303797468354432</v>
          </cell>
          <cell r="EK44">
            <v>25.031605563428798</v>
          </cell>
          <cell r="EL44">
            <v>15.918542951442378</v>
          </cell>
          <cell r="EM44">
            <v>232.76854813744711</v>
          </cell>
          <cell r="EN44">
            <v>633.04761906511897</v>
          </cell>
          <cell r="EO44">
            <v>130.63895215078099</v>
          </cell>
          <cell r="EP44">
            <v>-200.54727497600629</v>
          </cell>
          <cell r="EQ44">
            <v>-421.22318861739524</v>
          </cell>
          <cell r="ER44">
            <v>1383.7000008730922</v>
          </cell>
          <cell r="ES44">
            <v>-310.04775411086575</v>
          </cell>
          <cell r="ET44">
            <v>-1.7707319479908001E-2</v>
          </cell>
          <cell r="EU44">
            <v>50.907847353950615</v>
          </cell>
          <cell r="EV44">
            <v>23.176111110972446</v>
          </cell>
          <cell r="EW44">
            <v>0.31805555549812398</v>
          </cell>
        </row>
        <row r="45">
          <cell r="A45">
            <v>42173</v>
          </cell>
          <cell r="B45">
            <v>51</v>
          </cell>
          <cell r="C45" t="str">
            <v>Thu</v>
          </cell>
          <cell r="D45">
            <v>122876</v>
          </cell>
          <cell r="E45">
            <v>2313</v>
          </cell>
          <cell r="F45">
            <v>4413</v>
          </cell>
          <cell r="G45">
            <v>6958</v>
          </cell>
          <cell r="H45">
            <v>8322</v>
          </cell>
          <cell r="I45">
            <v>9953</v>
          </cell>
          <cell r="J45">
            <v>3238</v>
          </cell>
          <cell r="K45">
            <v>158073</v>
          </cell>
          <cell r="L45">
            <v>43</v>
          </cell>
          <cell r="M45">
            <v>158116</v>
          </cell>
          <cell r="N45">
            <v>986</v>
          </cell>
          <cell r="O45">
            <v>3089</v>
          </cell>
          <cell r="P45">
            <v>180314</v>
          </cell>
          <cell r="Q45">
            <v>2532</v>
          </cell>
          <cell r="R45">
            <v>3</v>
          </cell>
          <cell r="S45">
            <v>172</v>
          </cell>
          <cell r="T45">
            <v>8</v>
          </cell>
          <cell r="U45">
            <v>2302</v>
          </cell>
          <cell r="V45">
            <v>14876</v>
          </cell>
          <cell r="W45">
            <v>2535</v>
          </cell>
          <cell r="X45">
            <v>2968</v>
          </cell>
          <cell r="Y45">
            <v>8</v>
          </cell>
          <cell r="Z45">
            <v>49</v>
          </cell>
          <cell r="AA45">
            <v>286</v>
          </cell>
          <cell r="AB45">
            <v>3311</v>
          </cell>
          <cell r="AC45">
            <v>66</v>
          </cell>
          <cell r="AD45">
            <v>2915</v>
          </cell>
          <cell r="AE45">
            <v>244</v>
          </cell>
          <cell r="AF45">
            <v>0</v>
          </cell>
          <cell r="AG45">
            <v>0</v>
          </cell>
          <cell r="AH45">
            <v>0.87232938688976025</v>
          </cell>
          <cell r="AI45">
            <v>0.88503920395957669</v>
          </cell>
          <cell r="AJ45">
            <v>0.99376237561126823</v>
          </cell>
          <cell r="AK45">
            <v>168.87541001636495</v>
          </cell>
          <cell r="AL45">
            <v>130.96365266348553</v>
          </cell>
          <cell r="AM45">
            <v>8.3448786320244439E-2</v>
          </cell>
          <cell r="AN45">
            <v>14.074870046275256</v>
          </cell>
          <cell r="AO45">
            <v>41.428177598325149</v>
          </cell>
          <cell r="AP45">
            <v>20.116435323157017</v>
          </cell>
          <cell r="AQ45">
            <v>12.174736687615505</v>
          </cell>
          <cell r="AR45">
            <v>62.356213017751479</v>
          </cell>
          <cell r="AS45">
            <v>13.100980957850284</v>
          </cell>
          <cell r="AT45">
            <v>61.002984206726467</v>
          </cell>
          <cell r="AU45">
            <v>191.96293668863402</v>
          </cell>
          <cell r="AV45">
            <v>0.31778522072557147</v>
          </cell>
          <cell r="AW45">
            <v>0.75778489066988941</v>
          </cell>
          <cell r="AX45">
            <v>44.321322835696265</v>
          </cell>
          <cell r="BF45">
            <v>185.495</v>
          </cell>
          <cell r="BG45">
            <v>374.93305555526968</v>
          </cell>
          <cell r="BH45">
            <v>2081.6205555586494</v>
          </cell>
          <cell r="BI45">
            <v>54.075555555663698</v>
          </cell>
          <cell r="BJ45">
            <v>2696.1241666695828</v>
          </cell>
          <cell r="BK45">
            <v>823.45583333305706</v>
          </cell>
          <cell r="BL45">
            <v>718.32472222222225</v>
          </cell>
          <cell r="BM45">
            <v>727.61333333309244</v>
          </cell>
          <cell r="BN45">
            <v>622.72</v>
          </cell>
          <cell r="BO45">
            <v>17.661388888895097</v>
          </cell>
          <cell r="BP45">
            <v>12.817500000000001</v>
          </cell>
          <cell r="BQ45">
            <v>15.52</v>
          </cell>
          <cell r="BR45">
            <v>14.873333333333333</v>
          </cell>
          <cell r="BS45">
            <v>10.432222222195835</v>
          </cell>
          <cell r="BT45">
            <v>14.8</v>
          </cell>
          <cell r="BU45">
            <v>52.228888888873627</v>
          </cell>
          <cell r="BV45">
            <v>53.113888888888887</v>
          </cell>
          <cell r="BW45">
            <v>219.46916666683302</v>
          </cell>
          <cell r="BX45">
            <v>74.562777777723966</v>
          </cell>
          <cell r="BY45">
            <v>144.90638888910902</v>
          </cell>
          <cell r="BZ45">
            <v>149.94083333333333</v>
          </cell>
          <cell r="CA45">
            <v>208.21805555586886</v>
          </cell>
          <cell r="CB45">
            <v>0</v>
          </cell>
          <cell r="CC45">
            <v>0</v>
          </cell>
          <cell r="CD45">
            <v>252.72916666717268</v>
          </cell>
          <cell r="CE45">
            <v>201.98222222222225</v>
          </cell>
          <cell r="CF45">
            <v>229.42138888923114</v>
          </cell>
          <cell r="CG45">
            <v>185.95666666666665</v>
          </cell>
          <cell r="CH45">
            <v>0.48138888888888887</v>
          </cell>
          <cell r="CI45">
            <v>0.29222222222222222</v>
          </cell>
          <cell r="CJ45">
            <v>3.0999999999611951</v>
          </cell>
          <cell r="CK45">
            <v>2.6158333333333337</v>
          </cell>
          <cell r="CL45">
            <v>19.726388889091453</v>
          </cell>
          <cell r="CM45">
            <v>13.1175</v>
          </cell>
          <cell r="CN45">
            <v>0</v>
          </cell>
          <cell r="CO45">
            <v>1503.8722222229317</v>
          </cell>
          <cell r="CP45">
            <v>397.17055555557835</v>
          </cell>
          <cell r="CQ45">
            <v>68.899722222345616</v>
          </cell>
          <cell r="CR45">
            <v>37.645277777777778</v>
          </cell>
          <cell r="CS45">
            <v>45.645555555555553</v>
          </cell>
          <cell r="CT45">
            <v>0</v>
          </cell>
          <cell r="CU45">
            <v>56.893611111111113</v>
          </cell>
          <cell r="CV45">
            <v>91.553888888888892</v>
          </cell>
          <cell r="CW45">
            <v>51.701944444480922</v>
          </cell>
          <cell r="CX45">
            <v>85.543333333333337</v>
          </cell>
          <cell r="CY45">
            <v>16.983333333333334</v>
          </cell>
          <cell r="CZ45">
            <v>12.133611111078256</v>
          </cell>
          <cell r="DA45">
            <v>7.884444444444445</v>
          </cell>
          <cell r="DB45">
            <v>0</v>
          </cell>
          <cell r="DC45">
            <v>14.5025</v>
          </cell>
          <cell r="DD45">
            <v>1.2291666666666667</v>
          </cell>
          <cell r="DE45">
            <v>12.766388888910619</v>
          </cell>
          <cell r="DF45">
            <v>0.17444444444444446</v>
          </cell>
          <cell r="DG45">
            <v>0</v>
          </cell>
          <cell r="DH45">
            <v>30.654722222222222</v>
          </cell>
          <cell r="DI45">
            <v>40.588333333333338</v>
          </cell>
          <cell r="DJ45">
            <v>21.469722222222224</v>
          </cell>
          <cell r="DK45">
            <v>19.376944444444447</v>
          </cell>
          <cell r="DL45">
            <v>0</v>
          </cell>
          <cell r="DM45">
            <v>0</v>
          </cell>
          <cell r="DN45">
            <v>263.30694444443333</v>
          </cell>
          <cell r="DO45">
            <v>1012.8175000001717</v>
          </cell>
          <cell r="DP45">
            <v>2516.6897222231032</v>
          </cell>
          <cell r="DQ45">
            <v>111.42305722234677</v>
          </cell>
          <cell r="DR45">
            <v>4.2999999999999997E-2</v>
          </cell>
          <cell r="DS45">
            <v>2702.6569461141326</v>
          </cell>
          <cell r="DT45">
            <v>111.06472222222223</v>
          </cell>
          <cell r="DU45">
            <v>74.544166668682436</v>
          </cell>
          <cell r="DV45">
            <v>184.81</v>
          </cell>
          <cell r="DW45">
            <v>6.8380857683665308E-2</v>
          </cell>
          <cell r="DX45">
            <v>7583.7956100000001</v>
          </cell>
          <cell r="DY45">
            <v>0</v>
          </cell>
          <cell r="DZ45">
            <v>0</v>
          </cell>
          <cell r="EA45">
            <v>0.37474881947425698</v>
          </cell>
          <cell r="EB45">
            <v>42.568200000000004</v>
          </cell>
          <cell r="EC45">
            <v>119785.33102286143</v>
          </cell>
          <cell r="ED45">
            <v>2181.1927611155206</v>
          </cell>
          <cell r="EE45">
            <v>321</v>
          </cell>
          <cell r="EF45">
            <v>13.933489096949987</v>
          </cell>
          <cell r="EG45">
            <v>16.755555555540294</v>
          </cell>
          <cell r="EH45">
            <v>14.562334217519895</v>
          </cell>
          <cell r="EI45">
            <v>12.936893174476443</v>
          </cell>
          <cell r="EJ45">
            <v>16.61858049624928</v>
          </cell>
          <cell r="EK45">
            <v>15.806451613101085</v>
          </cell>
          <cell r="EL45">
            <v>14.498345419832814</v>
          </cell>
          <cell r="EM45">
            <v>284.34278350515467</v>
          </cell>
          <cell r="EN45">
            <v>666.97198849886456</v>
          </cell>
          <cell r="EO45">
            <v>159.33710590142084</v>
          </cell>
          <cell r="EP45">
            <v>-656.14872586355614</v>
          </cell>
          <cell r="EQ45">
            <v>-1043.3963266590629</v>
          </cell>
          <cell r="ER45">
            <v>706.62289163558921</v>
          </cell>
          <cell r="ES45">
            <v>324.63717021477305</v>
          </cell>
          <cell r="ET45">
            <v>-5.4658977179635415E-2</v>
          </cell>
          <cell r="EU45">
            <v>56.35220548736271</v>
          </cell>
          <cell r="EV45">
            <v>19.434999999920059</v>
          </cell>
          <cell r="EW45">
            <v>8.150555555555556</v>
          </cell>
        </row>
        <row r="46">
          <cell r="A46">
            <v>42174</v>
          </cell>
          <cell r="B46">
            <v>51</v>
          </cell>
          <cell r="C46" t="str">
            <v>Fri</v>
          </cell>
          <cell r="D46">
            <v>159508</v>
          </cell>
          <cell r="E46">
            <v>3132</v>
          </cell>
          <cell r="F46">
            <v>7438</v>
          </cell>
          <cell r="G46">
            <v>9203</v>
          </cell>
          <cell r="H46">
            <v>9761</v>
          </cell>
          <cell r="I46">
            <v>13091</v>
          </cell>
          <cell r="J46">
            <v>2679</v>
          </cell>
          <cell r="K46">
            <v>204812</v>
          </cell>
          <cell r="L46">
            <v>44</v>
          </cell>
          <cell r="M46">
            <v>204856</v>
          </cell>
          <cell r="N46">
            <v>1252</v>
          </cell>
          <cell r="O46">
            <v>3432</v>
          </cell>
          <cell r="P46">
            <v>183627</v>
          </cell>
          <cell r="Q46">
            <v>2617</v>
          </cell>
          <cell r="R46">
            <v>80</v>
          </cell>
          <cell r="S46">
            <v>213</v>
          </cell>
          <cell r="T46">
            <v>15</v>
          </cell>
          <cell r="U46">
            <v>2499</v>
          </cell>
          <cell r="V46">
            <v>16029</v>
          </cell>
          <cell r="W46">
            <v>2697</v>
          </cell>
          <cell r="X46">
            <v>3321</v>
          </cell>
          <cell r="Y46">
            <v>8</v>
          </cell>
          <cell r="Z46">
            <v>37</v>
          </cell>
          <cell r="AA46">
            <v>267</v>
          </cell>
          <cell r="AB46">
            <v>3633</v>
          </cell>
          <cell r="AC46">
            <v>63</v>
          </cell>
          <cell r="AD46">
            <v>2768</v>
          </cell>
          <cell r="AE46">
            <v>181</v>
          </cell>
          <cell r="AF46">
            <v>0</v>
          </cell>
          <cell r="AG46">
            <v>0</v>
          </cell>
          <cell r="AH46">
            <v>0.89305879488035078</v>
          </cell>
          <cell r="AI46">
            <v>0.90385222224943762</v>
          </cell>
          <cell r="AJ46">
            <v>0.99388707692908618</v>
          </cell>
          <cell r="AK46">
            <v>175.73336385506545</v>
          </cell>
          <cell r="AL46">
            <v>150.3380045063758</v>
          </cell>
          <cell r="AM46">
            <v>7.6997441556158813E-2</v>
          </cell>
          <cell r="AN46">
            <v>14.542852165576685</v>
          </cell>
          <cell r="AO46">
            <v>33.367181592349141</v>
          </cell>
          <cell r="AP46">
            <v>20.790666232713384</v>
          </cell>
          <cell r="AQ46">
            <v>12.39135928203534</v>
          </cell>
          <cell r="AR46">
            <v>75.940674823878382</v>
          </cell>
          <cell r="AS46">
            <v>13.586909660575532</v>
          </cell>
          <cell r="AT46">
            <v>78.223166759923174</v>
          </cell>
          <cell r="AU46">
            <v>199.4976054545896</v>
          </cell>
          <cell r="AV46">
            <v>0.39210078026589962</v>
          </cell>
          <cell r="AW46">
            <v>0.80287515859276082</v>
          </cell>
          <cell r="AX46">
            <v>60.214225712369412</v>
          </cell>
          <cell r="BF46">
            <v>177.495</v>
          </cell>
          <cell r="BG46">
            <v>610.52388888801181</v>
          </cell>
          <cell r="BH46">
            <v>1902.155277778076</v>
          </cell>
          <cell r="BI46">
            <v>105.44694444430553</v>
          </cell>
          <cell r="BJ46">
            <v>2795.6211111103935</v>
          </cell>
          <cell r="BK46">
            <v>1026.6388888894212</v>
          </cell>
          <cell r="BL46">
            <v>916.84888888888884</v>
          </cell>
          <cell r="BM46">
            <v>907.67055555570437</v>
          </cell>
          <cell r="BN46">
            <v>796.72833333333335</v>
          </cell>
          <cell r="BO46">
            <v>20.83305555560419</v>
          </cell>
          <cell r="BP46">
            <v>16.987500000000001</v>
          </cell>
          <cell r="BQ46">
            <v>25.818888888887855</v>
          </cell>
          <cell r="BR46">
            <v>22.826111111111111</v>
          </cell>
          <cell r="BS46">
            <v>13.200833333596172</v>
          </cell>
          <cell r="BT46">
            <v>17.257222222222222</v>
          </cell>
          <cell r="BU46">
            <v>59.115555555628767</v>
          </cell>
          <cell r="BV46">
            <v>63.049722222222222</v>
          </cell>
          <cell r="BW46">
            <v>235.99222222196789</v>
          </cell>
          <cell r="BX46">
            <v>102.85555555543036</v>
          </cell>
          <cell r="BY46">
            <v>133.13666666653756</v>
          </cell>
          <cell r="BZ46">
            <v>143.14750000000001</v>
          </cell>
          <cell r="CA46">
            <v>217.65166666662938</v>
          </cell>
          <cell r="CB46">
            <v>0</v>
          </cell>
          <cell r="CC46">
            <v>0</v>
          </cell>
          <cell r="CD46">
            <v>267.38972222224288</v>
          </cell>
          <cell r="CE46">
            <v>218.86916666666667</v>
          </cell>
          <cell r="CF46">
            <v>245.84500000017462</v>
          </cell>
          <cell r="CG46">
            <v>205.435</v>
          </cell>
          <cell r="CH46">
            <v>0.41944444444444445</v>
          </cell>
          <cell r="CI46">
            <v>0.31333333333333335</v>
          </cell>
          <cell r="CJ46">
            <v>2.2833333333333332</v>
          </cell>
          <cell r="CK46">
            <v>1.6163888888888889</v>
          </cell>
          <cell r="CL46">
            <v>18.841944444290515</v>
          </cell>
          <cell r="CM46">
            <v>11.504444444444443</v>
          </cell>
          <cell r="CN46">
            <v>0</v>
          </cell>
          <cell r="CO46">
            <v>1747.6725000002616</v>
          </cell>
          <cell r="CP46">
            <v>394.18805555555559</v>
          </cell>
          <cell r="CQ46">
            <v>0</v>
          </cell>
          <cell r="CR46">
            <v>33.417222222222222</v>
          </cell>
          <cell r="CS46">
            <v>34.630833333333328</v>
          </cell>
          <cell r="CT46">
            <v>0</v>
          </cell>
          <cell r="CU46">
            <v>46.917777777777779</v>
          </cell>
          <cell r="CV46">
            <v>37.999166666666667</v>
          </cell>
          <cell r="CW46">
            <v>37.585000000000001</v>
          </cell>
          <cell r="CX46">
            <v>93.892777777777781</v>
          </cell>
          <cell r="CY46">
            <v>25.616388888888892</v>
          </cell>
          <cell r="CZ46">
            <v>6.1202777777777779</v>
          </cell>
          <cell r="DA46">
            <v>9.5869444444444447</v>
          </cell>
          <cell r="DB46">
            <v>0.67611111111111111</v>
          </cell>
          <cell r="DC46">
            <v>4.8283333333333331</v>
          </cell>
          <cell r="DD46">
            <v>0.90638888888888891</v>
          </cell>
          <cell r="DE46">
            <v>13.204166666666667</v>
          </cell>
          <cell r="DF46">
            <v>0</v>
          </cell>
          <cell r="DG46">
            <v>0</v>
          </cell>
          <cell r="DH46">
            <v>25.373888888888889</v>
          </cell>
          <cell r="DI46">
            <v>35.377777777789163</v>
          </cell>
          <cell r="DJ46">
            <v>8.5516666666666659</v>
          </cell>
          <cell r="DK46">
            <v>20.054444444444442</v>
          </cell>
          <cell r="DL46">
            <v>0</v>
          </cell>
          <cell r="DM46">
            <v>0</v>
          </cell>
          <cell r="DN46">
            <v>244.18916666667806</v>
          </cell>
          <cell r="DO46">
            <v>828.92722222223358</v>
          </cell>
          <cell r="DP46">
            <v>2576.5997222224951</v>
          </cell>
          <cell r="DQ46">
            <v>112.58705527774838</v>
          </cell>
          <cell r="DR46">
            <v>4.2999999999999997E-2</v>
          </cell>
          <cell r="DS46">
            <v>2730.8906663881758</v>
          </cell>
          <cell r="DT46">
            <v>135.85277777777776</v>
          </cell>
          <cell r="DU46">
            <v>41.703888887932344</v>
          </cell>
          <cell r="DV46">
            <v>136.94999999999999</v>
          </cell>
          <cell r="DW46">
            <v>5.0148474153719036E-2</v>
          </cell>
          <cell r="DX46">
            <v>7846.28712</v>
          </cell>
          <cell r="DY46">
            <v>0</v>
          </cell>
          <cell r="DZ46">
            <v>0</v>
          </cell>
          <cell r="EA46">
            <v>0.30353731565480685</v>
          </cell>
          <cell r="EB46">
            <v>57.647400000000005</v>
          </cell>
          <cell r="EC46">
            <v>164438.46698170053</v>
          </cell>
          <cell r="ED46">
            <v>6048.1834077700178</v>
          </cell>
          <cell r="EE46">
            <v>328</v>
          </cell>
          <cell r="EF46">
            <v>7.6287601624266479</v>
          </cell>
          <cell r="EG46">
            <v>17.136388888753071</v>
          </cell>
          <cell r="EH46">
            <v>10.562318652723484</v>
          </cell>
          <cell r="EI46">
            <v>13.508511460463467</v>
          </cell>
          <cell r="EJ46">
            <v>19.072847682119203</v>
          </cell>
          <cell r="EK46">
            <v>16.204379562043798</v>
          </cell>
          <cell r="EL46">
            <v>14.170512007899818</v>
          </cell>
          <cell r="EM46">
            <v>288.08365968069319</v>
          </cell>
          <cell r="EN46">
            <v>697.15295750142752</v>
          </cell>
          <cell r="EO46">
            <v>165.11728441450117</v>
          </cell>
          <cell r="EP46">
            <v>-4411.7803190052718</v>
          </cell>
          <cell r="EQ46">
            <v>-1966.7210235314512</v>
          </cell>
          <cell r="ER46">
            <v>1074.6938085586894</v>
          </cell>
          <cell r="ES46">
            <v>-184.10265785580873</v>
          </cell>
          <cell r="ET46">
            <v>0.37740319568259362</v>
          </cell>
          <cell r="EU46">
            <v>311.49974910819162</v>
          </cell>
          <cell r="EV46">
            <v>29.20361111121899</v>
          </cell>
          <cell r="EW46">
            <v>2.6888888888888891</v>
          </cell>
        </row>
        <row r="47">
          <cell r="A47">
            <v>42175</v>
          </cell>
          <cell r="B47">
            <v>51</v>
          </cell>
          <cell r="C47" t="str">
            <v>Sat</v>
          </cell>
          <cell r="D47">
            <v>108177</v>
          </cell>
          <cell r="E47">
            <v>3167</v>
          </cell>
          <cell r="F47">
            <v>581</v>
          </cell>
          <cell r="G47">
            <v>6142</v>
          </cell>
          <cell r="H47">
            <v>10536</v>
          </cell>
          <cell r="I47">
            <v>6076</v>
          </cell>
          <cell r="J47">
            <v>950</v>
          </cell>
          <cell r="K47">
            <v>135629</v>
          </cell>
          <cell r="L47">
            <v>45</v>
          </cell>
          <cell r="M47">
            <v>135674</v>
          </cell>
          <cell r="N47">
            <v>1074</v>
          </cell>
          <cell r="O47">
            <v>1364</v>
          </cell>
          <cell r="P47">
            <v>46013</v>
          </cell>
          <cell r="Q47">
            <v>2473</v>
          </cell>
          <cell r="R47">
            <v>81</v>
          </cell>
          <cell r="S47">
            <v>96</v>
          </cell>
          <cell r="T47">
            <v>6</v>
          </cell>
          <cell r="U47">
            <v>2335</v>
          </cell>
          <cell r="V47">
            <v>15804</v>
          </cell>
          <cell r="W47">
            <v>2554</v>
          </cell>
          <cell r="X47">
            <v>2532</v>
          </cell>
          <cell r="Y47">
            <v>12</v>
          </cell>
          <cell r="Z47">
            <v>19</v>
          </cell>
          <cell r="AA47">
            <v>179</v>
          </cell>
          <cell r="AB47">
            <v>2742</v>
          </cell>
          <cell r="AC47">
            <v>50</v>
          </cell>
          <cell r="AD47">
            <v>1297</v>
          </cell>
          <cell r="AE47">
            <v>257</v>
          </cell>
          <cell r="AF47">
            <v>0</v>
          </cell>
          <cell r="AG47">
            <v>0</v>
          </cell>
          <cell r="AH47">
            <v>0.90059738903689956</v>
          </cell>
          <cell r="AI47">
            <v>0.84771449778284491</v>
          </cell>
          <cell r="AJ47">
            <v>0.99208133953652977</v>
          </cell>
          <cell r="AK47">
            <v>178.63542725982859</v>
          </cell>
          <cell r="AL47">
            <v>148.28707436984627</v>
          </cell>
          <cell r="AM47">
            <v>5.1803080462143054E-2</v>
          </cell>
          <cell r="AN47">
            <v>12.836338255718136</v>
          </cell>
          <cell r="AO47">
            <v>32.250310326483159</v>
          </cell>
          <cell r="AP47">
            <v>20.276185513316708</v>
          </cell>
          <cell r="AQ47">
            <v>13.134613214363048</v>
          </cell>
          <cell r="AR47">
            <v>53.104541895066561</v>
          </cell>
          <cell r="AS47">
            <v>13.54103793775198</v>
          </cell>
          <cell r="AT47">
            <v>80.557166926363834</v>
          </cell>
          <cell r="AU47">
            <v>191.94774929466834</v>
          </cell>
          <cell r="AV47">
            <v>0.4196827898341054</v>
          </cell>
          <cell r="AW47">
            <v>1.2916566399524341</v>
          </cell>
          <cell r="AX47">
            <v>99.762415681873875</v>
          </cell>
          <cell r="BF47">
            <v>33.5</v>
          </cell>
          <cell r="BG47">
            <v>491.21333333302033</v>
          </cell>
          <cell r="BH47">
            <v>1178.7827777782327</v>
          </cell>
          <cell r="BI47">
            <v>56.058611111081618</v>
          </cell>
          <cell r="BJ47">
            <v>1759.5547222223347</v>
          </cell>
          <cell r="BK47">
            <v>706.59333333359029</v>
          </cell>
          <cell r="BL47">
            <v>636.35611111111109</v>
          </cell>
          <cell r="BM47">
            <v>605.57416666658469</v>
          </cell>
          <cell r="BN47">
            <v>540.47638888888889</v>
          </cell>
          <cell r="BO47">
            <v>21.357222222222223</v>
          </cell>
          <cell r="BP47">
            <v>17.367777777777778</v>
          </cell>
          <cell r="BQ47">
            <v>3.1855555555035568</v>
          </cell>
          <cell r="BR47">
            <v>3.5975000000000001</v>
          </cell>
          <cell r="BS47">
            <v>14.050277778101414</v>
          </cell>
          <cell r="BT47">
            <v>12.650833333333335</v>
          </cell>
          <cell r="BU47">
            <v>62.426111111178372</v>
          </cell>
          <cell r="BV47">
            <v>62.263611111111111</v>
          </cell>
          <cell r="BW47">
            <v>106.26083333324331</v>
          </cell>
          <cell r="BX47">
            <v>42.294166666666669</v>
          </cell>
          <cell r="BY47">
            <v>63.966666666576643</v>
          </cell>
          <cell r="BZ47">
            <v>61.68805555555555</v>
          </cell>
          <cell r="CA47">
            <v>194.44805555500739</v>
          </cell>
          <cell r="CB47">
            <v>0</v>
          </cell>
          <cell r="CC47">
            <v>0</v>
          </cell>
          <cell r="CD47">
            <v>202.49555555526447</v>
          </cell>
          <cell r="CE47">
            <v>164.19583333333333</v>
          </cell>
          <cell r="CF47">
            <v>186.93083333319078</v>
          </cell>
          <cell r="CG47">
            <v>154.91361111111109</v>
          </cell>
          <cell r="CH47">
            <v>1.2372222222222222</v>
          </cell>
          <cell r="CI47">
            <v>0.70777777777777773</v>
          </cell>
          <cell r="CJ47">
            <v>1.4249999999107481</v>
          </cell>
          <cell r="CK47">
            <v>0.75527777777777783</v>
          </cell>
          <cell r="CL47">
            <v>12.902499999940758</v>
          </cell>
          <cell r="CM47">
            <v>7.8191666666666668</v>
          </cell>
          <cell r="CN47">
            <v>0</v>
          </cell>
          <cell r="CO47">
            <v>1209.7977777771055</v>
          </cell>
          <cell r="CP47">
            <v>180.03611111114344</v>
          </cell>
          <cell r="CQ47">
            <v>0</v>
          </cell>
          <cell r="CR47">
            <v>17.057500000000001</v>
          </cell>
          <cell r="CS47">
            <v>17.206944444444446</v>
          </cell>
          <cell r="CT47">
            <v>0</v>
          </cell>
          <cell r="CU47">
            <v>44.666944444444447</v>
          </cell>
          <cell r="CV47">
            <v>11.639722222222222</v>
          </cell>
          <cell r="CW47">
            <v>28.344166666666666</v>
          </cell>
          <cell r="CX47">
            <v>62.955833333333338</v>
          </cell>
          <cell r="CY47">
            <v>7.9166666666666661</v>
          </cell>
          <cell r="CZ47">
            <v>2.4730555555555553</v>
          </cell>
          <cell r="DA47">
            <v>6.1124999999999998</v>
          </cell>
          <cell r="DB47">
            <v>0</v>
          </cell>
          <cell r="DC47">
            <v>4.9505555556406682</v>
          </cell>
          <cell r="DD47">
            <v>3.151388888888889</v>
          </cell>
          <cell r="DE47">
            <v>0</v>
          </cell>
          <cell r="DF47">
            <v>4.7222222222222223E-3</v>
          </cell>
          <cell r="DG47">
            <v>0</v>
          </cell>
          <cell r="DH47">
            <v>16.818055555555556</v>
          </cell>
          <cell r="DI47">
            <v>29.601666666666407</v>
          </cell>
          <cell r="DJ47">
            <v>6.5541666666666671</v>
          </cell>
          <cell r="DK47">
            <v>10.943888888888889</v>
          </cell>
          <cell r="DL47">
            <v>0</v>
          </cell>
          <cell r="DM47">
            <v>0</v>
          </cell>
          <cell r="DN47">
            <v>151.48250000008485</v>
          </cell>
          <cell r="DO47">
            <v>450.4338888890062</v>
          </cell>
          <cell r="DP47">
            <v>1660.2316666661118</v>
          </cell>
          <cell r="DQ47">
            <v>72.396376666659464</v>
          </cell>
          <cell r="DR47">
            <v>4.299999999999999E-2</v>
          </cell>
          <cell r="DS47">
            <v>1756.0330433331592</v>
          </cell>
          <cell r="DT47">
            <v>82.352222222222224</v>
          </cell>
          <cell r="DU47">
            <v>23.405000000387762</v>
          </cell>
          <cell r="DV47">
            <v>70.37</v>
          </cell>
          <cell r="DW47">
            <v>4.0073277816247345E-2</v>
          </cell>
          <cell r="DX47">
            <v>6726.8206499999997</v>
          </cell>
          <cell r="DY47">
            <v>25.183333333333337</v>
          </cell>
          <cell r="DZ47">
            <v>0</v>
          </cell>
          <cell r="EA47">
            <v>0.25650649946428639</v>
          </cell>
          <cell r="EB47">
            <v>92.224600000000009</v>
          </cell>
          <cell r="EC47">
            <v>175186.09842010867</v>
          </cell>
          <cell r="ED47">
            <v>5413.4091583304416</v>
          </cell>
          <cell r="EE47">
            <v>208</v>
          </cell>
          <cell r="EF47">
            <v>6.7514423078041617</v>
          </cell>
          <cell r="EG47">
            <v>16.542777777472772</v>
          </cell>
          <cell r="EH47">
            <v>15.535480404625353</v>
          </cell>
          <cell r="EI47">
            <v>13.545116955033802</v>
          </cell>
          <cell r="EJ47">
            <v>9.6991468343062408</v>
          </cell>
          <cell r="EK47">
            <v>13.333333334168438</v>
          </cell>
          <cell r="EL47">
            <v>13.873280372084626</v>
          </cell>
          <cell r="EM47">
            <v>182.3857690995938</v>
          </cell>
          <cell r="EN47">
            <v>437.1443822678612</v>
          </cell>
          <cell r="EO47">
            <v>168.77553018216707</v>
          </cell>
          <cell r="EP47">
            <v>-849.40036248982119</v>
          </cell>
          <cell r="EQ47">
            <v>-287.98459414709532</v>
          </cell>
          <cell r="ER47">
            <v>775.44217760007518</v>
          </cell>
          <cell r="ES47">
            <v>191.69386241680661</v>
          </cell>
          <cell r="ET47">
            <v>1.7993013347260591</v>
          </cell>
          <cell r="EU47">
            <v>843.29506571966635</v>
          </cell>
          <cell r="EV47">
            <v>24.577499999945154</v>
          </cell>
          <cell r="EW47">
            <v>3.6919444444444443</v>
          </cell>
        </row>
        <row r="48">
          <cell r="A48">
            <v>42176</v>
          </cell>
          <cell r="B48">
            <v>51</v>
          </cell>
          <cell r="C48" t="str">
            <v>Sun</v>
          </cell>
          <cell r="D48">
            <v>35571</v>
          </cell>
          <cell r="E48">
            <v>1826</v>
          </cell>
          <cell r="F48">
            <v>499</v>
          </cell>
          <cell r="G48">
            <v>3354</v>
          </cell>
          <cell r="H48">
            <v>5576</v>
          </cell>
          <cell r="I48">
            <v>1653</v>
          </cell>
          <cell r="J48">
            <v>356</v>
          </cell>
          <cell r="K48">
            <v>48835</v>
          </cell>
          <cell r="L48">
            <v>46</v>
          </cell>
          <cell r="M48">
            <v>48881</v>
          </cell>
          <cell r="N48">
            <v>423</v>
          </cell>
          <cell r="O48">
            <v>856</v>
          </cell>
          <cell r="P48">
            <v>29177</v>
          </cell>
          <cell r="Q48">
            <v>1653</v>
          </cell>
          <cell r="R48">
            <v>48</v>
          </cell>
          <cell r="S48">
            <v>27</v>
          </cell>
          <cell r="T48">
            <v>0</v>
          </cell>
          <cell r="U48">
            <v>1536</v>
          </cell>
          <cell r="V48">
            <v>10762</v>
          </cell>
          <cell r="W48">
            <v>1701</v>
          </cell>
          <cell r="X48">
            <v>946</v>
          </cell>
          <cell r="Y48">
            <v>0</v>
          </cell>
          <cell r="Z48">
            <v>11</v>
          </cell>
          <cell r="AA48">
            <v>70</v>
          </cell>
          <cell r="AB48">
            <v>1027</v>
          </cell>
          <cell r="AC48">
            <v>29</v>
          </cell>
          <cell r="AD48">
            <v>756</v>
          </cell>
          <cell r="AE48">
            <v>172</v>
          </cell>
          <cell r="AF48">
            <v>0</v>
          </cell>
          <cell r="AG48">
            <v>0</v>
          </cell>
          <cell r="AH48">
            <v>0.91835589241716276</v>
          </cell>
          <cell r="AI48">
            <v>0.99617932307716728</v>
          </cell>
          <cell r="AJ48">
            <v>0.99133817958431458</v>
          </cell>
          <cell r="AK48">
            <v>183.55594162042431</v>
          </cell>
          <cell r="AL48">
            <v>162.55192878338281</v>
          </cell>
          <cell r="AM48">
            <v>4.1138527695300499E-2</v>
          </cell>
          <cell r="AN48">
            <v>16.922662947197153</v>
          </cell>
          <cell r="AO48">
            <v>44.059993423027983</v>
          </cell>
          <cell r="AP48">
            <v>24.265767934797797</v>
          </cell>
          <cell r="AQ48">
            <v>15.883959628575708</v>
          </cell>
          <cell r="AR48">
            <v>28.709582598471489</v>
          </cell>
          <cell r="AS48">
            <v>15.051784783895618</v>
          </cell>
          <cell r="AT48">
            <v>68.837330956888565</v>
          </cell>
          <cell r="AU48">
            <v>193.48022508108997</v>
          </cell>
          <cell r="AV48">
            <v>0.35578484017184692</v>
          </cell>
          <cell r="AW48">
            <v>0.71537525890557596</v>
          </cell>
          <cell r="AX48">
            <v>47.214308202927114</v>
          </cell>
          <cell r="BF48">
            <v>9.5</v>
          </cell>
          <cell r="BG48">
            <v>0</v>
          </cell>
          <cell r="BH48">
            <v>720.09638888868608</v>
          </cell>
          <cell r="BI48">
            <v>0</v>
          </cell>
          <cell r="BJ48">
            <v>729.59638888868608</v>
          </cell>
          <cell r="BK48">
            <v>252.40305555532944</v>
          </cell>
          <cell r="BL48">
            <v>231.79583333333329</v>
          </cell>
          <cell r="BM48">
            <v>193.78833333304644</v>
          </cell>
          <cell r="BN48">
            <v>181.81944444444446</v>
          </cell>
          <cell r="BO48">
            <v>11.233333333333333</v>
          </cell>
          <cell r="BP48">
            <v>9.4849999999999994</v>
          </cell>
          <cell r="BQ48">
            <v>1.6008333333012545</v>
          </cell>
          <cell r="BR48">
            <v>1.4147222222222222</v>
          </cell>
          <cell r="BS48">
            <v>7.4191666667595406</v>
          </cell>
          <cell r="BT48">
            <v>7.3525</v>
          </cell>
          <cell r="BU48">
            <v>38.361388888888889</v>
          </cell>
          <cell r="BV48">
            <v>31.724166666666665</v>
          </cell>
          <cell r="BW48">
            <v>50.583055555200104</v>
          </cell>
          <cell r="BX48">
            <v>19.428055555555556</v>
          </cell>
          <cell r="BY48">
            <v>31.154999999644545</v>
          </cell>
          <cell r="BZ48">
            <v>35.903333333333329</v>
          </cell>
          <cell r="CA48">
            <v>107.08916666722391</v>
          </cell>
          <cell r="CB48">
            <v>0</v>
          </cell>
          <cell r="CC48">
            <v>0</v>
          </cell>
          <cell r="CD48">
            <v>68.231111110412627</v>
          </cell>
          <cell r="CE48">
            <v>63.103055555555557</v>
          </cell>
          <cell r="CF48">
            <v>63.209999999295562</v>
          </cell>
          <cell r="CG48">
            <v>59.1875</v>
          </cell>
          <cell r="CH48">
            <v>0</v>
          </cell>
          <cell r="CI48">
            <v>0</v>
          </cell>
          <cell r="CJ48">
            <v>0.58916666666666662</v>
          </cell>
          <cell r="CK48">
            <v>0.87</v>
          </cell>
          <cell r="CL48">
            <v>4.4319444444503944</v>
          </cell>
          <cell r="CM48">
            <v>3.0455555555555556</v>
          </cell>
          <cell r="CN48">
            <v>0</v>
          </cell>
          <cell r="CO48">
            <v>478.30638888816611</v>
          </cell>
          <cell r="CP48">
            <v>85.459444444474201</v>
          </cell>
          <cell r="CQ48">
            <v>0</v>
          </cell>
          <cell r="CR48">
            <v>19.368333333333332</v>
          </cell>
          <cell r="CS48">
            <v>17.735000000076319</v>
          </cell>
          <cell r="CT48">
            <v>0</v>
          </cell>
          <cell r="CU48">
            <v>13.535</v>
          </cell>
          <cell r="CV48">
            <v>16.2075</v>
          </cell>
          <cell r="CW48">
            <v>12.559444444444445</v>
          </cell>
          <cell r="CX48">
            <v>25.881666666666668</v>
          </cell>
          <cell r="CY48">
            <v>0.83333333333333326</v>
          </cell>
          <cell r="CZ48">
            <v>0.68805555555555553</v>
          </cell>
          <cell r="DA48">
            <v>0</v>
          </cell>
          <cell r="DB48">
            <v>0</v>
          </cell>
          <cell r="DC48">
            <v>6.2463888888888892</v>
          </cell>
          <cell r="DD48">
            <v>0</v>
          </cell>
          <cell r="DE48">
            <v>0</v>
          </cell>
          <cell r="DF48">
            <v>1.1380555555555554</v>
          </cell>
          <cell r="DG48">
            <v>0</v>
          </cell>
          <cell r="DH48">
            <v>2.3436111111111111</v>
          </cell>
          <cell r="DI48">
            <v>12.496666666666666</v>
          </cell>
          <cell r="DJ48">
            <v>5.3224999999999998</v>
          </cell>
          <cell r="DK48">
            <v>0</v>
          </cell>
          <cell r="DL48">
            <v>0</v>
          </cell>
          <cell r="DM48">
            <v>0</v>
          </cell>
          <cell r="DN48">
            <v>54.950277777777778</v>
          </cell>
          <cell r="DO48">
            <v>219.81500000010607</v>
          </cell>
          <cell r="DP48">
            <v>698.12138888827212</v>
          </cell>
          <cell r="DQ48">
            <v>30.505322777769056</v>
          </cell>
          <cell r="DR48">
            <v>4.2999999999999997E-2</v>
          </cell>
          <cell r="DS48">
            <v>739.93143388867736</v>
          </cell>
          <cell r="DT48">
            <v>28.614722222222227</v>
          </cell>
          <cell r="DU48">
            <v>11.304722222636144</v>
          </cell>
          <cell r="DV48">
            <v>27.78</v>
          </cell>
          <cell r="DW48">
            <v>3.7544019253248136E-2</v>
          </cell>
          <cell r="DX48">
            <v>1157.2651000000001</v>
          </cell>
          <cell r="DY48">
            <v>117.7</v>
          </cell>
          <cell r="DZ48">
            <v>2118.6</v>
          </cell>
          <cell r="EA48">
            <v>0.29707482333177537</v>
          </cell>
          <cell r="EB48">
            <v>45.075000000000003</v>
          </cell>
          <cell r="EC48">
            <v>34935.3507686538</v>
          </cell>
          <cell r="ED48">
            <v>0</v>
          </cell>
          <cell r="EE48">
            <v>86</v>
          </cell>
          <cell r="EF48">
            <v>7.8870155041647507</v>
          </cell>
          <cell r="EG48">
            <v>8.8933333337071563</v>
          </cell>
          <cell r="EH48">
            <v>19.340329834269507</v>
          </cell>
          <cell r="EI48">
            <v>14.965986394724609</v>
          </cell>
          <cell r="EJ48">
            <v>0</v>
          </cell>
          <cell r="EK48">
            <v>18.67043847241867</v>
          </cell>
          <cell r="EL48">
            <v>15.794421811323202</v>
          </cell>
          <cell r="EM48">
            <v>311.7126496678809</v>
          </cell>
          <cell r="EN48">
            <v>452.07233516226182</v>
          </cell>
          <cell r="EO48">
            <v>145.35448693347621</v>
          </cell>
          <cell r="EP48">
            <v>255.87492040443874</v>
          </cell>
          <cell r="EQ48">
            <v>-292.54406444267784</v>
          </cell>
          <cell r="ER48">
            <v>-785.3673815578511</v>
          </cell>
          <cell r="ES48">
            <v>-157.23074424868048</v>
          </cell>
          <cell r="ET48">
            <v>0.12124653359599435</v>
          </cell>
          <cell r="EU48">
            <v>7.2617897056191438</v>
          </cell>
          <cell r="EV48">
            <v>2.738888888833527</v>
          </cell>
          <cell r="EW48">
            <v>2.1855555555555557</v>
          </cell>
        </row>
        <row r="49">
          <cell r="A49">
            <v>42177</v>
          </cell>
          <cell r="B49">
            <v>52</v>
          </cell>
          <cell r="C49" t="str">
            <v>Mon</v>
          </cell>
          <cell r="D49">
            <v>130228</v>
          </cell>
          <cell r="E49">
            <v>3531</v>
          </cell>
          <cell r="F49">
            <v>5474</v>
          </cell>
          <cell r="G49">
            <v>5654</v>
          </cell>
          <cell r="H49">
            <v>4663</v>
          </cell>
          <cell r="I49">
            <v>9097</v>
          </cell>
          <cell r="J49">
            <v>2957</v>
          </cell>
          <cell r="K49">
            <v>161604</v>
          </cell>
          <cell r="L49">
            <v>47</v>
          </cell>
          <cell r="M49">
            <v>161651</v>
          </cell>
          <cell r="N49">
            <v>1840</v>
          </cell>
          <cell r="O49">
            <v>2636</v>
          </cell>
          <cell r="P49">
            <v>161266</v>
          </cell>
          <cell r="Q49">
            <v>2122</v>
          </cell>
          <cell r="R49">
            <v>87</v>
          </cell>
          <cell r="S49">
            <v>161</v>
          </cell>
          <cell r="T49">
            <v>6</v>
          </cell>
          <cell r="U49">
            <v>2060</v>
          </cell>
          <cell r="V49">
            <v>9772</v>
          </cell>
          <cell r="W49">
            <v>2209</v>
          </cell>
          <cell r="X49">
            <v>2891</v>
          </cell>
          <cell r="Y49">
            <v>10</v>
          </cell>
          <cell r="Z49">
            <v>110</v>
          </cell>
          <cell r="AA49">
            <v>276</v>
          </cell>
          <cell r="AB49">
            <v>3287</v>
          </cell>
          <cell r="AC49">
            <v>55</v>
          </cell>
          <cell r="AD49">
            <v>2164</v>
          </cell>
          <cell r="AE49">
            <v>131</v>
          </cell>
          <cell r="AF49">
            <v>0</v>
          </cell>
          <cell r="AG49">
            <v>0</v>
          </cell>
          <cell r="AH49">
            <v>0.9288979526047082</v>
          </cell>
          <cell r="AI49">
            <v>0.87223268874492632</v>
          </cell>
          <cell r="AJ49">
            <v>0.98861414321427687</v>
          </cell>
          <cell r="AK49">
            <v>176.33134981894503</v>
          </cell>
          <cell r="AL49">
            <v>171.36155297923966</v>
          </cell>
          <cell r="AM49">
            <v>7.45897378777753E-2</v>
          </cell>
          <cell r="AN49">
            <v>13.67436632707104</v>
          </cell>
          <cell r="AO49">
            <v>31.406397378828743</v>
          </cell>
          <cell r="AP49">
            <v>19.88285287698621</v>
          </cell>
          <cell r="AQ49">
            <v>12.147559764758654</v>
          </cell>
          <cell r="AR49">
            <v>73.157084653689452</v>
          </cell>
          <cell r="AS49">
            <v>13.771320572069882</v>
          </cell>
          <cell r="AT49">
            <v>70.089484283484978</v>
          </cell>
          <cell r="AU49">
            <v>197.80487448269531</v>
          </cell>
          <cell r="AV49">
            <v>0.35433648673615808</v>
          </cell>
          <cell r="AW49">
            <v>0.69187304595473609</v>
          </cell>
          <cell r="AX49">
            <v>46.493791927719428</v>
          </cell>
          <cell r="BF49">
            <v>169.995</v>
          </cell>
          <cell r="BG49">
            <v>567.38944444461367</v>
          </cell>
          <cell r="BH49">
            <v>1602.3033333341195</v>
          </cell>
          <cell r="BI49">
            <v>82.156944444501875</v>
          </cell>
          <cell r="BJ49">
            <v>2421.8447222232348</v>
          </cell>
          <cell r="BK49">
            <v>816.98694444528314</v>
          </cell>
          <cell r="BL49">
            <v>758.89750000000004</v>
          </cell>
          <cell r="BM49">
            <v>738.54138888925081</v>
          </cell>
          <cell r="BN49">
            <v>684.27638888888896</v>
          </cell>
          <cell r="BO49">
            <v>20.605555555555558</v>
          </cell>
          <cell r="BP49">
            <v>18.250277777777775</v>
          </cell>
          <cell r="BQ49">
            <v>18.85361111111111</v>
          </cell>
          <cell r="BR49">
            <v>17.339722222222221</v>
          </cell>
          <cell r="BS49">
            <v>13.451388889207868</v>
          </cell>
          <cell r="BT49">
            <v>10.90111111111111</v>
          </cell>
          <cell r="BU49">
            <v>25.535000000157808</v>
          </cell>
          <cell r="BV49">
            <v>28.13</v>
          </cell>
          <cell r="BW49">
            <v>192.76944444449543</v>
          </cell>
          <cell r="BX49">
            <v>83.931944444444454</v>
          </cell>
          <cell r="BY49">
            <v>108.83750000005097</v>
          </cell>
          <cell r="BZ49">
            <v>114.13249999999999</v>
          </cell>
          <cell r="CA49">
            <v>181.84722222223931</v>
          </cell>
          <cell r="CB49">
            <v>0</v>
          </cell>
          <cell r="CC49">
            <v>0</v>
          </cell>
          <cell r="CD49">
            <v>238.68444444365667</v>
          </cell>
          <cell r="CE49">
            <v>188.98750000000001</v>
          </cell>
          <cell r="CF49">
            <v>219.85472222146652</v>
          </cell>
          <cell r="CG49">
            <v>175.03194444444446</v>
          </cell>
          <cell r="CH49">
            <v>0.58111111111111113</v>
          </cell>
          <cell r="CI49">
            <v>0.43361111111111111</v>
          </cell>
          <cell r="CJ49">
            <v>1.1780555555555556</v>
          </cell>
          <cell r="CK49">
            <v>0.94555555555555548</v>
          </cell>
          <cell r="CL49">
            <v>17.070555555523477</v>
          </cell>
          <cell r="CM49">
            <v>12.576388888888889</v>
          </cell>
          <cell r="CN49">
            <v>0</v>
          </cell>
          <cell r="CO49">
            <v>1430.2880555556744</v>
          </cell>
          <cell r="CP49">
            <v>299.27166666666665</v>
          </cell>
          <cell r="CQ49">
            <v>93.24694444434769</v>
          </cell>
          <cell r="CR49">
            <v>46.118611111111107</v>
          </cell>
          <cell r="CS49">
            <v>37.867777777777775</v>
          </cell>
          <cell r="CT49">
            <v>0</v>
          </cell>
          <cell r="CU49">
            <v>40.145000000000003</v>
          </cell>
          <cell r="CV49">
            <v>48.038611111111109</v>
          </cell>
          <cell r="CW49">
            <v>45.785555555610138</v>
          </cell>
          <cell r="CX49">
            <v>85.154444444444451</v>
          </cell>
          <cell r="CY49">
            <v>21.056666666666668</v>
          </cell>
          <cell r="CZ49">
            <v>6.7552777778295185</v>
          </cell>
          <cell r="DA49">
            <v>7.7919444444444448</v>
          </cell>
          <cell r="DB49">
            <v>0</v>
          </cell>
          <cell r="DC49">
            <v>2.4047222223231155</v>
          </cell>
          <cell r="DD49">
            <v>5.7716666666666665</v>
          </cell>
          <cell r="DE49">
            <v>8.4730555555555558</v>
          </cell>
          <cell r="DF49">
            <v>0</v>
          </cell>
          <cell r="DG49">
            <v>0</v>
          </cell>
          <cell r="DH49">
            <v>39.831666666666663</v>
          </cell>
          <cell r="DI49">
            <v>35.094999999999999</v>
          </cell>
          <cell r="DJ49">
            <v>4.8127777777777778</v>
          </cell>
          <cell r="DK49">
            <v>16.76972222219635</v>
          </cell>
          <cell r="DL49">
            <v>0</v>
          </cell>
          <cell r="DM49">
            <v>0</v>
          </cell>
          <cell r="DN49">
            <v>233.91694444457124</v>
          </cell>
          <cell r="DO49">
            <v>844.39111111119564</v>
          </cell>
          <cell r="DP49">
            <v>2274.6791666668701</v>
          </cell>
          <cell r="DQ49">
            <v>99.144287777808188</v>
          </cell>
          <cell r="DR49">
            <v>4.2999999999999997E-2</v>
          </cell>
          <cell r="DS49">
            <v>2404.8253988896267</v>
          </cell>
          <cell r="DT49">
            <v>116.22027777777778</v>
          </cell>
          <cell r="DU49">
            <v>31.001944444948336</v>
          </cell>
          <cell r="DV49">
            <v>162.21</v>
          </cell>
          <cell r="DW49">
            <v>6.7451882400650268E-2</v>
          </cell>
          <cell r="DX49">
            <v>7012.8785399999997</v>
          </cell>
          <cell r="DY49">
            <v>0</v>
          </cell>
          <cell r="DZ49">
            <v>0</v>
          </cell>
          <cell r="EA49">
            <v>0.3511236664005104</v>
          </cell>
          <cell r="EB49">
            <v>44.0212</v>
          </cell>
          <cell r="EC49">
            <v>111809.45171846918</v>
          </cell>
          <cell r="ED49">
            <v>3556.8837044469478</v>
          </cell>
          <cell r="EE49">
            <v>292</v>
          </cell>
          <cell r="EF49">
            <v>6.3702625571811655</v>
          </cell>
          <cell r="EG49">
            <v>15.628333333261414</v>
          </cell>
          <cell r="EH49">
            <v>8.3822117948556798</v>
          </cell>
          <cell r="EI49">
            <v>13.149592470830832</v>
          </cell>
          <cell r="EJ49">
            <v>17.208413001912046</v>
          </cell>
          <cell r="EK49">
            <v>93.374204197123319</v>
          </cell>
          <cell r="EL49">
            <v>16.168190841960932</v>
          </cell>
          <cell r="EM49">
            <v>290.34225686208066</v>
          </cell>
          <cell r="EN49">
            <v>420.32834278817404</v>
          </cell>
          <cell r="EO49">
            <v>182.61210103666272</v>
          </cell>
          <cell r="EP49">
            <v>-2548.9567233175562</v>
          </cell>
          <cell r="EQ49">
            <v>-899.28239147460749</v>
          </cell>
          <cell r="ER49">
            <v>837.30467387916713</v>
          </cell>
          <cell r="ES49">
            <v>-484.1912311900183</v>
          </cell>
          <cell r="ET49">
            <v>-0.13792961816174887</v>
          </cell>
          <cell r="EU49">
            <v>-148.67435083467586</v>
          </cell>
          <cell r="EV49">
            <v>4.2608333334559578</v>
          </cell>
          <cell r="EW49">
            <v>5.2152777778494377</v>
          </cell>
        </row>
        <row r="50">
          <cell r="A50">
            <v>42178</v>
          </cell>
          <cell r="B50">
            <v>52</v>
          </cell>
          <cell r="C50" t="str">
            <v>Tue</v>
          </cell>
          <cell r="D50">
            <v>118062</v>
          </cell>
          <cell r="E50">
            <v>4141</v>
          </cell>
          <cell r="F50">
            <v>3509</v>
          </cell>
          <cell r="G50">
            <v>5868</v>
          </cell>
          <cell r="H50">
            <v>6840</v>
          </cell>
          <cell r="I50">
            <v>15335</v>
          </cell>
          <cell r="J50">
            <v>467</v>
          </cell>
          <cell r="K50">
            <v>154222</v>
          </cell>
          <cell r="L50">
            <v>48</v>
          </cell>
          <cell r="M50">
            <v>154270</v>
          </cell>
          <cell r="N50">
            <v>2472</v>
          </cell>
          <cell r="O50">
            <v>3218</v>
          </cell>
          <cell r="P50">
            <v>164306</v>
          </cell>
          <cell r="Q50">
            <v>2569</v>
          </cell>
          <cell r="R50">
            <v>90</v>
          </cell>
          <cell r="S50">
            <v>134</v>
          </cell>
          <cell r="T50">
            <v>3</v>
          </cell>
          <cell r="U50">
            <v>2473</v>
          </cell>
          <cell r="V50">
            <v>11638</v>
          </cell>
          <cell r="W50">
            <v>2659</v>
          </cell>
          <cell r="X50">
            <v>2642</v>
          </cell>
          <cell r="Y50">
            <v>6</v>
          </cell>
          <cell r="Z50">
            <v>27</v>
          </cell>
          <cell r="AA50">
            <v>306</v>
          </cell>
          <cell r="AB50">
            <v>2981</v>
          </cell>
          <cell r="AC50">
            <v>56</v>
          </cell>
          <cell r="AD50">
            <v>2934</v>
          </cell>
          <cell r="AE50">
            <v>145</v>
          </cell>
          <cell r="AF50">
            <v>0</v>
          </cell>
          <cell r="AG50">
            <v>0</v>
          </cell>
          <cell r="AH50">
            <v>0.92031994889622137</v>
          </cell>
          <cell r="AI50">
            <v>0.97330604357121919</v>
          </cell>
          <cell r="AJ50">
            <v>0.98397115845988248</v>
          </cell>
          <cell r="AK50">
            <v>184.07193398368091</v>
          </cell>
          <cell r="AL50">
            <v>173.1026474692643</v>
          </cell>
          <cell r="AM50">
            <v>0.10246268366380931</v>
          </cell>
          <cell r="AN50">
            <v>13.497409990496136</v>
          </cell>
          <cell r="AO50">
            <v>30.88958748291083</v>
          </cell>
          <cell r="AP50">
            <v>21.856602774153416</v>
          </cell>
          <cell r="AQ50">
            <v>11.488966396309715</v>
          </cell>
          <cell r="AR50">
            <v>58</v>
          </cell>
          <cell r="AS50">
            <v>14.441935388402944</v>
          </cell>
          <cell r="AT50">
            <v>66.785000105873294</v>
          </cell>
          <cell r="AU50">
            <v>205.72030742490654</v>
          </cell>
          <cell r="AV50">
            <v>0.3246398031475411</v>
          </cell>
          <cell r="AW50">
            <v>0.73828151516171048</v>
          </cell>
          <cell r="AX50">
            <v>47.273375904351987</v>
          </cell>
          <cell r="BF50">
            <v>187.96027777777778</v>
          </cell>
          <cell r="BG50">
            <v>437.74166666706066</v>
          </cell>
          <cell r="BH50">
            <v>1765.7836111099875</v>
          </cell>
          <cell r="BI50">
            <v>24.04583333339361</v>
          </cell>
          <cell r="BJ50">
            <v>2415.5313888882192</v>
          </cell>
          <cell r="BK50">
            <v>749.66833333308716</v>
          </cell>
          <cell r="BL50">
            <v>689.93472222222226</v>
          </cell>
          <cell r="BM50">
            <v>641.39055555567154</v>
          </cell>
          <cell r="BN50">
            <v>596.61388888888894</v>
          </cell>
          <cell r="BO50">
            <v>23.922222222137108</v>
          </cell>
          <cell r="BP50">
            <v>18.712777777777781</v>
          </cell>
          <cell r="BQ50">
            <v>14.473333333181735</v>
          </cell>
          <cell r="BR50">
            <v>12.429166666666667</v>
          </cell>
          <cell r="BS50">
            <v>12.403888888821367</v>
          </cell>
          <cell r="BT50">
            <v>11.360833333333332</v>
          </cell>
          <cell r="BU50">
            <v>57.478333333275387</v>
          </cell>
          <cell r="BV50">
            <v>50.818055555555553</v>
          </cell>
          <cell r="BW50">
            <v>238.4161111106408</v>
          </cell>
          <cell r="BX50">
            <v>104.17749999996947</v>
          </cell>
          <cell r="BY50">
            <v>134.23861111067131</v>
          </cell>
          <cell r="BZ50">
            <v>149.51833333333335</v>
          </cell>
          <cell r="CA50">
            <v>231.43944444419972</v>
          </cell>
          <cell r="CB50">
            <v>0</v>
          </cell>
          <cell r="CC50">
            <v>0</v>
          </cell>
          <cell r="CD50">
            <v>206.41277777726248</v>
          </cell>
          <cell r="CE50">
            <v>182.03972222222222</v>
          </cell>
          <cell r="CF50">
            <v>184.61999999934366</v>
          </cell>
          <cell r="CG50">
            <v>166.14833333333334</v>
          </cell>
          <cell r="CH50">
            <v>0.16666666666666666</v>
          </cell>
          <cell r="CI50">
            <v>0.27527777777777779</v>
          </cell>
          <cell r="CJ50">
            <v>2.0049999999999999</v>
          </cell>
          <cell r="CK50">
            <v>1.4147222222222222</v>
          </cell>
          <cell r="CL50">
            <v>19.621111111252102</v>
          </cell>
          <cell r="CM50">
            <v>14.201388888888891</v>
          </cell>
          <cell r="CN50">
            <v>0</v>
          </cell>
          <cell r="CO50">
            <v>1425.9366666651899</v>
          </cell>
          <cell r="CP50">
            <v>343.07222222210169</v>
          </cell>
          <cell r="CQ50">
            <v>29.673888888924591</v>
          </cell>
          <cell r="CR50">
            <v>44.633055555555558</v>
          </cell>
          <cell r="CS50">
            <v>41.407499999999999</v>
          </cell>
          <cell r="CT50">
            <v>0</v>
          </cell>
          <cell r="CU50">
            <v>51.981666666666669</v>
          </cell>
          <cell r="CV50">
            <v>54.012222222222221</v>
          </cell>
          <cell r="CW50">
            <v>44.935277777777785</v>
          </cell>
          <cell r="CX50">
            <v>87.486944444444433</v>
          </cell>
          <cell r="CY50">
            <v>21.966666666666665</v>
          </cell>
          <cell r="CZ50">
            <v>5.4516666666534732</v>
          </cell>
          <cell r="DA50">
            <v>5.2302777777777782</v>
          </cell>
          <cell r="DB50">
            <v>0</v>
          </cell>
          <cell r="DC50">
            <v>9.3980555555555547</v>
          </cell>
          <cell r="DD50">
            <v>0.50861111108524104</v>
          </cell>
          <cell r="DE50">
            <v>7.8638888888888889</v>
          </cell>
          <cell r="DF50">
            <v>0</v>
          </cell>
          <cell r="DG50">
            <v>0</v>
          </cell>
          <cell r="DH50">
            <v>36.971388888888889</v>
          </cell>
          <cell r="DI50">
            <v>39.158611111111107</v>
          </cell>
          <cell r="DJ50">
            <v>10.617777777777778</v>
          </cell>
          <cell r="DK50">
            <v>8.343055555555555</v>
          </cell>
          <cell r="DL50">
            <v>0</v>
          </cell>
          <cell r="DM50">
            <v>0</v>
          </cell>
          <cell r="DN50">
            <v>232.99694444440541</v>
          </cell>
          <cell r="DO50">
            <v>842.71277777765386</v>
          </cell>
          <cell r="DP50">
            <v>2268.6494444428436</v>
          </cell>
          <cell r="DQ50">
            <v>99.296937777751097</v>
          </cell>
          <cell r="DR50">
            <v>4.3000000000000003E-2</v>
          </cell>
          <cell r="DS50">
            <v>2408.5280488882418</v>
          </cell>
          <cell r="DT50">
            <v>113.87972222222223</v>
          </cell>
          <cell r="DU50">
            <v>40.58166666764712</v>
          </cell>
          <cell r="DV50">
            <v>182.61</v>
          </cell>
          <cell r="DW50">
            <v>7.5818091503767782E-2</v>
          </cell>
          <cell r="DX50">
            <v>7870.3023200000007</v>
          </cell>
          <cell r="DY50">
            <v>0</v>
          </cell>
          <cell r="DZ50">
            <v>0</v>
          </cell>
          <cell r="EA50">
            <v>0.34988705162335298</v>
          </cell>
          <cell r="EB50">
            <v>44.96</v>
          </cell>
          <cell r="EC50">
            <v>113859.25183126931</v>
          </cell>
          <cell r="ED50">
            <v>1047.1719958359583</v>
          </cell>
          <cell r="EE50">
            <v>285</v>
          </cell>
          <cell r="EF50">
            <v>8.5435087721362351</v>
          </cell>
          <cell r="EG50">
            <v>13.886944444305005</v>
          </cell>
          <cell r="EH50">
            <v>10.441461804757495</v>
          </cell>
          <cell r="EI50">
            <v>14.310475571494923</v>
          </cell>
          <cell r="EJ50">
            <v>36</v>
          </cell>
          <cell r="EK50">
            <v>13.466334164588529</v>
          </cell>
          <cell r="EL50">
            <v>15.595447080696589</v>
          </cell>
          <cell r="EM50">
            <v>242.44587747835706</v>
          </cell>
          <cell r="EN50">
            <v>473.07743987358344</v>
          </cell>
          <cell r="EO50">
            <v>119.00136283249159</v>
          </cell>
          <cell r="EP50">
            <v>-3628.6276002202326</v>
          </cell>
          <cell r="EQ50">
            <v>-702.74956487553402</v>
          </cell>
          <cell r="ER50">
            <v>1462.1716085485882</v>
          </cell>
          <cell r="ES50">
            <v>-777.50842555419615</v>
          </cell>
          <cell r="ET50">
            <v>2.9271033803226598E-2</v>
          </cell>
          <cell r="EU50">
            <v>-19.977930291889507</v>
          </cell>
          <cell r="EV50">
            <v>22.817500000049929</v>
          </cell>
          <cell r="EW50">
            <v>15.288055555533823</v>
          </cell>
        </row>
        <row r="51">
          <cell r="A51">
            <v>42179</v>
          </cell>
          <cell r="B51">
            <v>52</v>
          </cell>
          <cell r="C51" t="str">
            <v>Wed</v>
          </cell>
          <cell r="D51">
            <v>111385</v>
          </cell>
          <cell r="E51">
            <v>3254</v>
          </cell>
          <cell r="F51">
            <v>3351</v>
          </cell>
          <cell r="G51">
            <v>6885</v>
          </cell>
          <cell r="H51">
            <v>7759</v>
          </cell>
          <cell r="I51">
            <v>9602</v>
          </cell>
          <cell r="J51">
            <v>409</v>
          </cell>
          <cell r="K51">
            <v>142645</v>
          </cell>
          <cell r="L51">
            <v>49</v>
          </cell>
          <cell r="M51">
            <v>142694</v>
          </cell>
          <cell r="N51">
            <v>1070</v>
          </cell>
          <cell r="O51">
            <v>3237</v>
          </cell>
          <cell r="P51">
            <v>176352</v>
          </cell>
          <cell r="Q51">
            <v>2360</v>
          </cell>
          <cell r="R51">
            <v>68</v>
          </cell>
          <cell r="S51">
            <v>140</v>
          </cell>
          <cell r="T51">
            <v>3</v>
          </cell>
          <cell r="U51">
            <v>2231</v>
          </cell>
          <cell r="V51">
            <v>14445</v>
          </cell>
          <cell r="W51">
            <v>2428</v>
          </cell>
          <cell r="X51">
            <v>2637</v>
          </cell>
          <cell r="Y51">
            <v>0</v>
          </cell>
          <cell r="Z51">
            <v>23</v>
          </cell>
          <cell r="AA51">
            <v>181</v>
          </cell>
          <cell r="AB51">
            <v>2841</v>
          </cell>
          <cell r="AC51">
            <v>42</v>
          </cell>
          <cell r="AD51">
            <v>2745</v>
          </cell>
          <cell r="AE51">
            <v>158</v>
          </cell>
          <cell r="AF51">
            <v>0</v>
          </cell>
          <cell r="AG51">
            <v>0</v>
          </cell>
          <cell r="AH51">
            <v>0.90354102020133409</v>
          </cell>
          <cell r="AI51">
            <v>0.93733900035583462</v>
          </cell>
          <cell r="AJ51">
            <v>0.9924988608083003</v>
          </cell>
          <cell r="AK51">
            <v>166.99977552114453</v>
          </cell>
          <cell r="AL51">
            <v>163.24642205158932</v>
          </cell>
          <cell r="AM51">
            <v>7.0181219110378917E-2</v>
          </cell>
          <cell r="AN51">
            <v>14.422848429659597</v>
          </cell>
          <cell r="AO51">
            <v>34.066014376880062</v>
          </cell>
          <cell r="AP51">
            <v>21.210969947954272</v>
          </cell>
          <cell r="AQ51">
            <v>12.276283800561391</v>
          </cell>
          <cell r="AR51">
            <v>58.75</v>
          </cell>
          <cell r="AS51">
            <v>13.787580985654198</v>
          </cell>
          <cell r="AT51">
            <v>59.427603037375121</v>
          </cell>
          <cell r="AU51">
            <v>185.84981661917342</v>
          </cell>
          <cell r="AV51">
            <v>0.31976142951568676</v>
          </cell>
          <cell r="AW51">
            <v>0.7815981526117306</v>
          </cell>
          <cell r="AX51">
            <v>44.533561599382232</v>
          </cell>
          <cell r="BF51">
            <v>202.47527777777779</v>
          </cell>
          <cell r="BG51">
            <v>432.36444444444959</v>
          </cell>
          <cell r="BH51">
            <v>1864.0655555556464</v>
          </cell>
          <cell r="BI51">
            <v>6.0033333333703274</v>
          </cell>
          <cell r="BJ51">
            <v>2504.9086111112442</v>
          </cell>
          <cell r="BK51">
            <v>767.52833333322678</v>
          </cell>
          <cell r="BL51">
            <v>693.49333333333334</v>
          </cell>
          <cell r="BM51">
            <v>666.97694444443778</v>
          </cell>
          <cell r="BN51">
            <v>591.70638888888891</v>
          </cell>
          <cell r="BO51">
            <v>19.933055555555558</v>
          </cell>
          <cell r="BP51">
            <v>17.567499999999999</v>
          </cell>
          <cell r="BQ51">
            <v>13.663333333333334</v>
          </cell>
          <cell r="BR51">
            <v>12.750833333333333</v>
          </cell>
          <cell r="BS51">
            <v>11.239722222122364</v>
          </cell>
          <cell r="BT51">
            <v>13.411111111111111</v>
          </cell>
          <cell r="BU51">
            <v>55.715277777777779</v>
          </cell>
          <cell r="BV51">
            <v>58.057499999999997</v>
          </cell>
          <cell r="BW51">
            <v>224.43555555526271</v>
          </cell>
          <cell r="BX51">
            <v>95.021388888888879</v>
          </cell>
          <cell r="BY51">
            <v>129.4141666663738</v>
          </cell>
          <cell r="BZ51">
            <v>144.41777777777779</v>
          </cell>
          <cell r="CA51">
            <v>197.77972222253189</v>
          </cell>
          <cell r="CB51">
            <v>0</v>
          </cell>
          <cell r="CC51">
            <v>0</v>
          </cell>
          <cell r="CD51">
            <v>206.05500000007427</v>
          </cell>
          <cell r="CE51">
            <v>170.03055555555554</v>
          </cell>
          <cell r="CF51">
            <v>191.08583333333672</v>
          </cell>
          <cell r="CG51">
            <v>161.2427777777778</v>
          </cell>
          <cell r="CH51">
            <v>0</v>
          </cell>
          <cell r="CI51">
            <v>0</v>
          </cell>
          <cell r="CJ51">
            <v>1.0316666666666667</v>
          </cell>
          <cell r="CK51">
            <v>0.77222222222222214</v>
          </cell>
          <cell r="CL51">
            <v>13.937500000070884</v>
          </cell>
          <cell r="CM51">
            <v>8.0155555555555544</v>
          </cell>
          <cell r="CN51">
            <v>0</v>
          </cell>
          <cell r="CO51">
            <v>1395.7986111110956</v>
          </cell>
          <cell r="CP51">
            <v>384.00444444444446</v>
          </cell>
          <cell r="CQ51">
            <v>78.019166666678046</v>
          </cell>
          <cell r="CR51">
            <v>51.147500000000001</v>
          </cell>
          <cell r="CS51">
            <v>48.486111111111114</v>
          </cell>
          <cell r="CT51">
            <v>0</v>
          </cell>
          <cell r="CU51">
            <v>47.005555555555553</v>
          </cell>
          <cell r="CV51">
            <v>58.608611111111109</v>
          </cell>
          <cell r="CW51">
            <v>38.341944444444444</v>
          </cell>
          <cell r="CX51">
            <v>84.956666666666678</v>
          </cell>
          <cell r="CY51">
            <v>23.416666666666664</v>
          </cell>
          <cell r="CZ51">
            <v>8.3827777776962868</v>
          </cell>
          <cell r="DA51">
            <v>6.0841666666666665</v>
          </cell>
          <cell r="DB51">
            <v>0</v>
          </cell>
          <cell r="DC51">
            <v>3.0905555555555555</v>
          </cell>
          <cell r="DD51">
            <v>9.5655555555555551</v>
          </cell>
          <cell r="DE51">
            <v>7.6402777777777775</v>
          </cell>
          <cell r="DF51">
            <v>0.30527777777777776</v>
          </cell>
          <cell r="DG51">
            <v>0</v>
          </cell>
          <cell r="DH51">
            <v>37.285555555555554</v>
          </cell>
          <cell r="DI51">
            <v>36.32611111112508</v>
          </cell>
          <cell r="DJ51">
            <v>16.335277777797955</v>
          </cell>
          <cell r="DK51">
            <v>9.6963888888526704</v>
          </cell>
          <cell r="DL51">
            <v>0</v>
          </cell>
          <cell r="DM51">
            <v>0</v>
          </cell>
          <cell r="DN51">
            <v>243.08527777769419</v>
          </cell>
          <cell r="DO51">
            <v>948.69861111103899</v>
          </cell>
          <cell r="DP51">
            <v>2344.4972222221345</v>
          </cell>
          <cell r="DQ51">
            <v>103.21356888889461</v>
          </cell>
          <cell r="DR51">
            <v>4.3000000000000003E-2</v>
          </cell>
          <cell r="DS51">
            <v>2503.5291244445834</v>
          </cell>
          <cell r="DT51">
            <v>115.04527777777778</v>
          </cell>
          <cell r="DU51">
            <v>55.818333333553966</v>
          </cell>
          <cell r="DV51">
            <v>90.29</v>
          </cell>
          <cell r="DW51">
            <v>3.6065088725513089E-2</v>
          </cell>
          <cell r="DX51">
            <v>3869.5699100000002</v>
          </cell>
          <cell r="DY51">
            <v>0</v>
          </cell>
          <cell r="DZ51">
            <v>0</v>
          </cell>
          <cell r="EA51">
            <v>0.37894450751457148</v>
          </cell>
          <cell r="EB51">
            <v>44.956200000000003</v>
          </cell>
          <cell r="EC51">
            <v>111491.06847930032</v>
          </cell>
          <cell r="ED51">
            <v>246.14267000151679</v>
          </cell>
          <cell r="EE51">
            <v>282</v>
          </cell>
          <cell r="EF51">
            <v>11.876241134798716</v>
          </cell>
          <cell r="EG51">
            <v>14.960000000190663</v>
          </cell>
          <cell r="EH51">
            <v>10.561497326068604</v>
          </cell>
          <cell r="EI51">
            <v>13.800081115379841</v>
          </cell>
          <cell r="EJ51">
            <v>0</v>
          </cell>
          <cell r="EK51">
            <v>22.294022617124394</v>
          </cell>
          <cell r="EL51">
            <v>12.986547085135747</v>
          </cell>
          <cell r="EM51">
            <v>245.25494022932421</v>
          </cell>
          <cell r="EN51">
            <v>612.55962237649726</v>
          </cell>
          <cell r="EO51">
            <v>139.26162283435124</v>
          </cell>
          <cell r="EP51">
            <v>373.37061717671429</v>
          </cell>
          <cell r="EQ51">
            <v>-1471.2177276819334</v>
          </cell>
          <cell r="ER51">
            <v>666.53240293893384</v>
          </cell>
          <cell r="ES51">
            <v>-269.33331413692667</v>
          </cell>
          <cell r="ET51">
            <v>1.7299047243090504E-2</v>
          </cell>
          <cell r="EU51">
            <v>92.601617819799799</v>
          </cell>
          <cell r="EV51">
            <v>24.138055555555557</v>
          </cell>
          <cell r="EW51">
            <v>4.9711111111364641</v>
          </cell>
        </row>
        <row r="52">
          <cell r="A52">
            <v>42180</v>
          </cell>
          <cell r="B52">
            <v>52</v>
          </cell>
          <cell r="C52" t="str">
            <v>Thu</v>
          </cell>
          <cell r="D52">
            <v>114738</v>
          </cell>
          <cell r="E52">
            <v>2526</v>
          </cell>
          <cell r="F52">
            <v>4406</v>
          </cell>
          <cell r="G52">
            <v>8162</v>
          </cell>
          <cell r="H52">
            <v>8196</v>
          </cell>
          <cell r="I52">
            <v>9520</v>
          </cell>
          <cell r="J52">
            <v>2140</v>
          </cell>
          <cell r="K52">
            <v>149688</v>
          </cell>
          <cell r="L52">
            <v>50</v>
          </cell>
          <cell r="M52">
            <v>149738</v>
          </cell>
          <cell r="N52">
            <v>1907</v>
          </cell>
          <cell r="O52">
            <v>3658</v>
          </cell>
          <cell r="P52">
            <v>221500</v>
          </cell>
          <cell r="Q52">
            <v>2636</v>
          </cell>
          <cell r="R52">
            <v>48</v>
          </cell>
          <cell r="S52">
            <v>156</v>
          </cell>
          <cell r="T52">
            <v>12</v>
          </cell>
          <cell r="U52">
            <v>2412</v>
          </cell>
          <cell r="V52">
            <v>15861</v>
          </cell>
          <cell r="W52">
            <v>2684</v>
          </cell>
          <cell r="X52">
            <v>2898</v>
          </cell>
          <cell r="Y52">
            <v>7</v>
          </cell>
          <cell r="Z52">
            <v>18</v>
          </cell>
          <cell r="AA52">
            <v>200</v>
          </cell>
          <cell r="AB52">
            <v>3123</v>
          </cell>
          <cell r="AC52">
            <v>56</v>
          </cell>
          <cell r="AD52">
            <v>3360</v>
          </cell>
          <cell r="AE52">
            <v>315</v>
          </cell>
          <cell r="AF52">
            <v>0</v>
          </cell>
          <cell r="AG52">
            <v>0</v>
          </cell>
          <cell r="AH52">
            <v>0.88714271007273382</v>
          </cell>
          <cell r="AI52">
            <v>0.91725675503982418</v>
          </cell>
          <cell r="AJ52">
            <v>0.98726016781572334</v>
          </cell>
          <cell r="AK52">
            <v>163.88853620446582</v>
          </cell>
          <cell r="AL52">
            <v>149.72832350907237</v>
          </cell>
          <cell r="AM52">
            <v>7.7895355673133451E-2</v>
          </cell>
          <cell r="AN52">
            <v>13.309777159665359</v>
          </cell>
          <cell r="AO52">
            <v>35.199495347736949</v>
          </cell>
          <cell r="AP52">
            <v>19.65905452557335</v>
          </cell>
          <cell r="AQ52">
            <v>11.823238762739514</v>
          </cell>
          <cell r="AR52">
            <v>55.770491803278688</v>
          </cell>
          <cell r="AS52">
            <v>13.732888550639322</v>
          </cell>
          <cell r="AT52">
            <v>59.948517036296565</v>
          </cell>
          <cell r="AU52">
            <v>186.16379664742152</v>
          </cell>
          <cell r="AV52">
            <v>0.32202027524091587</v>
          </cell>
          <cell r="AW52">
            <v>0.75279555268797327</v>
          </cell>
          <cell r="AX52">
            <v>43.268434338603321</v>
          </cell>
          <cell r="BF52">
            <v>201.995</v>
          </cell>
          <cell r="BG52">
            <v>448.75027777778377</v>
          </cell>
          <cell r="BH52">
            <v>1959.6675000013433</v>
          </cell>
          <cell r="BI52">
            <v>11.969444444436684</v>
          </cell>
          <cell r="BJ52">
            <v>2622.382222223564</v>
          </cell>
          <cell r="BK52">
            <v>804.06611111126188</v>
          </cell>
          <cell r="BL52">
            <v>713.32138888888881</v>
          </cell>
          <cell r="BM52">
            <v>700.0977777777814</v>
          </cell>
          <cell r="BN52">
            <v>616.90194444444433</v>
          </cell>
          <cell r="BO52">
            <v>16.870555555555555</v>
          </cell>
          <cell r="BP52">
            <v>14.048611111111111</v>
          </cell>
          <cell r="BQ52">
            <v>20.828333333219764</v>
          </cell>
          <cell r="BR52">
            <v>15.414166666666667</v>
          </cell>
          <cell r="BS52">
            <v>15.453611111320917</v>
          </cell>
          <cell r="BT52">
            <v>15.104166666666666</v>
          </cell>
          <cell r="BU52">
            <v>50.815833333384298</v>
          </cell>
          <cell r="BV52">
            <v>51.852499999999999</v>
          </cell>
          <cell r="BW52">
            <v>274.83555555576044</v>
          </cell>
          <cell r="BX52">
            <v>103.92194444444445</v>
          </cell>
          <cell r="BY52">
            <v>170.91361111131599</v>
          </cell>
          <cell r="BZ52">
            <v>176.41638888888889</v>
          </cell>
          <cell r="CA52">
            <v>227.01055555593817</v>
          </cell>
          <cell r="CB52">
            <v>0</v>
          </cell>
          <cell r="CC52">
            <v>0</v>
          </cell>
          <cell r="CD52">
            <v>227.41027777834924</v>
          </cell>
          <cell r="CE52">
            <v>188.94888888888889</v>
          </cell>
          <cell r="CF52">
            <v>214.09277777831068</v>
          </cell>
          <cell r="CG52">
            <v>178.64861111111111</v>
          </cell>
          <cell r="CH52">
            <v>0.62888888888888883</v>
          </cell>
          <cell r="CI52">
            <v>0.32555555555555554</v>
          </cell>
          <cell r="CJ52">
            <v>1.4608333333333334</v>
          </cell>
          <cell r="CK52">
            <v>1.2466666666666666</v>
          </cell>
          <cell r="CL52">
            <v>11.227777777816325</v>
          </cell>
          <cell r="CM52">
            <v>8.7280555555555548</v>
          </cell>
          <cell r="CN52">
            <v>0</v>
          </cell>
          <cell r="CO52">
            <v>1533.3225000013094</v>
          </cell>
          <cell r="CP52">
            <v>347.98388888888888</v>
          </cell>
          <cell r="CQ52">
            <v>96.878333333290641</v>
          </cell>
          <cell r="CR52">
            <v>35.446944444444448</v>
          </cell>
          <cell r="CS52">
            <v>47.975833333291163</v>
          </cell>
          <cell r="CT52">
            <v>0</v>
          </cell>
          <cell r="CU52">
            <v>52.493333333333339</v>
          </cell>
          <cell r="CV52">
            <v>47.661388888888887</v>
          </cell>
          <cell r="CW52">
            <v>38.898333333333333</v>
          </cell>
          <cell r="CX52">
            <v>86.845555555555563</v>
          </cell>
          <cell r="CY52">
            <v>23.333333333333332</v>
          </cell>
          <cell r="CZ52">
            <v>7.6827777777777779</v>
          </cell>
          <cell r="DA52">
            <v>5.843055555555555</v>
          </cell>
          <cell r="DB52">
            <v>2.7705555555555557</v>
          </cell>
          <cell r="DC52">
            <v>8.0008333333333326</v>
          </cell>
          <cell r="DD52">
            <v>16.202777777887725</v>
          </cell>
          <cell r="DE52">
            <v>2.9313888888888888</v>
          </cell>
          <cell r="DF52">
            <v>0.33416666666666667</v>
          </cell>
          <cell r="DG52">
            <v>0</v>
          </cell>
          <cell r="DH52">
            <v>33.017777777777781</v>
          </cell>
          <cell r="DI52">
            <v>38.271666666666668</v>
          </cell>
          <cell r="DJ52">
            <v>5.8505555554712192</v>
          </cell>
          <cell r="DK52">
            <v>18.63</v>
          </cell>
          <cell r="DL52">
            <v>0</v>
          </cell>
          <cell r="DM52">
            <v>0</v>
          </cell>
          <cell r="DN52">
            <v>249.71444444447008</v>
          </cell>
          <cell r="DO52">
            <v>917.05249999994089</v>
          </cell>
          <cell r="DP52">
            <v>2450.3750000012506</v>
          </cell>
          <cell r="DQ52">
            <v>107.36852750006959</v>
          </cell>
          <cell r="DR52">
            <v>4.299999999999999E-2</v>
          </cell>
          <cell r="DS52">
            <v>2604.3110275016884</v>
          </cell>
          <cell r="DT52">
            <v>128.98500000000001</v>
          </cell>
          <cell r="DU52">
            <v>46.567500000368348</v>
          </cell>
          <cell r="DV52">
            <v>119</v>
          </cell>
          <cell r="DW52">
            <v>4.5693467002732205E-2</v>
          </cell>
          <cell r="DX52">
            <v>4820.7103999999999</v>
          </cell>
          <cell r="DY52">
            <v>0</v>
          </cell>
          <cell r="DZ52">
            <v>0</v>
          </cell>
          <cell r="EA52">
            <v>0.35212863990353255</v>
          </cell>
          <cell r="EB52">
            <v>42.568200000000004</v>
          </cell>
          <cell r="EC52">
            <v>112684.46069075735</v>
          </cell>
          <cell r="ED52">
            <v>489.07149999968289</v>
          </cell>
          <cell r="EE52">
            <v>307</v>
          </cell>
          <cell r="EF52">
            <v>9.101140065218571</v>
          </cell>
          <cell r="EG52">
            <v>23.039722222557241</v>
          </cell>
          <cell r="EH52">
            <v>13.672039834386393</v>
          </cell>
          <cell r="EI52">
            <v>13.536187582193119</v>
          </cell>
          <cell r="EJ52">
            <v>11.130742049469966</v>
          </cell>
          <cell r="EK52">
            <v>12.321734169994295</v>
          </cell>
          <cell r="EL52">
            <v>17.812963879206535</v>
          </cell>
          <cell r="EM52">
            <v>211.53876930578656</v>
          </cell>
          <cell r="EN52">
            <v>528.16134308056508</v>
          </cell>
          <cell r="EO52">
            <v>161.28831236967048</v>
          </cell>
          <cell r="EP52">
            <v>522.20278511248353</v>
          </cell>
          <cell r="EQ52">
            <v>-753.5353696266435</v>
          </cell>
          <cell r="ER52">
            <v>1137.4217547118469</v>
          </cell>
          <cell r="ES52">
            <v>-168.69090876578906</v>
          </cell>
          <cell r="ET52">
            <v>-6.0263152667513586E-2</v>
          </cell>
          <cell r="EU52">
            <v>44.460378965847028</v>
          </cell>
          <cell r="EV52">
            <v>25.409722222244991</v>
          </cell>
          <cell r="EW52">
            <v>8.1805555555555554</v>
          </cell>
        </row>
        <row r="53">
          <cell r="A53">
            <v>42181</v>
          </cell>
          <cell r="B53">
            <v>52</v>
          </cell>
          <cell r="C53" t="str">
            <v>Fri</v>
          </cell>
          <cell r="D53">
            <v>167824</v>
          </cell>
          <cell r="E53">
            <v>3575</v>
          </cell>
          <cell r="F53">
            <v>7643</v>
          </cell>
          <cell r="G53">
            <v>9286</v>
          </cell>
          <cell r="H53">
            <v>8641</v>
          </cell>
          <cell r="I53">
            <v>11459</v>
          </cell>
          <cell r="J53">
            <v>2063</v>
          </cell>
          <cell r="K53">
            <v>210491</v>
          </cell>
          <cell r="L53">
            <v>51</v>
          </cell>
          <cell r="M53">
            <v>210542</v>
          </cell>
          <cell r="N53">
            <v>2000</v>
          </cell>
          <cell r="O53">
            <v>3231</v>
          </cell>
          <cell r="P53">
            <v>181367</v>
          </cell>
          <cell r="Q53">
            <v>2693</v>
          </cell>
          <cell r="R53">
            <v>48</v>
          </cell>
          <cell r="S53">
            <v>216</v>
          </cell>
          <cell r="T53">
            <v>22</v>
          </cell>
          <cell r="U53">
            <v>2525</v>
          </cell>
          <cell r="V53">
            <v>16251</v>
          </cell>
          <cell r="W53">
            <v>2741</v>
          </cell>
          <cell r="X53">
            <v>3447</v>
          </cell>
          <cell r="Y53">
            <v>4</v>
          </cell>
          <cell r="Z53">
            <v>10</v>
          </cell>
          <cell r="AA53">
            <v>242</v>
          </cell>
          <cell r="AB53">
            <v>3703</v>
          </cell>
          <cell r="AC53">
            <v>57</v>
          </cell>
          <cell r="AD53">
            <v>2883</v>
          </cell>
          <cell r="AE53">
            <v>170</v>
          </cell>
          <cell r="AF53">
            <v>0</v>
          </cell>
          <cell r="AG53">
            <v>0</v>
          </cell>
          <cell r="AH53">
            <v>0.8753915107036081</v>
          </cell>
          <cell r="AI53">
            <v>0.92370230363389016</v>
          </cell>
          <cell r="AJ53">
            <v>0.99049840610762452</v>
          </cell>
          <cell r="AK53">
            <v>170.95508996005736</v>
          </cell>
          <cell r="AL53">
            <v>157.12559059444015</v>
          </cell>
          <cell r="AM53">
            <v>6.4240276306350388E-2</v>
          </cell>
          <cell r="AN53">
            <v>13.520981374314218</v>
          </cell>
          <cell r="AO53">
            <v>30.985953013334541</v>
          </cell>
          <cell r="AP53">
            <v>21.404883682592249</v>
          </cell>
          <cell r="AQ53">
            <v>12.485164725349243</v>
          </cell>
          <cell r="AR53">
            <v>76.793506019700843</v>
          </cell>
          <cell r="AS53">
            <v>13.734554704642013</v>
          </cell>
          <cell r="AT53">
            <v>78.498783828033822</v>
          </cell>
          <cell r="AU53">
            <v>190.69524449433197</v>
          </cell>
          <cell r="AV53">
            <v>0.41164520927718801</v>
          </cell>
          <cell r="AW53">
            <v>0.80147323545926752</v>
          </cell>
          <cell r="AX53">
            <v>60.320876562101532</v>
          </cell>
          <cell r="BF53">
            <v>184.995</v>
          </cell>
          <cell r="BG53">
            <v>673.85138888843517</v>
          </cell>
          <cell r="BH53">
            <v>1858.5922222219936</v>
          </cell>
          <cell r="BI53">
            <v>101.895555555822</v>
          </cell>
          <cell r="BJ53">
            <v>2819.3341666662504</v>
          </cell>
          <cell r="BK53">
            <v>1103.8083333339569</v>
          </cell>
          <cell r="BL53">
            <v>966.26444444444428</v>
          </cell>
          <cell r="BM53">
            <v>981.68472222272567</v>
          </cell>
          <cell r="BN53">
            <v>854.35805555555544</v>
          </cell>
          <cell r="BO53">
            <v>22.752500000000001</v>
          </cell>
          <cell r="BP53">
            <v>19.338888888888889</v>
          </cell>
          <cell r="BQ53">
            <v>29.887499999999999</v>
          </cell>
          <cell r="BR53">
            <v>23.664166666666667</v>
          </cell>
          <cell r="BS53">
            <v>12.885000000072695</v>
          </cell>
          <cell r="BT53">
            <v>16.369722222222222</v>
          </cell>
          <cell r="BU53">
            <v>56.598611111158455</v>
          </cell>
          <cell r="BV53">
            <v>52.533611111111114</v>
          </cell>
          <cell r="BW53">
            <v>238.96194444420465</v>
          </cell>
          <cell r="BX53">
            <v>104.27305555551467</v>
          </cell>
          <cell r="BY53">
            <v>134.68888888868995</v>
          </cell>
          <cell r="BZ53">
            <v>149.49027777777778</v>
          </cell>
          <cell r="CA53">
            <v>219.54055555509117</v>
          </cell>
          <cell r="CB53">
            <v>0</v>
          </cell>
          <cell r="CC53">
            <v>0</v>
          </cell>
          <cell r="CD53">
            <v>269.61194444465372</v>
          </cell>
          <cell r="CE53">
            <v>223.96333333333331</v>
          </cell>
          <cell r="CF53">
            <v>252.77888888911863</v>
          </cell>
          <cell r="CG53">
            <v>212.35916666666668</v>
          </cell>
          <cell r="CH53">
            <v>0.21277777777777779</v>
          </cell>
          <cell r="CI53">
            <v>0.13333333333333333</v>
          </cell>
          <cell r="CJ53">
            <v>0.75305555557521686</v>
          </cell>
          <cell r="CK53">
            <v>0.81694444444444447</v>
          </cell>
          <cell r="CL53">
            <v>15.867222222182123</v>
          </cell>
          <cell r="CM53">
            <v>10.65388888888889</v>
          </cell>
          <cell r="CN53">
            <v>0</v>
          </cell>
          <cell r="CO53">
            <v>1831.9227777779065</v>
          </cell>
          <cell r="CP53">
            <v>333.66833333343942</v>
          </cell>
          <cell r="CQ53">
            <v>0</v>
          </cell>
          <cell r="CR53">
            <v>31.856944444444444</v>
          </cell>
          <cell r="CS53">
            <v>37.335833333333333</v>
          </cell>
          <cell r="CT53">
            <v>0</v>
          </cell>
          <cell r="CU53">
            <v>50.959444444444443</v>
          </cell>
          <cell r="CV53">
            <v>46.330277777777781</v>
          </cell>
          <cell r="CW53">
            <v>35.283611111111114</v>
          </cell>
          <cell r="CX53">
            <v>104.18055555555556</v>
          </cell>
          <cell r="CY53">
            <v>22.117222222222225</v>
          </cell>
          <cell r="CZ53">
            <v>9.7702777775995315</v>
          </cell>
          <cell r="DA53">
            <v>9.3522222222222222</v>
          </cell>
          <cell r="DB53">
            <v>0</v>
          </cell>
          <cell r="DC53">
            <v>7.0372222222222218</v>
          </cell>
          <cell r="DD53">
            <v>12.290833333243821</v>
          </cell>
          <cell r="DE53">
            <v>4.04</v>
          </cell>
          <cell r="DF53">
            <v>0</v>
          </cell>
          <cell r="DG53">
            <v>5.309166666666667</v>
          </cell>
          <cell r="DH53">
            <v>30.419166666666666</v>
          </cell>
          <cell r="DI53">
            <v>35.38777777777338</v>
          </cell>
          <cell r="DJ53">
            <v>8.4022222222222211</v>
          </cell>
          <cell r="DK53">
            <v>11.903611111111111</v>
          </cell>
          <cell r="DL53">
            <v>0</v>
          </cell>
          <cell r="DM53">
            <v>0</v>
          </cell>
          <cell r="DN53">
            <v>260.21027777750567</v>
          </cell>
          <cell r="DO53">
            <v>795.64472222205632</v>
          </cell>
          <cell r="DP53">
            <v>2627.5674999999628</v>
          </cell>
          <cell r="DQ53">
            <v>115.3025888888692</v>
          </cell>
          <cell r="DR53">
            <v>4.299999999999999E-2</v>
          </cell>
          <cell r="DS53">
            <v>2796.7581444439675</v>
          </cell>
          <cell r="DT53">
            <v>143.10249999999999</v>
          </cell>
          <cell r="DU53">
            <v>53.888055555135388</v>
          </cell>
          <cell r="DV53">
            <v>142.88</v>
          </cell>
          <cell r="DW53">
            <v>5.1087721075862423E-2</v>
          </cell>
          <cell r="DX53">
            <v>8125.9980600000008</v>
          </cell>
          <cell r="DY53">
            <v>17.616666666666667</v>
          </cell>
          <cell r="DZ53">
            <v>202.59166666666667</v>
          </cell>
          <cell r="EA53">
            <v>0.28448821139671376</v>
          </cell>
          <cell r="EB53">
            <v>57.647400000000005</v>
          </cell>
          <cell r="EC53">
            <v>168702.90280505668</v>
          </cell>
          <cell r="ED53">
            <v>5837.1226200152714</v>
          </cell>
          <cell r="EE53">
            <v>335</v>
          </cell>
          <cell r="EF53">
            <v>9.65159203972574</v>
          </cell>
          <cell r="EG53">
            <v>20.046666666028454</v>
          </cell>
          <cell r="EH53">
            <v>8.4802128369843128</v>
          </cell>
          <cell r="EI53">
            <v>13.636423576147712</v>
          </cell>
          <cell r="EJ53">
            <v>18.798955613577021</v>
          </cell>
          <cell r="EK53">
            <v>13.279232755094093</v>
          </cell>
          <cell r="EL53">
            <v>15.251566821928533</v>
          </cell>
          <cell r="EM53">
            <v>255.72563780844834</v>
          </cell>
          <cell r="EN53">
            <v>720.68296468355527</v>
          </cell>
          <cell r="EO53">
            <v>152.67159088107766</v>
          </cell>
          <cell r="EP53">
            <v>-1706.5867795396634</v>
          </cell>
          <cell r="EQ53">
            <v>-794.14481606418155</v>
          </cell>
          <cell r="ER53">
            <v>880.69924454596412</v>
          </cell>
          <cell r="ES53">
            <v>-458.09144159854918</v>
          </cell>
          <cell r="ET53">
            <v>0.34675122274832382</v>
          </cell>
          <cell r="EU53">
            <v>280.31081681338765</v>
          </cell>
          <cell r="EV53">
            <v>24.14611111122856</v>
          </cell>
          <cell r="EW53">
            <v>6.3302777776864563</v>
          </cell>
        </row>
        <row r="54">
          <cell r="A54">
            <v>42182</v>
          </cell>
          <cell r="B54">
            <v>52</v>
          </cell>
          <cell r="C54" t="str">
            <v>Sat</v>
          </cell>
          <cell r="D54">
            <v>97690</v>
          </cell>
          <cell r="E54">
            <v>3848</v>
          </cell>
          <cell r="F54">
            <v>324</v>
          </cell>
          <cell r="G54">
            <v>5005</v>
          </cell>
          <cell r="H54">
            <v>11314</v>
          </cell>
          <cell r="I54">
            <v>4170</v>
          </cell>
          <cell r="J54">
            <v>2630</v>
          </cell>
          <cell r="K54">
            <v>124981</v>
          </cell>
          <cell r="L54">
            <v>52</v>
          </cell>
          <cell r="M54">
            <v>125033</v>
          </cell>
          <cell r="N54">
            <v>986</v>
          </cell>
          <cell r="O54">
            <v>1277</v>
          </cell>
          <cell r="P54">
            <v>51692</v>
          </cell>
          <cell r="Q54">
            <v>2401</v>
          </cell>
          <cell r="R54">
            <v>11</v>
          </cell>
          <cell r="S54">
            <v>106</v>
          </cell>
          <cell r="T54">
            <v>9</v>
          </cell>
          <cell r="U54">
            <v>2229</v>
          </cell>
          <cell r="V54">
            <v>15854</v>
          </cell>
          <cell r="W54">
            <v>2412</v>
          </cell>
          <cell r="X54">
            <v>2394</v>
          </cell>
          <cell r="Y54">
            <v>3</v>
          </cell>
          <cell r="Z54">
            <v>28</v>
          </cell>
          <cell r="AA54">
            <v>187</v>
          </cell>
          <cell r="AB54">
            <v>2612</v>
          </cell>
          <cell r="AC54">
            <v>39</v>
          </cell>
          <cell r="AD54">
            <v>1164</v>
          </cell>
          <cell r="AE54">
            <v>160</v>
          </cell>
          <cell r="AF54">
            <v>0</v>
          </cell>
          <cell r="AG54">
            <v>0</v>
          </cell>
          <cell r="AH54">
            <v>0.91785433414239581</v>
          </cell>
          <cell r="AI54">
            <v>0.86510524036690561</v>
          </cell>
          <cell r="AJ54">
            <v>0.99211080084172798</v>
          </cell>
          <cell r="AK54">
            <v>170.67829874959185</v>
          </cell>
          <cell r="AL54">
            <v>160.77061451865606</v>
          </cell>
          <cell r="AM54">
            <v>5.4408270057048673E-2</v>
          </cell>
          <cell r="AN54">
            <v>13.690087997502953</v>
          </cell>
          <cell r="AO54">
            <v>37.460276071120092</v>
          </cell>
          <cell r="AP54">
            <v>19.665576324728505</v>
          </cell>
          <cell r="AQ54">
            <v>14.809129840853842</v>
          </cell>
          <cell r="AR54">
            <v>51.816334991708125</v>
          </cell>
          <cell r="AS54">
            <v>13.539407866870137</v>
          </cell>
          <cell r="AT54">
            <v>75.778157886428374</v>
          </cell>
          <cell r="AU54">
            <v>185.55020494038749</v>
          </cell>
          <cell r="AV54">
            <v>0.40839705841755308</v>
          </cell>
          <cell r="AW54">
            <v>1.3700436648052723</v>
          </cell>
          <cell r="AX54">
            <v>99.539199561759219</v>
          </cell>
          <cell r="BF54">
            <v>41.5</v>
          </cell>
          <cell r="BG54">
            <v>484.14944444432751</v>
          </cell>
          <cell r="BH54">
            <v>1154.948333332831</v>
          </cell>
          <cell r="BI54">
            <v>43.623333333205785</v>
          </cell>
          <cell r="BJ54">
            <v>1724.2211111103643</v>
          </cell>
          <cell r="BK54">
            <v>673.56972222236664</v>
          </cell>
          <cell r="BL54">
            <v>618.23888888888882</v>
          </cell>
          <cell r="BM54">
            <v>572.36333333345704</v>
          </cell>
          <cell r="BN54">
            <v>512.95305555555558</v>
          </cell>
          <cell r="BO54">
            <v>23.934722222222224</v>
          </cell>
          <cell r="BP54">
            <v>21.794166666666666</v>
          </cell>
          <cell r="BQ54">
            <v>2.7041666666482991</v>
          </cell>
          <cell r="BR54">
            <v>3.3036111111111111</v>
          </cell>
          <cell r="BS54">
            <v>10.798611111259865</v>
          </cell>
          <cell r="BT54">
            <v>10.583055555555555</v>
          </cell>
          <cell r="BU54">
            <v>63.768888888779202</v>
          </cell>
          <cell r="BV54">
            <v>69.605000000000004</v>
          </cell>
          <cell r="BW54">
            <v>93.279166666636655</v>
          </cell>
          <cell r="BX54">
            <v>34.089444444444446</v>
          </cell>
          <cell r="BY54">
            <v>59.189722222192216</v>
          </cell>
          <cell r="BZ54">
            <v>57.599166666666669</v>
          </cell>
          <cell r="CA54">
            <v>162.87249999969833</v>
          </cell>
          <cell r="CB54">
            <v>0</v>
          </cell>
          <cell r="CC54">
            <v>0</v>
          </cell>
          <cell r="CD54">
            <v>192.91833333356902</v>
          </cell>
          <cell r="CE54">
            <v>160.50083333333336</v>
          </cell>
          <cell r="CF54">
            <v>176.48777777796585</v>
          </cell>
          <cell r="CG54">
            <v>149.9713888888889</v>
          </cell>
          <cell r="CH54">
            <v>0.15472222222222223</v>
          </cell>
          <cell r="CI54">
            <v>0.11222222222222222</v>
          </cell>
          <cell r="CJ54">
            <v>2.2511111111111113</v>
          </cell>
          <cell r="CK54">
            <v>1.4602777777777778</v>
          </cell>
          <cell r="CL54">
            <v>14.024722222269824</v>
          </cell>
          <cell r="CM54">
            <v>8.9569444444444439</v>
          </cell>
          <cell r="CN54">
            <v>0</v>
          </cell>
          <cell r="CO54">
            <v>1122.6397222222706</v>
          </cell>
          <cell r="CP54">
            <v>158.04972222222221</v>
          </cell>
          <cell r="CQ54">
            <v>6.4411111111111108</v>
          </cell>
          <cell r="CR54">
            <v>18.002777777777776</v>
          </cell>
          <cell r="CS54">
            <v>23.384999999895744</v>
          </cell>
          <cell r="CT54">
            <v>0</v>
          </cell>
          <cell r="CU54">
            <v>44.97</v>
          </cell>
          <cell r="CV54">
            <v>10.105</v>
          </cell>
          <cell r="CW54">
            <v>37.684166666666663</v>
          </cell>
          <cell r="CX54">
            <v>64.234166666666667</v>
          </cell>
          <cell r="CY54">
            <v>13.005555555555556</v>
          </cell>
          <cell r="CZ54">
            <v>1.6449999999464491</v>
          </cell>
          <cell r="DA54">
            <v>7.1863888888888887</v>
          </cell>
          <cell r="DB54">
            <v>0</v>
          </cell>
          <cell r="DC54">
            <v>9.3613888888888894</v>
          </cell>
          <cell r="DD54">
            <v>7.5650000000000004</v>
          </cell>
          <cell r="DE54">
            <v>0</v>
          </cell>
          <cell r="DF54">
            <v>0</v>
          </cell>
          <cell r="DG54">
            <v>0</v>
          </cell>
          <cell r="DH54">
            <v>16.329166666666666</v>
          </cell>
          <cell r="DI54">
            <v>56.355277777839866</v>
          </cell>
          <cell r="DJ54">
            <v>10.936666666666667</v>
          </cell>
          <cell r="DK54">
            <v>9.5341666665463727</v>
          </cell>
          <cell r="DL54">
            <v>0</v>
          </cell>
          <cell r="DM54">
            <v>0</v>
          </cell>
          <cell r="DN54">
            <v>196.15277777766605</v>
          </cell>
          <cell r="DO54">
            <v>494.79055555533955</v>
          </cell>
          <cell r="DP54">
            <v>1617.4302777776102</v>
          </cell>
          <cell r="DQ54">
            <v>70.91994777775534</v>
          </cell>
          <cell r="DR54">
            <v>4.2999999999999997E-2</v>
          </cell>
          <cell r="DS54">
            <v>1720.2210588883449</v>
          </cell>
          <cell r="DT54">
            <v>82.743611111111107</v>
          </cell>
          <cell r="DU54">
            <v>31.870833332979384</v>
          </cell>
          <cell r="DV54">
            <v>67.180000000000007</v>
          </cell>
          <cell r="DW54">
            <v>3.9053120325950201E-2</v>
          </cell>
          <cell r="DX54">
            <v>6320.4837599999992</v>
          </cell>
          <cell r="DY54">
            <v>0</v>
          </cell>
          <cell r="DZ54">
            <v>0</v>
          </cell>
          <cell r="EA54">
            <v>0.28763196043832129</v>
          </cell>
          <cell r="EB54">
            <v>92.224600000000009</v>
          </cell>
          <cell r="EC54">
            <v>171229.42727102773</v>
          </cell>
          <cell r="ED54">
            <v>4035.1182560986067</v>
          </cell>
          <cell r="EE54">
            <v>210</v>
          </cell>
          <cell r="EF54">
            <v>9.105952380851253</v>
          </cell>
          <cell r="EG54">
            <v>10.12277777771155</v>
          </cell>
          <cell r="EH54">
            <v>15.805938203275574</v>
          </cell>
          <cell r="EI54">
            <v>13.564678699801082</v>
          </cell>
          <cell r="EJ54">
            <v>19.389587073608617</v>
          </cell>
          <cell r="EK54">
            <v>12.438302073050345</v>
          </cell>
          <cell r="EL54">
            <v>13.333597417213948</v>
          </cell>
          <cell r="EM54">
            <v>119.81510015489702</v>
          </cell>
          <cell r="EN54">
            <v>463.48553054023915</v>
          </cell>
          <cell r="EO54">
            <v>177.42194034042228</v>
          </cell>
          <cell r="EP54">
            <v>1446.8108941935959</v>
          </cell>
          <cell r="EQ54">
            <v>-402.10227922014428</v>
          </cell>
          <cell r="ER54">
            <v>-2032.8473549430837</v>
          </cell>
          <cell r="ES54">
            <v>115.71528934315559</v>
          </cell>
          <cell r="ET54">
            <v>2.0276527847329153</v>
          </cell>
          <cell r="EU54">
            <v>862.88960852648154</v>
          </cell>
          <cell r="EV54">
            <v>13.451666666666668</v>
          </cell>
          <cell r="EW54">
            <v>3.5905555554461253</v>
          </cell>
        </row>
        <row r="55">
          <cell r="A55">
            <v>42183</v>
          </cell>
          <cell r="B55">
            <v>52</v>
          </cell>
          <cell r="C55" t="str">
            <v>Sun</v>
          </cell>
          <cell r="D55">
            <v>30723</v>
          </cell>
          <cell r="E55">
            <v>233</v>
          </cell>
          <cell r="F55">
            <v>371</v>
          </cell>
          <cell r="G55">
            <v>3816</v>
          </cell>
          <cell r="H55">
            <v>5150</v>
          </cell>
          <cell r="I55">
            <v>2137</v>
          </cell>
          <cell r="J55">
            <v>280</v>
          </cell>
          <cell r="K55">
            <v>42710</v>
          </cell>
          <cell r="L55">
            <v>53</v>
          </cell>
          <cell r="M55">
            <v>42763</v>
          </cell>
          <cell r="N55">
            <v>498</v>
          </cell>
          <cell r="O55">
            <v>776</v>
          </cell>
          <cell r="P55">
            <v>25479</v>
          </cell>
          <cell r="Q55">
            <v>1538</v>
          </cell>
          <cell r="R55">
            <v>62</v>
          </cell>
          <cell r="S55">
            <v>34</v>
          </cell>
          <cell r="T55">
            <v>0</v>
          </cell>
          <cell r="U55">
            <v>1449</v>
          </cell>
          <cell r="V55">
            <v>9924</v>
          </cell>
          <cell r="W55">
            <v>1600</v>
          </cell>
          <cell r="X55">
            <v>958</v>
          </cell>
          <cell r="Y55">
            <v>1</v>
          </cell>
          <cell r="Z55">
            <v>5</v>
          </cell>
          <cell r="AA55">
            <v>79</v>
          </cell>
          <cell r="AB55">
            <v>1043</v>
          </cell>
          <cell r="AC55">
            <v>9</v>
          </cell>
          <cell r="AD55">
            <v>708</v>
          </cell>
          <cell r="AE55">
            <v>179</v>
          </cell>
          <cell r="AF55">
            <v>0</v>
          </cell>
          <cell r="AG55">
            <v>0</v>
          </cell>
          <cell r="AH55">
            <v>0.96085249226909997</v>
          </cell>
          <cell r="AI55">
            <v>0.97014036367305401</v>
          </cell>
          <cell r="AJ55">
            <v>0.98833996722079143</v>
          </cell>
          <cell r="AK55">
            <v>185.76436068292819</v>
          </cell>
          <cell r="AL55">
            <v>216.07418856259659</v>
          </cell>
          <cell r="AM55">
            <v>5.6590962303910093E-2</v>
          </cell>
          <cell r="AN55">
            <v>14.308176906040661</v>
          </cell>
          <cell r="AO55">
            <v>32.578045737112042</v>
          </cell>
          <cell r="AP55">
            <v>23.277987835225471</v>
          </cell>
          <cell r="AQ55">
            <v>14.760866278320899</v>
          </cell>
          <cell r="AR55">
            <v>26.693750000000001</v>
          </cell>
          <cell r="AS55">
            <v>15.032007270166966</v>
          </cell>
          <cell r="AT55">
            <v>63.576914727572479</v>
          </cell>
          <cell r="AU55">
            <v>210.151672332369</v>
          </cell>
          <cell r="AV55">
            <v>0.30252871186778524</v>
          </cell>
          <cell r="AW55">
            <v>0.75223068309857466</v>
          </cell>
          <cell r="AX55">
            <v>45.852834127345801</v>
          </cell>
          <cell r="BF55">
            <v>18</v>
          </cell>
          <cell r="BG55">
            <v>17.336111110999092</v>
          </cell>
          <cell r="BH55">
            <v>661.62666666669475</v>
          </cell>
          <cell r="BI55">
            <v>0</v>
          </cell>
          <cell r="BJ55">
            <v>696.96277777769387</v>
          </cell>
          <cell r="BK55">
            <v>203.23416666630786</v>
          </cell>
          <cell r="BL55">
            <v>195.27805555555554</v>
          </cell>
          <cell r="BM55">
            <v>165.38694444430888</v>
          </cell>
          <cell r="BN55">
            <v>152.94666666666666</v>
          </cell>
          <cell r="BO55">
            <v>1.0783333333333334</v>
          </cell>
          <cell r="BP55">
            <v>0.82972222222222225</v>
          </cell>
          <cell r="BQ55">
            <v>1.1922222222222223</v>
          </cell>
          <cell r="BR55">
            <v>1.1291666666666667</v>
          </cell>
          <cell r="BS55">
            <v>7.3569444443440686</v>
          </cell>
          <cell r="BT55">
            <v>8.7127777777777773</v>
          </cell>
          <cell r="BU55">
            <v>28.219722222099339</v>
          </cell>
          <cell r="BV55">
            <v>31.659722222222221</v>
          </cell>
          <cell r="BW55">
            <v>54.234722221835717</v>
          </cell>
          <cell r="BX55">
            <v>23.819722222195836</v>
          </cell>
          <cell r="BY55">
            <v>30.414999999639889</v>
          </cell>
          <cell r="BZ55">
            <v>33.248055555555553</v>
          </cell>
          <cell r="CA55">
            <v>108.39472222236036</v>
          </cell>
          <cell r="CB55">
            <v>0</v>
          </cell>
          <cell r="CC55">
            <v>0</v>
          </cell>
          <cell r="CD55">
            <v>69.385277777903511</v>
          </cell>
          <cell r="CE55">
            <v>63.572222222222216</v>
          </cell>
          <cell r="CF55">
            <v>63.958611111260126</v>
          </cell>
          <cell r="CG55">
            <v>60.04527777777777</v>
          </cell>
          <cell r="CH55">
            <v>5.6388888888888891E-2</v>
          </cell>
          <cell r="CI55">
            <v>5.6388888888888891E-2</v>
          </cell>
          <cell r="CJ55">
            <v>0.24222222222222223</v>
          </cell>
          <cell r="CK55">
            <v>0.15694444444444444</v>
          </cell>
          <cell r="CL55">
            <v>5.1280555555322724</v>
          </cell>
          <cell r="CM55">
            <v>3.3136111111111113</v>
          </cell>
          <cell r="CN55">
            <v>0</v>
          </cell>
          <cell r="CO55">
            <v>435.24888888840741</v>
          </cell>
          <cell r="CP55">
            <v>94.263333333238393</v>
          </cell>
          <cell r="CQ55">
            <v>0</v>
          </cell>
          <cell r="CR55">
            <v>8.9391666666666669</v>
          </cell>
          <cell r="CS55">
            <v>19.866944444444442</v>
          </cell>
          <cell r="CT55">
            <v>0</v>
          </cell>
          <cell r="CU55">
            <v>13.659444444444444</v>
          </cell>
          <cell r="CV55">
            <v>18.56388888888889</v>
          </cell>
          <cell r="CW55">
            <v>13.001111111111111</v>
          </cell>
          <cell r="CX55">
            <v>24.383055555555558</v>
          </cell>
          <cell r="CY55">
            <v>0.5</v>
          </cell>
          <cell r="CZ55">
            <v>0.96083333333333332</v>
          </cell>
          <cell r="DA55">
            <v>0</v>
          </cell>
          <cell r="DB55">
            <v>0</v>
          </cell>
          <cell r="DC55">
            <v>2.6683333333333334</v>
          </cell>
          <cell r="DD55">
            <v>0</v>
          </cell>
          <cell r="DE55">
            <v>0</v>
          </cell>
          <cell r="DF55">
            <v>0.16527777777777777</v>
          </cell>
          <cell r="DG55">
            <v>0</v>
          </cell>
          <cell r="DH55">
            <v>6.3313888888888892</v>
          </cell>
          <cell r="DI55">
            <v>19.261388888839736</v>
          </cell>
          <cell r="DJ55">
            <v>4.8677777777777775</v>
          </cell>
          <cell r="DK55">
            <v>0</v>
          </cell>
          <cell r="DL55">
            <v>0</v>
          </cell>
          <cell r="DM55">
            <v>0</v>
          </cell>
          <cell r="DN55">
            <v>59.138055555506405</v>
          </cell>
          <cell r="DO55">
            <v>227.43194444430037</v>
          </cell>
          <cell r="DP55">
            <v>662.68083333270783</v>
          </cell>
          <cell r="DQ55">
            <v>28.886743055550014</v>
          </cell>
          <cell r="DR55">
            <v>4.299999999999999E-2</v>
          </cell>
          <cell r="DS55">
            <v>700.67146527764351</v>
          </cell>
          <cell r="DT55">
            <v>26.600555555555555</v>
          </cell>
          <cell r="DU55">
            <v>9.1038888893855887</v>
          </cell>
          <cell r="DV55">
            <v>23.55</v>
          </cell>
          <cell r="DW55">
            <v>3.3610616625679525E-2</v>
          </cell>
          <cell r="DX55">
            <v>1088.4869699999999</v>
          </cell>
          <cell r="DY55">
            <v>58.666666666666671</v>
          </cell>
          <cell r="DZ55">
            <v>1056</v>
          </cell>
          <cell r="EA55">
            <v>0.32459141796816238</v>
          </cell>
          <cell r="EB55">
            <v>45.075000000000003</v>
          </cell>
          <cell r="EC55">
            <v>32127.772475140122</v>
          </cell>
          <cell r="ED55">
            <v>0</v>
          </cell>
          <cell r="EE55">
            <v>76</v>
          </cell>
          <cell r="EF55">
            <v>7.1872807021465173</v>
          </cell>
          <cell r="EG55">
            <v>11.978888888867157</v>
          </cell>
          <cell r="EH55">
            <v>14.942955198988244</v>
          </cell>
          <cell r="EI55">
            <v>14.978436575702016</v>
          </cell>
          <cell r="EJ55">
            <v>17.733990147783249</v>
          </cell>
          <cell r="EK55">
            <v>20.642201834862384</v>
          </cell>
          <cell r="EL55">
            <v>15.405449325675276</v>
          </cell>
          <cell r="EM55">
            <v>311.1835973904939</v>
          </cell>
          <cell r="EN55">
            <v>518.69360015810582</v>
          </cell>
          <cell r="EO55">
            <v>182.49648098828374</v>
          </cell>
          <cell r="EP55" t="e">
            <v>#N/A</v>
          </cell>
          <cell r="EQ55" t="e">
            <v>#N/A</v>
          </cell>
          <cell r="ER55" t="e">
            <v>#N/A</v>
          </cell>
          <cell r="ES55" t="e">
            <v>#N/A</v>
          </cell>
          <cell r="ET55" t="e">
            <v>#N/A</v>
          </cell>
          <cell r="EU55" t="e">
            <v>#N/A</v>
          </cell>
          <cell r="EV55">
            <v>2.0605555555501227</v>
          </cell>
          <cell r="EW55">
            <v>0</v>
          </cell>
        </row>
        <row r="56">
          <cell r="A56">
            <v>42184</v>
          </cell>
          <cell r="B56">
            <v>53</v>
          </cell>
          <cell r="C56" t="str">
            <v>Mon</v>
          </cell>
          <cell r="D56">
            <v>125614</v>
          </cell>
          <cell r="E56">
            <v>3474</v>
          </cell>
          <cell r="F56">
            <v>4531</v>
          </cell>
          <cell r="G56">
            <v>8983</v>
          </cell>
          <cell r="H56">
            <v>4994</v>
          </cell>
          <cell r="I56">
            <v>12796</v>
          </cell>
          <cell r="J56">
            <v>467</v>
          </cell>
          <cell r="K56">
            <v>160859</v>
          </cell>
          <cell r="L56">
            <v>54</v>
          </cell>
          <cell r="M56">
            <v>160913</v>
          </cell>
          <cell r="N56">
            <v>2059</v>
          </cell>
          <cell r="O56">
            <v>3340</v>
          </cell>
          <cell r="P56">
            <v>223084</v>
          </cell>
          <cell r="Q56">
            <v>2053</v>
          </cell>
          <cell r="R56">
            <v>84</v>
          </cell>
          <cell r="S56">
            <v>135</v>
          </cell>
          <cell r="T56">
            <v>9</v>
          </cell>
          <cell r="U56">
            <v>2024</v>
          </cell>
          <cell r="V56">
            <v>10951</v>
          </cell>
          <cell r="W56">
            <v>2137</v>
          </cell>
          <cell r="X56">
            <v>2760</v>
          </cell>
          <cell r="Y56">
            <v>11</v>
          </cell>
          <cell r="Z56">
            <v>22</v>
          </cell>
          <cell r="AA56">
            <v>278</v>
          </cell>
          <cell r="AB56">
            <v>3071</v>
          </cell>
          <cell r="AC56">
            <v>60</v>
          </cell>
          <cell r="AD56">
            <v>2701</v>
          </cell>
          <cell r="AE56">
            <v>242</v>
          </cell>
          <cell r="AF56">
            <v>0</v>
          </cell>
          <cell r="AG56">
            <v>0</v>
          </cell>
          <cell r="AH56">
            <v>0.92370530204142209</v>
          </cell>
          <cell r="AI56">
            <v>0.86774830143799087</v>
          </cell>
          <cell r="AJ56">
            <v>0.98719997016020244</v>
          </cell>
          <cell r="AK56">
            <v>179.50292092411385</v>
          </cell>
          <cell r="AL56">
            <v>176.80139106832351</v>
          </cell>
          <cell r="AM56">
            <v>8.2451090706768038E-2</v>
          </cell>
          <cell r="AN56">
            <v>14.618400656535655</v>
          </cell>
          <cell r="AO56">
            <v>37.444529218504279</v>
          </cell>
          <cell r="AP56">
            <v>19.392513113066236</v>
          </cell>
          <cell r="AQ56">
            <v>11.625151864997635</v>
          </cell>
          <cell r="AR56">
            <v>75.273280299485265</v>
          </cell>
          <cell r="AS56">
            <v>13.348240373595255</v>
          </cell>
          <cell r="AT56">
            <v>70.993297659263973</v>
          </cell>
          <cell r="AU56">
            <v>206.63797985267612</v>
          </cell>
          <cell r="AV56">
            <v>0.34356364551124191</v>
          </cell>
          <cell r="AW56">
            <v>0.69025487122763629</v>
          </cell>
          <cell r="AX56">
            <v>46.983192266366736</v>
          </cell>
          <cell r="BF56">
            <v>153.995</v>
          </cell>
          <cell r="BG56">
            <v>578.10083333296575</v>
          </cell>
          <cell r="BH56">
            <v>1556.9658333342247</v>
          </cell>
          <cell r="BI56">
            <v>92.013055555257026</v>
          </cell>
          <cell r="BJ56">
            <v>2381.0747222224472</v>
          </cell>
          <cell r="BK56">
            <v>778.45805555535071</v>
          </cell>
          <cell r="BL56">
            <v>719.06583333333333</v>
          </cell>
          <cell r="BM56">
            <v>699.78805555539805</v>
          </cell>
          <cell r="BN56">
            <v>640.12027777777769</v>
          </cell>
          <cell r="BO56">
            <v>19.649166666666666</v>
          </cell>
          <cell r="BP56">
            <v>18.20472222222222</v>
          </cell>
          <cell r="BQ56">
            <v>18.852222222360108</v>
          </cell>
          <cell r="BR56">
            <v>15.757777777777777</v>
          </cell>
          <cell r="BS56">
            <v>15.667222221972059</v>
          </cell>
          <cell r="BT56">
            <v>14.086111111111112</v>
          </cell>
          <cell r="BU56">
            <v>24.501388888953823</v>
          </cell>
          <cell r="BV56">
            <v>30.896944444444443</v>
          </cell>
          <cell r="BW56">
            <v>228.47916666634381</v>
          </cell>
          <cell r="BX56">
            <v>89.198611111111106</v>
          </cell>
          <cell r="BY56">
            <v>139.28055555523267</v>
          </cell>
          <cell r="BZ56">
            <v>141.61750000000001</v>
          </cell>
          <cell r="CA56">
            <v>183.82555555547873</v>
          </cell>
          <cell r="CB56">
            <v>0</v>
          </cell>
          <cell r="CC56">
            <v>0</v>
          </cell>
          <cell r="CD56">
            <v>230.06777777802691</v>
          </cell>
          <cell r="CE56">
            <v>178.88388888888889</v>
          </cell>
          <cell r="CF56">
            <v>209.19250000029209</v>
          </cell>
          <cell r="CG56">
            <v>165.11027777777775</v>
          </cell>
          <cell r="CH56">
            <v>0.53861111111111115</v>
          </cell>
          <cell r="CI56">
            <v>0.44416666666666671</v>
          </cell>
          <cell r="CJ56">
            <v>1.2486111111111111</v>
          </cell>
          <cell r="CK56">
            <v>0.8619444444444444</v>
          </cell>
          <cell r="CL56">
            <v>19.088055555512611</v>
          </cell>
          <cell r="CM56">
            <v>12.467499999999999</v>
          </cell>
          <cell r="CN56">
            <v>0</v>
          </cell>
          <cell r="CO56">
            <v>1420.8305555552001</v>
          </cell>
          <cell r="CP56">
            <v>312.27972222222223</v>
          </cell>
          <cell r="CQ56">
            <v>37.913333333295043</v>
          </cell>
          <cell r="CR56">
            <v>45.232777777777777</v>
          </cell>
          <cell r="CS56">
            <v>36.750833333333333</v>
          </cell>
          <cell r="CT56">
            <v>0</v>
          </cell>
          <cell r="CU56">
            <v>56.505555555555553</v>
          </cell>
          <cell r="CV56">
            <v>52.194444444444443</v>
          </cell>
          <cell r="CW56">
            <v>41.69638888888889</v>
          </cell>
          <cell r="CX56">
            <v>76.496111111111091</v>
          </cell>
          <cell r="CY56">
            <v>21.828055555555558</v>
          </cell>
          <cell r="CZ56">
            <v>9.4019444444586728</v>
          </cell>
          <cell r="DA56">
            <v>8.381388888888889</v>
          </cell>
          <cell r="DB56">
            <v>0</v>
          </cell>
          <cell r="DC56">
            <v>2.09</v>
          </cell>
          <cell r="DD56">
            <v>3.65</v>
          </cell>
          <cell r="DE56">
            <v>9.9783333333333317</v>
          </cell>
          <cell r="DF56">
            <v>3.6111111111111109E-3</v>
          </cell>
          <cell r="DG56">
            <v>2.1672222221177071</v>
          </cell>
          <cell r="DH56">
            <v>25.017499999999998</v>
          </cell>
          <cell r="DI56">
            <v>42.823055555555555</v>
          </cell>
          <cell r="DJ56">
            <v>5.9344444445655169</v>
          </cell>
          <cell r="DK56">
            <v>10.755000000000001</v>
          </cell>
          <cell r="DL56">
            <v>0</v>
          </cell>
          <cell r="DM56">
            <v>0</v>
          </cell>
          <cell r="DN56">
            <v>218.52666666669742</v>
          </cell>
          <cell r="DO56">
            <v>801.09972222221472</v>
          </cell>
          <cell r="DP56">
            <v>2221.9302777774146</v>
          </cell>
          <cell r="DQ56">
            <v>97.430845277792287</v>
          </cell>
          <cell r="DR56">
            <v>4.300000000000001E-2</v>
          </cell>
          <cell r="DS56">
            <v>2363.2644563892404</v>
          </cell>
          <cell r="DT56">
            <v>115.79</v>
          </cell>
          <cell r="DU56">
            <v>43.903333334033562</v>
          </cell>
          <cell r="DV56">
            <v>187.42</v>
          </cell>
          <cell r="DW56">
            <v>7.9305555285316354E-2</v>
          </cell>
          <cell r="DX56">
            <v>8137.2580900000003</v>
          </cell>
          <cell r="DY56">
            <v>0</v>
          </cell>
          <cell r="DZ56">
            <v>0</v>
          </cell>
          <cell r="EA56">
            <v>0.33898014251278102</v>
          </cell>
          <cell r="EB56">
            <v>44.0212</v>
          </cell>
          <cell r="EC56">
            <v>111033.70833080634</v>
          </cell>
          <cell r="ED56">
            <v>3963.5838227649592</v>
          </cell>
          <cell r="EE56">
            <v>290</v>
          </cell>
          <cell r="EF56">
            <v>9.0834482760069442</v>
          </cell>
          <cell r="EG56">
            <v>18.629166666532402</v>
          </cell>
          <cell r="EH56">
            <v>12.990382464866606</v>
          </cell>
          <cell r="EI56">
            <v>13.193589636321313</v>
          </cell>
          <cell r="EJ56">
            <v>20.422898401237749</v>
          </cell>
          <cell r="EK56">
            <v>17.619577308120132</v>
          </cell>
          <cell r="EL56">
            <v>14.564081668324455</v>
          </cell>
          <cell r="EM56">
            <v>240.34301879944445</v>
          </cell>
          <cell r="EN56">
            <v>573.3626467238106</v>
          </cell>
          <cell r="EO56">
            <v>203.82517997791908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>
            <v>12.476944444375112</v>
          </cell>
          <cell r="EW56">
            <v>3.5136111111126631</v>
          </cell>
        </row>
        <row r="57">
          <cell r="A57">
            <v>42185</v>
          </cell>
          <cell r="B57">
            <v>1</v>
          </cell>
          <cell r="C57" t="str">
            <v>Tue</v>
          </cell>
          <cell r="D57">
            <v>115762</v>
          </cell>
          <cell r="E57">
            <v>4399</v>
          </cell>
          <cell r="F57">
            <v>4078</v>
          </cell>
          <cell r="G57">
            <v>9401</v>
          </cell>
          <cell r="H57">
            <v>7120</v>
          </cell>
          <cell r="I57">
            <v>19578</v>
          </cell>
          <cell r="J57">
            <v>1346</v>
          </cell>
          <cell r="K57">
            <v>161684</v>
          </cell>
          <cell r="L57">
            <v>55</v>
          </cell>
          <cell r="M57">
            <v>161739</v>
          </cell>
          <cell r="N57">
            <v>3284</v>
          </cell>
          <cell r="O57">
            <v>3603</v>
          </cell>
          <cell r="P57">
            <v>206548</v>
          </cell>
          <cell r="Q57">
            <v>2776</v>
          </cell>
          <cell r="R57">
            <v>100</v>
          </cell>
          <cell r="S57">
            <v>117</v>
          </cell>
          <cell r="T57">
            <v>7</v>
          </cell>
          <cell r="U57">
            <v>2714</v>
          </cell>
          <cell r="V57">
            <v>12986</v>
          </cell>
          <cell r="W57">
            <v>2876</v>
          </cell>
          <cell r="X57">
            <v>2740</v>
          </cell>
          <cell r="Y57">
            <v>2</v>
          </cell>
          <cell r="Z57">
            <v>27</v>
          </cell>
          <cell r="AA57">
            <v>395</v>
          </cell>
          <cell r="AB57">
            <v>3164</v>
          </cell>
          <cell r="AC57">
            <v>60</v>
          </cell>
          <cell r="AD57">
            <v>3360</v>
          </cell>
          <cell r="AE57">
            <v>199</v>
          </cell>
          <cell r="AF57">
            <v>0</v>
          </cell>
          <cell r="AG57">
            <v>0</v>
          </cell>
          <cell r="AH57">
            <v>0.92903640671916954</v>
          </cell>
          <cell r="AI57">
            <v>0.95285285328425617</v>
          </cell>
          <cell r="AJ57">
            <v>0.97968877563642665</v>
          </cell>
          <cell r="AK57">
            <v>186.11004675723814</v>
          </cell>
          <cell r="AL57">
            <v>188.10533442611268</v>
          </cell>
          <cell r="AM57">
            <v>0.12941292892308454</v>
          </cell>
          <cell r="AN57">
            <v>12.70768733374697</v>
          </cell>
          <cell r="AO57">
            <v>30.545043506929318</v>
          </cell>
          <cell r="AP57">
            <v>20.293259067858177</v>
          </cell>
          <cell r="AQ57">
            <v>12.914282720722676</v>
          </cell>
          <cell r="AR57">
            <v>56.218358831710709</v>
          </cell>
          <cell r="AS57">
            <v>14.478782147038965</v>
          </cell>
          <cell r="AT57">
            <v>68.14264355509404</v>
          </cell>
          <cell r="AU57">
            <v>222.9245251584303</v>
          </cell>
          <cell r="AV57">
            <v>0.30567584928874791</v>
          </cell>
          <cell r="AW57">
            <v>0.71754058138142984</v>
          </cell>
          <cell r="AX57">
            <v>46.879302083786882</v>
          </cell>
          <cell r="BF57">
            <v>193.995</v>
          </cell>
          <cell r="BG57">
            <v>458.17972222245504</v>
          </cell>
          <cell r="BH57">
            <v>-2023080.5613888884</v>
          </cell>
          <cell r="BI57">
            <v>6.0272222222382634</v>
          </cell>
          <cell r="BJ57">
            <v>-2022422.3594444436</v>
          </cell>
          <cell r="BK57">
            <v>725.28583333346899</v>
          </cell>
          <cell r="BL57">
            <v>673.81694444444452</v>
          </cell>
          <cell r="BM57">
            <v>622.00833333301932</v>
          </cell>
          <cell r="BN57">
            <v>569.49638888888887</v>
          </cell>
          <cell r="BO57">
            <v>23.385833333333334</v>
          </cell>
          <cell r="BP57">
            <v>20.28027777777778</v>
          </cell>
          <cell r="BQ57">
            <v>15.6544444445368</v>
          </cell>
          <cell r="BR57">
            <v>14.436666666666667</v>
          </cell>
          <cell r="BS57">
            <v>12.881666666803778</v>
          </cell>
          <cell r="BT57">
            <v>16.2075</v>
          </cell>
          <cell r="BU57">
            <v>51.355555555775709</v>
          </cell>
          <cell r="BV57">
            <v>53.396111111111111</v>
          </cell>
          <cell r="BW57">
            <v>283.52916666683717</v>
          </cell>
          <cell r="BX57">
            <v>117.95694444444445</v>
          </cell>
          <cell r="BY57">
            <v>165.57222222239272</v>
          </cell>
          <cell r="BZ57">
            <v>176.93444444444444</v>
          </cell>
          <cell r="CA57">
            <v>222.69916666645972</v>
          </cell>
          <cell r="CB57">
            <v>0</v>
          </cell>
          <cell r="CC57">
            <v>0</v>
          </cell>
          <cell r="CD57">
            <v>218.52666666768414</v>
          </cell>
          <cell r="CE57">
            <v>189.05527777777777</v>
          </cell>
          <cell r="CF57">
            <v>192.01416666762074</v>
          </cell>
          <cell r="CG57">
            <v>169.23694444444445</v>
          </cell>
          <cell r="CH57">
            <v>0.30583333333333335</v>
          </cell>
          <cell r="CI57">
            <v>7.3611111111111113E-2</v>
          </cell>
          <cell r="CJ57">
            <v>1.6230555555555557</v>
          </cell>
          <cell r="CK57">
            <v>1.1919444444444445</v>
          </cell>
          <cell r="CL57">
            <v>24.583611111174495</v>
          </cell>
          <cell r="CM57">
            <v>18.552777777777777</v>
          </cell>
          <cell r="CN57">
            <v>0</v>
          </cell>
          <cell r="CO57">
            <v>1450.0408333344499</v>
          </cell>
          <cell r="CP57">
            <v>384.36333333330458</v>
          </cell>
          <cell r="CQ57">
            <v>26.350277777777777</v>
          </cell>
          <cell r="CR57">
            <v>47.407499999999999</v>
          </cell>
          <cell r="CS57">
            <v>43.106111111111112</v>
          </cell>
          <cell r="CT57">
            <v>0</v>
          </cell>
          <cell r="CU57">
            <v>51.199722222222221</v>
          </cell>
          <cell r="CV57">
            <v>54.613333333333337</v>
          </cell>
          <cell r="CW57">
            <v>56.789722222222224</v>
          </cell>
          <cell r="CX57">
            <v>85.622500000000002</v>
          </cell>
          <cell r="CY57">
            <v>27.181944444444444</v>
          </cell>
          <cell r="CZ57">
            <v>11.733611111212781</v>
          </cell>
          <cell r="DA57">
            <v>5.2111111111111112</v>
          </cell>
          <cell r="DB57">
            <v>0</v>
          </cell>
          <cell r="DC57">
            <v>2.2877777777777779</v>
          </cell>
          <cell r="DD57">
            <v>1.3194444444444444</v>
          </cell>
          <cell r="DE57">
            <v>11.224722222222223</v>
          </cell>
          <cell r="DF57">
            <v>0</v>
          </cell>
          <cell r="DG57">
            <v>0</v>
          </cell>
          <cell r="DH57">
            <v>28.931111111111111</v>
          </cell>
          <cell r="DI57">
            <v>37.138611111111111</v>
          </cell>
          <cell r="DJ57">
            <v>8.6347222221071007</v>
          </cell>
          <cell r="DK57">
            <v>8.8524999999999991</v>
          </cell>
          <cell r="DL57">
            <v>0</v>
          </cell>
          <cell r="DM57">
            <v>0</v>
          </cell>
          <cell r="DN57">
            <v>228.13805555554211</v>
          </cell>
          <cell r="DO57">
            <v>891.96805555551339</v>
          </cell>
          <cell r="DP57">
            <v>2342.0088888899631</v>
          </cell>
          <cell r="DQ57">
            <v>102.02733027782966</v>
          </cell>
          <cell r="DR57">
            <v>4.3000000000000003E-2</v>
          </cell>
          <cell r="DS57">
            <v>2474.7559413901472</v>
          </cell>
          <cell r="DT57">
            <v>113.71638888888886</v>
          </cell>
          <cell r="DU57">
            <v>30.719722222354672</v>
          </cell>
          <cell r="DV57">
            <v>124.72</v>
          </cell>
          <cell r="DW57">
            <v>5.039688880590823E-2</v>
          </cell>
          <cell r="DX57">
            <v>5505.42983</v>
          </cell>
          <cell r="DY57">
            <v>0</v>
          </cell>
          <cell r="DZ57">
            <v>0</v>
          </cell>
          <cell r="EA57">
            <v>0.36042667506617532</v>
          </cell>
          <cell r="EB57">
            <v>45.664599999999993</v>
          </cell>
          <cell r="EC57">
            <v>116014.8313600751</v>
          </cell>
          <cell r="ED57">
            <v>264.33588500070351</v>
          </cell>
          <cell r="EE57">
            <v>286</v>
          </cell>
          <cell r="EF57">
            <v>6.444696969724756</v>
          </cell>
          <cell r="EG57">
            <v>16.015555555545468</v>
          </cell>
          <cell r="EH57">
            <v>12.425419730825087</v>
          </cell>
          <cell r="EI57">
            <v>14.269780441476378</v>
          </cell>
          <cell r="EJ57">
            <v>6.5395095367847409</v>
          </cell>
          <cell r="EK57">
            <v>16.635290090706828</v>
          </cell>
          <cell r="EL57">
            <v>16.067615055155688</v>
          </cell>
          <cell r="EM57">
            <v>260.50110014751561</v>
          </cell>
          <cell r="EN57">
            <v>729.79686892741131</v>
          </cell>
          <cell r="EO57">
            <v>138.64128083021484</v>
          </cell>
          <cell r="EP57">
            <v>-3429.6403002773436</v>
          </cell>
          <cell r="EQ57">
            <v>654.58013891905955</v>
          </cell>
          <cell r="ER57">
            <v>100.71790558894128</v>
          </cell>
          <cell r="ES57">
            <v>-1184.0274193307432</v>
          </cell>
          <cell r="ET57">
            <v>-5.1781897719789693E-2</v>
          </cell>
          <cell r="EU57">
            <v>-7.0264595894223163</v>
          </cell>
          <cell r="EV57">
            <v>26.332499999990169</v>
          </cell>
          <cell r="EW57">
            <v>8.5983333333333345</v>
          </cell>
        </row>
        <row r="58">
          <cell r="A58">
            <v>42186</v>
          </cell>
          <cell r="B58">
            <v>1</v>
          </cell>
          <cell r="C58" t="str">
            <v>Wed</v>
          </cell>
          <cell r="D58">
            <v>102555</v>
          </cell>
          <cell r="E58">
            <v>3249</v>
          </cell>
          <cell r="F58">
            <v>3275</v>
          </cell>
          <cell r="G58">
            <v>7715</v>
          </cell>
          <cell r="H58">
            <v>7122</v>
          </cell>
          <cell r="I58">
            <v>6882</v>
          </cell>
          <cell r="J58">
            <v>643</v>
          </cell>
          <cell r="K58">
            <v>131441</v>
          </cell>
          <cell r="L58">
            <v>56</v>
          </cell>
          <cell r="M58">
            <v>131497</v>
          </cell>
          <cell r="N58">
            <v>847</v>
          </cell>
          <cell r="O58">
            <v>3235</v>
          </cell>
          <cell r="P58">
            <v>199953</v>
          </cell>
          <cell r="Q58">
            <v>2233</v>
          </cell>
          <cell r="R58">
            <v>36</v>
          </cell>
          <cell r="S58">
            <v>138</v>
          </cell>
          <cell r="T58">
            <v>6</v>
          </cell>
          <cell r="U58">
            <v>2104</v>
          </cell>
          <cell r="V58">
            <v>14079</v>
          </cell>
          <cell r="W58">
            <v>2269</v>
          </cell>
          <cell r="X58">
            <v>2494</v>
          </cell>
          <cell r="Y58">
            <v>6</v>
          </cell>
          <cell r="Z58">
            <v>18</v>
          </cell>
          <cell r="AA58">
            <v>174</v>
          </cell>
          <cell r="AB58">
            <v>2692</v>
          </cell>
          <cell r="AC58">
            <v>46</v>
          </cell>
          <cell r="AD58">
            <v>2846</v>
          </cell>
          <cell r="AE58">
            <v>178</v>
          </cell>
          <cell r="AF58">
            <v>0</v>
          </cell>
          <cell r="AG58">
            <v>0</v>
          </cell>
          <cell r="AH58">
            <v>1.0205194875591772</v>
          </cell>
          <cell r="AI58">
            <v>1.0219625812526349</v>
          </cell>
          <cell r="AJ58">
            <v>0.99355604415669385</v>
          </cell>
          <cell r="AK58">
            <v>171.44122858832941</v>
          </cell>
          <cell r="AL58">
            <v>153.58474709867417</v>
          </cell>
          <cell r="AM58">
            <v>5.7250020921934555E-2</v>
          </cell>
          <cell r="AN58">
            <v>14.890564706118537</v>
          </cell>
          <cell r="AO58">
            <v>36.485648226470417</v>
          </cell>
          <cell r="AP58">
            <v>22.132932393337661</v>
          </cell>
          <cell r="AQ58">
            <v>11.894284674220414</v>
          </cell>
          <cell r="AR58">
            <v>57.92904363155575</v>
          </cell>
          <cell r="AS58">
            <v>15.446678897093637</v>
          </cell>
          <cell r="AT58">
            <v>60.987576097958375</v>
          </cell>
          <cell r="AU58">
            <v>210.24570333515342</v>
          </cell>
          <cell r="AV58">
            <v>0.29007763359966438</v>
          </cell>
          <cell r="AW58">
            <v>0.78458606079889537</v>
          </cell>
          <cell r="AX58">
            <v>45.877279087603092</v>
          </cell>
          <cell r="BF58">
            <v>211.42333333333335</v>
          </cell>
          <cell r="BG58">
            <v>383.79027777712093</v>
          </cell>
          <cell r="BH58">
            <v>1642.5158333326874</v>
          </cell>
          <cell r="BI58">
            <v>24.077222222046824</v>
          </cell>
          <cell r="BJ58">
            <v>2261.8066666651889</v>
          </cell>
          <cell r="BK58">
            <v>625.17805555564405</v>
          </cell>
          <cell r="BL58">
            <v>638.00638888888875</v>
          </cell>
          <cell r="BM58">
            <v>598.19333333324744</v>
          </cell>
          <cell r="BN58">
            <v>542.46277777777777</v>
          </cell>
          <cell r="BO58">
            <v>21.154444444360109</v>
          </cell>
          <cell r="BP58">
            <v>17.702500000000001</v>
          </cell>
          <cell r="BQ58">
            <v>15.454999999997154</v>
          </cell>
          <cell r="BR58">
            <v>12.668611111111112</v>
          </cell>
          <cell r="BS58">
            <v>14.58833333361299</v>
          </cell>
          <cell r="BT58">
            <v>14.497222222222222</v>
          </cell>
          <cell r="BU58">
            <v>-24.213055555573664</v>
          </cell>
          <cell r="BV58">
            <v>50.675277777777779</v>
          </cell>
          <cell r="BW58">
            <v>217.25166666585434</v>
          </cell>
          <cell r="BX58">
            <v>88.665000000000006</v>
          </cell>
          <cell r="BY58">
            <v>128.58666666585435</v>
          </cell>
          <cell r="BZ58">
            <v>144.66</v>
          </cell>
          <cell r="CA58">
            <v>190.76388888840151</v>
          </cell>
          <cell r="CB58">
            <v>0</v>
          </cell>
          <cell r="CC58">
            <v>0</v>
          </cell>
          <cell r="CD58">
            <v>174.27694444444703</v>
          </cell>
          <cell r="CE58">
            <v>164.85527777777776</v>
          </cell>
          <cell r="CF58">
            <v>161.23194444456709</v>
          </cell>
          <cell r="CG58">
            <v>156.35055555555553</v>
          </cell>
          <cell r="CH58">
            <v>0.34694444444444444</v>
          </cell>
          <cell r="CI58">
            <v>0.25805555555555554</v>
          </cell>
          <cell r="CJ58">
            <v>1.0483333333333333</v>
          </cell>
          <cell r="CK58">
            <v>0.84750000000000003</v>
          </cell>
          <cell r="CL58">
            <v>11.649722222102184</v>
          </cell>
          <cell r="CM58">
            <v>7.399166666666666</v>
          </cell>
          <cell r="CN58">
            <v>0</v>
          </cell>
          <cell r="CO58">
            <v>1207.4705555543469</v>
          </cell>
          <cell r="CP58">
            <v>386.94388888888886</v>
          </cell>
          <cell r="CQ58">
            <v>69.581944444546636</v>
          </cell>
          <cell r="CR58">
            <v>53.656666666666666</v>
          </cell>
          <cell r="CS58">
            <v>47.025555555555556</v>
          </cell>
          <cell r="CT58">
            <v>0</v>
          </cell>
          <cell r="CU58">
            <v>38.607777777777777</v>
          </cell>
          <cell r="CV58">
            <v>53.566388888888888</v>
          </cell>
          <cell r="CW58">
            <v>38.531944444444441</v>
          </cell>
          <cell r="CX58">
            <v>85.841388888888886</v>
          </cell>
          <cell r="CY58">
            <v>30.31527777777778</v>
          </cell>
          <cell r="CZ58">
            <v>12.437777777621264</v>
          </cell>
          <cell r="DA58">
            <v>5.9911111111111115</v>
          </cell>
          <cell r="DB58">
            <v>0</v>
          </cell>
          <cell r="DC58">
            <v>3.085</v>
          </cell>
          <cell r="DD58">
            <v>10.02888888888889</v>
          </cell>
          <cell r="DE58">
            <v>17.306666666666668</v>
          </cell>
          <cell r="DF58">
            <v>0</v>
          </cell>
          <cell r="DG58">
            <v>0</v>
          </cell>
          <cell r="DH58">
            <v>20.287500000000001</v>
          </cell>
          <cell r="DI58">
            <v>40.550277777777779</v>
          </cell>
          <cell r="DJ58">
            <v>11.981944444550511</v>
          </cell>
          <cell r="DK58">
            <v>10.598611111111628</v>
          </cell>
          <cell r="DL58">
            <v>0</v>
          </cell>
          <cell r="DM58">
            <v>0</v>
          </cell>
          <cell r="DN58">
            <v>248.42444444439451</v>
          </cell>
          <cell r="DO58">
            <v>936.33861111116335</v>
          </cell>
          <cell r="DP58">
            <v>2143.80916666551</v>
          </cell>
          <cell r="DQ58">
            <v>92.674006111044747</v>
          </cell>
          <cell r="DR58">
            <v>4.3000000000000003E-2</v>
          </cell>
          <cell r="DS58">
            <v>2247.8834505539457</v>
          </cell>
          <cell r="DT58">
            <v>112.28222222222223</v>
          </cell>
          <cell r="DU58">
            <v>11.40027777739099</v>
          </cell>
          <cell r="DV58">
            <v>172.49</v>
          </cell>
          <cell r="DW58">
            <v>7.6734405405891173E-2</v>
          </cell>
          <cell r="DX58">
            <v>7245.2286000000004</v>
          </cell>
          <cell r="DY58">
            <v>0</v>
          </cell>
          <cell r="DZ58">
            <v>0</v>
          </cell>
          <cell r="EA58">
            <v>0.41654233046665362</v>
          </cell>
          <cell r="EB58">
            <v>43.531999999999996</v>
          </cell>
          <cell r="EC58">
            <v>103126.77641746761</v>
          </cell>
          <cell r="ED58">
            <v>1013.4102833259509</v>
          </cell>
          <cell r="EE58">
            <v>267</v>
          </cell>
          <cell r="EF58">
            <v>2.5618601746946044</v>
          </cell>
          <cell r="EG58">
            <v>16.726944443994046</v>
          </cell>
          <cell r="EH58">
            <v>10.641513194235092</v>
          </cell>
          <cell r="EI58">
            <v>15.468398700962503</v>
          </cell>
          <cell r="EJ58">
            <v>17.293835068054445</v>
          </cell>
          <cell r="EK58">
            <v>17.170111287758345</v>
          </cell>
          <cell r="EL58">
            <v>14.935978445038137</v>
          </cell>
          <cell r="EM58">
            <v>211.90553219026873</v>
          </cell>
          <cell r="EN58">
            <v>528.8472523604778</v>
          </cell>
          <cell r="EO58">
            <v>-294.13883694495422</v>
          </cell>
          <cell r="EP58">
            <v>-977.88520642167191</v>
          </cell>
          <cell r="EQ58">
            <v>-738.82162579159103</v>
          </cell>
          <cell r="ER58">
            <v>792.06765365651802</v>
          </cell>
          <cell r="ES58">
            <v>-1434.9124593040378</v>
          </cell>
          <cell r="ET58">
            <v>8.0514274936578367E-3</v>
          </cell>
          <cell r="EU58">
            <v>131.33282597948994</v>
          </cell>
          <cell r="EV58">
            <v>16.954722222262838</v>
          </cell>
          <cell r="EW58">
            <v>5.4744444444175393</v>
          </cell>
        </row>
        <row r="59">
          <cell r="A59">
            <v>42187</v>
          </cell>
          <cell r="B59">
            <v>1</v>
          </cell>
          <cell r="C59" t="str">
            <v>Thu</v>
          </cell>
          <cell r="D59">
            <v>137864</v>
          </cell>
          <cell r="E59">
            <v>2750</v>
          </cell>
          <cell r="F59">
            <v>4260</v>
          </cell>
          <cell r="G59">
            <v>8739</v>
          </cell>
          <cell r="H59">
            <v>12165</v>
          </cell>
          <cell r="I59">
            <v>10429</v>
          </cell>
          <cell r="J59">
            <v>2319</v>
          </cell>
          <cell r="K59">
            <v>178526</v>
          </cell>
          <cell r="L59">
            <v>57</v>
          </cell>
          <cell r="M59">
            <v>178583</v>
          </cell>
          <cell r="N59">
            <v>1508</v>
          </cell>
          <cell r="O59">
            <v>3837</v>
          </cell>
          <cell r="P59">
            <v>212077</v>
          </cell>
          <cell r="Q59">
            <v>2739</v>
          </cell>
          <cell r="R59">
            <v>51</v>
          </cell>
          <cell r="S59">
            <v>139</v>
          </cell>
          <cell r="T59">
            <v>3</v>
          </cell>
          <cell r="U59">
            <v>2553</v>
          </cell>
          <cell r="V59">
            <v>17405</v>
          </cell>
          <cell r="W59">
            <v>2790</v>
          </cell>
          <cell r="X59">
            <v>3118</v>
          </cell>
          <cell r="Y59">
            <v>5</v>
          </cell>
          <cell r="Z59">
            <v>58</v>
          </cell>
          <cell r="AA59">
            <v>257</v>
          </cell>
          <cell r="AB59">
            <v>3438</v>
          </cell>
          <cell r="AC59">
            <v>81</v>
          </cell>
          <cell r="AD59">
            <v>3133</v>
          </cell>
          <cell r="AE59">
            <v>343</v>
          </cell>
          <cell r="AF59">
            <v>0</v>
          </cell>
          <cell r="AG59">
            <v>0</v>
          </cell>
          <cell r="AH59">
            <v>0.88886238264873718</v>
          </cell>
          <cell r="AI59">
            <v>0.89358278175650607</v>
          </cell>
          <cell r="AJ59">
            <v>0.99155305109619885</v>
          </cell>
          <cell r="AK59">
            <v>172.60316848688413</v>
          </cell>
          <cell r="AL59">
            <v>140.29021652873826</v>
          </cell>
          <cell r="AM59">
            <v>7.1406965932133137E-2</v>
          </cell>
          <cell r="AN59">
            <v>14.997084877304975</v>
          </cell>
          <cell r="AO59">
            <v>38.402855776536491</v>
          </cell>
          <cell r="AP59">
            <v>20.091669086393004</v>
          </cell>
          <cell r="AQ59">
            <v>12.464940802691011</v>
          </cell>
          <cell r="AR59">
            <v>63.987813620071684</v>
          </cell>
          <cell r="AS59">
            <v>13.488582962038461</v>
          </cell>
          <cell r="AT59">
            <v>67.804239078412508</v>
          </cell>
          <cell r="AU59">
            <v>193.82872391159361</v>
          </cell>
          <cell r="AV59">
            <v>0.34981522712463609</v>
          </cell>
          <cell r="AW59">
            <v>0.67061553456994294</v>
          </cell>
          <cell r="AX59">
            <v>43.595950178022832</v>
          </cell>
          <cell r="BF59">
            <v>203.42305555555555</v>
          </cell>
          <cell r="BG59">
            <v>503.41833333310205</v>
          </cell>
          <cell r="BH59">
            <v>2033.6158333336039</v>
          </cell>
          <cell r="BI59">
            <v>17.838611111114997</v>
          </cell>
          <cell r="BJ59">
            <v>2758.2958333333768</v>
          </cell>
          <cell r="BK59">
            <v>921.05027777733665</v>
          </cell>
          <cell r="BL59">
            <v>818.68694444444463</v>
          </cell>
          <cell r="BM59">
            <v>798.73388888846557</v>
          </cell>
          <cell r="BN59">
            <v>700.6583333333333</v>
          </cell>
          <cell r="BO59">
            <v>19.60222222222222</v>
          </cell>
          <cell r="BP59">
            <v>15.62</v>
          </cell>
          <cell r="BQ59">
            <v>17.415277778014229</v>
          </cell>
          <cell r="BR59">
            <v>14.718055555555555</v>
          </cell>
          <cell r="BS59">
            <v>11.646944444447549</v>
          </cell>
          <cell r="BT59">
            <v>17.896666666666668</v>
          </cell>
          <cell r="BU59">
            <v>73.651944444187038</v>
          </cell>
          <cell r="BV59">
            <v>69.793888888888887</v>
          </cell>
          <cell r="BW59">
            <v>255.84972222211772</v>
          </cell>
          <cell r="BX59">
            <v>99.914444444632778</v>
          </cell>
          <cell r="BY59">
            <v>155.93527777748494</v>
          </cell>
          <cell r="BZ59">
            <v>159.79916666666668</v>
          </cell>
          <cell r="CA59">
            <v>223.82777777794797</v>
          </cell>
          <cell r="CB59">
            <v>0</v>
          </cell>
          <cell r="CC59">
            <v>0</v>
          </cell>
          <cell r="CD59">
            <v>254.88222222272876</v>
          </cell>
          <cell r="CE59">
            <v>207.30027777777775</v>
          </cell>
          <cell r="CF59">
            <v>236.88416666701463</v>
          </cell>
          <cell r="CG59">
            <v>194.05</v>
          </cell>
          <cell r="CH59">
            <v>0.255</v>
          </cell>
          <cell r="CI59">
            <v>0.2225</v>
          </cell>
          <cell r="CJ59">
            <v>1.8561111112019151</v>
          </cell>
          <cell r="CK59">
            <v>1.8547222222222222</v>
          </cell>
          <cell r="CL59">
            <v>15.886944444512222</v>
          </cell>
          <cell r="CM59">
            <v>11.173055555555555</v>
          </cell>
          <cell r="CN59">
            <v>0</v>
          </cell>
          <cell r="CO59">
            <v>1655.6100000001311</v>
          </cell>
          <cell r="CP59">
            <v>376.17888888888888</v>
          </cell>
          <cell r="CQ59">
            <v>49.148611111111109</v>
          </cell>
          <cell r="CR59">
            <v>50.129722222222227</v>
          </cell>
          <cell r="CS59">
            <v>41.503611111111113</v>
          </cell>
          <cell r="CT59">
            <v>0</v>
          </cell>
          <cell r="CU59">
            <v>51.912500000000001</v>
          </cell>
          <cell r="CV59">
            <v>45.541666666757727</v>
          </cell>
          <cell r="CW59">
            <v>55.378055555555555</v>
          </cell>
          <cell r="CX59">
            <v>95.703611111111115</v>
          </cell>
          <cell r="CY59">
            <v>33.233333333333334</v>
          </cell>
          <cell r="CZ59">
            <v>11.413055555555555</v>
          </cell>
          <cell r="DA59">
            <v>6.7894444444444444</v>
          </cell>
          <cell r="DB59">
            <v>0</v>
          </cell>
          <cell r="DC59">
            <v>6.9194444444444443</v>
          </cell>
          <cell r="DD59">
            <v>8.4941666666666666</v>
          </cell>
          <cell r="DE59">
            <v>4.0225</v>
          </cell>
          <cell r="DF59">
            <v>0.27055555555555555</v>
          </cell>
          <cell r="DG59">
            <v>0</v>
          </cell>
          <cell r="DH59">
            <v>29.957222222222221</v>
          </cell>
          <cell r="DI59">
            <v>38.311944444444443</v>
          </cell>
          <cell r="DJ59">
            <v>7.9313888888632773</v>
          </cell>
          <cell r="DK59">
            <v>16.65722222222222</v>
          </cell>
          <cell r="DL59">
            <v>0</v>
          </cell>
          <cell r="DM59">
            <v>0</v>
          </cell>
          <cell r="DN59">
            <v>259.70388888886322</v>
          </cell>
          <cell r="DO59">
            <v>929.49694444450961</v>
          </cell>
          <cell r="DP59">
            <v>2585.1069444446407</v>
          </cell>
          <cell r="DQ59">
            <v>113.21737555556582</v>
          </cell>
          <cell r="DR59">
            <v>4.3000000000000003E-2</v>
          </cell>
          <cell r="DS59">
            <v>2746.1795977780266</v>
          </cell>
          <cell r="DT59">
            <v>131.1861111111111</v>
          </cell>
          <cell r="DU59">
            <v>47.855277777820135</v>
          </cell>
          <cell r="DV59">
            <v>126.49</v>
          </cell>
          <cell r="DW59">
            <v>4.6060352390042109E-2</v>
          </cell>
          <cell r="DX59">
            <v>5186.8750100000007</v>
          </cell>
          <cell r="DY59">
            <v>15.266666666666664</v>
          </cell>
          <cell r="DZ59">
            <v>274.8</v>
          </cell>
          <cell r="EA59">
            <v>0.3384691027478971</v>
          </cell>
          <cell r="EB59">
            <v>42.742600000000003</v>
          </cell>
          <cell r="EC59">
            <v>119722.30892463363</v>
          </cell>
          <cell r="ED59">
            <v>729.10652138904879</v>
          </cell>
          <cell r="EE59">
            <v>326</v>
          </cell>
          <cell r="EF59">
            <v>8.807719836408614</v>
          </cell>
          <cell r="EG59">
            <v>19.513888889198554</v>
          </cell>
          <cell r="EH59">
            <v>17.577224199009322</v>
          </cell>
          <cell r="EI59">
            <v>13.162551317255986</v>
          </cell>
          <cell r="EJ59">
            <v>19.607843137254903</v>
          </cell>
          <cell r="EK59">
            <v>31.248129301075302</v>
          </cell>
          <cell r="EL59">
            <v>16.176804853671829</v>
          </cell>
          <cell r="EM59">
            <v>244.61280803559742</v>
          </cell>
          <cell r="EN59">
            <v>750.32555033489029</v>
          </cell>
          <cell r="EO59">
            <v>165.16875544566997</v>
          </cell>
          <cell r="EP59">
            <v>1745.317764406321</v>
          </cell>
          <cell r="EQ59">
            <v>-1092.8051959805482</v>
          </cell>
          <cell r="ER59">
            <v>592.25283761098854</v>
          </cell>
          <cell r="ES59">
            <v>-393.63123073747852</v>
          </cell>
          <cell r="ET59">
            <v>-0.17628560001989491</v>
          </cell>
          <cell r="EU59">
            <v>-168.5121682075457</v>
          </cell>
          <cell r="EV59">
            <v>13.598888888853706</v>
          </cell>
          <cell r="EW59">
            <v>6.1188888887779065</v>
          </cell>
        </row>
        <row r="60">
          <cell r="A60">
            <v>42188</v>
          </cell>
          <cell r="B60">
            <v>1</v>
          </cell>
          <cell r="C60" t="str">
            <v>Fri</v>
          </cell>
          <cell r="D60">
            <v>159276</v>
          </cell>
          <cell r="E60">
            <v>3455</v>
          </cell>
          <cell r="F60">
            <v>7868</v>
          </cell>
          <cell r="G60">
            <v>9825</v>
          </cell>
          <cell r="H60">
            <v>7527</v>
          </cell>
          <cell r="I60">
            <v>18235</v>
          </cell>
          <cell r="J60">
            <v>826</v>
          </cell>
          <cell r="K60">
            <v>207012</v>
          </cell>
          <cell r="L60">
            <v>58</v>
          </cell>
          <cell r="M60">
            <v>207070</v>
          </cell>
          <cell r="N60">
            <v>1585</v>
          </cell>
          <cell r="O60">
            <v>3302</v>
          </cell>
          <cell r="P60">
            <v>174611</v>
          </cell>
          <cell r="Q60">
            <v>2920</v>
          </cell>
          <cell r="R60">
            <v>59</v>
          </cell>
          <cell r="S60">
            <v>230</v>
          </cell>
          <cell r="T60">
            <v>14</v>
          </cell>
          <cell r="U60">
            <v>2785</v>
          </cell>
          <cell r="V60">
            <v>18790</v>
          </cell>
          <cell r="W60">
            <v>2979</v>
          </cell>
          <cell r="X60">
            <v>3699</v>
          </cell>
          <cell r="Y60">
            <v>2</v>
          </cell>
          <cell r="Z60">
            <v>119</v>
          </cell>
          <cell r="AA60">
            <v>356</v>
          </cell>
          <cell r="AB60">
            <v>4176</v>
          </cell>
          <cell r="AC60">
            <v>104</v>
          </cell>
          <cell r="AD60">
            <v>3299</v>
          </cell>
          <cell r="AE60">
            <v>308</v>
          </cell>
          <cell r="AF60">
            <v>0</v>
          </cell>
          <cell r="AG60">
            <v>0</v>
          </cell>
          <cell r="AH60">
            <v>0.86839080428663262</v>
          </cell>
          <cell r="AI60">
            <v>0.90178687015226033</v>
          </cell>
          <cell r="AJ60">
            <v>0.99234343902768918</v>
          </cell>
          <cell r="AK60">
            <v>174.71572574877831</v>
          </cell>
          <cell r="AL60">
            <v>158.46604663014398</v>
          </cell>
          <cell r="AM60">
            <v>9.207678781906363E-2</v>
          </cell>
          <cell r="AN60">
            <v>13.125180113491959</v>
          </cell>
          <cell r="AO60">
            <v>36.805895284391738</v>
          </cell>
          <cell r="AP60">
            <v>20.38135673211039</v>
          </cell>
          <cell r="AQ60">
            <v>13.774519374052614</v>
          </cell>
          <cell r="AR60">
            <v>69.490433031218529</v>
          </cell>
          <cell r="AS60">
            <v>14.045512258146287</v>
          </cell>
          <cell r="AT60">
            <v>78.100372024235995</v>
          </cell>
          <cell r="AU60">
            <v>201.55533714743481</v>
          </cell>
          <cell r="AV60">
            <v>0.38748848395469032</v>
          </cell>
          <cell r="AW60">
            <v>0.84720348716370097</v>
          </cell>
          <cell r="AX60">
            <v>63.439029269141983</v>
          </cell>
          <cell r="BF60">
            <v>191.495</v>
          </cell>
          <cell r="BG60">
            <v>652.01833333324635</v>
          </cell>
          <cell r="BH60">
            <v>1845.9558333325188</v>
          </cell>
          <cell r="BI60">
            <v>94.497222222196328</v>
          </cell>
          <cell r="BJ60">
            <v>2783.9663888879618</v>
          </cell>
          <cell r="BK60">
            <v>1027.0727777780139</v>
          </cell>
          <cell r="BL60">
            <v>891.90055555555546</v>
          </cell>
          <cell r="BM60">
            <v>911.62944444406276</v>
          </cell>
          <cell r="BN60">
            <v>791.43111111111114</v>
          </cell>
          <cell r="BO60">
            <v>21.802777777777777</v>
          </cell>
          <cell r="BP60">
            <v>18.3675</v>
          </cell>
          <cell r="BQ60">
            <v>30.441666666699003</v>
          </cell>
          <cell r="BR60">
            <v>23.575833333333332</v>
          </cell>
          <cell r="BS60">
            <v>14.740277778263358</v>
          </cell>
          <cell r="BT60">
            <v>18.204444444444444</v>
          </cell>
          <cell r="BU60">
            <v>48.458611111211226</v>
          </cell>
          <cell r="BV60">
            <v>40.321666666666665</v>
          </cell>
          <cell r="BW60">
            <v>251.57749999984583</v>
          </cell>
          <cell r="BX60">
            <v>89.713888888888889</v>
          </cell>
          <cell r="BY60">
            <v>161.86361111095692</v>
          </cell>
          <cell r="BZ60">
            <v>169.23750000000001</v>
          </cell>
          <cell r="CA60">
            <v>216.26888888853807</v>
          </cell>
          <cell r="CB60">
            <v>0</v>
          </cell>
          <cell r="CC60">
            <v>0</v>
          </cell>
          <cell r="CD60">
            <v>297.31916666677307</v>
          </cell>
          <cell r="CE60">
            <v>244.8475</v>
          </cell>
          <cell r="CF60">
            <v>271.24805555562511</v>
          </cell>
          <cell r="CG60">
            <v>228.07388888888889</v>
          </cell>
          <cell r="CH60">
            <v>0.1825</v>
          </cell>
          <cell r="CI60">
            <v>0.17444444444444446</v>
          </cell>
          <cell r="CJ60">
            <v>2.8380555555157159</v>
          </cell>
          <cell r="CK60">
            <v>1.0991666666666666</v>
          </cell>
          <cell r="CL60">
            <v>23.05055555563213</v>
          </cell>
          <cell r="CM60">
            <v>15.5</v>
          </cell>
          <cell r="CN60">
            <v>0</v>
          </cell>
          <cell r="CO60">
            <v>1792.2383333331709</v>
          </cell>
          <cell r="CP60">
            <v>352.82166666669463</v>
          </cell>
          <cell r="CQ60">
            <v>0.53083333333333338</v>
          </cell>
          <cell r="CR60">
            <v>51.455833333333338</v>
          </cell>
          <cell r="CS60">
            <v>38.114722222222227</v>
          </cell>
          <cell r="CT60">
            <v>0</v>
          </cell>
          <cell r="CU60">
            <v>56.587499999999999</v>
          </cell>
          <cell r="CV60">
            <v>36.928055555555552</v>
          </cell>
          <cell r="CW60">
            <v>29.673611111111114</v>
          </cell>
          <cell r="CX60">
            <v>106.31</v>
          </cell>
          <cell r="CY60">
            <v>28.578055555555554</v>
          </cell>
          <cell r="CZ60">
            <v>7.6516666666713231</v>
          </cell>
          <cell r="DA60">
            <v>9.2680555555555557</v>
          </cell>
          <cell r="DB60">
            <v>0</v>
          </cell>
          <cell r="DC60">
            <v>8.5686111111111103</v>
          </cell>
          <cell r="DD60">
            <v>8.5341666666666658</v>
          </cell>
          <cell r="DE60">
            <v>3.7888888888888888</v>
          </cell>
          <cell r="DF60">
            <v>0.4</v>
          </cell>
          <cell r="DG60">
            <v>0.95194444444444448</v>
          </cell>
          <cell r="DH60">
            <v>25.914999999999999</v>
          </cell>
          <cell r="DI60">
            <v>37.003888888888888</v>
          </cell>
          <cell r="DJ60">
            <v>5.9280555554016292</v>
          </cell>
          <cell r="DK60">
            <v>10.19888888888889</v>
          </cell>
          <cell r="DL60">
            <v>0</v>
          </cell>
          <cell r="DM60">
            <v>0</v>
          </cell>
          <cell r="DN60">
            <v>253.09722222207293</v>
          </cell>
          <cell r="DO60">
            <v>819.20944444432303</v>
          </cell>
          <cell r="DP60">
            <v>2611.4477777774937</v>
          </cell>
          <cell r="DQ60">
            <v>113.97533416662463</v>
          </cell>
          <cell r="DR60">
            <v>4.2999999999999997E-2</v>
          </cell>
          <cell r="DS60">
            <v>2764.564500832314</v>
          </cell>
          <cell r="DT60">
            <v>137.86722222222221</v>
          </cell>
          <cell r="DU60">
            <v>39.141388888195749</v>
          </cell>
          <cell r="DV60">
            <v>184.41</v>
          </cell>
          <cell r="DW60">
            <v>6.6704900516692797E-2</v>
          </cell>
          <cell r="DX60">
            <v>10388.32293</v>
          </cell>
          <cell r="DY60">
            <v>21.1</v>
          </cell>
          <cell r="DZ60">
            <v>242.65</v>
          </cell>
          <cell r="EA60">
            <v>0.29632495251880997</v>
          </cell>
          <cell r="EB60">
            <v>67.204399999999993</v>
          </cell>
          <cell r="EC60">
            <v>175381.28828473206</v>
          </cell>
          <cell r="ED60">
            <v>5283.1207619430252</v>
          </cell>
          <cell r="EE60">
            <v>329</v>
          </cell>
          <cell r="EF60">
            <v>7.1382472136527202</v>
          </cell>
          <cell r="EG60">
            <v>18.895555554957181</v>
          </cell>
          <cell r="EH60">
            <v>16.300129366622265</v>
          </cell>
          <cell r="EI60">
            <v>13.636964115458673</v>
          </cell>
          <cell r="EJ60">
            <v>10.95890410958904</v>
          </cell>
          <cell r="EK60">
            <v>41.930116473134355</v>
          </cell>
          <cell r="EL60">
            <v>15.444313224503416</v>
          </cell>
          <cell r="EM60">
            <v>258.4615384612639</v>
          </cell>
          <cell r="EN60">
            <v>666.5410345582743</v>
          </cell>
          <cell r="EO60">
            <v>155.32843033255193</v>
          </cell>
          <cell r="EP60">
            <v>57.060570431335066</v>
          </cell>
          <cell r="EQ60">
            <v>735.80922696710877</v>
          </cell>
          <cell r="ER60">
            <v>-669.02359774522722</v>
          </cell>
          <cell r="ES60">
            <v>-1499.3979750752558</v>
          </cell>
          <cell r="ET60">
            <v>0.40279126090083017</v>
          </cell>
          <cell r="EU60">
            <v>361.48065566980279</v>
          </cell>
          <cell r="EV60">
            <v>14.21666666675152</v>
          </cell>
          <cell r="EW60">
            <v>5.9055555555555559</v>
          </cell>
        </row>
        <row r="61">
          <cell r="A61">
            <v>42189</v>
          </cell>
          <cell r="B61">
            <v>1</v>
          </cell>
          <cell r="C61" t="str">
            <v>Sat</v>
          </cell>
          <cell r="D61">
            <v>112157</v>
          </cell>
          <cell r="E61">
            <v>2488</v>
          </cell>
          <cell r="F61">
            <v>737</v>
          </cell>
          <cell r="G61">
            <v>5752</v>
          </cell>
          <cell r="H61">
            <v>15360</v>
          </cell>
          <cell r="I61">
            <v>6212</v>
          </cell>
          <cell r="J61">
            <v>688</v>
          </cell>
          <cell r="K61">
            <v>143394</v>
          </cell>
          <cell r="L61">
            <v>59</v>
          </cell>
          <cell r="M61">
            <v>143453</v>
          </cell>
          <cell r="N61">
            <v>1080</v>
          </cell>
          <cell r="O61">
            <v>1512</v>
          </cell>
          <cell r="P61">
            <v>52907</v>
          </cell>
          <cell r="Q61">
            <v>2531</v>
          </cell>
          <cell r="R61">
            <v>39</v>
          </cell>
          <cell r="S61">
            <v>102</v>
          </cell>
          <cell r="T61">
            <v>12</v>
          </cell>
          <cell r="U61">
            <v>2431</v>
          </cell>
          <cell r="V61">
            <v>15502</v>
          </cell>
          <cell r="W61">
            <v>2570</v>
          </cell>
          <cell r="X61">
            <v>2640</v>
          </cell>
          <cell r="Y61">
            <v>4</v>
          </cell>
          <cell r="Z61">
            <v>18</v>
          </cell>
          <cell r="AA61">
            <v>175</v>
          </cell>
          <cell r="AB61">
            <v>2837</v>
          </cell>
          <cell r="AC61">
            <v>70</v>
          </cell>
          <cell r="AD61">
            <v>936</v>
          </cell>
          <cell r="AE61">
            <v>473</v>
          </cell>
          <cell r="AF61">
            <v>0</v>
          </cell>
          <cell r="AG61">
            <v>0</v>
          </cell>
          <cell r="AH61">
            <v>0.91594988187842041</v>
          </cell>
          <cell r="AI61">
            <v>0.88733651564997917</v>
          </cell>
          <cell r="AJ61">
            <v>0.9924683041131428</v>
          </cell>
          <cell r="AK61">
            <v>179.32208809654563</v>
          </cell>
          <cell r="AL61">
            <v>159.56957830818078</v>
          </cell>
          <cell r="AM61">
            <v>4.8119168166032053E-2</v>
          </cell>
          <cell r="AN61">
            <v>16.296615649921463</v>
          </cell>
          <cell r="AO61">
            <v>30.269933601005441</v>
          </cell>
          <cell r="AP61">
            <v>21.854124239545843</v>
          </cell>
          <cell r="AQ61">
            <v>13.480867135094904</v>
          </cell>
          <cell r="AR61">
            <v>55.795330739299608</v>
          </cell>
          <cell r="AS61">
            <v>14.082199940353975</v>
          </cell>
          <cell r="AT61">
            <v>82.680468676827715</v>
          </cell>
          <cell r="AU61">
            <v>191.47914780350308</v>
          </cell>
          <cell r="AV61">
            <v>0.43179881269199533</v>
          </cell>
          <cell r="AW61">
            <v>1.0752538281643145</v>
          </cell>
          <cell r="AX61">
            <v>85.237287113306508</v>
          </cell>
          <cell r="BF61">
            <v>42.944722222222225</v>
          </cell>
          <cell r="BG61">
            <v>508.46694444434326</v>
          </cell>
          <cell r="BH61">
            <v>-1011361.3627777786</v>
          </cell>
          <cell r="BI61">
            <v>72.13416666663484</v>
          </cell>
          <cell r="BJ61">
            <v>-1010737.8169444454</v>
          </cell>
          <cell r="BK61">
            <v>748.87527777777495</v>
          </cell>
          <cell r="BL61">
            <v>685.93222222222221</v>
          </cell>
          <cell r="BM61">
            <v>625.45000000008667</v>
          </cell>
          <cell r="BN61">
            <v>566.48805555555555</v>
          </cell>
          <cell r="BO61">
            <v>15.591944444415729</v>
          </cell>
          <cell r="BP61">
            <v>12.952222222222222</v>
          </cell>
          <cell r="BQ61">
            <v>6.0991666666666671</v>
          </cell>
          <cell r="BR61">
            <v>4.9544444444444444</v>
          </cell>
          <cell r="BS61">
            <v>13.496388888771698</v>
          </cell>
          <cell r="BT61">
            <v>11.852499999999999</v>
          </cell>
          <cell r="BU61">
            <v>88.237777777834168</v>
          </cell>
          <cell r="BV61">
            <v>89.685000000000002</v>
          </cell>
          <cell r="BW61">
            <v>92.780000000017594</v>
          </cell>
          <cell r="BX61">
            <v>49.950555555555553</v>
          </cell>
          <cell r="BY61">
            <v>42.829444444462041</v>
          </cell>
          <cell r="BZ61">
            <v>42.293055555555554</v>
          </cell>
          <cell r="CA61">
            <v>190.64055555517552</v>
          </cell>
          <cell r="CB61">
            <v>0</v>
          </cell>
          <cell r="CC61">
            <v>0</v>
          </cell>
          <cell r="CD61">
            <v>201.46000000115666</v>
          </cell>
          <cell r="CE61">
            <v>174.47388888888889</v>
          </cell>
          <cell r="CF61">
            <v>189.990000001174</v>
          </cell>
          <cell r="CG61">
            <v>166.315</v>
          </cell>
          <cell r="CH61">
            <v>0.28055555555555556</v>
          </cell>
          <cell r="CI61">
            <v>0.15222222222222223</v>
          </cell>
          <cell r="CJ61">
            <v>0.43472222222222223</v>
          </cell>
          <cell r="CK61">
            <v>0.46416666666666667</v>
          </cell>
          <cell r="CL61">
            <v>10.754722222204888</v>
          </cell>
          <cell r="CM61">
            <v>7.5425000000000004</v>
          </cell>
          <cell r="CN61">
            <v>0</v>
          </cell>
          <cell r="CO61">
            <v>1233.7558333341246</v>
          </cell>
          <cell r="CP61">
            <v>160.37777777763938</v>
          </cell>
          <cell r="CQ61">
            <v>8.1388888859655714E-2</v>
          </cell>
          <cell r="CR61">
            <v>18.081666666666667</v>
          </cell>
          <cell r="CS61">
            <v>25.130833333333335</v>
          </cell>
          <cell r="CT61">
            <v>0</v>
          </cell>
          <cell r="CU61">
            <v>39.957777777777778</v>
          </cell>
          <cell r="CV61">
            <v>9.8355555555555547</v>
          </cell>
          <cell r="CW61">
            <v>29.569166666666664</v>
          </cell>
          <cell r="CX61">
            <v>76.291388888888903</v>
          </cell>
          <cell r="CY61">
            <v>11.283333333333333</v>
          </cell>
          <cell r="CZ61">
            <v>6.5908333332797824</v>
          </cell>
          <cell r="DA61">
            <v>9.3733333333333331</v>
          </cell>
          <cell r="DB61">
            <v>0</v>
          </cell>
          <cell r="DC61">
            <v>7.1025</v>
          </cell>
          <cell r="DD61">
            <v>7.6497222222222225</v>
          </cell>
          <cell r="DE61">
            <v>2.7827777777777776</v>
          </cell>
          <cell r="DF61">
            <v>0.17444444444444446</v>
          </cell>
          <cell r="DG61">
            <v>0</v>
          </cell>
          <cell r="DH61">
            <v>16.504722222222224</v>
          </cell>
          <cell r="DI61">
            <v>32.109444444444442</v>
          </cell>
          <cell r="DJ61">
            <v>11.40861111111111</v>
          </cell>
          <cell r="DK61">
            <v>13.181666666666668</v>
          </cell>
          <cell r="DL61">
            <v>0</v>
          </cell>
          <cell r="DM61">
            <v>0</v>
          </cell>
          <cell r="DN61">
            <v>194.45277777772421</v>
          </cell>
          <cell r="DO61">
            <v>477.48694444422324</v>
          </cell>
          <cell r="DP61">
            <v>1711.2427777783478</v>
          </cell>
          <cell r="DQ61">
            <v>74.575556944418793</v>
          </cell>
          <cell r="DR61">
            <v>4.2999999999999997E-2</v>
          </cell>
          <cell r="DS61">
            <v>1808.8908347216002</v>
          </cell>
          <cell r="DT61">
            <v>88.248888888888885</v>
          </cell>
          <cell r="DU61">
            <v>23.0724999988335</v>
          </cell>
          <cell r="DV61">
            <v>84.74</v>
          </cell>
          <cell r="DW61">
            <v>4.6846386953495744E-2</v>
          </cell>
          <cell r="DX61">
            <v>6870.7830300000005</v>
          </cell>
          <cell r="DY61">
            <v>56.966666666666669</v>
          </cell>
          <cell r="DZ61">
            <v>0</v>
          </cell>
          <cell r="EA61">
            <v>0.26396670007878698</v>
          </cell>
          <cell r="EB61">
            <v>82.006600000000006</v>
          </cell>
          <cell r="EC61">
            <v>154184.9474357937</v>
          </cell>
          <cell r="ED61">
            <v>5980.9938799973497</v>
          </cell>
          <cell r="EE61">
            <v>222</v>
          </cell>
          <cell r="EF61">
            <v>6.2358108104955408</v>
          </cell>
          <cell r="EG61">
            <v>28.14333333291372</v>
          </cell>
          <cell r="EH61">
            <v>16.806822219840779</v>
          </cell>
          <cell r="EI61">
            <v>13.89546818245006</v>
          </cell>
          <cell r="EJ61">
            <v>14.257425742574258</v>
          </cell>
          <cell r="EK61">
            <v>41.405750798722046</v>
          </cell>
          <cell r="EL61">
            <v>16.271921894801132</v>
          </cell>
          <cell r="EM61">
            <v>120.83617980598441</v>
          </cell>
          <cell r="EN61">
            <v>426.1880750031861</v>
          </cell>
          <cell r="EO61">
            <v>174.075100108182</v>
          </cell>
          <cell r="EP61">
            <v>3853.5622250766532</v>
          </cell>
          <cell r="EQ61">
            <v>-796.23135901984699</v>
          </cell>
          <cell r="ER61">
            <v>-574.95364995265425</v>
          </cell>
          <cell r="ES61">
            <v>-1266.8842226249737</v>
          </cell>
          <cell r="ET61">
            <v>1.2209891114987013</v>
          </cell>
          <cell r="EU61">
            <v>695.10116488237384</v>
          </cell>
          <cell r="EV61">
            <v>19.229166666756434</v>
          </cell>
          <cell r="EW61">
            <v>1.5133333333333334</v>
          </cell>
        </row>
        <row r="62">
          <cell r="A62">
            <v>42190</v>
          </cell>
          <cell r="B62">
            <v>1</v>
          </cell>
          <cell r="C62" t="str">
            <v>Sun</v>
          </cell>
          <cell r="D62">
            <v>55207</v>
          </cell>
          <cell r="E62">
            <v>2324</v>
          </cell>
          <cell r="F62">
            <v>610</v>
          </cell>
          <cell r="G62">
            <v>3222</v>
          </cell>
          <cell r="H62">
            <v>6839</v>
          </cell>
          <cell r="I62">
            <v>1517</v>
          </cell>
          <cell r="J62">
            <v>248</v>
          </cell>
          <cell r="K62">
            <v>69967</v>
          </cell>
          <cell r="L62">
            <v>60</v>
          </cell>
          <cell r="M62">
            <v>70027</v>
          </cell>
          <cell r="N62">
            <v>887</v>
          </cell>
          <cell r="O62">
            <v>765</v>
          </cell>
          <cell r="P62">
            <v>24243</v>
          </cell>
          <cell r="Q62">
            <v>1631</v>
          </cell>
          <cell r="R62">
            <v>39</v>
          </cell>
          <cell r="S62">
            <v>34</v>
          </cell>
          <cell r="T62">
            <v>3</v>
          </cell>
          <cell r="U62">
            <v>1494</v>
          </cell>
          <cell r="V62">
            <v>10855</v>
          </cell>
          <cell r="W62">
            <v>1670</v>
          </cell>
          <cell r="X62">
            <v>1199</v>
          </cell>
          <cell r="Y62">
            <v>0</v>
          </cell>
          <cell r="Z62">
            <v>56</v>
          </cell>
          <cell r="AA62">
            <v>63</v>
          </cell>
          <cell r="AB62">
            <v>1318</v>
          </cell>
          <cell r="AC62">
            <v>20</v>
          </cell>
          <cell r="AD62">
            <v>760</v>
          </cell>
          <cell r="AE62">
            <v>112</v>
          </cell>
          <cell r="AF62">
            <v>0</v>
          </cell>
          <cell r="AG62">
            <v>0</v>
          </cell>
          <cell r="AH62">
            <v>0.89874350912698919</v>
          </cell>
          <cell r="AI62">
            <v>0.9418740975099742</v>
          </cell>
          <cell r="AJ62">
            <v>0.98732259493761343</v>
          </cell>
          <cell r="AK62">
            <v>180.84991960502626</v>
          </cell>
          <cell r="AL62">
            <v>155.57001803678014</v>
          </cell>
          <cell r="AM62">
            <v>2.5226178055368961E-2</v>
          </cell>
          <cell r="AN62">
            <v>15.243261194437013</v>
          </cell>
          <cell r="AO62">
            <v>34.532915360501569</v>
          </cell>
          <cell r="AP62">
            <v>27.11058263969586</v>
          </cell>
          <cell r="AQ62">
            <v>15.069519815718547</v>
          </cell>
          <cell r="AR62">
            <v>41.896407185628739</v>
          </cell>
          <cell r="AS62">
            <v>13.917879582503138</v>
          </cell>
          <cell r="AT62">
            <v>83.145820397591109</v>
          </cell>
          <cell r="AU62">
            <v>188.32872881695616</v>
          </cell>
          <cell r="AV62">
            <v>0.44149302615642716</v>
          </cell>
          <cell r="AW62">
            <v>0.5612648868640383</v>
          </cell>
          <cell r="AX62">
            <v>44.74288540620482</v>
          </cell>
          <cell r="BF62">
            <v>18</v>
          </cell>
          <cell r="BG62">
            <v>103.49083333309146</v>
          </cell>
          <cell r="BH62">
            <v>717.72944444428401</v>
          </cell>
          <cell r="BI62">
            <v>28.208611111249517</v>
          </cell>
          <cell r="BJ62">
            <v>867.42888888862512</v>
          </cell>
          <cell r="BK62">
            <v>371.51527777795167</v>
          </cell>
          <cell r="BL62">
            <v>333.89694444444444</v>
          </cell>
          <cell r="BM62">
            <v>305.26416666687675</v>
          </cell>
          <cell r="BN62">
            <v>274.61805555555554</v>
          </cell>
          <cell r="BO62">
            <v>14.938611111111111</v>
          </cell>
          <cell r="BP62">
            <v>11.719722222222222</v>
          </cell>
          <cell r="BQ62">
            <v>1.7644444444444445</v>
          </cell>
          <cell r="BR62">
            <v>1.6930555555555555</v>
          </cell>
          <cell r="BS62">
            <v>5.9930555555270981</v>
          </cell>
          <cell r="BT62">
            <v>7.5533333333333337</v>
          </cell>
          <cell r="BU62">
            <v>43.554999999992241</v>
          </cell>
          <cell r="BV62">
            <v>38.312777777777775</v>
          </cell>
          <cell r="BW62">
            <v>50.186111111130515</v>
          </cell>
          <cell r="BX62">
            <v>22.152777777777779</v>
          </cell>
          <cell r="BY62">
            <v>28.033333333352736</v>
          </cell>
          <cell r="BZ62">
            <v>36.063888888888883</v>
          </cell>
          <cell r="CA62">
            <v>110.81972222220877</v>
          </cell>
          <cell r="CB62">
            <v>0</v>
          </cell>
          <cell r="CC62">
            <v>0</v>
          </cell>
          <cell r="CD62">
            <v>94.698333333543403</v>
          </cell>
          <cell r="CE62">
            <v>79.533888888888896</v>
          </cell>
          <cell r="CF62">
            <v>89.722500000077872</v>
          </cell>
          <cell r="CG62">
            <v>76.50833333333334</v>
          </cell>
          <cell r="CH62">
            <v>0</v>
          </cell>
          <cell r="CI62">
            <v>0</v>
          </cell>
          <cell r="CJ62">
            <v>0.69222222222222218</v>
          </cell>
          <cell r="CK62">
            <v>0.5344444444444445</v>
          </cell>
          <cell r="CL62">
            <v>4.2836111112433075</v>
          </cell>
          <cell r="CM62">
            <v>2.4911111111111111</v>
          </cell>
          <cell r="CN62">
            <v>0</v>
          </cell>
          <cell r="CO62">
            <v>627.21944444483438</v>
          </cell>
          <cell r="CP62">
            <v>77.180833333474581</v>
          </cell>
          <cell r="CQ62">
            <v>0</v>
          </cell>
          <cell r="CR62">
            <v>6.9816666666666665</v>
          </cell>
          <cell r="CS62">
            <v>13.059444444444445</v>
          </cell>
          <cell r="CT62">
            <v>0</v>
          </cell>
          <cell r="CU62">
            <v>14.386944444444445</v>
          </cell>
          <cell r="CV62">
            <v>8.2247222222222227</v>
          </cell>
          <cell r="CW62">
            <v>11.621111111111112</v>
          </cell>
          <cell r="CX62">
            <v>33.726666666666667</v>
          </cell>
          <cell r="CY62">
            <v>0.91666666666666674</v>
          </cell>
          <cell r="CZ62">
            <v>1.8580555555563316</v>
          </cell>
          <cell r="DA62">
            <v>2.4344444444444444</v>
          </cell>
          <cell r="DB62">
            <v>0</v>
          </cell>
          <cell r="DC62">
            <v>6.041666666666667</v>
          </cell>
          <cell r="DD62">
            <v>0</v>
          </cell>
          <cell r="DE62">
            <v>0</v>
          </cell>
          <cell r="DF62">
            <v>0.36222222222222222</v>
          </cell>
          <cell r="DG62">
            <v>0</v>
          </cell>
          <cell r="DH62">
            <v>4.4133333333333331</v>
          </cell>
          <cell r="DI62">
            <v>16.04111111111111</v>
          </cell>
          <cell r="DJ62">
            <v>5.9991666666666665</v>
          </cell>
          <cell r="DK62">
            <v>0</v>
          </cell>
          <cell r="DL62">
            <v>0</v>
          </cell>
          <cell r="DM62">
            <v>0</v>
          </cell>
          <cell r="DN62">
            <v>71.793333333334104</v>
          </cell>
          <cell r="DO62">
            <v>203.24805555569762</v>
          </cell>
          <cell r="DP62">
            <v>830.46750000053203</v>
          </cell>
          <cell r="DQ62">
            <v>36.184392499988654</v>
          </cell>
          <cell r="DR62">
            <v>4.299999999999999E-2</v>
          </cell>
          <cell r="DS62">
            <v>877.681892499725</v>
          </cell>
          <cell r="DT62">
            <v>35.089166666666671</v>
          </cell>
          <cell r="DU62">
            <v>11.029999999204257</v>
          </cell>
          <cell r="DV62">
            <v>11.5</v>
          </cell>
          <cell r="DW62">
            <v>1.3102697114152441E-2</v>
          </cell>
          <cell r="DX62">
            <v>468.80899999999997</v>
          </cell>
          <cell r="DY62">
            <v>70.783333333333331</v>
          </cell>
          <cell r="DZ62">
            <v>1274.0999999999999</v>
          </cell>
          <cell r="EA62">
            <v>0.23157371399884646</v>
          </cell>
          <cell r="EB62">
            <v>44.848400000000005</v>
          </cell>
          <cell r="EC62">
            <v>39270.020339216171</v>
          </cell>
          <cell r="ED62">
            <v>1181.5771763945688</v>
          </cell>
          <cell r="EE62">
            <v>102</v>
          </cell>
          <cell r="EF62">
            <v>6.4882352936495629</v>
          </cell>
          <cell r="EG62">
            <v>7.0008333332381314</v>
          </cell>
          <cell r="EH62">
            <v>15.998095465043169</v>
          </cell>
          <cell r="EI62">
            <v>13.36342611941218</v>
          </cell>
          <cell r="EJ62">
            <v>0</v>
          </cell>
          <cell r="EK62">
            <v>80.898876404494388</v>
          </cell>
          <cell r="EL62">
            <v>14.707217430322336</v>
          </cell>
          <cell r="EM62">
            <v>345.71788413098238</v>
          </cell>
          <cell r="EN62">
            <v>537.62224797474289</v>
          </cell>
          <cell r="EO62">
            <v>157.01985994722116</v>
          </cell>
          <cell r="EP62">
            <v>1387.205289165584</v>
          </cell>
          <cell r="EQ62">
            <v>-219.11282629774237</v>
          </cell>
          <cell r="ER62">
            <v>-531.06377541516531</v>
          </cell>
          <cell r="ES62">
            <v>-141.28668030404128</v>
          </cell>
          <cell r="ET62">
            <v>-0.21632747447116613</v>
          </cell>
          <cell r="EU62">
            <v>-136.75670190069798</v>
          </cell>
          <cell r="EV62">
            <v>3.2230555555555553</v>
          </cell>
          <cell r="EW62">
            <v>0</v>
          </cell>
        </row>
        <row r="63">
          <cell r="A63">
            <v>42191</v>
          </cell>
          <cell r="B63">
            <v>2</v>
          </cell>
          <cell r="C63" t="str">
            <v>Mon</v>
          </cell>
          <cell r="D63">
            <v>123094</v>
          </cell>
          <cell r="E63">
            <v>3840</v>
          </cell>
          <cell r="F63">
            <v>5370</v>
          </cell>
          <cell r="G63">
            <v>6199</v>
          </cell>
          <cell r="H63">
            <v>4206</v>
          </cell>
          <cell r="I63">
            <v>19614</v>
          </cell>
          <cell r="J63">
            <v>2196</v>
          </cell>
          <cell r="K63">
            <v>164519</v>
          </cell>
          <cell r="L63">
            <v>61</v>
          </cell>
          <cell r="M63">
            <v>164580</v>
          </cell>
          <cell r="N63">
            <v>1734</v>
          </cell>
          <cell r="O63">
            <v>2721</v>
          </cell>
          <cell r="P63">
            <v>154409</v>
          </cell>
          <cell r="Q63">
            <v>2162</v>
          </cell>
          <cell r="R63">
            <v>51</v>
          </cell>
          <cell r="S63">
            <v>177</v>
          </cell>
          <cell r="T63">
            <v>3</v>
          </cell>
          <cell r="U63">
            <v>2066</v>
          </cell>
          <cell r="V63">
            <v>9535</v>
          </cell>
          <cell r="W63">
            <v>2213</v>
          </cell>
          <cell r="X63">
            <v>2693</v>
          </cell>
          <cell r="Y63">
            <v>6</v>
          </cell>
          <cell r="Z63">
            <v>30</v>
          </cell>
          <cell r="AA63">
            <v>396</v>
          </cell>
          <cell r="AB63">
            <v>3125</v>
          </cell>
          <cell r="AC63">
            <v>43</v>
          </cell>
          <cell r="AD63">
            <v>2207</v>
          </cell>
          <cell r="AE63">
            <v>234</v>
          </cell>
          <cell r="AF63">
            <v>0</v>
          </cell>
          <cell r="AG63">
            <v>0</v>
          </cell>
          <cell r="AH63">
            <v>0.89572258864081911</v>
          </cell>
          <cell r="AI63">
            <v>0.86590198022645826</v>
          </cell>
          <cell r="AJ63">
            <v>0.98946018393012358</v>
          </cell>
          <cell r="AK63">
            <v>171.16047250254908</v>
          </cell>
          <cell r="AL63">
            <v>163.99549202201283</v>
          </cell>
          <cell r="AM63">
            <v>0.13256827478893016</v>
          </cell>
          <cell r="AN63">
            <v>14.651920413263568</v>
          </cell>
          <cell r="AO63">
            <v>34.398286336287839</v>
          </cell>
          <cell r="AP63">
            <v>20.702270026800051</v>
          </cell>
          <cell r="AQ63">
            <v>10.785447200472476</v>
          </cell>
          <cell r="AR63">
            <v>74.342069588793493</v>
          </cell>
          <cell r="AS63">
            <v>13.02537110730051</v>
          </cell>
          <cell r="AT63">
            <v>69.45882670824254</v>
          </cell>
          <cell r="AU63">
            <v>206.42197230453485</v>
          </cell>
          <cell r="AV63">
            <v>0.33648950222106089</v>
          </cell>
          <cell r="AW63">
            <v>0.68656716101568693</v>
          </cell>
          <cell r="AX63">
            <v>45.722099195166493</v>
          </cell>
          <cell r="BF63">
            <v>154.495</v>
          </cell>
          <cell r="BG63">
            <v>615.10805555557852</v>
          </cell>
          <cell r="BH63">
            <v>1631.5758333347665</v>
          </cell>
          <cell r="BI63">
            <v>84.718333333388955</v>
          </cell>
          <cell r="BJ63">
            <v>2485.8972222237339</v>
          </cell>
          <cell r="BK63">
            <v>797.0033333335499</v>
          </cell>
          <cell r="BL63">
            <v>713.89388888888891</v>
          </cell>
          <cell r="BM63">
            <v>719.17305555560893</v>
          </cell>
          <cell r="BN63">
            <v>642.91944444444448</v>
          </cell>
          <cell r="BO63">
            <v>23.415277777785278</v>
          </cell>
          <cell r="BP63">
            <v>18.434999999999999</v>
          </cell>
          <cell r="BQ63">
            <v>21.06000000012185</v>
          </cell>
          <cell r="BR63">
            <v>17.239166666666666</v>
          </cell>
          <cell r="BS63">
            <v>9.9047222221911788</v>
          </cell>
          <cell r="BT63">
            <v>11.399166666666666</v>
          </cell>
          <cell r="BU63">
            <v>23.450277777842711</v>
          </cell>
          <cell r="BV63">
            <v>23.90111111111111</v>
          </cell>
          <cell r="BW63">
            <v>185.70944444503195</v>
          </cell>
          <cell r="BX63">
            <v>79.102777777901423</v>
          </cell>
          <cell r="BY63">
            <v>106.60666666713051</v>
          </cell>
          <cell r="BZ63">
            <v>113.18944444444445</v>
          </cell>
          <cell r="CA63">
            <v>205.18388888900736</v>
          </cell>
          <cell r="CB63">
            <v>0</v>
          </cell>
          <cell r="CC63">
            <v>0</v>
          </cell>
          <cell r="CD63">
            <v>239.91638888879626</v>
          </cell>
          <cell r="CE63">
            <v>186.86555555555557</v>
          </cell>
          <cell r="CF63">
            <v>211.36944444428457</v>
          </cell>
          <cell r="CG63">
            <v>165.6563888888889</v>
          </cell>
          <cell r="CH63">
            <v>0.25555555555555554</v>
          </cell>
          <cell r="CI63">
            <v>0.23944444444444443</v>
          </cell>
          <cell r="CJ63">
            <v>2.1797222222222223</v>
          </cell>
          <cell r="CK63">
            <v>1.4333333333333333</v>
          </cell>
          <cell r="CL63">
            <v>26.111666666733928</v>
          </cell>
          <cell r="CM63">
            <v>19.53638888888889</v>
          </cell>
          <cell r="CN63">
            <v>0</v>
          </cell>
          <cell r="CO63">
            <v>1427.8130555563853</v>
          </cell>
          <cell r="CP63">
            <v>305.53361111112122</v>
          </cell>
          <cell r="CQ63">
            <v>65.873888889023931</v>
          </cell>
          <cell r="CR63">
            <v>42.286111111111104</v>
          </cell>
          <cell r="CS63">
            <v>44.380833333333328</v>
          </cell>
          <cell r="CT63">
            <v>0</v>
          </cell>
          <cell r="CU63">
            <v>53.368333333214849</v>
          </cell>
          <cell r="CV63">
            <v>41.079166666666666</v>
          </cell>
          <cell r="CW63">
            <v>39.86611111111111</v>
          </cell>
          <cell r="CX63">
            <v>81.626666666666651</v>
          </cell>
          <cell r="CY63">
            <v>24.567499999999999</v>
          </cell>
          <cell r="CZ63">
            <v>12.420833333476395</v>
          </cell>
          <cell r="DA63">
            <v>8.5466666666666669</v>
          </cell>
          <cell r="DB63">
            <v>0</v>
          </cell>
          <cell r="DC63">
            <v>6.6366666666666667</v>
          </cell>
          <cell r="DD63">
            <v>21.513888888888889</v>
          </cell>
          <cell r="DE63">
            <v>15.063333333333333</v>
          </cell>
          <cell r="DF63">
            <v>0</v>
          </cell>
          <cell r="DG63">
            <v>0</v>
          </cell>
          <cell r="DH63">
            <v>35.484722222249388</v>
          </cell>
          <cell r="DI63">
            <v>32.897500000000001</v>
          </cell>
          <cell r="DJ63">
            <v>10.871388888888889</v>
          </cell>
          <cell r="DK63">
            <v>10.460277777777778</v>
          </cell>
          <cell r="DL63">
            <v>0</v>
          </cell>
          <cell r="DM63">
            <v>0</v>
          </cell>
          <cell r="DN63">
            <v>260.08944444461474</v>
          </cell>
          <cell r="DO63">
            <v>852.47750000019676</v>
          </cell>
          <cell r="DP63">
            <v>2280.2905555565821</v>
          </cell>
          <cell r="DQ63">
            <v>101.84907138894278</v>
          </cell>
          <cell r="DR63">
            <v>4.3000000000000003E-2</v>
          </cell>
          <cell r="DS63">
            <v>2470.4321269457514</v>
          </cell>
          <cell r="DT63">
            <v>120.14388888888888</v>
          </cell>
          <cell r="DU63">
            <v>88.29250000022661</v>
          </cell>
          <cell r="DV63">
            <v>137.19999999999999</v>
          </cell>
          <cell r="DW63">
            <v>5.553684252383137E-2</v>
          </cell>
          <cell r="DX63">
            <v>5893.6701000000003</v>
          </cell>
          <cell r="DY63">
            <v>0</v>
          </cell>
          <cell r="DZ63">
            <v>0</v>
          </cell>
          <cell r="EA63">
            <v>0.34507222064592119</v>
          </cell>
          <cell r="EB63">
            <v>44.070399999999992</v>
          </cell>
          <cell r="EC63">
            <v>112953.34276313979</v>
          </cell>
          <cell r="ED63">
            <v>3648.3725288912801</v>
          </cell>
          <cell r="EE63">
            <v>286</v>
          </cell>
          <cell r="EF63">
            <v>18.52290209794964</v>
          </cell>
          <cell r="EG63">
            <v>26.204166666721772</v>
          </cell>
          <cell r="EH63">
            <v>8.9298775639818579</v>
          </cell>
          <cell r="EI63">
            <v>12.740725165267939</v>
          </cell>
          <cell r="EJ63">
            <v>23.478260869565219</v>
          </cell>
          <cell r="EK63">
            <v>13.763221613355421</v>
          </cell>
          <cell r="EL63">
            <v>15.165634773689153</v>
          </cell>
          <cell r="EM63">
            <v>254.98575498427968</v>
          </cell>
          <cell r="EN63">
            <v>625.86308438931894</v>
          </cell>
          <cell r="EO63">
            <v>179.35821655699499</v>
          </cell>
          <cell r="EP63">
            <v>-1185.6194785194205</v>
          </cell>
          <cell r="EQ63">
            <v>-704.03280193972637</v>
          </cell>
          <cell r="ER63">
            <v>1407.4871449264083</v>
          </cell>
          <cell r="ES63">
            <v>-229.09261718125663</v>
          </cell>
          <cell r="ET63">
            <v>-1.7805705122076354E-2</v>
          </cell>
          <cell r="EU63">
            <v>-53.45415054794794</v>
          </cell>
          <cell r="EV63">
            <v>12.012777777792524</v>
          </cell>
          <cell r="EW63">
            <v>0.92</v>
          </cell>
        </row>
        <row r="64">
          <cell r="A64">
            <v>42192</v>
          </cell>
          <cell r="B64">
            <v>2</v>
          </cell>
          <cell r="C64" t="str">
            <v>Tue</v>
          </cell>
          <cell r="D64">
            <v>109832</v>
          </cell>
          <cell r="E64">
            <v>4078</v>
          </cell>
          <cell r="F64">
            <v>3642</v>
          </cell>
          <cell r="G64">
            <v>7068</v>
          </cell>
          <cell r="H64">
            <v>7342</v>
          </cell>
          <cell r="I64">
            <v>20078</v>
          </cell>
          <cell r="J64">
            <v>4006</v>
          </cell>
          <cell r="K64">
            <v>156046</v>
          </cell>
          <cell r="L64">
            <v>62</v>
          </cell>
          <cell r="M64">
            <v>156108</v>
          </cell>
          <cell r="N64">
            <v>1802</v>
          </cell>
          <cell r="O64">
            <v>3399</v>
          </cell>
          <cell r="P64">
            <v>217404</v>
          </cell>
          <cell r="Q64">
            <v>2686</v>
          </cell>
          <cell r="R64">
            <v>88</v>
          </cell>
          <cell r="S64">
            <v>125</v>
          </cell>
          <cell r="T64">
            <v>2</v>
          </cell>
          <cell r="U64">
            <v>2582</v>
          </cell>
          <cell r="V64">
            <v>14792</v>
          </cell>
          <cell r="W64">
            <v>2774</v>
          </cell>
          <cell r="X64">
            <v>2509</v>
          </cell>
          <cell r="Y64">
            <v>4</v>
          </cell>
          <cell r="Z64">
            <v>29</v>
          </cell>
          <cell r="AA64">
            <v>442</v>
          </cell>
          <cell r="AB64">
            <v>2984</v>
          </cell>
          <cell r="AC64">
            <v>44</v>
          </cell>
          <cell r="AD64">
            <v>2917</v>
          </cell>
          <cell r="AE64">
            <v>179</v>
          </cell>
          <cell r="AF64">
            <v>0</v>
          </cell>
          <cell r="AG64">
            <v>0</v>
          </cell>
          <cell r="AH64">
            <v>0.91713180303468456</v>
          </cell>
          <cell r="AI64">
            <v>0.92065361972648063</v>
          </cell>
          <cell r="AJ64">
            <v>0.98845212309190877</v>
          </cell>
          <cell r="AK64">
            <v>174.20040426959164</v>
          </cell>
          <cell r="AL64">
            <v>177.34932772746234</v>
          </cell>
          <cell r="AM64">
            <v>0.15433910513566512</v>
          </cell>
          <cell r="AN64">
            <v>13.513044918701441</v>
          </cell>
          <cell r="AO64">
            <v>30.098142909851191</v>
          </cell>
          <cell r="AP64">
            <v>21.04554336391822</v>
          </cell>
          <cell r="AQ64">
            <v>13.465710737513211</v>
          </cell>
          <cell r="AR64">
            <v>56.253064167267482</v>
          </cell>
          <cell r="AS64">
            <v>13.604811531860294</v>
          </cell>
          <cell r="AT64">
            <v>66.840691554448384</v>
          </cell>
          <cell r="AU64">
            <v>213.14467597035303</v>
          </cell>
          <cell r="AV64">
            <v>0.31359306184943347</v>
          </cell>
          <cell r="AW64">
            <v>0.72996117580412578</v>
          </cell>
          <cell r="AX64">
            <v>46.779587534655839</v>
          </cell>
          <cell r="BF64">
            <v>193.995</v>
          </cell>
          <cell r="BG64">
            <v>439.40194444373043</v>
          </cell>
          <cell r="BH64">
            <v>1805.504722220893</v>
          </cell>
          <cell r="BI64">
            <v>0</v>
          </cell>
          <cell r="BJ64">
            <v>2438.901666664623</v>
          </cell>
          <cell r="BK64">
            <v>732.11305555530237</v>
          </cell>
          <cell r="BL64">
            <v>671.44416666666666</v>
          </cell>
          <cell r="BM64">
            <v>630.49222222254184</v>
          </cell>
          <cell r="BN64">
            <v>571.8122222222222</v>
          </cell>
          <cell r="BO64">
            <v>22.994166666742466</v>
          </cell>
          <cell r="BP64">
            <v>19.873055555555556</v>
          </cell>
          <cell r="BQ64">
            <v>16.864722222222223</v>
          </cell>
          <cell r="BR64">
            <v>12.5825</v>
          </cell>
          <cell r="BS64">
            <v>8.9788888884421123</v>
          </cell>
          <cell r="BT64">
            <v>13.364722222222222</v>
          </cell>
          <cell r="BU64">
            <v>52.783055555353769</v>
          </cell>
          <cell r="BV64">
            <v>53.811666666666667</v>
          </cell>
          <cell r="BW64">
            <v>251.5347222220758</v>
          </cell>
          <cell r="BX64">
            <v>112.93055555555554</v>
          </cell>
          <cell r="BY64">
            <v>138.60416666652023</v>
          </cell>
          <cell r="BZ64">
            <v>150.19944444444445</v>
          </cell>
          <cell r="CA64">
            <v>206.00472222176148</v>
          </cell>
          <cell r="CB64">
            <v>0</v>
          </cell>
          <cell r="CC64">
            <v>0</v>
          </cell>
          <cell r="CD64">
            <v>219.33416666684053</v>
          </cell>
          <cell r="CE64">
            <v>179.33777777777777</v>
          </cell>
          <cell r="CF64">
            <v>188.5913888889595</v>
          </cell>
          <cell r="CG64">
            <v>156.75972222222222</v>
          </cell>
          <cell r="CH64">
            <v>0.1386111111111111</v>
          </cell>
          <cell r="CI64">
            <v>0.20305555555555554</v>
          </cell>
          <cell r="CJ64">
            <v>0.67</v>
          </cell>
          <cell r="CK64">
            <v>0.5905555555555555</v>
          </cell>
          <cell r="CL64">
            <v>29.93416666676989</v>
          </cell>
          <cell r="CM64">
            <v>21.784444444444446</v>
          </cell>
          <cell r="CN64">
            <v>0</v>
          </cell>
          <cell r="CO64">
            <v>1408.98666666598</v>
          </cell>
          <cell r="CP64">
            <v>373.94027777775295</v>
          </cell>
          <cell r="CQ64">
            <v>37.116944444513514</v>
          </cell>
          <cell r="CR64">
            <v>47.479166666666671</v>
          </cell>
          <cell r="CS64">
            <v>41.786388888888894</v>
          </cell>
          <cell r="CT64">
            <v>0</v>
          </cell>
          <cell r="CU64">
            <v>44.939722222222223</v>
          </cell>
          <cell r="CV64">
            <v>39.695833333333333</v>
          </cell>
          <cell r="CW64">
            <v>48.25611111111111</v>
          </cell>
          <cell r="CX64">
            <v>79.957222222222214</v>
          </cell>
          <cell r="CY64">
            <v>27.673888888888889</v>
          </cell>
          <cell r="CZ64">
            <v>9.9699999999943092</v>
          </cell>
          <cell r="DA64">
            <v>4.6077777777777786</v>
          </cell>
          <cell r="DB64">
            <v>0.85166666666666668</v>
          </cell>
          <cell r="DC64">
            <v>4.7622222222222224</v>
          </cell>
          <cell r="DD64">
            <v>3.4449999999999998</v>
          </cell>
          <cell r="DE64">
            <v>11.564444444444444</v>
          </cell>
          <cell r="DF64">
            <v>0</v>
          </cell>
          <cell r="DG64">
            <v>0</v>
          </cell>
          <cell r="DH64">
            <v>25.37638888888889</v>
          </cell>
          <cell r="DI64">
            <v>40.389166666666668</v>
          </cell>
          <cell r="DJ64">
            <v>14.401944444366833</v>
          </cell>
          <cell r="DK64">
            <v>16.430555555555557</v>
          </cell>
          <cell r="DL64">
            <v>0</v>
          </cell>
          <cell r="DM64">
            <v>0</v>
          </cell>
          <cell r="DN64">
            <v>239.4302777776945</v>
          </cell>
          <cell r="DO64">
            <v>872.64472222218319</v>
          </cell>
          <cell r="DP64">
            <v>2281.6313888881632</v>
          </cell>
          <cell r="DQ64">
            <v>100.3876208332473</v>
          </cell>
          <cell r="DR64">
            <v>4.299999999999999E-2</v>
          </cell>
          <cell r="DS64">
            <v>2434.9834541645801</v>
          </cell>
          <cell r="DT64">
            <v>111.63944444444444</v>
          </cell>
          <cell r="DU64">
            <v>52.964444443169569</v>
          </cell>
          <cell r="DV64">
            <v>118.12000000000002</v>
          </cell>
          <cell r="DW64">
            <v>4.8509569869141421E-2</v>
          </cell>
          <cell r="DX64">
            <v>5267.47613</v>
          </cell>
          <cell r="DY64">
            <v>0</v>
          </cell>
          <cell r="DZ64">
            <v>0</v>
          </cell>
          <cell r="EA64">
            <v>0.35837809112406449</v>
          </cell>
          <cell r="EB64">
            <v>45.664599999999993</v>
          </cell>
          <cell r="EC64">
            <v>113907.52163953061</v>
          </cell>
          <cell r="ED64">
            <v>0</v>
          </cell>
          <cell r="EE64">
            <v>280</v>
          </cell>
          <cell r="EF64">
            <v>11.349523809250622</v>
          </cell>
          <cell r="EG64">
            <v>11.696944444019657</v>
          </cell>
          <cell r="EH64">
            <v>15.303141846716905</v>
          </cell>
          <cell r="EI64">
            <v>13.303894810792613</v>
          </cell>
          <cell r="EJ64">
            <v>28.857715430861724</v>
          </cell>
          <cell r="EK64">
            <v>43.283582089552233</v>
          </cell>
          <cell r="EL64">
            <v>14.765735920441275</v>
          </cell>
          <cell r="EM64">
            <v>215.95374960881523</v>
          </cell>
          <cell r="EN64">
            <v>787.17980451881249</v>
          </cell>
          <cell r="EO64">
            <v>139.09766918098214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>
            <v>25.751666666648298</v>
          </cell>
          <cell r="EW64">
            <v>4.5483333332839218</v>
          </cell>
        </row>
        <row r="65">
          <cell r="A65">
            <v>42193</v>
          </cell>
          <cell r="B65">
            <v>2</v>
          </cell>
          <cell r="C65" t="str">
            <v>Wed</v>
          </cell>
          <cell r="D65">
            <v>107482</v>
          </cell>
          <cell r="E65">
            <v>3879</v>
          </cell>
          <cell r="F65">
            <v>3214</v>
          </cell>
          <cell r="G65">
            <v>8040</v>
          </cell>
          <cell r="H65">
            <v>6069</v>
          </cell>
          <cell r="I65">
            <v>12349</v>
          </cell>
          <cell r="J65">
            <v>458</v>
          </cell>
          <cell r="K65">
            <v>141491</v>
          </cell>
          <cell r="L65">
            <v>63</v>
          </cell>
          <cell r="M65">
            <v>141554</v>
          </cell>
          <cell r="N65">
            <v>1190</v>
          </cell>
          <cell r="O65">
            <v>3167</v>
          </cell>
          <cell r="P65">
            <v>167915</v>
          </cell>
          <cell r="Q65">
            <v>2401</v>
          </cell>
          <cell r="R65">
            <v>15</v>
          </cell>
          <cell r="S65">
            <v>122</v>
          </cell>
          <cell r="T65">
            <v>21</v>
          </cell>
          <cell r="U65">
            <v>2232</v>
          </cell>
          <cell r="V65">
            <v>14395</v>
          </cell>
          <cell r="W65">
            <v>2416</v>
          </cell>
          <cell r="X65">
            <v>2442</v>
          </cell>
          <cell r="Y65">
            <v>15</v>
          </cell>
          <cell r="Z65">
            <v>11</v>
          </cell>
          <cell r="AA65">
            <v>215</v>
          </cell>
          <cell r="AB65">
            <v>2683</v>
          </cell>
          <cell r="AC65">
            <v>48</v>
          </cell>
          <cell r="AD65">
            <v>2884</v>
          </cell>
          <cell r="AE65">
            <v>244</v>
          </cell>
          <cell r="AF65">
            <v>0</v>
          </cell>
          <cell r="AG65">
            <v>0</v>
          </cell>
          <cell r="AH65">
            <v>0.90214767446764521</v>
          </cell>
          <cell r="AI65">
            <v>0.9108783603359043</v>
          </cell>
          <cell r="AJ65">
            <v>0.99158957106812451</v>
          </cell>
          <cell r="AK65">
            <v>175.70273565466363</v>
          </cell>
          <cell r="AL65">
            <v>165.69448729326021</v>
          </cell>
          <cell r="AM65">
            <v>9.0514591034058706E-2</v>
          </cell>
          <cell r="AN65">
            <v>13.90812576013759</v>
          </cell>
          <cell r="AO65">
            <v>36.091853596459572</v>
          </cell>
          <cell r="AP65">
            <v>20.605846500093978</v>
          </cell>
          <cell r="AQ65">
            <v>12.529549805733868</v>
          </cell>
          <cell r="AR65">
            <v>58.564155629139073</v>
          </cell>
          <cell r="AS65">
            <v>14.05895889645735</v>
          </cell>
          <cell r="AT65">
            <v>61.15340203341939</v>
          </cell>
          <cell r="AU65">
            <v>200.51979422375567</v>
          </cell>
          <cell r="AV65">
            <v>0.30497439053413172</v>
          </cell>
          <cell r="AW65">
            <v>0.7905454850103607</v>
          </cell>
          <cell r="AX65">
            <v>46.351434199945452</v>
          </cell>
          <cell r="BF65">
            <v>193.995</v>
          </cell>
          <cell r="BG65">
            <v>483.38666666728523</v>
          </cell>
          <cell r="BH65">
            <v>1680.0436111110284</v>
          </cell>
          <cell r="BI65">
            <v>70.20055555572165</v>
          </cell>
          <cell r="BJ65">
            <v>2427.6258333340352</v>
          </cell>
          <cell r="BK65">
            <v>705.6211111114211</v>
          </cell>
          <cell r="BL65">
            <v>636.57444444444445</v>
          </cell>
          <cell r="BM65">
            <v>611.72638888930771</v>
          </cell>
          <cell r="BN65">
            <v>551.91722222222222</v>
          </cell>
          <cell r="BO65">
            <v>23.410555555385592</v>
          </cell>
          <cell r="BP65">
            <v>19.016111111111108</v>
          </cell>
          <cell r="BQ65">
            <v>14.377222222287156</v>
          </cell>
          <cell r="BR65">
            <v>11.968055555555555</v>
          </cell>
          <cell r="BS65">
            <v>14.09638888894451</v>
          </cell>
          <cell r="BT65">
            <v>14.4575</v>
          </cell>
          <cell r="BU65">
            <v>42.010555555496055</v>
          </cell>
          <cell r="BV65">
            <v>39.215555555555554</v>
          </cell>
          <cell r="BW65">
            <v>227.70861111114007</v>
          </cell>
          <cell r="BX65">
            <v>87.748333333333335</v>
          </cell>
          <cell r="BY65">
            <v>139.96027777780674</v>
          </cell>
          <cell r="BZ65">
            <v>139.82888888888888</v>
          </cell>
          <cell r="CA65">
            <v>192.82416666673623</v>
          </cell>
          <cell r="CB65">
            <v>0</v>
          </cell>
          <cell r="CC65">
            <v>0</v>
          </cell>
          <cell r="CD65">
            <v>190.8391666666069</v>
          </cell>
          <cell r="CE65">
            <v>161.48916666666668</v>
          </cell>
          <cell r="CF65">
            <v>174.9633333332402</v>
          </cell>
          <cell r="CG65">
            <v>150.43805555555554</v>
          </cell>
          <cell r="CH65">
            <v>1.0236111111111112</v>
          </cell>
          <cell r="CI65">
            <v>0.56916666666666671</v>
          </cell>
          <cell r="CJ65">
            <v>0.6825</v>
          </cell>
          <cell r="CK65">
            <v>0.55444444444444452</v>
          </cell>
          <cell r="CL65">
            <v>14.169722222255595</v>
          </cell>
          <cell r="CM65">
            <v>9.9274999999999984</v>
          </cell>
          <cell r="CN65">
            <v>0</v>
          </cell>
          <cell r="CO65">
            <v>1316.9930555559042</v>
          </cell>
          <cell r="CP65">
            <v>382.90499999988594</v>
          </cell>
          <cell r="CQ65">
            <v>31.658333333353511</v>
          </cell>
          <cell r="CR65">
            <v>51.68472222222222</v>
          </cell>
          <cell r="CS65">
            <v>47.163611111082133</v>
          </cell>
          <cell r="CT65">
            <v>0</v>
          </cell>
          <cell r="CU65">
            <v>51.530555555555559</v>
          </cell>
          <cell r="CV65">
            <v>61.658888888888889</v>
          </cell>
          <cell r="CW65">
            <v>43.686666666666667</v>
          </cell>
          <cell r="CX65">
            <v>79.764166666666668</v>
          </cell>
          <cell r="CY65">
            <v>87.179722222222225</v>
          </cell>
          <cell r="CZ65">
            <v>9.5363888889201931</v>
          </cell>
          <cell r="DA65">
            <v>5.7086111111111109</v>
          </cell>
          <cell r="DB65">
            <v>1.0041666666666667</v>
          </cell>
          <cell r="DC65">
            <v>2.8666666666666667</v>
          </cell>
          <cell r="DD65">
            <v>4.2041666666666666</v>
          </cell>
          <cell r="DE65">
            <v>17.125833333333333</v>
          </cell>
          <cell r="DF65">
            <v>0.16750000000000001</v>
          </cell>
          <cell r="DG65">
            <v>0</v>
          </cell>
          <cell r="DH65">
            <v>20.046666666666667</v>
          </cell>
          <cell r="DI65">
            <v>39.561388888888885</v>
          </cell>
          <cell r="DJ65">
            <v>9.8400000000892511</v>
          </cell>
          <cell r="DK65">
            <v>10.860277777777778</v>
          </cell>
          <cell r="DL65">
            <v>0</v>
          </cell>
          <cell r="DM65">
            <v>0</v>
          </cell>
          <cell r="DN65">
            <v>287.86555555567605</v>
          </cell>
          <cell r="DO65">
            <v>958.15333333333092</v>
          </cell>
          <cell r="DP65">
            <v>2275.1463888892349</v>
          </cell>
          <cell r="DQ65">
            <v>99.489362777807941</v>
          </cell>
          <cell r="DR65">
            <v>4.2999999999999997E-2</v>
          </cell>
          <cell r="DS65">
            <v>2413.1954738896206</v>
          </cell>
          <cell r="DT65">
            <v>116.43527777777778</v>
          </cell>
          <cell r="DU65">
            <v>38.559722222577911</v>
          </cell>
          <cell r="DV65">
            <v>216.29</v>
          </cell>
          <cell r="DW65">
            <v>8.9628048096485474E-2</v>
          </cell>
          <cell r="DX65">
            <v>9006.6143300000003</v>
          </cell>
          <cell r="DY65">
            <v>0</v>
          </cell>
          <cell r="DZ65">
            <v>0</v>
          </cell>
          <cell r="EA65">
            <v>0.39704754285361171</v>
          </cell>
          <cell r="EB65">
            <v>43.531999999999996</v>
          </cell>
          <cell r="EC65">
            <v>111855.07121960094</v>
          </cell>
          <cell r="ED65">
            <v>2934.124196673657</v>
          </cell>
          <cell r="EE65">
            <v>278</v>
          </cell>
          <cell r="EF65">
            <v>8.3222422063117794</v>
          </cell>
          <cell r="EG65">
            <v>18.07138888897995</v>
          </cell>
          <cell r="EH65">
            <v>13.502005933190491</v>
          </cell>
          <cell r="EI65">
            <v>13.957210082119872</v>
          </cell>
          <cell r="EJ65">
            <v>14.654002713704203</v>
          </cell>
          <cell r="EK65">
            <v>16.117216117216117</v>
          </cell>
          <cell r="EL65">
            <v>15.173197937663975</v>
          </cell>
          <cell r="EM65">
            <v>223.5480505419016</v>
          </cell>
          <cell r="EN65">
            <v>570.35883894389406</v>
          </cell>
          <cell r="EO65">
            <v>144.46369298741681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>
            <v>20.393888889008149</v>
          </cell>
          <cell r="EW65">
            <v>0.7286111111111111</v>
          </cell>
        </row>
        <row r="66">
          <cell r="A66">
            <v>42194</v>
          </cell>
          <cell r="B66">
            <v>2</v>
          </cell>
          <cell r="C66" t="str">
            <v>Thu</v>
          </cell>
          <cell r="D66">
            <v>120310</v>
          </cell>
          <cell r="E66">
            <v>2814</v>
          </cell>
          <cell r="F66">
            <v>4675</v>
          </cell>
          <cell r="G66">
            <v>10168</v>
          </cell>
          <cell r="H66">
            <v>8809</v>
          </cell>
          <cell r="I66">
            <v>13690</v>
          </cell>
          <cell r="J66">
            <v>2128</v>
          </cell>
          <cell r="K66">
            <v>162594</v>
          </cell>
          <cell r="L66">
            <v>64</v>
          </cell>
          <cell r="M66">
            <v>162658</v>
          </cell>
          <cell r="N66">
            <v>1007</v>
          </cell>
          <cell r="O66">
            <v>3319</v>
          </cell>
          <cell r="P66">
            <v>191074</v>
          </cell>
          <cell r="Q66">
            <v>2734</v>
          </cell>
          <cell r="R66">
            <v>60</v>
          </cell>
          <cell r="S66">
            <v>161</v>
          </cell>
          <cell r="T66">
            <v>3</v>
          </cell>
          <cell r="U66">
            <v>2554</v>
          </cell>
          <cell r="V66">
            <v>19920</v>
          </cell>
          <cell r="W66">
            <v>2794</v>
          </cell>
          <cell r="X66">
            <v>2990</v>
          </cell>
          <cell r="Y66">
            <v>5</v>
          </cell>
          <cell r="Z66">
            <v>39</v>
          </cell>
          <cell r="AA66">
            <v>267</v>
          </cell>
          <cell r="AB66">
            <v>3301</v>
          </cell>
          <cell r="AC66">
            <v>50</v>
          </cell>
          <cell r="AD66">
            <v>3278</v>
          </cell>
          <cell r="AE66">
            <v>250</v>
          </cell>
          <cell r="AF66">
            <v>0</v>
          </cell>
          <cell r="AG66">
            <v>0</v>
          </cell>
          <cell r="AH66">
            <v>1.0055539050575586</v>
          </cell>
          <cell r="AI66">
            <v>1.0844054141521378</v>
          </cell>
          <cell r="AJ66">
            <v>0.99380665953233205</v>
          </cell>
          <cell r="AK66">
            <v>189.40491183881844</v>
          </cell>
          <cell r="AL66">
            <v>174.89727564655914</v>
          </cell>
          <cell r="AM66">
            <v>9.7285262678819637E-2</v>
          </cell>
          <cell r="AN66">
            <v>13.68633142311592</v>
          </cell>
          <cell r="AO66">
            <v>33.838189315346234</v>
          </cell>
          <cell r="AP66">
            <v>22.697643644263234</v>
          </cell>
          <cell r="AQ66">
            <v>14.43266721100634</v>
          </cell>
          <cell r="AR66">
            <v>58.193987115246955</v>
          </cell>
          <cell r="AS66">
            <v>17.415848897362373</v>
          </cell>
          <cell r="AT66">
            <v>73.809656211832575</v>
          </cell>
          <cell r="AU66">
            <v>222.37594227193424</v>
          </cell>
          <cell r="AV66">
            <v>0.33191385478908436</v>
          </cell>
          <cell r="AW66">
            <v>0.62873817521053854</v>
          </cell>
          <cell r="AX66">
            <v>44.493718657281697</v>
          </cell>
          <cell r="BF66">
            <v>195.42305555555555</v>
          </cell>
          <cell r="BG66">
            <v>412.14388888901254</v>
          </cell>
          <cell r="BH66">
            <v>1675.6422222210954</v>
          </cell>
          <cell r="BI66">
            <v>41.430555555692408</v>
          </cell>
          <cell r="BJ66">
            <v>2324.6397222213559</v>
          </cell>
          <cell r="BK66">
            <v>731.16722222213502</v>
          </cell>
          <cell r="BL66">
            <v>735.22805555555556</v>
          </cell>
          <cell r="BM66">
            <v>635.19999999990773</v>
          </cell>
          <cell r="BN66">
            <v>631.47861111111115</v>
          </cell>
          <cell r="BO66">
            <v>16.089444444444446</v>
          </cell>
          <cell r="BP66">
            <v>15.114722222222223</v>
          </cell>
          <cell r="BQ66">
            <v>18.535833333396972</v>
          </cell>
          <cell r="BR66">
            <v>16.024722222222223</v>
          </cell>
          <cell r="BS66">
            <v>12.070555555500192</v>
          </cell>
          <cell r="BT66">
            <v>18.439166666666665</v>
          </cell>
          <cell r="BU66">
            <v>49.271388888885781</v>
          </cell>
          <cell r="BV66">
            <v>54.170833333333334</v>
          </cell>
          <cell r="BW66">
            <v>242.50472222193014</v>
          </cell>
          <cell r="BX66">
            <v>98.084444444395047</v>
          </cell>
          <cell r="BY66">
            <v>144.42027777753509</v>
          </cell>
          <cell r="BZ66">
            <v>165.16</v>
          </cell>
          <cell r="CA66">
            <v>193.58861111058516</v>
          </cell>
          <cell r="CB66">
            <v>0</v>
          </cell>
          <cell r="CC66">
            <v>0</v>
          </cell>
          <cell r="CD66">
            <v>189.5399999996518</v>
          </cell>
          <cell r="CE66">
            <v>196.98833333333332</v>
          </cell>
          <cell r="CF66">
            <v>173.53277777773744</v>
          </cell>
          <cell r="CG66">
            <v>183.24166666666667</v>
          </cell>
          <cell r="CH66">
            <v>-0.91333333350071277</v>
          </cell>
          <cell r="CI66">
            <v>0.20500000000000002</v>
          </cell>
          <cell r="CJ66">
            <v>1.9302777777777778</v>
          </cell>
          <cell r="CK66">
            <v>2.0841666666666665</v>
          </cell>
          <cell r="CL66">
            <v>14.990277777637305</v>
          </cell>
          <cell r="CM66">
            <v>11.457500000000001</v>
          </cell>
          <cell r="CN66">
            <v>0</v>
          </cell>
          <cell r="CO66">
            <v>1356.8005555543023</v>
          </cell>
          <cell r="CP66">
            <v>382.22305555561172</v>
          </cell>
          <cell r="CQ66">
            <v>15.301111111111112</v>
          </cell>
          <cell r="CR66">
            <v>43.653888888888886</v>
          </cell>
          <cell r="CS66">
            <v>36.035277777777779</v>
          </cell>
          <cell r="CT66">
            <v>0</v>
          </cell>
          <cell r="CU66">
            <v>55.05916666666667</v>
          </cell>
          <cell r="CV66">
            <v>40.472499999999997</v>
          </cell>
          <cell r="CW66">
            <v>30.450277777765876</v>
          </cell>
          <cell r="CX66">
            <v>84.506666666666661</v>
          </cell>
          <cell r="CY66">
            <v>24.519444444444446</v>
          </cell>
          <cell r="CZ66">
            <v>-19.593611111068942</v>
          </cell>
          <cell r="DA66">
            <v>16.862499999999997</v>
          </cell>
          <cell r="DB66">
            <v>0</v>
          </cell>
          <cell r="DC66">
            <v>7.052777777777778</v>
          </cell>
          <cell r="DD66">
            <v>6.5175000000000001</v>
          </cell>
          <cell r="DE66">
            <v>2.8386111110619581</v>
          </cell>
          <cell r="DF66">
            <v>0</v>
          </cell>
          <cell r="DG66">
            <v>0.68305555555555553</v>
          </cell>
          <cell r="DH66">
            <v>25.119166666707024</v>
          </cell>
          <cell r="DI66">
            <v>30.201666666666668</v>
          </cell>
          <cell r="DJ66">
            <v>7.4530555555555553</v>
          </cell>
          <cell r="DK66">
            <v>13.683055555555555</v>
          </cell>
          <cell r="DL66">
            <v>0</v>
          </cell>
          <cell r="DM66">
            <v>0</v>
          </cell>
          <cell r="DN66">
            <v>199.84388888892224</v>
          </cell>
          <cell r="DO66">
            <v>803.03916666674422</v>
          </cell>
          <cell r="DP66">
            <v>2159.8397222210465</v>
          </cell>
          <cell r="DQ66">
            <v>94.723947499963714</v>
          </cell>
          <cell r="DR66">
            <v>4.2999999999999997E-2</v>
          </cell>
          <cell r="DS66">
            <v>2297.6064474991199</v>
          </cell>
          <cell r="DT66">
            <v>122.25277777777779</v>
          </cell>
          <cell r="DU66">
            <v>43.042777778109851</v>
          </cell>
          <cell r="DV66">
            <v>156.28999999999996</v>
          </cell>
          <cell r="DW66">
            <v>6.8022963710829262E-2</v>
          </cell>
          <cell r="DX66">
            <v>6370.3299399999996</v>
          </cell>
          <cell r="DY66">
            <v>0</v>
          </cell>
          <cell r="DZ66">
            <v>0</v>
          </cell>
          <cell r="EA66">
            <v>0.34951119132731795</v>
          </cell>
          <cell r="EB66">
            <v>42.742600000000003</v>
          </cell>
          <cell r="EC66">
            <v>102229.05486018231</v>
          </cell>
          <cell r="ED66">
            <v>1692.024760561188</v>
          </cell>
          <cell r="EE66">
            <v>305</v>
          </cell>
          <cell r="EF66">
            <v>8.4674316940543974</v>
          </cell>
          <cell r="EG66">
            <v>14.654444444036733</v>
          </cell>
          <cell r="EH66">
            <v>17.059670938377426</v>
          </cell>
          <cell r="EI66">
            <v>17.230174254627691</v>
          </cell>
          <cell r="EJ66">
            <v>-5.4744525537412656</v>
          </cell>
          <cell r="EK66">
            <v>20.204345949057419</v>
          </cell>
          <cell r="EL66">
            <v>17.811544519762947</v>
          </cell>
          <cell r="EM66">
            <v>252.21417974107536</v>
          </cell>
          <cell r="EN66">
            <v>842.38044829400962</v>
          </cell>
          <cell r="EO66">
            <v>178.7852991086894</v>
          </cell>
          <cell r="EP66">
            <v>-2983.1145367037871</v>
          </cell>
          <cell r="EQ66">
            <v>-91.294540007944789</v>
          </cell>
          <cell r="ER66">
            <v>-572.80064204631276</v>
          </cell>
          <cell r="ES66">
            <v>-2717.5814490844668</v>
          </cell>
          <cell r="ET66">
            <v>-0.27881991007178419</v>
          </cell>
          <cell r="EU66">
            <v>-275.91374996596647</v>
          </cell>
          <cell r="EV66">
            <v>22.98194444447704</v>
          </cell>
          <cell r="EW66">
            <v>4.046388888888889</v>
          </cell>
        </row>
        <row r="67">
          <cell r="A67">
            <v>42195</v>
          </cell>
          <cell r="B67">
            <v>2</v>
          </cell>
          <cell r="C67" t="str">
            <v>Fri</v>
          </cell>
          <cell r="D67">
            <v>163622</v>
          </cell>
          <cell r="E67">
            <v>3122</v>
          </cell>
          <cell r="F67">
            <v>7533</v>
          </cell>
          <cell r="G67">
            <v>9490</v>
          </cell>
          <cell r="H67">
            <v>9753</v>
          </cell>
          <cell r="I67">
            <v>12479</v>
          </cell>
          <cell r="J67">
            <v>899</v>
          </cell>
          <cell r="K67">
            <v>206898</v>
          </cell>
          <cell r="L67">
            <v>65</v>
          </cell>
          <cell r="M67">
            <v>206963</v>
          </cell>
          <cell r="N67">
            <v>1715</v>
          </cell>
          <cell r="O67">
            <v>3629</v>
          </cell>
          <cell r="P67">
            <v>197161</v>
          </cell>
          <cell r="Q67">
            <v>2780</v>
          </cell>
          <cell r="R67">
            <v>17</v>
          </cell>
          <cell r="S67">
            <v>231</v>
          </cell>
          <cell r="T67">
            <v>21</v>
          </cell>
          <cell r="U67">
            <v>2586</v>
          </cell>
          <cell r="V67">
            <v>17270</v>
          </cell>
          <cell r="W67">
            <v>2797</v>
          </cell>
          <cell r="X67">
            <v>3494</v>
          </cell>
          <cell r="Y67">
            <v>3</v>
          </cell>
          <cell r="Z67">
            <v>26</v>
          </cell>
          <cell r="AA67">
            <v>260</v>
          </cell>
          <cell r="AB67">
            <v>3783</v>
          </cell>
          <cell r="AC67">
            <v>50</v>
          </cell>
          <cell r="AD67">
            <v>3297</v>
          </cell>
          <cell r="AE67">
            <v>133</v>
          </cell>
          <cell r="AF67">
            <v>0</v>
          </cell>
          <cell r="AG67">
            <v>0</v>
          </cell>
          <cell r="AH67">
            <v>0.98042224361652308</v>
          </cell>
          <cell r="AI67">
            <v>1.0962292289634246</v>
          </cell>
          <cell r="AJ67">
            <v>0.99171089135709378</v>
          </cell>
          <cell r="AK67">
            <v>193.6828731287091</v>
          </cell>
          <cell r="AL67">
            <v>175.42610975838173</v>
          </cell>
          <cell r="AM67">
            <v>6.4659880714168338E-2</v>
          </cell>
          <cell r="AN67">
            <v>15.273551167292027</v>
          </cell>
          <cell r="AO67">
            <v>37.282544176065024</v>
          </cell>
          <cell r="AP67">
            <v>23.505926388040972</v>
          </cell>
          <cell r="AQ67">
            <v>13.808405832045933</v>
          </cell>
          <cell r="AR67">
            <v>73.971397926349667</v>
          </cell>
          <cell r="AS67">
            <v>16.689603617602494</v>
          </cell>
          <cell r="AT67">
            <v>83.965599068362351</v>
          </cell>
          <cell r="AU67">
            <v>214.82888571353931</v>
          </cell>
          <cell r="AV67">
            <v>0.3908487389369284</v>
          </cell>
          <cell r="AW67">
            <v>0.78149206333910703</v>
          </cell>
          <cell r="AX67">
            <v>62.913182421321856</v>
          </cell>
          <cell r="BF67">
            <v>178.92305555555555</v>
          </cell>
          <cell r="BG67">
            <v>592.70666666677732</v>
          </cell>
          <cell r="BH67">
            <v>1736.3383333340328</v>
          </cell>
          <cell r="BI67">
            <v>92.926111111313659</v>
          </cell>
          <cell r="BJ67">
            <v>2600.8941666676797</v>
          </cell>
          <cell r="BK67">
            <v>963.08277777824242</v>
          </cell>
          <cell r="BL67">
            <v>944.22777777777776</v>
          </cell>
          <cell r="BM67">
            <v>844.79333333344039</v>
          </cell>
          <cell r="BN67">
            <v>832.18000000000006</v>
          </cell>
          <cell r="BO67">
            <v>17.796666666666667</v>
          </cell>
          <cell r="BP67">
            <v>16.281666666666666</v>
          </cell>
          <cell r="BQ67">
            <v>27.117222222286898</v>
          </cell>
          <cell r="BR67">
            <v>22.380833333333332</v>
          </cell>
          <cell r="BS67">
            <v>15.025833333589446</v>
          </cell>
          <cell r="BT67">
            <v>16.920277777777777</v>
          </cell>
          <cell r="BU67">
            <v>58.349722222258954</v>
          </cell>
          <cell r="BV67">
            <v>56.465000000000003</v>
          </cell>
          <cell r="BW67">
            <v>237.60027777766729</v>
          </cell>
          <cell r="BX67">
            <v>97.337777777777774</v>
          </cell>
          <cell r="BY67">
            <v>140.26249999988951</v>
          </cell>
          <cell r="BZ67">
            <v>175.0633333333333</v>
          </cell>
          <cell r="CA67">
            <v>202.55777777828973</v>
          </cell>
          <cell r="CB67">
            <v>0</v>
          </cell>
          <cell r="CC67">
            <v>0</v>
          </cell>
          <cell r="CD67">
            <v>226.66805555585978</v>
          </cell>
          <cell r="CE67">
            <v>227.17666666666668</v>
          </cell>
          <cell r="CF67">
            <v>220.49166666690752</v>
          </cell>
          <cell r="CG67">
            <v>214.29833333333332</v>
          </cell>
          <cell r="CH67">
            <v>8.7499999999999994E-2</v>
          </cell>
          <cell r="CI67">
            <v>0.13861111111111113</v>
          </cell>
          <cell r="CJ67">
            <v>0.46472222217384518</v>
          </cell>
          <cell r="CK67">
            <v>0.85527777777777769</v>
          </cell>
          <cell r="CL67">
            <v>5.6241666667784251</v>
          </cell>
          <cell r="CM67">
            <v>11.884444444444444</v>
          </cell>
          <cell r="CN67">
            <v>0</v>
          </cell>
          <cell r="CO67">
            <v>1629.9088888900594</v>
          </cell>
          <cell r="CP67">
            <v>363.48111111118021</v>
          </cell>
          <cell r="CQ67">
            <v>0</v>
          </cell>
          <cell r="CR67">
            <v>35.615277777777777</v>
          </cell>
          <cell r="CS67">
            <v>28.138888888888893</v>
          </cell>
          <cell r="CT67">
            <v>0</v>
          </cell>
          <cell r="CU67">
            <v>52.044166666666669</v>
          </cell>
          <cell r="CV67">
            <v>45.034722222222221</v>
          </cell>
          <cell r="CW67">
            <v>24.718055555555555</v>
          </cell>
          <cell r="CX67">
            <v>104.45472222222223</v>
          </cell>
          <cell r="CY67">
            <v>19.842500000000001</v>
          </cell>
          <cell r="CZ67">
            <v>2.3344444443412229</v>
          </cell>
          <cell r="DA67">
            <v>8.3202777777777772</v>
          </cell>
          <cell r="DB67">
            <v>0</v>
          </cell>
          <cell r="DC67">
            <v>3.7894444444444444</v>
          </cell>
          <cell r="DD67">
            <v>5.5280555555555555</v>
          </cell>
          <cell r="DE67">
            <v>7.3816666666666659</v>
          </cell>
          <cell r="DF67">
            <v>1.5833333333333335E-2</v>
          </cell>
          <cell r="DG67">
            <v>0</v>
          </cell>
          <cell r="DH67">
            <v>21.324722222222221</v>
          </cell>
          <cell r="DI67">
            <v>34.523055555555558</v>
          </cell>
          <cell r="DJ67">
            <v>21.999999999911008</v>
          </cell>
          <cell r="DK67">
            <v>14.912777777777777</v>
          </cell>
          <cell r="DL67">
            <v>0</v>
          </cell>
          <cell r="DM67">
            <v>0</v>
          </cell>
          <cell r="DN67">
            <v>244.42749999980782</v>
          </cell>
          <cell r="DO67">
            <v>793.45972222209912</v>
          </cell>
          <cell r="DP67">
            <v>2423.3686111121588</v>
          </cell>
          <cell r="DQ67">
            <v>105.9554638889271</v>
          </cell>
          <cell r="DR67">
            <v>4.299999999999999E-2</v>
          </cell>
          <cell r="DS67">
            <v>2570.0360194453719</v>
          </cell>
          <cell r="DT67">
            <v>145.58222222222221</v>
          </cell>
          <cell r="DU67">
            <v>40.711944444286061</v>
          </cell>
          <cell r="DV67">
            <v>126.2</v>
          </cell>
          <cell r="DW67">
            <v>4.9104370150903437E-2</v>
          </cell>
          <cell r="DX67">
            <v>7133.5688499999997</v>
          </cell>
          <cell r="DY67">
            <v>29.766666666666662</v>
          </cell>
          <cell r="DZ67">
            <v>342.31666666666661</v>
          </cell>
          <cell r="EA67">
            <v>0.30873486449942134</v>
          </cell>
          <cell r="EB67">
            <v>67.204399999999993</v>
          </cell>
          <cell r="EC67">
            <v>161689.14492073457</v>
          </cell>
          <cell r="ED67">
            <v>5169.1233155667451</v>
          </cell>
          <cell r="EE67">
            <v>340</v>
          </cell>
          <cell r="EF67">
            <v>7.1844607842857755</v>
          </cell>
          <cell r="EG67">
            <v>11.962500000049413</v>
          </cell>
          <cell r="EH67">
            <v>11.118077324927951</v>
          </cell>
          <cell r="EI67">
            <v>15.846403870121396</v>
          </cell>
          <cell r="EJ67">
            <v>34.285714285714285</v>
          </cell>
          <cell r="EK67">
            <v>55.947399886278333</v>
          </cell>
          <cell r="EL67">
            <v>46.229070972558929</v>
          </cell>
          <cell r="EM67">
            <v>277.79393988993587</v>
          </cell>
          <cell r="EN67">
            <v>631.57894735765592</v>
          </cell>
          <cell r="EO67">
            <v>167.14732527517458</v>
          </cell>
          <cell r="EP67">
            <v>-4051.6400898058191</v>
          </cell>
          <cell r="EQ67">
            <v>-1858.6800943187582</v>
          </cell>
          <cell r="ER67">
            <v>-778.15604505413887</v>
          </cell>
          <cell r="ES67">
            <v>-3869.5441906528754</v>
          </cell>
          <cell r="ET67">
            <v>0.20929407583607318</v>
          </cell>
          <cell r="EU67">
            <v>154.76362510046994</v>
          </cell>
          <cell r="EV67">
            <v>26.373888889068429</v>
          </cell>
          <cell r="EW67">
            <v>3.4730555555555553</v>
          </cell>
        </row>
        <row r="68">
          <cell r="A68">
            <v>42196</v>
          </cell>
          <cell r="B68">
            <v>2</v>
          </cell>
          <cell r="C68" t="str">
            <v>Sat</v>
          </cell>
          <cell r="D68">
            <v>115559</v>
          </cell>
          <cell r="E68">
            <v>4440</v>
          </cell>
          <cell r="F68">
            <v>566</v>
          </cell>
          <cell r="G68">
            <v>2099</v>
          </cell>
          <cell r="H68">
            <v>11256</v>
          </cell>
          <cell r="I68">
            <v>6721</v>
          </cell>
          <cell r="J68">
            <v>433</v>
          </cell>
          <cell r="K68">
            <v>141074</v>
          </cell>
          <cell r="L68">
            <v>66</v>
          </cell>
          <cell r="M68">
            <v>141140</v>
          </cell>
          <cell r="N68">
            <v>1230</v>
          </cell>
          <cell r="O68">
            <v>1433</v>
          </cell>
          <cell r="P68">
            <v>50804</v>
          </cell>
          <cell r="Q68">
            <v>2305</v>
          </cell>
          <cell r="R68">
            <v>65</v>
          </cell>
          <cell r="S68">
            <v>89</v>
          </cell>
          <cell r="T68">
            <v>15</v>
          </cell>
          <cell r="U68">
            <v>2231</v>
          </cell>
          <cell r="V68">
            <v>14760</v>
          </cell>
          <cell r="W68">
            <v>2370</v>
          </cell>
          <cell r="X68">
            <v>2689</v>
          </cell>
          <cell r="Y68">
            <v>8</v>
          </cell>
          <cell r="Z68">
            <v>101</v>
          </cell>
          <cell r="AA68">
            <v>159</v>
          </cell>
          <cell r="AB68">
            <v>2957</v>
          </cell>
          <cell r="AC68">
            <v>39</v>
          </cell>
          <cell r="AD68">
            <v>1013</v>
          </cell>
          <cell r="AE68">
            <v>80</v>
          </cell>
          <cell r="AF68">
            <v>0</v>
          </cell>
          <cell r="AG68">
            <v>0</v>
          </cell>
          <cell r="AH68">
            <v>0.8771365284330126</v>
          </cell>
          <cell r="AI68">
            <v>0.84291251235164011</v>
          </cell>
          <cell r="AJ68">
            <v>0.99128117158370788</v>
          </cell>
          <cell r="AK68">
            <v>170.93508153069979</v>
          </cell>
          <cell r="AL68">
            <v>159.24759893197307</v>
          </cell>
          <cell r="AM68">
            <v>5.0710974382239107E-2</v>
          </cell>
          <cell r="AN68">
            <v>15.338187591577839</v>
          </cell>
          <cell r="AO68">
            <v>41.334551223498877</v>
          </cell>
          <cell r="AP68">
            <v>17.240026284502466</v>
          </cell>
          <cell r="AQ68">
            <v>13.066130054899524</v>
          </cell>
          <cell r="AR68">
            <v>59.524894514767929</v>
          </cell>
          <cell r="AS68">
            <v>14.119594498715704</v>
          </cell>
          <cell r="AT68">
            <v>79.513748850850263</v>
          </cell>
          <cell r="AU68">
            <v>182.08944521241065</v>
          </cell>
          <cell r="AV68">
            <v>0.43667412330295158</v>
          </cell>
          <cell r="AW68">
            <v>1.0861782261271826</v>
          </cell>
          <cell r="AX68">
            <v>82.805467573862742</v>
          </cell>
          <cell r="BF68">
            <v>34.945</v>
          </cell>
          <cell r="BG68">
            <v>507.90666666663094</v>
          </cell>
          <cell r="BH68">
            <v>1255.4261111102221</v>
          </cell>
          <cell r="BI68">
            <v>61.994444444393991</v>
          </cell>
          <cell r="BJ68">
            <v>1860.2722222212471</v>
          </cell>
          <cell r="BK68">
            <v>774.75111111154524</v>
          </cell>
          <cell r="BL68">
            <v>679.5625</v>
          </cell>
          <cell r="BM68">
            <v>676.04027777788667</v>
          </cell>
          <cell r="BN68">
            <v>585.20444444444445</v>
          </cell>
          <cell r="BO68">
            <v>27.88111111111111</v>
          </cell>
          <cell r="BP68">
            <v>23.306666666666668</v>
          </cell>
          <cell r="BQ68">
            <v>4.2699999999999996</v>
          </cell>
          <cell r="BR68">
            <v>3.7977777777777777</v>
          </cell>
          <cell r="BS68">
            <v>5.0319444444923045</v>
          </cell>
          <cell r="BT68">
            <v>2.9880555555555555</v>
          </cell>
          <cell r="BU68">
            <v>61.527777778055103</v>
          </cell>
          <cell r="BV68">
            <v>64.265555555555551</v>
          </cell>
          <cell r="BW68">
            <v>93.426944444652435</v>
          </cell>
          <cell r="BX68">
            <v>34.668333333333329</v>
          </cell>
          <cell r="BY68">
            <v>58.758611111319105</v>
          </cell>
          <cell r="BZ68">
            <v>47.380277777777778</v>
          </cell>
          <cell r="CA68">
            <v>181.38499999939154</v>
          </cell>
          <cell r="CB68">
            <v>0</v>
          </cell>
          <cell r="CC68">
            <v>0</v>
          </cell>
          <cell r="CD68">
            <v>209.42527777755686</v>
          </cell>
          <cell r="CE68">
            <v>178.67527777777778</v>
          </cell>
          <cell r="CF68">
            <v>194.33305555533462</v>
          </cell>
          <cell r="CG68">
            <v>167.4363888888889</v>
          </cell>
          <cell r="CH68">
            <v>0.49416666666666664</v>
          </cell>
          <cell r="CI68">
            <v>0.22222222222222221</v>
          </cell>
          <cell r="CJ68">
            <v>3.8380555555555556</v>
          </cell>
          <cell r="CK68">
            <v>3.7616666666666667</v>
          </cell>
          <cell r="CL68">
            <v>10.76</v>
          </cell>
          <cell r="CM68">
            <v>7.2550000000000008</v>
          </cell>
          <cell r="CN68">
            <v>0</v>
          </cell>
          <cell r="CO68">
            <v>1258.9883333331459</v>
          </cell>
          <cell r="CP68">
            <v>156.22833333333335</v>
          </cell>
          <cell r="CQ68">
            <v>0</v>
          </cell>
          <cell r="CR68">
            <v>18.082222222222221</v>
          </cell>
          <cell r="CS68">
            <v>24.970277777777778</v>
          </cell>
          <cell r="CT68">
            <v>0</v>
          </cell>
          <cell r="CU68">
            <v>54.800555555555555</v>
          </cell>
          <cell r="CV68">
            <v>9.4991666666666674</v>
          </cell>
          <cell r="CW68">
            <v>31.231944444535248</v>
          </cell>
          <cell r="CX68">
            <v>70.827500000000001</v>
          </cell>
          <cell r="CY68">
            <v>21.105277777777776</v>
          </cell>
          <cell r="CZ68">
            <v>1.4208333333625665</v>
          </cell>
          <cell r="DA68">
            <v>8.2505555555555556</v>
          </cell>
          <cell r="DB68">
            <v>0</v>
          </cell>
          <cell r="DC68">
            <v>6.440833333333333</v>
          </cell>
          <cell r="DD68">
            <v>4.591388888888889</v>
          </cell>
          <cell r="DE68">
            <v>0</v>
          </cell>
          <cell r="DF68">
            <v>0.05</v>
          </cell>
          <cell r="DG68">
            <v>0</v>
          </cell>
          <cell r="DH68">
            <v>19.200277777777778</v>
          </cell>
          <cell r="DI68">
            <v>30.227777777777774</v>
          </cell>
          <cell r="DJ68">
            <v>12.64</v>
          </cell>
          <cell r="DK68">
            <v>15.954722222217047</v>
          </cell>
          <cell r="DL68">
            <v>0</v>
          </cell>
          <cell r="DM68">
            <v>0</v>
          </cell>
          <cell r="DN68">
            <v>190.70916666669069</v>
          </cell>
          <cell r="DO68">
            <v>485.52166666678158</v>
          </cell>
          <cell r="DP68">
            <v>1744.5099999999275</v>
          </cell>
          <cell r="DQ68">
            <v>76.290982222191289</v>
          </cell>
          <cell r="DR68">
            <v>4.3000000000000003E-2</v>
          </cell>
          <cell r="DS68">
            <v>1850.4998711103608</v>
          </cell>
          <cell r="DT68">
            <v>86.708055555555561</v>
          </cell>
          <cell r="DU68">
            <v>29.698888888242053</v>
          </cell>
          <cell r="DV68">
            <v>30.83</v>
          </cell>
          <cell r="DW68">
            <v>1.6660363224722075E-2</v>
          </cell>
          <cell r="DX68">
            <v>2558.3189699999998</v>
          </cell>
          <cell r="DY68">
            <v>36.75</v>
          </cell>
          <cell r="DZ68">
            <v>0</v>
          </cell>
          <cell r="EA68">
            <v>0.26237325073438272</v>
          </cell>
          <cell r="EB68">
            <v>82.006600000000006</v>
          </cell>
          <cell r="EC68">
            <v>153231.50707266617</v>
          </cell>
          <cell r="ED68">
            <v>5061.7888916624652</v>
          </cell>
          <cell r="EE68">
            <v>233</v>
          </cell>
          <cell r="EF68">
            <v>7.6477825463284264</v>
          </cell>
          <cell r="EG68">
            <v>5.6491666664069307</v>
          </cell>
          <cell r="EH68">
            <v>14.161380735272735</v>
          </cell>
          <cell r="EI68">
            <v>13.837069521270049</v>
          </cell>
          <cell r="EJ68">
            <v>16.188870151770658</v>
          </cell>
          <cell r="EK68">
            <v>26.315408554679017</v>
          </cell>
          <cell r="EL68">
            <v>14.776951672862454</v>
          </cell>
          <cell r="EM68">
            <v>132.55269320843092</v>
          </cell>
          <cell r="EN68">
            <v>417.13497101452549</v>
          </cell>
          <cell r="EO68">
            <v>182.94176072152305</v>
          </cell>
          <cell r="EP68">
            <v>6550.8227581999781</v>
          </cell>
          <cell r="EQ68">
            <v>-119.51923394845687</v>
          </cell>
          <cell r="ER68">
            <v>185.5309698764388</v>
          </cell>
          <cell r="ES68">
            <v>-1320.3945976873779</v>
          </cell>
          <cell r="ET68">
            <v>1.2894240378211914</v>
          </cell>
          <cell r="EU68">
            <v>736.7235441008927</v>
          </cell>
          <cell r="EV68">
            <v>22.813333333333333</v>
          </cell>
          <cell r="EW68">
            <v>5.8233333332735731</v>
          </cell>
        </row>
        <row r="69">
          <cell r="A69">
            <v>42197</v>
          </cell>
          <cell r="B69">
            <v>2</v>
          </cell>
          <cell r="C69" t="str">
            <v>Sun</v>
          </cell>
          <cell r="D69">
            <v>39304</v>
          </cell>
          <cell r="E69">
            <v>761</v>
          </cell>
          <cell r="F69">
            <v>429</v>
          </cell>
          <cell r="G69">
            <v>234</v>
          </cell>
          <cell r="H69">
            <v>6416</v>
          </cell>
          <cell r="I69">
            <v>1649</v>
          </cell>
          <cell r="J69">
            <v>210</v>
          </cell>
          <cell r="K69">
            <v>49003</v>
          </cell>
          <cell r="L69">
            <v>67</v>
          </cell>
          <cell r="M69">
            <v>49070</v>
          </cell>
          <cell r="N69">
            <v>357</v>
          </cell>
          <cell r="O69">
            <v>765</v>
          </cell>
          <cell r="P69">
            <v>24627</v>
          </cell>
          <cell r="Q69">
            <v>1647</v>
          </cell>
          <cell r="R69">
            <v>34</v>
          </cell>
          <cell r="S69">
            <v>40</v>
          </cell>
          <cell r="T69">
            <v>4</v>
          </cell>
          <cell r="U69">
            <v>1526</v>
          </cell>
          <cell r="V69">
            <v>12347</v>
          </cell>
          <cell r="W69">
            <v>1681</v>
          </cell>
          <cell r="X69">
            <v>979</v>
          </cell>
          <cell r="Y69">
            <v>0</v>
          </cell>
          <cell r="Z69">
            <v>10</v>
          </cell>
          <cell r="AA69">
            <v>64</v>
          </cell>
          <cell r="AB69">
            <v>1053</v>
          </cell>
          <cell r="AC69">
            <v>15</v>
          </cell>
          <cell r="AD69">
            <v>702</v>
          </cell>
          <cell r="AE69">
            <v>44</v>
          </cell>
          <cell r="AF69">
            <v>0</v>
          </cell>
          <cell r="AG69">
            <v>0</v>
          </cell>
          <cell r="AH69">
            <v>0.93547209463503334</v>
          </cell>
          <cell r="AI69">
            <v>0.92941607577009833</v>
          </cell>
          <cell r="AJ69">
            <v>0.99271473175111724</v>
          </cell>
          <cell r="AK69">
            <v>187.08123216703993</v>
          </cell>
          <cell r="AL69">
            <v>191.29949025906012</v>
          </cell>
          <cell r="AM69">
            <v>3.7936452870232437E-2</v>
          </cell>
          <cell r="AN69">
            <v>15.115921665080828</v>
          </cell>
          <cell r="AO69">
            <v>32.781421480520407</v>
          </cell>
          <cell r="AP69">
            <v>25.740214501863939</v>
          </cell>
          <cell r="AQ69">
            <v>13.302412485524737</v>
          </cell>
          <cell r="AR69">
            <v>29.151100535395599</v>
          </cell>
          <cell r="AS69">
            <v>13.75042620951044</v>
          </cell>
          <cell r="AT69">
            <v>68.158910265967677</v>
          </cell>
          <cell r="AU69">
            <v>191.10278187006696</v>
          </cell>
          <cell r="AV69">
            <v>0.35666100513549681</v>
          </cell>
          <cell r="AW69">
            <v>0.67883150796191982</v>
          </cell>
          <cell r="AX69">
            <v>44.360897254926186</v>
          </cell>
          <cell r="BF69">
            <v>18</v>
          </cell>
          <cell r="BG69">
            <v>18.183333333277716</v>
          </cell>
          <cell r="BH69">
            <v>704.2894444450302</v>
          </cell>
          <cell r="BI69">
            <v>0</v>
          </cell>
          <cell r="BJ69">
            <v>740.47277777830789</v>
          </cell>
          <cell r="BK69">
            <v>256.42222222237308</v>
          </cell>
          <cell r="BL69">
            <v>239.87583333333333</v>
          </cell>
          <cell r="BM69">
            <v>210.09055555560212</v>
          </cell>
          <cell r="BN69">
            <v>197.76305555555555</v>
          </cell>
          <cell r="BO69">
            <v>3.9780555555555557</v>
          </cell>
          <cell r="BP69">
            <v>3.1733333333333333</v>
          </cell>
          <cell r="BQ69">
            <v>1.1883333333333332</v>
          </cell>
          <cell r="BR69">
            <v>1.1525000000000001</v>
          </cell>
          <cell r="BS69">
            <v>6.6666666666666666E-2</v>
          </cell>
          <cell r="BT69">
            <v>0.27833333333333332</v>
          </cell>
          <cell r="BU69">
            <v>41.098611111215369</v>
          </cell>
          <cell r="BV69">
            <v>37.508611111111108</v>
          </cell>
          <cell r="BW69">
            <v>50.608888888807918</v>
          </cell>
          <cell r="BX69">
            <v>23.336388888888887</v>
          </cell>
          <cell r="BY69">
            <v>27.272499999919027</v>
          </cell>
          <cell r="BZ69">
            <v>32.149444444444441</v>
          </cell>
          <cell r="CA69">
            <v>126.36805555602872</v>
          </cell>
          <cell r="CB69">
            <v>0</v>
          </cell>
          <cell r="CC69">
            <v>0</v>
          </cell>
          <cell r="CD69">
            <v>76.579444444543526</v>
          </cell>
          <cell r="CE69">
            <v>64.37222222222222</v>
          </cell>
          <cell r="CF69">
            <v>71.257500000082274</v>
          </cell>
          <cell r="CG69">
            <v>61.941388888888895</v>
          </cell>
          <cell r="CH69">
            <v>0</v>
          </cell>
          <cell r="CI69">
            <v>0</v>
          </cell>
          <cell r="CJ69">
            <v>0</v>
          </cell>
          <cell r="CK69">
            <v>0</v>
          </cell>
          <cell r="CL69">
            <v>5.32194444446126</v>
          </cell>
          <cell r="CM69">
            <v>2.4308333333333332</v>
          </cell>
          <cell r="CN69">
            <v>0</v>
          </cell>
          <cell r="CO69">
            <v>509.9786111117532</v>
          </cell>
          <cell r="CP69">
            <v>80.578055555555565</v>
          </cell>
          <cell r="CQ69">
            <v>0</v>
          </cell>
          <cell r="CR69">
            <v>8.7738888888888891</v>
          </cell>
          <cell r="CS69">
            <v>13.641944444496184</v>
          </cell>
          <cell r="CT69">
            <v>0</v>
          </cell>
          <cell r="CU69">
            <v>19.069444444444446</v>
          </cell>
          <cell r="CV69">
            <v>8.0916666666666668</v>
          </cell>
          <cell r="CW69">
            <v>7.0691666666666668</v>
          </cell>
          <cell r="CX69">
            <v>26.9025</v>
          </cell>
          <cell r="CY69">
            <v>0</v>
          </cell>
          <cell r="CZ69">
            <v>3.2855555554352596</v>
          </cell>
          <cell r="DA69">
            <v>0</v>
          </cell>
          <cell r="DB69">
            <v>0</v>
          </cell>
          <cell r="DC69">
            <v>1.0219444444444445</v>
          </cell>
          <cell r="DD69">
            <v>0</v>
          </cell>
          <cell r="DE69">
            <v>0</v>
          </cell>
          <cell r="DF69">
            <v>0</v>
          </cell>
          <cell r="DG69">
            <v>0</v>
          </cell>
          <cell r="DH69">
            <v>6.1544444444444446</v>
          </cell>
          <cell r="DI69">
            <v>18.973333333333333</v>
          </cell>
          <cell r="DJ69">
            <v>5.3227777777777785</v>
          </cell>
          <cell r="DK69">
            <v>1.4444444444444444E-2</v>
          </cell>
          <cell r="DL69">
            <v>0</v>
          </cell>
          <cell r="DM69">
            <v>0</v>
          </cell>
          <cell r="DN69">
            <v>61.674999999879702</v>
          </cell>
          <cell r="DO69">
            <v>198.89916666659809</v>
          </cell>
          <cell r="DP69">
            <v>708.87777777835129</v>
          </cell>
          <cell r="DQ69">
            <v>30.914945555579216</v>
          </cell>
          <cell r="DR69">
            <v>4.3000000000000003E-2</v>
          </cell>
          <cell r="DS69">
            <v>749.8671677783517</v>
          </cell>
          <cell r="DT69">
            <v>27.797777777777778</v>
          </cell>
          <cell r="DU69">
            <v>10.074444444421152</v>
          </cell>
          <cell r="DV69">
            <v>1.32</v>
          </cell>
          <cell r="DW69">
            <v>1.7603117681639453E-3</v>
          </cell>
          <cell r="DX69">
            <v>56.511839999999999</v>
          </cell>
          <cell r="DY69">
            <v>77.549999999999983</v>
          </cell>
          <cell r="DZ69">
            <v>1395.8999999999996</v>
          </cell>
          <cell r="EA69">
            <v>0.26524586648576859</v>
          </cell>
          <cell r="EB69">
            <v>44.848400000000005</v>
          </cell>
          <cell r="EC69">
            <v>33264.780384657955</v>
          </cell>
          <cell r="ED69">
            <v>0</v>
          </cell>
          <cell r="EE69">
            <v>87</v>
          </cell>
          <cell r="EF69">
            <v>6.9478927202904499</v>
          </cell>
          <cell r="EG69">
            <v>3.041666667085503</v>
          </cell>
          <cell r="EH69">
            <v>14.465753422665605</v>
          </cell>
          <cell r="EI69">
            <v>13.738904676684836</v>
          </cell>
          <cell r="EJ69">
            <v>0</v>
          </cell>
          <cell r="EK69">
            <v>0</v>
          </cell>
          <cell r="EL69">
            <v>12.025679837114255</v>
          </cell>
          <cell r="EM69">
            <v>361.00981767180929</v>
          </cell>
          <cell r="EN69">
            <v>3510</v>
          </cell>
          <cell r="EO69">
            <v>156.11233145173469</v>
          </cell>
          <cell r="EP69">
            <v>1024.217246975157</v>
          </cell>
          <cell r="EQ69">
            <v>-10.566735675664297</v>
          </cell>
          <cell r="ER69">
            <v>279.84313088646411</v>
          </cell>
          <cell r="ES69">
            <v>-2.4538108899529405</v>
          </cell>
          <cell r="ET69">
            <v>0.18120688968043341</v>
          </cell>
          <cell r="EU69">
            <v>28.626657983421723</v>
          </cell>
          <cell r="EV69">
            <v>5.7880555556440303</v>
          </cell>
          <cell r="EW69">
            <v>2.8772222222222221</v>
          </cell>
        </row>
        <row r="70">
          <cell r="A70">
            <v>42198</v>
          </cell>
          <cell r="B70">
            <v>3</v>
          </cell>
          <cell r="C70" t="str">
            <v>Mon</v>
          </cell>
          <cell r="D70">
            <v>125600</v>
          </cell>
          <cell r="E70">
            <v>3390</v>
          </cell>
          <cell r="F70">
            <v>4512</v>
          </cell>
          <cell r="G70">
            <v>6182</v>
          </cell>
          <cell r="H70">
            <v>4645</v>
          </cell>
          <cell r="I70">
            <v>11192</v>
          </cell>
          <cell r="J70">
            <v>196</v>
          </cell>
          <cell r="K70">
            <v>155717</v>
          </cell>
          <cell r="L70">
            <v>68</v>
          </cell>
          <cell r="M70">
            <v>155785</v>
          </cell>
          <cell r="N70">
            <v>2075</v>
          </cell>
          <cell r="O70">
            <v>2938</v>
          </cell>
          <cell r="P70">
            <v>176973</v>
          </cell>
          <cell r="Q70">
            <v>2082</v>
          </cell>
          <cell r="R70">
            <v>78</v>
          </cell>
          <cell r="S70">
            <v>144</v>
          </cell>
          <cell r="T70">
            <v>1</v>
          </cell>
          <cell r="U70">
            <v>1991</v>
          </cell>
          <cell r="V70">
            <v>10410</v>
          </cell>
          <cell r="W70">
            <v>2160</v>
          </cell>
          <cell r="X70">
            <v>2675</v>
          </cell>
          <cell r="Y70">
            <v>5</v>
          </cell>
          <cell r="Z70">
            <v>19</v>
          </cell>
          <cell r="AA70">
            <v>256</v>
          </cell>
          <cell r="AB70">
            <v>2955</v>
          </cell>
          <cell r="AC70">
            <v>44</v>
          </cell>
          <cell r="AD70">
            <v>2230</v>
          </cell>
          <cell r="AE70">
            <v>82</v>
          </cell>
          <cell r="AF70">
            <v>0</v>
          </cell>
          <cell r="AG70">
            <v>0</v>
          </cell>
          <cell r="AH70">
            <v>0.89891208267659595</v>
          </cell>
          <cell r="AI70">
            <v>0.84613042544771211</v>
          </cell>
          <cell r="AJ70">
            <v>0.98667454420519274</v>
          </cell>
          <cell r="AK70">
            <v>171.50087540684805</v>
          </cell>
          <cell r="AL70">
            <v>174.71725125268435</v>
          </cell>
          <cell r="AM70">
            <v>7.3132670164465022E-2</v>
          </cell>
          <cell r="AN70">
            <v>15.820814704367384</v>
          </cell>
          <cell r="AO70">
            <v>35.784295482307577</v>
          </cell>
          <cell r="AP70">
            <v>21.524750245378669</v>
          </cell>
          <cell r="AQ70">
            <v>12.415913957190414</v>
          </cell>
          <cell r="AR70">
            <v>72.091203703703698</v>
          </cell>
          <cell r="AS70">
            <v>12.484201113193746</v>
          </cell>
          <cell r="AT70">
            <v>70.385761058047194</v>
          </cell>
          <cell r="AU70">
            <v>192.95893134470177</v>
          </cell>
          <cell r="AV70">
            <v>0.36477068238064653</v>
          </cell>
          <cell r="AW70">
            <v>0.70324524759283058</v>
          </cell>
          <cell r="AX70">
            <v>47.457767940820915</v>
          </cell>
          <cell r="BF70">
            <v>137.495</v>
          </cell>
          <cell r="BG70">
            <v>533.27861111094035</v>
          </cell>
          <cell r="BH70">
            <v>1612.9472222228812</v>
          </cell>
          <cell r="BI70">
            <v>51.373888889084206</v>
          </cell>
          <cell r="BJ70">
            <v>2335.0947222229056</v>
          </cell>
          <cell r="BK70">
            <v>806.99555555594986</v>
          </cell>
          <cell r="BL70">
            <v>725.4180555555555</v>
          </cell>
          <cell r="BM70">
            <v>732.3577777783446</v>
          </cell>
          <cell r="BN70">
            <v>656.61500000000001</v>
          </cell>
          <cell r="BO70">
            <v>19.402777777777775</v>
          </cell>
          <cell r="BP70">
            <v>16.555277777777778</v>
          </cell>
          <cell r="BQ70">
            <v>17.147500000000001</v>
          </cell>
          <cell r="BR70">
            <v>15.653333333333334</v>
          </cell>
          <cell r="BS70">
            <v>12.062499999920579</v>
          </cell>
          <cell r="BT70">
            <v>7.4850000000000003</v>
          </cell>
          <cell r="BU70">
            <v>26.024999999906868</v>
          </cell>
          <cell r="BV70">
            <v>29.109444444444446</v>
          </cell>
          <cell r="BW70">
            <v>185.70472222198242</v>
          </cell>
          <cell r="BX70">
            <v>82.10305555554676</v>
          </cell>
          <cell r="BY70">
            <v>103.60166666643565</v>
          </cell>
          <cell r="BZ70">
            <v>114.69000000000001</v>
          </cell>
          <cell r="CA70">
            <v>173.97027777798684</v>
          </cell>
          <cell r="CB70">
            <v>0</v>
          </cell>
          <cell r="CC70">
            <v>0</v>
          </cell>
          <cell r="CD70">
            <v>236.69916666730489</v>
          </cell>
          <cell r="CE70">
            <v>173.24888888888887</v>
          </cell>
          <cell r="CF70">
            <v>219.51805555603002</v>
          </cell>
          <cell r="CG70">
            <v>160.84194444444444</v>
          </cell>
          <cell r="CH70">
            <v>0.38555555555555554</v>
          </cell>
          <cell r="CI70">
            <v>0.17555555555555555</v>
          </cell>
          <cell r="CJ70">
            <v>1.1255555555555556</v>
          </cell>
          <cell r="CK70">
            <v>0.9011111111111112</v>
          </cell>
          <cell r="CL70">
            <v>15.670000000163759</v>
          </cell>
          <cell r="CM70">
            <v>11.330277777777779</v>
          </cell>
          <cell r="CN70">
            <v>0</v>
          </cell>
          <cell r="CO70">
            <v>1403.3697222232242</v>
          </cell>
          <cell r="CP70">
            <v>279.50500000010038</v>
          </cell>
          <cell r="CQ70">
            <v>0</v>
          </cell>
          <cell r="CR70">
            <v>50.166944444444439</v>
          </cell>
          <cell r="CS70">
            <v>34.704444444444448</v>
          </cell>
          <cell r="CT70">
            <v>0</v>
          </cell>
          <cell r="CU70">
            <v>64.128055555555562</v>
          </cell>
          <cell r="CV70">
            <v>77.231388888888887</v>
          </cell>
          <cell r="CW70">
            <v>38.345555555555556</v>
          </cell>
          <cell r="CX70">
            <v>80.55416666666666</v>
          </cell>
          <cell r="CY70">
            <v>20.553055555555556</v>
          </cell>
          <cell r="CZ70">
            <v>16.489444444409003</v>
          </cell>
          <cell r="DA70">
            <v>7.2055555555555557</v>
          </cell>
          <cell r="DB70">
            <v>0</v>
          </cell>
          <cell r="DC70">
            <v>8.6591666666666676</v>
          </cell>
          <cell r="DD70">
            <v>4.4805555555555552</v>
          </cell>
          <cell r="DE70">
            <v>11.828888888888889</v>
          </cell>
          <cell r="DF70">
            <v>0.50166666666666671</v>
          </cell>
          <cell r="DG70">
            <v>0</v>
          </cell>
          <cell r="DH70">
            <v>28.122499999999999</v>
          </cell>
          <cell r="DI70">
            <v>36.308888888888887</v>
          </cell>
          <cell r="DJ70">
            <v>8.9680555555819428</v>
          </cell>
          <cell r="DK70">
            <v>5.2694444444444448</v>
          </cell>
          <cell r="DL70">
            <v>0</v>
          </cell>
          <cell r="DM70">
            <v>0</v>
          </cell>
          <cell r="DN70">
            <v>228.94138888887983</v>
          </cell>
          <cell r="DO70">
            <v>773.02277777786901</v>
          </cell>
          <cell r="DP70">
            <v>2176.3925000010931</v>
          </cell>
          <cell r="DQ70">
            <v>95.13047666669317</v>
          </cell>
          <cell r="DR70">
            <v>4.2999999999999997E-2</v>
          </cell>
          <cell r="DS70">
            <v>2307.4671433339763</v>
          </cell>
          <cell r="DT70">
            <v>111.1075</v>
          </cell>
          <cell r="DU70">
            <v>35.944166666190071</v>
          </cell>
          <cell r="DV70">
            <v>216.22</v>
          </cell>
          <cell r="DW70">
            <v>9.3704476193577121E-2</v>
          </cell>
          <cell r="DX70">
            <v>9285.9030199999997</v>
          </cell>
          <cell r="DY70">
            <v>0</v>
          </cell>
          <cell r="DZ70">
            <v>0</v>
          </cell>
          <cell r="EA70">
            <v>0.33500922429645358</v>
          </cell>
          <cell r="EB70">
            <v>44.070399999999992</v>
          </cell>
          <cell r="EC70">
            <v>109507.24021941279</v>
          </cell>
          <cell r="ED70">
            <v>2211.3754933417295</v>
          </cell>
          <cell r="EE70">
            <v>279</v>
          </cell>
          <cell r="EF70">
            <v>7.7299283153096923</v>
          </cell>
          <cell r="EG70">
            <v>12.489722222342778</v>
          </cell>
          <cell r="EH70">
            <v>6.5653982162478179</v>
          </cell>
          <cell r="EI70">
            <v>12.185785780692788</v>
          </cell>
          <cell r="EJ70">
            <v>12.968299711815563</v>
          </cell>
          <cell r="EK70">
            <v>16.880552813425467</v>
          </cell>
          <cell r="EL70">
            <v>16.336949585023909</v>
          </cell>
          <cell r="EM70">
            <v>263.12873596734215</v>
          </cell>
          <cell r="EN70">
            <v>512.49740932979921</v>
          </cell>
          <cell r="EO70">
            <v>178.48222862695957</v>
          </cell>
          <cell r="EP70">
            <v>1314.2684136994553</v>
          </cell>
          <cell r="EQ70">
            <v>-1501.7330949726843</v>
          </cell>
          <cell r="ER70">
            <v>489.65206140564698</v>
          </cell>
          <cell r="ES70">
            <v>346.56439934222499</v>
          </cell>
          <cell r="ET70">
            <v>-7.0452096142090248E-2</v>
          </cell>
          <cell r="EU70">
            <v>-34.477473740142187</v>
          </cell>
          <cell r="EV70">
            <v>12.295</v>
          </cell>
          <cell r="EW70">
            <v>4.585</v>
          </cell>
        </row>
        <row r="71">
          <cell r="A71">
            <v>42199</v>
          </cell>
          <cell r="B71">
            <v>3</v>
          </cell>
          <cell r="C71" t="str">
            <v>Tue</v>
          </cell>
          <cell r="D71">
            <v>125208</v>
          </cell>
          <cell r="E71">
            <v>3668</v>
          </cell>
          <cell r="F71">
            <v>3527</v>
          </cell>
          <cell r="G71">
            <v>7350</v>
          </cell>
          <cell r="H71">
            <v>6907</v>
          </cell>
          <cell r="I71">
            <v>11466</v>
          </cell>
          <cell r="J71">
            <v>338</v>
          </cell>
          <cell r="K71">
            <v>158464</v>
          </cell>
          <cell r="L71">
            <v>69</v>
          </cell>
          <cell r="M71">
            <v>158533</v>
          </cell>
          <cell r="N71">
            <v>2153</v>
          </cell>
          <cell r="O71">
            <v>3383</v>
          </cell>
          <cell r="P71">
            <v>179364</v>
          </cell>
          <cell r="Q71">
            <v>2550</v>
          </cell>
          <cell r="R71">
            <v>63</v>
          </cell>
          <cell r="S71">
            <v>126</v>
          </cell>
          <cell r="T71">
            <v>6</v>
          </cell>
          <cell r="U71">
            <v>2421</v>
          </cell>
          <cell r="V71">
            <v>16068</v>
          </cell>
          <cell r="W71">
            <v>2613</v>
          </cell>
          <cell r="X71">
            <v>2931</v>
          </cell>
          <cell r="Y71">
            <v>4</v>
          </cell>
          <cell r="Z71">
            <v>28</v>
          </cell>
          <cell r="AA71">
            <v>249</v>
          </cell>
          <cell r="AB71">
            <v>3212</v>
          </cell>
          <cell r="AC71">
            <v>55</v>
          </cell>
          <cell r="AD71">
            <v>3285</v>
          </cell>
          <cell r="AE71">
            <v>189</v>
          </cell>
          <cell r="AF71">
            <v>0</v>
          </cell>
          <cell r="AG71">
            <v>0</v>
          </cell>
          <cell r="AH71">
            <v>0.90002789843320508</v>
          </cell>
          <cell r="AI71">
            <v>0.95731695757154678</v>
          </cell>
          <cell r="AJ71">
            <v>0.98641331785137321</v>
          </cell>
          <cell r="AK71">
            <v>172.8778066109985</v>
          </cell>
          <cell r="AL71">
            <v>191.15782159401016</v>
          </cell>
          <cell r="AM71">
            <v>7.449010500807754E-2</v>
          </cell>
          <cell r="AN71">
            <v>13.64940000607797</v>
          </cell>
          <cell r="AO71">
            <v>32.907226522919785</v>
          </cell>
          <cell r="AP71">
            <v>22.648056932378271</v>
          </cell>
          <cell r="AQ71">
            <v>12.657856528681316</v>
          </cell>
          <cell r="AR71">
            <v>60.644469957902793</v>
          </cell>
          <cell r="AS71">
            <v>13.6150732254514</v>
          </cell>
          <cell r="AT71">
            <v>64.910536010199365</v>
          </cell>
          <cell r="AU71">
            <v>193.61594242736371</v>
          </cell>
          <cell r="AV71">
            <v>0.33525408701585091</v>
          </cell>
          <cell r="AW71">
            <v>0.76574513799161126</v>
          </cell>
          <cell r="AX71">
            <v>47.655730924486647</v>
          </cell>
          <cell r="BF71">
            <v>169.995</v>
          </cell>
          <cell r="BG71">
            <v>415.25222222210942</v>
          </cell>
          <cell r="BH71">
            <v>-3036390.0527777774</v>
          </cell>
          <cell r="BI71">
            <v>0</v>
          </cell>
          <cell r="BJ71">
            <v>-3035804.8055555555</v>
          </cell>
          <cell r="BK71">
            <v>818.44500000018752</v>
          </cell>
          <cell r="BL71">
            <v>736.62333333333333</v>
          </cell>
          <cell r="BM71">
            <v>724.25722222249817</v>
          </cell>
          <cell r="BN71">
            <v>641.56666666666661</v>
          </cell>
          <cell r="BO71">
            <v>19.188333333230112</v>
          </cell>
          <cell r="BP71">
            <v>16.109722222222221</v>
          </cell>
          <cell r="BQ71">
            <v>16.037777777777777</v>
          </cell>
          <cell r="BR71">
            <v>12.757777777777777</v>
          </cell>
          <cell r="BS71">
            <v>11.019444444432803</v>
          </cell>
          <cell r="BT71">
            <v>12.99861111111111</v>
          </cell>
          <cell r="BU71">
            <v>47.94222222224861</v>
          </cell>
          <cell r="BV71">
            <v>53.190555555555555</v>
          </cell>
          <cell r="BW71">
            <v>247.84972222175165</v>
          </cell>
          <cell r="BX71">
            <v>102.80416666666667</v>
          </cell>
          <cell r="BY71">
            <v>145.04555555508497</v>
          </cell>
          <cell r="BZ71">
            <v>167.9722222222222</v>
          </cell>
          <cell r="CA71">
            <v>206.43305555559334</v>
          </cell>
          <cell r="CB71">
            <v>0</v>
          </cell>
          <cell r="CC71">
            <v>0</v>
          </cell>
          <cell r="CD71">
            <v>235.91500000129508</v>
          </cell>
          <cell r="CE71">
            <v>196.72777777777779</v>
          </cell>
          <cell r="CF71">
            <v>216.89000000118534</v>
          </cell>
          <cell r="CG71">
            <v>184.11750000000001</v>
          </cell>
          <cell r="CH71">
            <v>0.18</v>
          </cell>
          <cell r="CI71">
            <v>0.15777777777777777</v>
          </cell>
          <cell r="CJ71">
            <v>1.8177777777777777</v>
          </cell>
          <cell r="CK71">
            <v>1.4166666666666665</v>
          </cell>
          <cell r="CL71">
            <v>17.027222222331915</v>
          </cell>
          <cell r="CM71">
            <v>11.035833333333333</v>
          </cell>
          <cell r="CN71">
            <v>0</v>
          </cell>
          <cell r="CO71">
            <v>1508.6427777788274</v>
          </cell>
          <cell r="CP71">
            <v>373.69222222220907</v>
          </cell>
          <cell r="CQ71">
            <v>0</v>
          </cell>
          <cell r="CR71">
            <v>50.978333333333332</v>
          </cell>
          <cell r="CS71">
            <v>36.22</v>
          </cell>
          <cell r="CT71">
            <v>0</v>
          </cell>
          <cell r="CU71">
            <v>94.99444444444444</v>
          </cell>
          <cell r="CV71">
            <v>44.983333333333334</v>
          </cell>
          <cell r="CW71">
            <v>42.283888888888889</v>
          </cell>
          <cell r="CX71">
            <v>88.563888888888883</v>
          </cell>
          <cell r="CY71">
            <v>25.002500000000001</v>
          </cell>
          <cell r="CZ71">
            <v>10.597222222037511</v>
          </cell>
          <cell r="DA71">
            <v>7.4019444444444451</v>
          </cell>
          <cell r="DB71">
            <v>0.81499999999999995</v>
          </cell>
          <cell r="DC71">
            <v>6.7713888888573273</v>
          </cell>
          <cell r="DD71">
            <v>7.3127777777777778</v>
          </cell>
          <cell r="DE71">
            <v>10.434166666666666</v>
          </cell>
          <cell r="DF71">
            <v>0</v>
          </cell>
          <cell r="DG71">
            <v>0</v>
          </cell>
          <cell r="DH71">
            <v>23.753888888888888</v>
          </cell>
          <cell r="DI71">
            <v>39.653611111111111</v>
          </cell>
          <cell r="DJ71">
            <v>20.705277777962749</v>
          </cell>
          <cell r="DK71">
            <v>11.271111111111111</v>
          </cell>
          <cell r="DL71">
            <v>0</v>
          </cell>
          <cell r="DM71">
            <v>0</v>
          </cell>
          <cell r="DN71">
            <v>252.2827777777465</v>
          </cell>
          <cell r="DO71">
            <v>895.43499999995561</v>
          </cell>
          <cell r="DP71">
            <v>2404.077777778783</v>
          </cell>
          <cell r="DQ71">
            <v>104.97451444445514</v>
          </cell>
          <cell r="DR71">
            <v>4.2999999999999997E-2</v>
          </cell>
          <cell r="DS71">
            <v>2546.2422922224819</v>
          </cell>
          <cell r="DT71">
            <v>111.33027777777778</v>
          </cell>
          <cell r="DU71">
            <v>37.189999999243796</v>
          </cell>
          <cell r="DV71">
            <v>177.72</v>
          </cell>
          <cell r="DW71">
            <v>6.9796971224163229E-2</v>
          </cell>
          <cell r="DX71">
            <v>7818.6526800000001</v>
          </cell>
          <cell r="DY71">
            <v>0</v>
          </cell>
          <cell r="DZ71">
            <v>0</v>
          </cell>
          <cell r="EA71">
            <v>0.35166920396188112</v>
          </cell>
          <cell r="EB71">
            <v>45.664599999999993</v>
          </cell>
          <cell r="EC71">
            <v>121343.03754670269</v>
          </cell>
          <cell r="ED71">
            <v>0</v>
          </cell>
          <cell r="EE71">
            <v>311</v>
          </cell>
          <cell r="EF71">
            <v>7.1749196140020182</v>
          </cell>
          <cell r="EG71">
            <v>15.478333332998574</v>
          </cell>
          <cell r="EH71">
            <v>12.210616991757572</v>
          </cell>
          <cell r="EI71">
            <v>13.51376273679737</v>
          </cell>
          <cell r="EJ71">
            <v>22.222222222222221</v>
          </cell>
          <cell r="EK71">
            <v>15.403422982885086</v>
          </cell>
          <cell r="EL71">
            <v>14.623641880554427</v>
          </cell>
          <cell r="EM71">
            <v>219.91824857974228</v>
          </cell>
          <cell r="EN71">
            <v>667.00277287693348</v>
          </cell>
          <cell r="EO71">
            <v>144.06925002309674</v>
          </cell>
          <cell r="EP71">
            <v>1532.0676727739733</v>
          </cell>
          <cell r="EQ71">
            <v>62.745695370509026</v>
          </cell>
          <cell r="ER71">
            <v>369.31266082453135</v>
          </cell>
          <cell r="ES71">
            <v>-459.78753272661845</v>
          </cell>
          <cell r="ET71">
            <v>0.1079464697784982</v>
          </cell>
          <cell r="EU71">
            <v>199.76359600820552</v>
          </cell>
          <cell r="EV71">
            <v>24.845833333303325</v>
          </cell>
          <cell r="EW71">
            <v>10.695277777949554</v>
          </cell>
        </row>
        <row r="72">
          <cell r="A72">
            <v>42200</v>
          </cell>
          <cell r="B72">
            <v>3</v>
          </cell>
          <cell r="C72" t="str">
            <v>Wed</v>
          </cell>
          <cell r="D72">
            <v>119099</v>
          </cell>
          <cell r="E72">
            <v>3282</v>
          </cell>
          <cell r="F72">
            <v>3198</v>
          </cell>
          <cell r="G72">
            <v>7592</v>
          </cell>
          <cell r="H72">
            <v>6763</v>
          </cell>
          <cell r="I72">
            <v>10420</v>
          </cell>
          <cell r="J72">
            <v>1315</v>
          </cell>
          <cell r="K72">
            <v>151669</v>
          </cell>
          <cell r="L72">
            <v>70</v>
          </cell>
          <cell r="M72">
            <v>151739</v>
          </cell>
          <cell r="N72">
            <v>944</v>
          </cell>
          <cell r="O72">
            <v>3323</v>
          </cell>
          <cell r="P72">
            <v>188514</v>
          </cell>
          <cell r="Q72">
            <v>2439</v>
          </cell>
          <cell r="R72">
            <v>15</v>
          </cell>
          <cell r="S72">
            <v>133</v>
          </cell>
          <cell r="T72">
            <v>18</v>
          </cell>
          <cell r="U72">
            <v>2224</v>
          </cell>
          <cell r="V72">
            <v>15184</v>
          </cell>
          <cell r="W72">
            <v>2454</v>
          </cell>
          <cell r="X72">
            <v>2717</v>
          </cell>
          <cell r="Y72">
            <v>6</v>
          </cell>
          <cell r="Z72">
            <v>34</v>
          </cell>
          <cell r="AA72">
            <v>249</v>
          </cell>
          <cell r="AB72">
            <v>3006</v>
          </cell>
          <cell r="AC72">
            <v>53</v>
          </cell>
          <cell r="AD72">
            <v>2925</v>
          </cell>
          <cell r="AE72">
            <v>281</v>
          </cell>
          <cell r="AF72">
            <v>0</v>
          </cell>
          <cell r="AG72">
            <v>0</v>
          </cell>
          <cell r="AH72">
            <v>0.896306975246705</v>
          </cell>
          <cell r="AI72">
            <v>0.92796490002815535</v>
          </cell>
          <cell r="AJ72">
            <v>0.9937759199309022</v>
          </cell>
          <cell r="AK72">
            <v>170.34151225257332</v>
          </cell>
          <cell r="AL72">
            <v>144.82073910541686</v>
          </cell>
          <cell r="AM72">
            <v>7.7372436028456712E-2</v>
          </cell>
          <cell r="AN72">
            <v>14.295410765427683</v>
          </cell>
          <cell r="AO72">
            <v>34.411163176058629</v>
          </cell>
          <cell r="AP72">
            <v>21.525598699894601</v>
          </cell>
          <cell r="AQ72">
            <v>12.713891391417368</v>
          </cell>
          <cell r="AR72">
            <v>61.804808475957621</v>
          </cell>
          <cell r="AS72">
            <v>13.684093392152908</v>
          </cell>
          <cell r="AT72">
            <v>63.162424534499131</v>
          </cell>
          <cell r="AU72">
            <v>191.05765933470323</v>
          </cell>
          <cell r="AV72">
            <v>0.33059352215682913</v>
          </cell>
          <cell r="AW72">
            <v>0.74894433462860521</v>
          </cell>
          <cell r="AX72">
            <v>45.354880169242513</v>
          </cell>
          <cell r="BF72">
            <v>195.17333333333335</v>
          </cell>
          <cell r="BG72">
            <v>413.76083333354006</v>
          </cell>
          <cell r="BH72">
            <v>1891.1111111106545</v>
          </cell>
          <cell r="BI72">
            <v>12.00472222235623</v>
          </cell>
          <cell r="BJ72">
            <v>2512.0499999998838</v>
          </cell>
          <cell r="BK72">
            <v>793.83888888903198</v>
          </cell>
          <cell r="BL72">
            <v>711.52333333333343</v>
          </cell>
          <cell r="BM72">
            <v>699.17777777742367</v>
          </cell>
          <cell r="BN72">
            <v>620.49361111111114</v>
          </cell>
          <cell r="BO72">
            <v>22.662500000162204</v>
          </cell>
          <cell r="BP72">
            <v>17.809166666666666</v>
          </cell>
          <cell r="BQ72">
            <v>14.698611111074117</v>
          </cell>
          <cell r="BR72">
            <v>12.063611111111111</v>
          </cell>
          <cell r="BS72">
            <v>9.9908333337053445</v>
          </cell>
          <cell r="BT72">
            <v>14.456944444444446</v>
          </cell>
          <cell r="BU72">
            <v>47.30916666666667</v>
          </cell>
          <cell r="BV72">
            <v>46.7</v>
          </cell>
          <cell r="BW72">
            <v>232.45222222200232</v>
          </cell>
          <cell r="BX72">
            <v>96.567499999882557</v>
          </cell>
          <cell r="BY72">
            <v>135.88472222211976</v>
          </cell>
          <cell r="BZ72">
            <v>150.11000000000001</v>
          </cell>
          <cell r="CA72">
            <v>193.0172222217185</v>
          </cell>
          <cell r="CB72">
            <v>0</v>
          </cell>
          <cell r="CC72">
            <v>0</v>
          </cell>
          <cell r="CD72">
            <v>219.6711111109326</v>
          </cell>
          <cell r="CE72">
            <v>179.83333333333334</v>
          </cell>
          <cell r="CF72">
            <v>202.08055555550021</v>
          </cell>
          <cell r="CG72">
            <v>168.035</v>
          </cell>
          <cell r="CH72">
            <v>0.31694444444444447</v>
          </cell>
          <cell r="CI72">
            <v>0.22583333333333333</v>
          </cell>
          <cell r="CJ72">
            <v>1.2891666666666666</v>
          </cell>
          <cell r="CK72">
            <v>1.0058333333333334</v>
          </cell>
          <cell r="CL72">
            <v>15.984444444321303</v>
          </cell>
          <cell r="CM72">
            <v>10.566666666666668</v>
          </cell>
          <cell r="CN72">
            <v>0</v>
          </cell>
          <cell r="CO72">
            <v>1438.9794444436852</v>
          </cell>
          <cell r="CP72">
            <v>403.95277777777778</v>
          </cell>
          <cell r="CQ72">
            <v>10.752222222222223</v>
          </cell>
          <cell r="CR72">
            <v>52.227222222222224</v>
          </cell>
          <cell r="CS72">
            <v>36.722499999999997</v>
          </cell>
          <cell r="CT72">
            <v>0</v>
          </cell>
          <cell r="CU72">
            <v>97.772777777777776</v>
          </cell>
          <cell r="CV72">
            <v>71.163055555555559</v>
          </cell>
          <cell r="CW72">
            <v>13.219166666666666</v>
          </cell>
          <cell r="CX72">
            <v>82.903055555555568</v>
          </cell>
          <cell r="CY72">
            <v>26.129166666666666</v>
          </cell>
          <cell r="CZ72">
            <v>9.098888888868192</v>
          </cell>
          <cell r="DA72">
            <v>7.8013888888888889</v>
          </cell>
          <cell r="DB72">
            <v>4.9941666665401616</v>
          </cell>
          <cell r="DC72">
            <v>6.5008333333333335</v>
          </cell>
          <cell r="DD72">
            <v>1.855</v>
          </cell>
          <cell r="DE72">
            <v>13.945277777786831</v>
          </cell>
          <cell r="DF72">
            <v>0</v>
          </cell>
          <cell r="DG72">
            <v>0</v>
          </cell>
          <cell r="DH72">
            <v>33.240555555555552</v>
          </cell>
          <cell r="DI72">
            <v>42.714722222222221</v>
          </cell>
          <cell r="DJ72">
            <v>4.2994444445556859</v>
          </cell>
          <cell r="DK72">
            <v>8.4736111111111114</v>
          </cell>
          <cell r="DL72">
            <v>0</v>
          </cell>
          <cell r="DM72">
            <v>0</v>
          </cell>
          <cell r="DN72">
            <v>241.9561111110842</v>
          </cell>
          <cell r="DO72">
            <v>927.76583333330632</v>
          </cell>
          <cell r="DP72">
            <v>2366.7452777769913</v>
          </cell>
          <cell r="DQ72">
            <v>103.25390527777841</v>
          </cell>
          <cell r="DR72">
            <v>4.3000000000000003E-2</v>
          </cell>
          <cell r="DS72">
            <v>2504.5075163889042</v>
          </cell>
          <cell r="DT72">
            <v>118.80194444444444</v>
          </cell>
          <cell r="DU72">
            <v>34.508333334134278</v>
          </cell>
          <cell r="DV72">
            <v>162.77000000000001</v>
          </cell>
          <cell r="DW72">
            <v>6.4990821123463063E-2</v>
          </cell>
          <cell r="DX72">
            <v>6822.5238500000005</v>
          </cell>
          <cell r="DY72">
            <v>0.23333333333333517</v>
          </cell>
          <cell r="DZ72">
            <v>4.200000000000033</v>
          </cell>
          <cell r="EA72">
            <v>0.37043843041485258</v>
          </cell>
          <cell r="EB72">
            <v>43.531999999999996</v>
          </cell>
          <cell r="EC72">
            <v>113591.63828878592</v>
          </cell>
          <cell r="ED72">
            <v>484.83071750564034</v>
          </cell>
          <cell r="EE72">
            <v>291</v>
          </cell>
          <cell r="EF72">
            <v>7.1151202750792324</v>
          </cell>
          <cell r="EG72">
            <v>19.038333332819551</v>
          </cell>
          <cell r="EH72">
            <v>14.759695351882165</v>
          </cell>
          <cell r="EI72">
            <v>13.445133266440335</v>
          </cell>
          <cell r="EJ72">
            <v>18.930762489044696</v>
          </cell>
          <cell r="EK72">
            <v>26.373626373626376</v>
          </cell>
          <cell r="EL72">
            <v>15.577644932693342</v>
          </cell>
          <cell r="EM72">
            <v>217.57157705809271</v>
          </cell>
          <cell r="EN72">
            <v>759.89657182924111</v>
          </cell>
          <cell r="EO72">
            <v>142.95326839407443</v>
          </cell>
          <cell r="EP72">
            <v>1969.0131612664582</v>
          </cell>
          <cell r="EQ72">
            <v>-421.12856615411664</v>
          </cell>
          <cell r="ER72">
            <v>390.41463675322973</v>
          </cell>
          <cell r="ES72">
            <v>-459.65006459434477</v>
          </cell>
          <cell r="ET72">
            <v>6.7678207926290535E-3</v>
          </cell>
          <cell r="EU72">
            <v>88.694947996017234</v>
          </cell>
          <cell r="EV72">
            <v>23.879722222220153</v>
          </cell>
          <cell r="EW72">
            <v>4.2983333333333338</v>
          </cell>
        </row>
        <row r="73">
          <cell r="A73">
            <v>42201</v>
          </cell>
          <cell r="B73">
            <v>3</v>
          </cell>
          <cell r="C73" t="str">
            <v>Thu</v>
          </cell>
          <cell r="D73">
            <v>129024</v>
          </cell>
          <cell r="E73">
            <v>2669</v>
          </cell>
          <cell r="F73">
            <v>4844</v>
          </cell>
          <cell r="G73">
            <v>9811</v>
          </cell>
          <cell r="H73">
            <v>9039</v>
          </cell>
          <cell r="I73">
            <v>12524</v>
          </cell>
          <cell r="J73">
            <v>1727</v>
          </cell>
          <cell r="K73">
            <v>169638</v>
          </cell>
          <cell r="L73">
            <v>71</v>
          </cell>
          <cell r="M73">
            <v>169709</v>
          </cell>
          <cell r="N73">
            <v>945</v>
          </cell>
          <cell r="O73">
            <v>3318</v>
          </cell>
          <cell r="P73">
            <v>183228</v>
          </cell>
          <cell r="Q73">
            <v>2672</v>
          </cell>
          <cell r="R73">
            <v>33</v>
          </cell>
          <cell r="S73">
            <v>147</v>
          </cell>
          <cell r="T73">
            <v>10</v>
          </cell>
          <cell r="U73">
            <v>2490</v>
          </cell>
          <cell r="V73">
            <v>17848</v>
          </cell>
          <cell r="W73">
            <v>2705</v>
          </cell>
          <cell r="X73">
            <v>3174</v>
          </cell>
          <cell r="Y73">
            <v>5</v>
          </cell>
          <cell r="Z73">
            <v>43</v>
          </cell>
          <cell r="AA73">
            <v>293</v>
          </cell>
          <cell r="AB73">
            <v>3515</v>
          </cell>
          <cell r="AC73">
            <v>48</v>
          </cell>
          <cell r="AD73">
            <v>3120</v>
          </cell>
          <cell r="AE73">
            <v>199</v>
          </cell>
          <cell r="AF73">
            <v>0</v>
          </cell>
          <cell r="AG73">
            <v>0</v>
          </cell>
          <cell r="AH73">
            <v>0.87307280327428871</v>
          </cell>
          <cell r="AI73">
            <v>0.882472510482054</v>
          </cell>
          <cell r="AJ73">
            <v>0.9944293141866799</v>
          </cell>
          <cell r="AK73">
            <v>166.3823933975213</v>
          </cell>
          <cell r="AL73">
            <v>152.1881682109765</v>
          </cell>
          <cell r="AM73">
            <v>8.4008300027116567E-2</v>
          </cell>
          <cell r="AN73">
            <v>13.281164003191272</v>
          </cell>
          <cell r="AO73">
            <v>36.536373340984824</v>
          </cell>
          <cell r="AP73">
            <v>19.620927592001792</v>
          </cell>
          <cell r="AQ73">
            <v>12.541130865361229</v>
          </cell>
          <cell r="AR73">
            <v>62.712754158964877</v>
          </cell>
          <cell r="AS73">
            <v>13.359092924596533</v>
          </cell>
          <cell r="AT73">
            <v>65.844705090829322</v>
          </cell>
          <cell r="AU73">
            <v>191.66336869201973</v>
          </cell>
          <cell r="AV73">
            <v>0.34354350307091769</v>
          </cell>
          <cell r="AW73">
            <v>0.70845160102755056</v>
          </cell>
          <cell r="AX73">
            <v>44.724627747636568</v>
          </cell>
          <cell r="BF73">
            <v>187.37305555555557</v>
          </cell>
          <cell r="BG73">
            <v>452.13916666645122</v>
          </cell>
          <cell r="BH73">
            <v>2057.2386111113569</v>
          </cell>
          <cell r="BI73">
            <v>0</v>
          </cell>
          <cell r="BJ73">
            <v>2696.750833333364</v>
          </cell>
          <cell r="BK73">
            <v>885.08305555553557</v>
          </cell>
          <cell r="BL73">
            <v>772.74194444444447</v>
          </cell>
          <cell r="BM73">
            <v>775.46666666667966</v>
          </cell>
          <cell r="BN73">
            <v>669.88694444444445</v>
          </cell>
          <cell r="BO73">
            <v>17.537499999999998</v>
          </cell>
          <cell r="BP73">
            <v>14.266111111111112</v>
          </cell>
          <cell r="BQ73">
            <v>19.158611111147845</v>
          </cell>
          <cell r="BR73">
            <v>16.029444444444444</v>
          </cell>
          <cell r="BS73">
            <v>13.205277777934292</v>
          </cell>
          <cell r="BT73">
            <v>18.128055555555555</v>
          </cell>
          <cell r="BU73">
            <v>59.714999999773895</v>
          </cell>
          <cell r="BV73">
            <v>54.43138888888889</v>
          </cell>
          <cell r="BW73">
            <v>249.82749999945281</v>
          </cell>
          <cell r="BX73">
            <v>90.813611111150436</v>
          </cell>
          <cell r="BY73">
            <v>159.0138888883024</v>
          </cell>
          <cell r="BZ73">
            <v>161.0313888888889</v>
          </cell>
          <cell r="CA73">
            <v>215.69027777799897</v>
          </cell>
          <cell r="CB73">
            <v>0</v>
          </cell>
          <cell r="CC73">
            <v>0</v>
          </cell>
          <cell r="CD73">
            <v>263.11666666591128</v>
          </cell>
          <cell r="CE73">
            <v>211.48722222222224</v>
          </cell>
          <cell r="CF73">
            <v>242.10888888805664</v>
          </cell>
          <cell r="CG73">
            <v>196.4088888888889</v>
          </cell>
          <cell r="CH73">
            <v>0.31277777777777777</v>
          </cell>
          <cell r="CI73">
            <v>0.22694444444444445</v>
          </cell>
          <cell r="CJ73">
            <v>2.4944444444224549</v>
          </cell>
          <cell r="CK73">
            <v>2.2994444444444442</v>
          </cell>
          <cell r="CL73">
            <v>18.200555555654379</v>
          </cell>
          <cell r="CM73">
            <v>12.551944444444445</v>
          </cell>
          <cell r="CN73">
            <v>0</v>
          </cell>
          <cell r="CO73">
            <v>1613.7174999988983</v>
          </cell>
          <cell r="CP73">
            <v>384.82611111111112</v>
          </cell>
          <cell r="CQ73">
            <v>32.34805555560704</v>
          </cell>
          <cell r="CR73">
            <v>38.860833333333332</v>
          </cell>
          <cell r="CS73">
            <v>35.314166666666665</v>
          </cell>
          <cell r="CT73">
            <v>0</v>
          </cell>
          <cell r="CU73">
            <v>75.337777777771308</v>
          </cell>
          <cell r="CV73">
            <v>63.923055555555557</v>
          </cell>
          <cell r="CW73">
            <v>27.031388888888888</v>
          </cell>
          <cell r="CX73">
            <v>93.427500000000009</v>
          </cell>
          <cell r="CY73">
            <v>23.980833333333333</v>
          </cell>
          <cell r="CZ73">
            <v>11.52833333323451</v>
          </cell>
          <cell r="DA73">
            <v>8.3408333333333342</v>
          </cell>
          <cell r="DB73">
            <v>0</v>
          </cell>
          <cell r="DC73">
            <v>6.4738888888888892</v>
          </cell>
          <cell r="DD73">
            <v>3.7133333333333329</v>
          </cell>
          <cell r="DE73">
            <v>5.0025000000000004</v>
          </cell>
          <cell r="DF73">
            <v>0.64250000000000007</v>
          </cell>
          <cell r="DG73">
            <v>0</v>
          </cell>
          <cell r="DH73">
            <v>32.235833333352993</v>
          </cell>
          <cell r="DI73">
            <v>40.57416666666667</v>
          </cell>
          <cell r="DJ73">
            <v>15.030555555555555</v>
          </cell>
          <cell r="DK73">
            <v>22.034722222222221</v>
          </cell>
          <cell r="DL73">
            <v>0</v>
          </cell>
          <cell r="DM73">
            <v>0</v>
          </cell>
          <cell r="DN73">
            <v>262.98499999992083</v>
          </cell>
          <cell r="DO73">
            <v>920.62638888885476</v>
          </cell>
          <cell r="DP73">
            <v>2534.3438888877531</v>
          </cell>
          <cell r="DQ73">
            <v>110.78239305556477</v>
          </cell>
          <cell r="DR73">
            <v>4.2999999999999997E-2</v>
          </cell>
          <cell r="DS73">
            <v>2687.1171152780012</v>
          </cell>
          <cell r="DT73">
            <v>128.66999999999999</v>
          </cell>
          <cell r="DU73">
            <v>41.99083333468343</v>
          </cell>
          <cell r="DV73">
            <v>201.89</v>
          </cell>
          <cell r="DW73">
            <v>7.5132564506446176E-2</v>
          </cell>
          <cell r="DX73">
            <v>8267.1324299999997</v>
          </cell>
          <cell r="DY73">
            <v>0</v>
          </cell>
          <cell r="DZ73">
            <v>0</v>
          </cell>
          <cell r="EA73">
            <v>0.3426074671827653</v>
          </cell>
          <cell r="EB73">
            <v>42.742600000000003</v>
          </cell>
          <cell r="EC73">
            <v>120180.31269511161</v>
          </cell>
          <cell r="ED73">
            <v>0</v>
          </cell>
          <cell r="EE73">
            <v>321</v>
          </cell>
          <cell r="EF73">
            <v>7.8487538943333508</v>
          </cell>
          <cell r="EG73">
            <v>15.210277777844006</v>
          </cell>
          <cell r="EH73">
            <v>13.083258761379927</v>
          </cell>
          <cell r="EI73">
            <v>13.109803669651946</v>
          </cell>
          <cell r="EJ73">
            <v>15.985790408525755</v>
          </cell>
          <cell r="EK73">
            <v>17.238307349817887</v>
          </cell>
          <cell r="EL73">
            <v>16.09840969436636</v>
          </cell>
          <cell r="EM73">
            <v>252.83669948190638</v>
          </cell>
          <cell r="EN73">
            <v>742.96051661964657</v>
          </cell>
          <cell r="EO73">
            <v>151.36900276369798</v>
          </cell>
          <cell r="EP73">
            <v>2035.8504774897976</v>
          </cell>
          <cell r="EQ73">
            <v>271.1425183638371</v>
          </cell>
          <cell r="ER73">
            <v>536.30929756485432</v>
          </cell>
          <cell r="ES73">
            <v>-281.58442736168888</v>
          </cell>
          <cell r="ET73">
            <v>-4.9141703798850855E-2</v>
          </cell>
          <cell r="EU73">
            <v>14.742246032955762</v>
          </cell>
          <cell r="EV73">
            <v>28.556944444576899</v>
          </cell>
          <cell r="EW73">
            <v>4.0805555555555557</v>
          </cell>
        </row>
        <row r="74">
          <cell r="A74">
            <v>42202</v>
          </cell>
          <cell r="B74">
            <v>3</v>
          </cell>
          <cell r="C74" t="str">
            <v>Fri</v>
          </cell>
          <cell r="D74">
            <v>163564</v>
          </cell>
          <cell r="E74">
            <v>3314</v>
          </cell>
          <cell r="F74">
            <v>7647</v>
          </cell>
          <cell r="G74">
            <v>7749</v>
          </cell>
          <cell r="H74">
            <v>8990</v>
          </cell>
          <cell r="I74">
            <v>12464</v>
          </cell>
          <cell r="J74">
            <v>708</v>
          </cell>
          <cell r="K74">
            <v>204436</v>
          </cell>
          <cell r="L74">
            <v>72</v>
          </cell>
          <cell r="M74">
            <v>204508</v>
          </cell>
          <cell r="N74">
            <v>1147</v>
          </cell>
          <cell r="O74">
            <v>3409</v>
          </cell>
          <cell r="P74">
            <v>180019</v>
          </cell>
          <cell r="Q74">
            <v>2725</v>
          </cell>
          <cell r="R74">
            <v>21</v>
          </cell>
          <cell r="S74">
            <v>231</v>
          </cell>
          <cell r="T74">
            <v>12</v>
          </cell>
          <cell r="U74">
            <v>2567</v>
          </cell>
          <cell r="V74">
            <v>15360</v>
          </cell>
          <cell r="W74">
            <v>2746</v>
          </cell>
          <cell r="X74">
            <v>3389</v>
          </cell>
          <cell r="Y74">
            <v>7</v>
          </cell>
          <cell r="Z74">
            <v>15</v>
          </cell>
          <cell r="AA74">
            <v>257</v>
          </cell>
          <cell r="AB74">
            <v>3668</v>
          </cell>
          <cell r="AC74">
            <v>49</v>
          </cell>
          <cell r="AD74">
            <v>2770</v>
          </cell>
          <cell r="AE74">
            <v>164</v>
          </cell>
          <cell r="AF74">
            <v>0</v>
          </cell>
          <cell r="AG74">
            <v>0</v>
          </cell>
          <cell r="AH74">
            <v>0.87084270459580682</v>
          </cell>
          <cell r="AI74">
            <v>0.89160639181184975</v>
          </cell>
          <cell r="AJ74">
            <v>0.99438944217261149</v>
          </cell>
          <cell r="AK74">
            <v>170.67953499189971</v>
          </cell>
          <cell r="AL74">
            <v>151.90221543067614</v>
          </cell>
          <cell r="AM74">
            <v>6.4430922146784322E-2</v>
          </cell>
          <cell r="AN74">
            <v>15.166670992117162</v>
          </cell>
          <cell r="AO74">
            <v>36.622769715589754</v>
          </cell>
          <cell r="AP74">
            <v>21.035045753178853</v>
          </cell>
          <cell r="AQ74">
            <v>12.119830075176807</v>
          </cell>
          <cell r="AR74">
            <v>74.448652585579026</v>
          </cell>
          <cell r="AS74">
            <v>13.346688647007104</v>
          </cell>
          <cell r="AT74">
            <v>77.606319777410505</v>
          </cell>
          <cell r="AU74">
            <v>190.43618933874214</v>
          </cell>
          <cell r="AV74">
            <v>0.40751876020458866</v>
          </cell>
          <cell r="AW74">
            <v>0.86797339088682113</v>
          </cell>
          <cell r="AX74">
            <v>64.583145284224315</v>
          </cell>
          <cell r="BF74">
            <v>163.43972222222223</v>
          </cell>
          <cell r="BG74">
            <v>627.84916666619495</v>
          </cell>
          <cell r="BH74">
            <v>1871.5352777777821</v>
          </cell>
          <cell r="BI74">
            <v>100.00611111120631</v>
          </cell>
          <cell r="BJ74">
            <v>2762.8302777774056</v>
          </cell>
          <cell r="BK74">
            <v>1073.5144444439361</v>
          </cell>
          <cell r="BL74">
            <v>934.86222222222227</v>
          </cell>
          <cell r="BM74">
            <v>958.31055555525506</v>
          </cell>
          <cell r="BN74">
            <v>824.66194444444443</v>
          </cell>
          <cell r="BO74">
            <v>21.816666666803261</v>
          </cell>
          <cell r="BP74">
            <v>17.064444444444444</v>
          </cell>
          <cell r="BQ74">
            <v>27.298888888888889</v>
          </cell>
          <cell r="BR74">
            <v>22.703611111111112</v>
          </cell>
          <cell r="BS74">
            <v>11.598888888562151</v>
          </cell>
          <cell r="BT74">
            <v>14.714166666666667</v>
          </cell>
          <cell r="BU74">
            <v>54.489444444426596</v>
          </cell>
          <cell r="BV74">
            <v>55.718055555555559</v>
          </cell>
          <cell r="BW74">
            <v>224.76916666629211</v>
          </cell>
          <cell r="BX74">
            <v>93.084166666641835</v>
          </cell>
          <cell r="BY74">
            <v>131.68499999965024</v>
          </cell>
          <cell r="BZ74">
            <v>140.81111111111113</v>
          </cell>
          <cell r="CA74">
            <v>226.57083333405899</v>
          </cell>
          <cell r="CB74">
            <v>0</v>
          </cell>
          <cell r="CC74">
            <v>0</v>
          </cell>
          <cell r="CD74">
            <v>274.82472222220616</v>
          </cell>
          <cell r="CE74">
            <v>221.63555555555556</v>
          </cell>
          <cell r="CF74">
            <v>256.4266666666382</v>
          </cell>
          <cell r="CG74">
            <v>209.39138888888891</v>
          </cell>
          <cell r="CH74">
            <v>0.29888888888888887</v>
          </cell>
          <cell r="CI74">
            <v>0.2936111111111111</v>
          </cell>
          <cell r="CJ74">
            <v>1.3025</v>
          </cell>
          <cell r="CK74">
            <v>0.60138888888888897</v>
          </cell>
          <cell r="CL74">
            <v>16.796666666679084</v>
          </cell>
          <cell r="CM74">
            <v>11.349166666666667</v>
          </cell>
          <cell r="CN74">
            <v>0</v>
          </cell>
          <cell r="CO74">
            <v>1799.6791666664933</v>
          </cell>
          <cell r="CP74">
            <v>339.21777777767949</v>
          </cell>
          <cell r="CQ74">
            <v>2.0172222222222222</v>
          </cell>
          <cell r="CR74">
            <v>28.139444444444447</v>
          </cell>
          <cell r="CS74">
            <v>28.696944444444448</v>
          </cell>
          <cell r="CT74">
            <v>0</v>
          </cell>
          <cell r="CU74">
            <v>54.447500000000005</v>
          </cell>
          <cell r="CV74">
            <v>56.920555555555552</v>
          </cell>
          <cell r="CW74">
            <v>21.249166666666667</v>
          </cell>
          <cell r="CX74">
            <v>99.160833333333343</v>
          </cell>
          <cell r="CY74">
            <v>27.804444444444446</v>
          </cell>
          <cell r="CZ74">
            <v>8.4313888888192992</v>
          </cell>
          <cell r="DA74">
            <v>9.8241666666666667</v>
          </cell>
          <cell r="DB74">
            <v>3.1666666666666669E-2</v>
          </cell>
          <cell r="DC74">
            <v>6.7272222222222222</v>
          </cell>
          <cell r="DD74">
            <v>9.4550000000000001</v>
          </cell>
          <cell r="DE74">
            <v>9.488611111111112</v>
          </cell>
          <cell r="DF74">
            <v>1.2777777777777779E-2</v>
          </cell>
          <cell r="DG74">
            <v>1.0194444444444444</v>
          </cell>
          <cell r="DH74">
            <v>25.975277777777777</v>
          </cell>
          <cell r="DI74">
            <v>34.602222222110726</v>
          </cell>
          <cell r="DJ74">
            <v>13.985555555628249</v>
          </cell>
          <cell r="DK74">
            <v>4.5680555555555555</v>
          </cell>
          <cell r="DL74">
            <v>0</v>
          </cell>
          <cell r="DM74">
            <v>0</v>
          </cell>
          <cell r="DN74">
            <v>251.08666666655822</v>
          </cell>
          <cell r="DO74">
            <v>781.77527777757098</v>
          </cell>
          <cell r="DP74">
            <v>2581.4544444440644</v>
          </cell>
          <cell r="DQ74">
            <v>113.27360999997828</v>
          </cell>
          <cell r="DR74">
            <v>4.2999999999999997E-2</v>
          </cell>
          <cell r="DS74">
            <v>2747.5436099994736</v>
          </cell>
          <cell r="DT74">
            <v>136.61305555555558</v>
          </cell>
          <cell r="DU74">
            <v>52.815555555430812</v>
          </cell>
          <cell r="DV74">
            <v>232.51999999999998</v>
          </cell>
          <cell r="DW74">
            <v>8.4628320057873269E-2</v>
          </cell>
          <cell r="DX74">
            <v>13151.96401</v>
          </cell>
          <cell r="DY74">
            <v>24.983333333333338</v>
          </cell>
          <cell r="DZ74">
            <v>287.30833333333339</v>
          </cell>
          <cell r="EA74">
            <v>0.28453607612718501</v>
          </cell>
          <cell r="EB74">
            <v>67.204399999999993</v>
          </cell>
          <cell r="EC74">
            <v>177445.00813933817</v>
          </cell>
          <cell r="ED74">
            <v>5514.3978772274395</v>
          </cell>
          <cell r="EE74">
            <v>330</v>
          </cell>
          <cell r="EF74">
            <v>9.6028282828056035</v>
          </cell>
          <cell r="EG74">
            <v>17.684722222235415</v>
          </cell>
          <cell r="EH74">
            <v>9.273541192170887</v>
          </cell>
          <cell r="EI74">
            <v>13.216254159735245</v>
          </cell>
          <cell r="EJ74">
            <v>23.42007434944238</v>
          </cell>
          <cell r="EK74">
            <v>11.516314779270633</v>
          </cell>
          <cell r="EL74">
            <v>15.300654891832309</v>
          </cell>
          <cell r="EM74">
            <v>280.12129105783708</v>
          </cell>
          <cell r="EN74">
            <v>668.08123385347824</v>
          </cell>
          <cell r="EO74">
            <v>164.98608293150866</v>
          </cell>
          <cell r="EP74">
            <v>3233.8920585479982</v>
          </cell>
          <cell r="EQ74">
            <v>-1474.5464404848749</v>
          </cell>
          <cell r="ER74">
            <v>877.67388478453677</v>
          </cell>
          <cell r="ES74">
            <v>-462.0412128465058</v>
          </cell>
          <cell r="ET74">
            <v>0.51515606551733473</v>
          </cell>
          <cell r="EU74">
            <v>437.87651252173976</v>
          </cell>
          <cell r="EV74">
            <v>32.996666666879577</v>
          </cell>
          <cell r="EW74">
            <v>6.2430555555555554</v>
          </cell>
        </row>
        <row r="75">
          <cell r="A75">
            <v>42203</v>
          </cell>
          <cell r="B75">
            <v>3</v>
          </cell>
          <cell r="C75" t="str">
            <v>Sat</v>
          </cell>
          <cell r="D75">
            <v>98052</v>
          </cell>
          <cell r="E75">
            <v>4423</v>
          </cell>
          <cell r="F75">
            <v>714</v>
          </cell>
          <cell r="G75">
            <v>5510</v>
          </cell>
          <cell r="H75">
            <v>13406</v>
          </cell>
          <cell r="I75">
            <v>4890</v>
          </cell>
          <cell r="J75">
            <v>446</v>
          </cell>
          <cell r="K75">
            <v>127441</v>
          </cell>
          <cell r="L75">
            <v>73</v>
          </cell>
          <cell r="M75">
            <v>127514</v>
          </cell>
          <cell r="N75">
            <v>1019</v>
          </cell>
          <cell r="O75">
            <v>1382</v>
          </cell>
          <cell r="P75">
            <v>49668</v>
          </cell>
          <cell r="Q75">
            <v>2485</v>
          </cell>
          <cell r="R75">
            <v>57</v>
          </cell>
          <cell r="S75">
            <v>103</v>
          </cell>
          <cell r="T75">
            <v>4</v>
          </cell>
          <cell r="U75">
            <v>2353</v>
          </cell>
          <cell r="V75">
            <v>15699</v>
          </cell>
          <cell r="W75">
            <v>2542</v>
          </cell>
          <cell r="X75">
            <v>2427</v>
          </cell>
          <cell r="Y75">
            <v>1</v>
          </cell>
          <cell r="Z75">
            <v>32</v>
          </cell>
          <cell r="AA75">
            <v>136</v>
          </cell>
          <cell r="AB75">
            <v>2596</v>
          </cell>
          <cell r="AC75">
            <v>32</v>
          </cell>
          <cell r="AD75">
            <v>1332</v>
          </cell>
          <cell r="AE75">
            <v>300</v>
          </cell>
          <cell r="AF75">
            <v>0</v>
          </cell>
          <cell r="AG75">
            <v>0</v>
          </cell>
          <cell r="AH75">
            <v>0.915678356545781</v>
          </cell>
          <cell r="AI75">
            <v>0.87648610146740236</v>
          </cell>
          <cell r="AJ75">
            <v>0.99200414309366691</v>
          </cell>
          <cell r="AK75">
            <v>173.41002297144905</v>
          </cell>
          <cell r="AL75">
            <v>174.56913564028798</v>
          </cell>
          <cell r="AM75">
            <v>4.1870355694007426E-2</v>
          </cell>
          <cell r="AN75">
            <v>12.264850966469048</v>
          </cell>
          <cell r="AO75">
            <v>31.049589974662055</v>
          </cell>
          <cell r="AP75">
            <v>19.539307208633875</v>
          </cell>
          <cell r="AQ75">
            <v>13.250894137068892</v>
          </cell>
          <cell r="AR75">
            <v>50.134146341463413</v>
          </cell>
          <cell r="AS75">
            <v>13.848123473777211</v>
          </cell>
          <cell r="AT75">
            <v>77.261032476465346</v>
          </cell>
          <cell r="AU75">
            <v>189.74379759227585</v>
          </cell>
          <cell r="AV75">
            <v>0.4071860764718378</v>
          </cell>
          <cell r="AW75">
            <v>1.144835198346309</v>
          </cell>
          <cell r="AX75">
            <v>84.804553633398683</v>
          </cell>
          <cell r="BF75">
            <v>42.944722222222225</v>
          </cell>
          <cell r="BG75">
            <v>454.74277777852052</v>
          </cell>
          <cell r="BH75">
            <v>1199.6113888878979</v>
          </cell>
          <cell r="BI75">
            <v>36.016388888829894</v>
          </cell>
          <cell r="BJ75">
            <v>1733.3152777774703</v>
          </cell>
          <cell r="BK75">
            <v>671.64777777794359</v>
          </cell>
          <cell r="BL75">
            <v>615.01333333333332</v>
          </cell>
          <cell r="BM75">
            <v>565.43444444467718</v>
          </cell>
          <cell r="BN75">
            <v>499.6872222222222</v>
          </cell>
          <cell r="BO75">
            <v>25.336666666631743</v>
          </cell>
          <cell r="BP75">
            <v>22.723055555555554</v>
          </cell>
          <cell r="BQ75">
            <v>3.1033333333333335</v>
          </cell>
          <cell r="BR75">
            <v>3.7822222222222224</v>
          </cell>
          <cell r="BS75">
            <v>7.8997222222817234</v>
          </cell>
          <cell r="BT75">
            <v>11.274722222222223</v>
          </cell>
          <cell r="BU75">
            <v>69.873611111019528</v>
          </cell>
          <cell r="BV75">
            <v>77.546111111111117</v>
          </cell>
          <cell r="BW75">
            <v>112.67972222232935</v>
          </cell>
          <cell r="BX75">
            <v>44.509444444444448</v>
          </cell>
          <cell r="BY75">
            <v>68.170277777884891</v>
          </cell>
          <cell r="BZ75">
            <v>65.599166666666676</v>
          </cell>
          <cell r="CA75">
            <v>191.83611111108706</v>
          </cell>
          <cell r="CB75">
            <v>0</v>
          </cell>
          <cell r="CC75">
            <v>0</v>
          </cell>
          <cell r="CD75">
            <v>187.46222222207814</v>
          </cell>
          <cell r="CE75">
            <v>158.45916666666668</v>
          </cell>
          <cell r="CF75">
            <v>176.68083333307749</v>
          </cell>
          <cell r="CG75">
            <v>150.65916666666666</v>
          </cell>
          <cell r="CH75">
            <v>2.8055555555555556E-2</v>
          </cell>
          <cell r="CI75">
            <v>3.3888888888888892E-2</v>
          </cell>
          <cell r="CJ75">
            <v>2.5380555555555553</v>
          </cell>
          <cell r="CK75">
            <v>2.4141666666666666</v>
          </cell>
          <cell r="CL75">
            <v>8.2152777778895363</v>
          </cell>
          <cell r="CM75">
            <v>5.3519444444444444</v>
          </cell>
          <cell r="CN75">
            <v>0</v>
          </cell>
          <cell r="CO75">
            <v>1163.6258333334383</v>
          </cell>
          <cell r="CP75">
            <v>155.72888888881101</v>
          </cell>
          <cell r="CQ75">
            <v>0</v>
          </cell>
          <cell r="CR75">
            <v>18.038055555555555</v>
          </cell>
          <cell r="CS75">
            <v>20.674722222205666</v>
          </cell>
          <cell r="CT75">
            <v>0</v>
          </cell>
          <cell r="CU75">
            <v>50.577222222222218</v>
          </cell>
          <cell r="CV75">
            <v>10.001388888888888</v>
          </cell>
          <cell r="CW75">
            <v>23.121666666666666</v>
          </cell>
          <cell r="CX75">
            <v>63.349999999999994</v>
          </cell>
          <cell r="CY75">
            <v>9.533333333333335</v>
          </cell>
          <cell r="CZ75">
            <v>7.0927777777749315</v>
          </cell>
          <cell r="DA75">
            <v>6.4186111111111117</v>
          </cell>
          <cell r="DB75">
            <v>0</v>
          </cell>
          <cell r="DC75">
            <v>8.781944444444445</v>
          </cell>
          <cell r="DD75">
            <v>7.5588888888888892</v>
          </cell>
          <cell r="DE75">
            <v>0.2961111111111111</v>
          </cell>
          <cell r="DF75">
            <v>0.27694444444444444</v>
          </cell>
          <cell r="DG75">
            <v>0</v>
          </cell>
          <cell r="DH75">
            <v>16.719722222222224</v>
          </cell>
          <cell r="DI75">
            <v>28.316111111111113</v>
          </cell>
          <cell r="DJ75">
            <v>12.766666666666666</v>
          </cell>
          <cell r="DK75">
            <v>17.006944444444443</v>
          </cell>
          <cell r="DL75">
            <v>0</v>
          </cell>
          <cell r="DM75">
            <v>0</v>
          </cell>
          <cell r="DN75">
            <v>178.1180555555527</v>
          </cell>
          <cell r="DO75">
            <v>456.25999999990273</v>
          </cell>
          <cell r="DP75">
            <v>1619.885833333341</v>
          </cell>
          <cell r="DQ75">
            <v>70.927902777758788</v>
          </cell>
          <cell r="DR75">
            <v>4.299999999999999E-2</v>
          </cell>
          <cell r="DS75">
            <v>1720.4140138884288</v>
          </cell>
          <cell r="DT75">
            <v>92.607222222222219</v>
          </cell>
          <cell r="DU75">
            <v>29.600277777328927</v>
          </cell>
          <cell r="DV75">
            <v>73.31</v>
          </cell>
          <cell r="DW75">
            <v>4.2611836109325167E-2</v>
          </cell>
          <cell r="DX75">
            <v>5957.0810099999999</v>
          </cell>
          <cell r="DY75">
            <v>33.916666666666664</v>
          </cell>
          <cell r="DZ75">
            <v>0</v>
          </cell>
          <cell r="EA75">
            <v>0.26520360582780733</v>
          </cell>
          <cell r="EB75">
            <v>82.006600000000006</v>
          </cell>
          <cell r="EC75">
            <v>145898.94251245196</v>
          </cell>
          <cell r="ED75">
            <v>2966.527439161754</v>
          </cell>
          <cell r="EE75">
            <v>216</v>
          </cell>
          <cell r="EF75">
            <v>8.2222993825913679</v>
          </cell>
          <cell r="EG75">
            <v>15.465555555587635</v>
          </cell>
          <cell r="EH75">
            <v>19.397945254647603</v>
          </cell>
          <cell r="EI75">
            <v>13.736634326512579</v>
          </cell>
          <cell r="EJ75">
            <v>35.643564356435647</v>
          </cell>
          <cell r="EK75">
            <v>12.608077049359748</v>
          </cell>
          <cell r="EL75">
            <v>16.554522400451045</v>
          </cell>
          <cell r="EM75">
            <v>230.0751879699248</v>
          </cell>
          <cell r="EN75">
            <v>697.49287949121253</v>
          </cell>
          <cell r="EO75">
            <v>191.86070086888333</v>
          </cell>
          <cell r="EP75">
            <v>3822.8704619200362</v>
          </cell>
          <cell r="EQ75">
            <v>1888.0388755527392</v>
          </cell>
          <cell r="ER75">
            <v>24.593854676533113</v>
          </cell>
          <cell r="ES75">
            <v>-714.36133019712292</v>
          </cell>
          <cell r="ET75">
            <v>1.4458269201233489</v>
          </cell>
          <cell r="EU75">
            <v>740.76446162003185</v>
          </cell>
          <cell r="EV75">
            <v>24.108333333344198</v>
          </cell>
          <cell r="EW75">
            <v>8.530555555555555</v>
          </cell>
        </row>
        <row r="76">
          <cell r="A76">
            <v>42204</v>
          </cell>
          <cell r="B76">
            <v>3</v>
          </cell>
          <cell r="C76" t="str">
            <v>Sun</v>
          </cell>
          <cell r="D76">
            <v>37231</v>
          </cell>
          <cell r="E76">
            <v>192</v>
          </cell>
          <cell r="F76">
            <v>630</v>
          </cell>
          <cell r="G76">
            <v>3606</v>
          </cell>
          <cell r="H76">
            <v>2635</v>
          </cell>
          <cell r="I76">
            <v>2038</v>
          </cell>
          <cell r="J76">
            <v>374</v>
          </cell>
          <cell r="K76">
            <v>46706</v>
          </cell>
          <cell r="L76">
            <v>74</v>
          </cell>
          <cell r="M76">
            <v>46780</v>
          </cell>
          <cell r="N76">
            <v>433</v>
          </cell>
          <cell r="O76">
            <v>732</v>
          </cell>
          <cell r="P76">
            <v>23453</v>
          </cell>
          <cell r="Q76">
            <v>1492</v>
          </cell>
          <cell r="R76">
            <v>30</v>
          </cell>
          <cell r="S76">
            <v>23</v>
          </cell>
          <cell r="T76">
            <v>6</v>
          </cell>
          <cell r="U76">
            <v>1366</v>
          </cell>
          <cell r="V76">
            <v>11009</v>
          </cell>
          <cell r="W76">
            <v>1522</v>
          </cell>
          <cell r="X76">
            <v>896</v>
          </cell>
          <cell r="Y76">
            <v>0</v>
          </cell>
          <cell r="Z76">
            <v>4</v>
          </cell>
          <cell r="AA76">
            <v>79</v>
          </cell>
          <cell r="AB76">
            <v>979</v>
          </cell>
          <cell r="AC76">
            <v>19</v>
          </cell>
          <cell r="AD76">
            <v>732</v>
          </cell>
          <cell r="AE76">
            <v>46</v>
          </cell>
          <cell r="AF76">
            <v>0</v>
          </cell>
          <cell r="AG76">
            <v>0</v>
          </cell>
          <cell r="AH76">
            <v>0.91269947931173456</v>
          </cell>
          <cell r="AI76">
            <v>0.99980934049695092</v>
          </cell>
          <cell r="AJ76">
            <v>0.9907292424956109</v>
          </cell>
          <cell r="AK76">
            <v>181.76931047015478</v>
          </cell>
          <cell r="AL76">
            <v>167.97083839611179</v>
          </cell>
          <cell r="AM76">
            <v>5.1642187299276325E-2</v>
          </cell>
          <cell r="AN76">
            <v>18.457400610682143</v>
          </cell>
          <cell r="AO76">
            <v>56.022790084612446</v>
          </cell>
          <cell r="AP76">
            <v>27.52627070823916</v>
          </cell>
          <cell r="AQ76">
            <v>16.421506923244216</v>
          </cell>
          <cell r="AR76">
            <v>30.687253613666229</v>
          </cell>
          <cell r="AS76">
            <v>15.01674492324527</v>
          </cell>
          <cell r="AT76">
            <v>70.344275346594046</v>
          </cell>
          <cell r="AU76">
            <v>193.13767044684397</v>
          </cell>
          <cell r="AV76">
            <v>0.36421830699234015</v>
          </cell>
          <cell r="AW76">
            <v>0.69925929673252274</v>
          </cell>
          <cell r="AX76">
            <v>47.160966930027115</v>
          </cell>
          <cell r="BF76">
            <v>23.966666666666669</v>
          </cell>
          <cell r="BG76">
            <v>35.680555555511582</v>
          </cell>
          <cell r="BH76">
            <v>623.72333333386189</v>
          </cell>
          <cell r="BI76">
            <v>0</v>
          </cell>
          <cell r="BJ76">
            <v>683.37055555604013</v>
          </cell>
          <cell r="BK76">
            <v>241.82750000008201</v>
          </cell>
          <cell r="BL76">
            <v>220.71583333333334</v>
          </cell>
          <cell r="BM76">
            <v>204.82555555555712</v>
          </cell>
          <cell r="BN76">
            <v>192.01333333333332</v>
          </cell>
          <cell r="BO76">
            <v>1.1430555555555555</v>
          </cell>
          <cell r="BP76">
            <v>0.86888888888888893</v>
          </cell>
          <cell r="BQ76">
            <v>1.6011111111111112</v>
          </cell>
          <cell r="BR76">
            <v>1.5455555555555556</v>
          </cell>
          <cell r="BS76">
            <v>5.5138888889026001</v>
          </cell>
          <cell r="BT76">
            <v>7.7911111111111104</v>
          </cell>
          <cell r="BU76">
            <v>28.743888888955635</v>
          </cell>
          <cell r="BV76">
            <v>18.496944444444445</v>
          </cell>
          <cell r="BW76">
            <v>39.658888889064805</v>
          </cell>
          <cell r="BX76">
            <v>13.066111111111111</v>
          </cell>
          <cell r="BY76">
            <v>26.592777777953692</v>
          </cell>
          <cell r="BZ76">
            <v>34.175833333333337</v>
          </cell>
          <cell r="CA76">
            <v>92.683333333169841</v>
          </cell>
          <cell r="CB76">
            <v>0</v>
          </cell>
          <cell r="CC76">
            <v>0</v>
          </cell>
          <cell r="CD76">
            <v>65.193888888966242</v>
          </cell>
          <cell r="CE76">
            <v>57.593333333333334</v>
          </cell>
          <cell r="CF76">
            <v>60.195833333372398</v>
          </cell>
          <cell r="CG76">
            <v>54.38805555555556</v>
          </cell>
          <cell r="CH76">
            <v>0</v>
          </cell>
          <cell r="CI76">
            <v>0</v>
          </cell>
          <cell r="CJ76">
            <v>0.13666666666666666</v>
          </cell>
          <cell r="CK76">
            <v>0.16333333333333333</v>
          </cell>
          <cell r="CL76">
            <v>4.861388888927177</v>
          </cell>
          <cell r="CM76">
            <v>3.0419444444444448</v>
          </cell>
          <cell r="CN76">
            <v>0</v>
          </cell>
          <cell r="CO76">
            <v>439.36361111128286</v>
          </cell>
          <cell r="CP76">
            <v>88.775277777789171</v>
          </cell>
          <cell r="CQ76">
            <v>0</v>
          </cell>
          <cell r="CR76">
            <v>16.886944444444445</v>
          </cell>
          <cell r="CS76">
            <v>13.237500000000001</v>
          </cell>
          <cell r="CT76">
            <v>0</v>
          </cell>
          <cell r="CU76">
            <v>14.638333333333334</v>
          </cell>
          <cell r="CV76">
            <v>12.908611111111112</v>
          </cell>
          <cell r="CW76">
            <v>7.0291666666666668</v>
          </cell>
          <cell r="CX76">
            <v>25.445555555555554</v>
          </cell>
          <cell r="CY76">
            <v>0.66666666666666663</v>
          </cell>
          <cell r="CZ76">
            <v>5.4313888891191322</v>
          </cell>
          <cell r="DA76">
            <v>0.36527777777777776</v>
          </cell>
          <cell r="DB76">
            <v>0.34027777777777779</v>
          </cell>
          <cell r="DC76">
            <v>3.3963888888888887</v>
          </cell>
          <cell r="DD76">
            <v>0</v>
          </cell>
          <cell r="DE76">
            <v>0</v>
          </cell>
          <cell r="DF76">
            <v>0.49527777777777776</v>
          </cell>
          <cell r="DG76">
            <v>0</v>
          </cell>
          <cell r="DH76">
            <v>2.098611111111111</v>
          </cell>
          <cell r="DI76">
            <v>23.585555555555558</v>
          </cell>
          <cell r="DJ76">
            <v>1.7177777777777778</v>
          </cell>
          <cell r="DK76">
            <v>0</v>
          </cell>
          <cell r="DL76">
            <v>0</v>
          </cell>
          <cell r="DM76">
            <v>0</v>
          </cell>
          <cell r="DN76">
            <v>63.542777778008023</v>
          </cell>
          <cell r="DO76">
            <v>217.0186111113527</v>
          </cell>
          <cell r="DP76">
            <v>656.38222222263562</v>
          </cell>
          <cell r="DQ76">
            <v>28.550411388909723</v>
          </cell>
          <cell r="DR76">
            <v>4.2999999999999997E-2</v>
          </cell>
          <cell r="DS76">
            <v>692.51346694494987</v>
          </cell>
          <cell r="DT76">
            <v>26.185277777777777</v>
          </cell>
          <cell r="DU76">
            <v>7.580833333404458</v>
          </cell>
          <cell r="DV76">
            <v>34.93</v>
          </cell>
          <cell r="DW76">
            <v>5.0439452324436453E-2</v>
          </cell>
          <cell r="DX76">
            <v>1443.39338</v>
          </cell>
          <cell r="DY76">
            <v>92.699999999999974</v>
          </cell>
          <cell r="DZ76">
            <v>1668.5999999999995</v>
          </cell>
          <cell r="EA76">
            <v>0.31337818175397908</v>
          </cell>
          <cell r="EB76">
            <v>44.848400000000005</v>
          </cell>
          <cell r="EC76">
            <v>32659.604713189205</v>
          </cell>
          <cell r="ED76">
            <v>0</v>
          </cell>
          <cell r="EE76">
            <v>78</v>
          </cell>
          <cell r="EF76">
            <v>5.8314102564649684</v>
          </cell>
          <cell r="EG76">
            <v>3.3747222220664841</v>
          </cell>
          <cell r="EH76">
            <v>13.630751502810288</v>
          </cell>
          <cell r="EI76">
            <v>14.884751159400599</v>
          </cell>
          <cell r="EJ76">
            <v>0</v>
          </cell>
          <cell r="EK76">
            <v>29.26829268292683</v>
          </cell>
          <cell r="EL76">
            <v>16.250499971302215</v>
          </cell>
          <cell r="EM76">
            <v>393.47675225537819</v>
          </cell>
          <cell r="EN76">
            <v>653.98488664824777</v>
          </cell>
          <cell r="EO76">
            <v>91.671659676240097</v>
          </cell>
          <cell r="EP76">
            <v>1016.713853876604</v>
          </cell>
          <cell r="EQ76">
            <v>-417.29869702368296</v>
          </cell>
          <cell r="ER76">
            <v>-718.92451798920138</v>
          </cell>
          <cell r="ES76">
            <v>-212.52075751718667</v>
          </cell>
          <cell r="ET76">
            <v>0.21624894530827121</v>
          </cell>
          <cell r="EU76">
            <v>27.695691417538075</v>
          </cell>
          <cell r="EV76">
            <v>6.6952777777777781</v>
          </cell>
          <cell r="EW76">
            <v>4.0841666666666665</v>
          </cell>
        </row>
        <row r="77">
          <cell r="A77">
            <v>42205</v>
          </cell>
          <cell r="B77">
            <v>4</v>
          </cell>
          <cell r="C77" t="str">
            <v>Mon</v>
          </cell>
          <cell r="D77">
            <v>124455</v>
          </cell>
          <cell r="E77">
            <v>3195</v>
          </cell>
          <cell r="F77">
            <v>4955</v>
          </cell>
          <cell r="G77">
            <v>7863</v>
          </cell>
          <cell r="H77">
            <v>4031</v>
          </cell>
          <cell r="I77">
            <v>15750</v>
          </cell>
          <cell r="J77">
            <v>363</v>
          </cell>
          <cell r="K77">
            <v>160612</v>
          </cell>
          <cell r="L77">
            <v>75</v>
          </cell>
          <cell r="M77">
            <v>160687</v>
          </cell>
          <cell r="N77">
            <v>1597</v>
          </cell>
          <cell r="O77">
            <v>2908</v>
          </cell>
          <cell r="P77">
            <v>171547</v>
          </cell>
          <cell r="Q77">
            <v>2118</v>
          </cell>
          <cell r="R77">
            <v>78</v>
          </cell>
          <cell r="S77">
            <v>148</v>
          </cell>
          <cell r="T77">
            <v>0</v>
          </cell>
          <cell r="U77">
            <v>2026</v>
          </cell>
          <cell r="V77">
            <v>10754</v>
          </cell>
          <cell r="W77">
            <v>2196</v>
          </cell>
          <cell r="X77">
            <v>2822</v>
          </cell>
          <cell r="Y77">
            <v>10</v>
          </cell>
          <cell r="Z77">
            <v>9</v>
          </cell>
          <cell r="AA77">
            <v>307</v>
          </cell>
          <cell r="AB77">
            <v>3148</v>
          </cell>
          <cell r="AC77">
            <v>53</v>
          </cell>
          <cell r="AD77">
            <v>2148</v>
          </cell>
          <cell r="AE77">
            <v>230</v>
          </cell>
          <cell r="AF77">
            <v>0</v>
          </cell>
          <cell r="AG77">
            <v>0</v>
          </cell>
          <cell r="AH77">
            <v>0.90985097400017845</v>
          </cell>
          <cell r="AI77">
            <v>0.91563242660809718</v>
          </cell>
          <cell r="AJ77">
            <v>0.99005678280576792</v>
          </cell>
          <cell r="AK77">
            <v>170.65656831134581</v>
          </cell>
          <cell r="AL77">
            <v>155.83676566207987</v>
          </cell>
          <cell r="AM77">
            <v>0.10032251637486614</v>
          </cell>
          <cell r="AN77">
            <v>15.600765374536564</v>
          </cell>
          <cell r="AO77">
            <v>33.459152462741663</v>
          </cell>
          <cell r="AP77">
            <v>21.590290400090655</v>
          </cell>
          <cell r="AQ77">
            <v>12.775447147096594</v>
          </cell>
          <cell r="AR77">
            <v>73.138433515482703</v>
          </cell>
          <cell r="AS77">
            <v>14.161432937867527</v>
          </cell>
          <cell r="AT77">
            <v>71.878603156099473</v>
          </cell>
          <cell r="AU77">
            <v>198.16321333823771</v>
          </cell>
          <cell r="AV77">
            <v>0.36272425111220041</v>
          </cell>
          <cell r="AW77">
            <v>0.68411218065200607</v>
          </cell>
          <cell r="AX77">
            <v>47.145760256317722</v>
          </cell>
          <cell r="BF77">
            <v>136.495</v>
          </cell>
          <cell r="BG77">
            <v>478.28277777838827</v>
          </cell>
          <cell r="BH77">
            <v>1633.074444443821</v>
          </cell>
          <cell r="BI77">
            <v>96.566388888984619</v>
          </cell>
          <cell r="BJ77">
            <v>2344.4186111111935</v>
          </cell>
          <cell r="BK77">
            <v>810.50361111099426</v>
          </cell>
          <cell r="BL77">
            <v>737.4375</v>
          </cell>
          <cell r="BM77">
            <v>729.27166666649669</v>
          </cell>
          <cell r="BN77">
            <v>665.53194444444443</v>
          </cell>
          <cell r="BO77">
            <v>20.502222222245766</v>
          </cell>
          <cell r="BP77">
            <v>16.765000000000001</v>
          </cell>
          <cell r="BQ77">
            <v>18.578888888888891</v>
          </cell>
          <cell r="BR77">
            <v>16.365555555555556</v>
          </cell>
          <cell r="BS77">
            <v>15.191944444470831</v>
          </cell>
          <cell r="BT77">
            <v>13.69361111111111</v>
          </cell>
          <cell r="BU77">
            <v>26.958888888891995</v>
          </cell>
          <cell r="BV77">
            <v>25.081388888888888</v>
          </cell>
          <cell r="BW77">
            <v>186.40111111128002</v>
          </cell>
          <cell r="BX77">
            <v>86.911944444444444</v>
          </cell>
          <cell r="BY77">
            <v>99.489166666835601</v>
          </cell>
          <cell r="BZ77">
            <v>112.35361111111111</v>
          </cell>
          <cell r="CA77">
            <v>171.8922222224584</v>
          </cell>
          <cell r="CB77">
            <v>0</v>
          </cell>
          <cell r="CC77">
            <v>0</v>
          </cell>
          <cell r="CD77">
            <v>222.29388888904597</v>
          </cell>
          <cell r="CE77">
            <v>182.28138888888887</v>
          </cell>
          <cell r="CF77">
            <v>200.21666666668867</v>
          </cell>
          <cell r="CG77">
            <v>167.70055555555555</v>
          </cell>
          <cell r="CH77">
            <v>0.38861111111111113</v>
          </cell>
          <cell r="CI77">
            <v>0.34305555555555556</v>
          </cell>
          <cell r="CJ77">
            <v>0.6200000000496706</v>
          </cell>
          <cell r="CK77">
            <v>0.3775</v>
          </cell>
          <cell r="CL77">
            <v>21.068611111196482</v>
          </cell>
          <cell r="CM77">
            <v>13.860277777777776</v>
          </cell>
          <cell r="CN77">
            <v>0</v>
          </cell>
          <cell r="CO77">
            <v>1391.0908333337786</v>
          </cell>
          <cell r="CP77">
            <v>316.3438888888889</v>
          </cell>
          <cell r="CQ77">
            <v>11.906111110956667</v>
          </cell>
          <cell r="CR77">
            <v>46.76444444444445</v>
          </cell>
          <cell r="CS77">
            <v>34.340555555555554</v>
          </cell>
          <cell r="CT77">
            <v>0</v>
          </cell>
          <cell r="CU77">
            <v>67.386666666583878</v>
          </cell>
          <cell r="CV77">
            <v>55.212222222222223</v>
          </cell>
          <cell r="CW77">
            <v>34.222500000000004</v>
          </cell>
          <cell r="CX77">
            <v>87.743333333333339</v>
          </cell>
          <cell r="CY77">
            <v>16.932500000000001</v>
          </cell>
          <cell r="CZ77">
            <v>7.9888888888249898</v>
          </cell>
          <cell r="DA77">
            <v>5.8133333333333335</v>
          </cell>
          <cell r="DB77">
            <v>0</v>
          </cell>
          <cell r="DC77">
            <v>2.0347222222222223</v>
          </cell>
          <cell r="DD77">
            <v>7.9938888888888888</v>
          </cell>
          <cell r="DE77">
            <v>12.824444444444444</v>
          </cell>
          <cell r="DF77">
            <v>0.50888888888888884</v>
          </cell>
          <cell r="DG77">
            <v>0</v>
          </cell>
          <cell r="DH77">
            <v>38.467499999910487</v>
          </cell>
          <cell r="DI77">
            <v>41.841388888949425</v>
          </cell>
          <cell r="DJ77">
            <v>8.4480555555555554</v>
          </cell>
          <cell r="DK77">
            <v>9.6991666666666667</v>
          </cell>
          <cell r="DL77">
            <v>0</v>
          </cell>
          <cell r="DM77">
            <v>0</v>
          </cell>
          <cell r="DN77">
            <v>240.29611111101823</v>
          </cell>
          <cell r="DO77">
            <v>806.47249999966994</v>
          </cell>
          <cell r="DP77">
            <v>2197.5633333334486</v>
          </cell>
          <cell r="DQ77">
            <v>96.083058055559107</v>
          </cell>
          <cell r="DR77">
            <v>4.2999999999999997E-2</v>
          </cell>
          <cell r="DS77">
            <v>2330.5727802778638</v>
          </cell>
          <cell r="DT77">
            <v>113.77888888888889</v>
          </cell>
          <cell r="DU77">
            <v>36.926388888856479</v>
          </cell>
          <cell r="DV77">
            <v>205.75</v>
          </cell>
          <cell r="DW77">
            <v>8.8283018552833756E-2</v>
          </cell>
          <cell r="DX77">
            <v>8827.9186499999996</v>
          </cell>
          <cell r="DY77">
            <v>0</v>
          </cell>
          <cell r="DZ77">
            <v>0</v>
          </cell>
          <cell r="EA77">
            <v>0.34604046988977438</v>
          </cell>
          <cell r="EB77">
            <v>44.070399999999992</v>
          </cell>
          <cell r="EC77">
            <v>109876.62555888</v>
          </cell>
          <cell r="ED77">
            <v>4150.9710480596705</v>
          </cell>
          <cell r="EE77">
            <v>286</v>
          </cell>
          <cell r="EF77">
            <v>7.7467948717880732</v>
          </cell>
          <cell r="EG77">
            <v>21.88305555568077</v>
          </cell>
          <cell r="EH77">
            <v>10.510415212115694</v>
          </cell>
          <cell r="EI77">
            <v>14.094730708397686</v>
          </cell>
          <cell r="EJ77">
            <v>25.732666190135809</v>
          </cell>
          <cell r="EK77">
            <v>14.516129031095121</v>
          </cell>
          <cell r="EL77">
            <v>14.571439872315604</v>
          </cell>
          <cell r="EM77">
            <v>266.70055618683091</v>
          </cell>
          <cell r="EN77">
            <v>517.57693221829618</v>
          </cell>
          <cell r="EO77">
            <v>149.52396653338755</v>
          </cell>
          <cell r="EP77">
            <v>274.40980840335709</v>
          </cell>
          <cell r="EQ77">
            <v>-1464.5623523374716</v>
          </cell>
          <cell r="ER77">
            <v>159.58111500021619</v>
          </cell>
          <cell r="ES77">
            <v>-1088.9302142242107</v>
          </cell>
          <cell r="ET77">
            <v>-5.1367453691167242E-2</v>
          </cell>
          <cell r="EU77">
            <v>-104.33908295793415</v>
          </cell>
          <cell r="EV77">
            <v>15.164166666673392</v>
          </cell>
          <cell r="EW77">
            <v>2.7252777778608208</v>
          </cell>
        </row>
        <row r="78">
          <cell r="A78">
            <v>42206</v>
          </cell>
          <cell r="B78">
            <v>4</v>
          </cell>
          <cell r="C78" t="str">
            <v>Tue</v>
          </cell>
          <cell r="D78">
            <v>114575</v>
          </cell>
          <cell r="E78">
            <v>3989</v>
          </cell>
          <cell r="F78">
            <v>3818</v>
          </cell>
          <cell r="G78">
            <v>4987</v>
          </cell>
          <cell r="H78">
            <v>7431</v>
          </cell>
          <cell r="I78">
            <v>21352</v>
          </cell>
          <cell r="J78">
            <v>1921</v>
          </cell>
          <cell r="K78">
            <v>158073</v>
          </cell>
          <cell r="L78">
            <v>76</v>
          </cell>
          <cell r="M78">
            <v>158149</v>
          </cell>
          <cell r="N78">
            <v>2396</v>
          </cell>
          <cell r="O78">
            <v>3460</v>
          </cell>
          <cell r="P78">
            <v>186356</v>
          </cell>
          <cell r="Q78">
            <v>2896</v>
          </cell>
          <cell r="R78">
            <v>108</v>
          </cell>
          <cell r="S78">
            <v>149</v>
          </cell>
          <cell r="T78">
            <v>19</v>
          </cell>
          <cell r="U78">
            <v>2781</v>
          </cell>
          <cell r="V78">
            <v>12172</v>
          </cell>
          <cell r="W78">
            <v>3004</v>
          </cell>
          <cell r="X78">
            <v>2705</v>
          </cell>
          <cell r="Y78">
            <v>13</v>
          </cell>
          <cell r="Z78">
            <v>39</v>
          </cell>
          <cell r="AA78">
            <v>402</v>
          </cell>
          <cell r="AB78">
            <v>3159</v>
          </cell>
          <cell r="AC78">
            <v>51</v>
          </cell>
          <cell r="AD78">
            <v>3352</v>
          </cell>
          <cell r="AE78">
            <v>160</v>
          </cell>
          <cell r="AF78">
            <v>0</v>
          </cell>
          <cell r="AG78">
            <v>0</v>
          </cell>
          <cell r="AH78">
            <v>0.89593555825555649</v>
          </cell>
          <cell r="AI78">
            <v>0.97673627033812482</v>
          </cell>
          <cell r="AJ78">
            <v>0.98484244621156047</v>
          </cell>
          <cell r="AK78">
            <v>166.67387288949271</v>
          </cell>
          <cell r="AL78">
            <v>186.94299438926279</v>
          </cell>
          <cell r="AM78">
            <v>0.14722944462368653</v>
          </cell>
          <cell r="AN78">
            <v>13.527999244098018</v>
          </cell>
          <cell r="AO78">
            <v>33.338507903740336</v>
          </cell>
          <cell r="AP78">
            <v>22.055251446149885</v>
          </cell>
          <cell r="AQ78">
            <v>13.734053834421175</v>
          </cell>
          <cell r="AR78">
            <v>52.620838881491345</v>
          </cell>
          <cell r="AS78">
            <v>14.402297802524529</v>
          </cell>
          <cell r="AT78">
            <v>65.307277572383171</v>
          </cell>
          <cell r="AU78">
            <v>200.76756010716795</v>
          </cell>
          <cell r="AV78">
            <v>0.32528799741114911</v>
          </cell>
          <cell r="AW78">
            <v>0.75141058294855256</v>
          </cell>
          <cell r="AX78">
            <v>47.049453031109657</v>
          </cell>
          <cell r="BF78">
            <v>177.995</v>
          </cell>
          <cell r="BG78">
            <v>382.78444444464679</v>
          </cell>
          <cell r="BH78">
            <v>1977.1511111100513</v>
          </cell>
          <cell r="BI78">
            <v>0</v>
          </cell>
          <cell r="BJ78">
            <v>2537.930555554698</v>
          </cell>
          <cell r="BK78">
            <v>787.34333333344307</v>
          </cell>
          <cell r="BL78">
            <v>705.40888888888901</v>
          </cell>
          <cell r="BM78">
            <v>687.42027777781914</v>
          </cell>
          <cell r="BN78">
            <v>610.23555555555561</v>
          </cell>
          <cell r="BO78">
            <v>21.338055555555556</v>
          </cell>
          <cell r="BP78">
            <v>19.412777777777777</v>
          </cell>
          <cell r="BQ78">
            <v>15.676944444444445</v>
          </cell>
          <cell r="BR78">
            <v>13.593055555555555</v>
          </cell>
          <cell r="BS78">
            <v>10.231944444512742</v>
          </cell>
          <cell r="BT78">
            <v>10.554166666666667</v>
          </cell>
          <cell r="BU78">
            <v>52.676111111111112</v>
          </cell>
          <cell r="BV78">
            <v>51.613333333333337</v>
          </cell>
          <cell r="BW78">
            <v>255.76583333337524</v>
          </cell>
          <cell r="BX78">
            <v>103.78388888879496</v>
          </cell>
          <cell r="BY78">
            <v>151.98194444458025</v>
          </cell>
          <cell r="BZ78">
            <v>171.38527777777776</v>
          </cell>
          <cell r="CA78">
            <v>218.72638888826697</v>
          </cell>
          <cell r="CB78">
            <v>0</v>
          </cell>
          <cell r="CC78">
            <v>0</v>
          </cell>
          <cell r="CD78">
            <v>219.33999999960213</v>
          </cell>
          <cell r="CE78">
            <v>191.29833333333332</v>
          </cell>
          <cell r="CF78">
            <v>190.74527777738842</v>
          </cell>
          <cell r="CG78">
            <v>170.34333333333333</v>
          </cell>
          <cell r="CH78">
            <v>0.70805555555555555</v>
          </cell>
          <cell r="CI78">
            <v>0.60472222222222216</v>
          </cell>
          <cell r="CJ78">
            <v>2.3383333333333329</v>
          </cell>
          <cell r="CK78">
            <v>1.4308333333333332</v>
          </cell>
          <cell r="CL78">
            <v>25.548333333324798</v>
          </cell>
          <cell r="CM78">
            <v>18.919444444444444</v>
          </cell>
          <cell r="CN78">
            <v>0</v>
          </cell>
          <cell r="CO78">
            <v>1481.1755555546872</v>
          </cell>
          <cell r="CP78">
            <v>377.09944444444443</v>
          </cell>
          <cell r="CQ78">
            <v>13.639444444444445</v>
          </cell>
          <cell r="CR78">
            <v>37.275833333333331</v>
          </cell>
          <cell r="CS78">
            <v>48.50055555555555</v>
          </cell>
          <cell r="CT78">
            <v>0</v>
          </cell>
          <cell r="CU78">
            <v>63.863888888888887</v>
          </cell>
          <cell r="CV78">
            <v>37.504444444444445</v>
          </cell>
          <cell r="CW78">
            <v>41.071388888885011</v>
          </cell>
          <cell r="CX78">
            <v>81.062777777777768</v>
          </cell>
          <cell r="CY78">
            <v>17.778611111111111</v>
          </cell>
          <cell r="CZ78">
            <v>10.415833333198551</v>
          </cell>
          <cell r="DA78">
            <v>6.3636111111111111</v>
          </cell>
          <cell r="DB78">
            <v>0</v>
          </cell>
          <cell r="DC78">
            <v>8.8347222222222221</v>
          </cell>
          <cell r="DD78">
            <v>14.023333333239425</v>
          </cell>
          <cell r="DE78">
            <v>23.074999999999999</v>
          </cell>
          <cell r="DF78">
            <v>1.0088888888888889</v>
          </cell>
          <cell r="DG78">
            <v>0</v>
          </cell>
          <cell r="DH78">
            <v>31.178333333461907</v>
          </cell>
          <cell r="DI78">
            <v>41.279722222222226</v>
          </cell>
          <cell r="DJ78">
            <v>20.707777777777778</v>
          </cell>
          <cell r="DK78">
            <v>12.471666666666666</v>
          </cell>
          <cell r="DL78">
            <v>0</v>
          </cell>
          <cell r="DM78">
            <v>0</v>
          </cell>
          <cell r="DN78">
            <v>268.20027777767763</v>
          </cell>
          <cell r="DO78">
            <v>887.15527777767386</v>
          </cell>
          <cell r="DP78">
            <v>2368.3308333323612</v>
          </cell>
          <cell r="DQ78">
            <v>104.07934999995071</v>
          </cell>
          <cell r="DR78">
            <v>4.2999999999999997E-2</v>
          </cell>
          <cell r="DS78">
            <v>2524.5293499988047</v>
          </cell>
          <cell r="DT78">
            <v>124.14805555555554</v>
          </cell>
          <cell r="DU78">
            <v>52.119166666492525</v>
          </cell>
          <cell r="DV78">
            <v>141.79</v>
          </cell>
          <cell r="DW78">
            <v>5.6164924365037436E-2</v>
          </cell>
          <cell r="DX78">
            <v>6278.1323799999991</v>
          </cell>
          <cell r="DY78">
            <v>0</v>
          </cell>
          <cell r="DZ78">
            <v>0</v>
          </cell>
          <cell r="EA78">
            <v>0.35141412706415709</v>
          </cell>
          <cell r="EB78">
            <v>45.664599999999993</v>
          </cell>
          <cell r="EC78">
            <v>118777.72507842655</v>
          </cell>
          <cell r="ED78">
            <v>0</v>
          </cell>
          <cell r="EE78">
            <v>300</v>
          </cell>
          <cell r="EF78">
            <v>10.423833333298504</v>
          </cell>
          <cell r="EG78">
            <v>12.234444443969211</v>
          </cell>
          <cell r="EH78">
            <v>13.077831260157435</v>
          </cell>
          <cell r="EI78">
            <v>14.18121607789894</v>
          </cell>
          <cell r="EJ78">
            <v>18.360141231855629</v>
          </cell>
          <cell r="EK78">
            <v>16.678545972915185</v>
          </cell>
          <cell r="EL78">
            <v>15.734881596978314</v>
          </cell>
          <cell r="EM78">
            <v>243.54235696440279</v>
          </cell>
          <cell r="EN78">
            <v>487.39514048812714</v>
          </cell>
          <cell r="EO78">
            <v>141.06963941065422</v>
          </cell>
          <cell r="EP78">
            <v>85.979075813240343</v>
          </cell>
          <cell r="EQ78">
            <v>86.988836261124561</v>
          </cell>
          <cell r="ER78">
            <v>-592.84535789274173</v>
          </cell>
          <cell r="ES78">
            <v>-1075.10282907581</v>
          </cell>
          <cell r="ET78">
            <v>8.1755327178396731E-2</v>
          </cell>
          <cell r="EU78">
            <v>120.0332946469249</v>
          </cell>
          <cell r="EV78">
            <v>23.402499999971027</v>
          </cell>
          <cell r="EW78">
            <v>7.8447222222222219</v>
          </cell>
        </row>
        <row r="79">
          <cell r="A79">
            <v>42207</v>
          </cell>
          <cell r="B79">
            <v>4</v>
          </cell>
          <cell r="C79" t="str">
            <v>Wed</v>
          </cell>
          <cell r="D79">
            <v>106207</v>
          </cell>
          <cell r="E79">
            <v>3074</v>
          </cell>
          <cell r="F79">
            <v>3161</v>
          </cell>
          <cell r="G79">
            <v>7329</v>
          </cell>
          <cell r="H79">
            <v>6806</v>
          </cell>
          <cell r="I79">
            <v>12611</v>
          </cell>
          <cell r="J79">
            <v>880</v>
          </cell>
          <cell r="K79">
            <v>140068</v>
          </cell>
          <cell r="L79">
            <v>77</v>
          </cell>
          <cell r="M79">
            <v>140145</v>
          </cell>
          <cell r="N79">
            <v>890</v>
          </cell>
          <cell r="O79">
            <v>3443</v>
          </cell>
          <cell r="P79">
            <v>194656</v>
          </cell>
          <cell r="Q79">
            <v>2488</v>
          </cell>
          <cell r="R79">
            <v>27</v>
          </cell>
          <cell r="S79">
            <v>127</v>
          </cell>
          <cell r="T79">
            <v>15</v>
          </cell>
          <cell r="U79">
            <v>2292</v>
          </cell>
          <cell r="V79">
            <v>15631</v>
          </cell>
          <cell r="W79">
            <v>2515</v>
          </cell>
          <cell r="X79">
            <v>2619</v>
          </cell>
          <cell r="Y79">
            <v>3</v>
          </cell>
          <cell r="Z79">
            <v>36</v>
          </cell>
          <cell r="AA79">
            <v>265</v>
          </cell>
          <cell r="AB79">
            <v>2923</v>
          </cell>
          <cell r="AC79">
            <v>57</v>
          </cell>
          <cell r="AD79">
            <v>2934</v>
          </cell>
          <cell r="AE79">
            <v>207</v>
          </cell>
          <cell r="AF79">
            <v>0</v>
          </cell>
          <cell r="AG79">
            <v>0</v>
          </cell>
          <cell r="AH79">
            <v>0.90760278160323837</v>
          </cell>
          <cell r="AI79">
            <v>0.94773702904665424</v>
          </cell>
          <cell r="AJ79">
            <v>0.99364594339892054</v>
          </cell>
          <cell r="AK79">
            <v>165.92395219466513</v>
          </cell>
          <cell r="AL79">
            <v>145.44211965093049</v>
          </cell>
          <cell r="AM79">
            <v>9.6317502927149676E-2</v>
          </cell>
          <cell r="AN79">
            <v>15.292782233176194</v>
          </cell>
          <cell r="AO79">
            <v>36.867450527809432</v>
          </cell>
          <cell r="AP79">
            <v>22.269402763192627</v>
          </cell>
          <cell r="AQ79">
            <v>12.506993224358743</v>
          </cell>
          <cell r="AR79">
            <v>55.693041749502981</v>
          </cell>
          <cell r="AS79">
            <v>13.472426004516075</v>
          </cell>
          <cell r="AT79">
            <v>58.977896949868814</v>
          </cell>
          <cell r="AU79">
            <v>189.60320725087419</v>
          </cell>
          <cell r="AV79">
            <v>0.31105959548369866</v>
          </cell>
          <cell r="AW79">
            <v>0.80239688628604522</v>
          </cell>
          <cell r="AX79">
            <v>45.372656636887811</v>
          </cell>
          <cell r="BF79">
            <v>193.995</v>
          </cell>
          <cell r="BG79">
            <v>347.28138888877379</v>
          </cell>
          <cell r="BH79">
            <v>1940.9569444460083</v>
          </cell>
          <cell r="BI79">
            <v>0</v>
          </cell>
          <cell r="BJ79">
            <v>2482.2333333347824</v>
          </cell>
          <cell r="BK79">
            <v>738.74277777732152</v>
          </cell>
          <cell r="BL79">
            <v>670.48500000000001</v>
          </cell>
          <cell r="BM79">
            <v>640.09444444401811</v>
          </cell>
          <cell r="BN79">
            <v>576.04444444444448</v>
          </cell>
          <cell r="BO79">
            <v>21.135555555555555</v>
          </cell>
          <cell r="BP79">
            <v>16.933333333333334</v>
          </cell>
          <cell r="BQ79">
            <v>13.9625</v>
          </cell>
          <cell r="BR79">
            <v>12.02138888888889</v>
          </cell>
          <cell r="BS79">
            <v>11.974166666636657</v>
          </cell>
          <cell r="BT79">
            <v>15.096666666666668</v>
          </cell>
          <cell r="BU79">
            <v>51.576111111111111</v>
          </cell>
          <cell r="BV79">
            <v>50.389166666666668</v>
          </cell>
          <cell r="BW79">
            <v>225.13888888908315</v>
          </cell>
          <cell r="BX79">
            <v>93.388611111118621</v>
          </cell>
          <cell r="BY79">
            <v>131.75027777796456</v>
          </cell>
          <cell r="BZ79">
            <v>151.9977777777778</v>
          </cell>
          <cell r="CA79">
            <v>201.08749999974106</v>
          </cell>
          <cell r="CB79">
            <v>0</v>
          </cell>
          <cell r="CC79">
            <v>0</v>
          </cell>
          <cell r="CD79">
            <v>216.96166666791748</v>
          </cell>
          <cell r="CE79">
            <v>178.48944444444442</v>
          </cell>
          <cell r="CF79">
            <v>198.17111111204605</v>
          </cell>
          <cell r="CG79">
            <v>164.19138888888889</v>
          </cell>
          <cell r="CH79">
            <v>0.23527777777777778</v>
          </cell>
          <cell r="CI79">
            <v>0.13111111111111112</v>
          </cell>
          <cell r="CJ79">
            <v>3.0058333333333334</v>
          </cell>
          <cell r="CK79">
            <v>2.4288888888888889</v>
          </cell>
          <cell r="CL79">
            <v>15.549444444760319</v>
          </cell>
          <cell r="CM79">
            <v>11.738055555555555</v>
          </cell>
          <cell r="CN79">
            <v>0</v>
          </cell>
          <cell r="CO79">
            <v>1381.930833334063</v>
          </cell>
          <cell r="CP79">
            <v>383.02944444444449</v>
          </cell>
          <cell r="CQ79">
            <v>35.848333333333336</v>
          </cell>
          <cell r="CR79">
            <v>51.302500000000002</v>
          </cell>
          <cell r="CS79">
            <v>52.134722222222223</v>
          </cell>
          <cell r="CT79">
            <v>0</v>
          </cell>
          <cell r="CU79">
            <v>62.396388888888886</v>
          </cell>
          <cell r="CV79">
            <v>80.512222222320787</v>
          </cell>
          <cell r="CW79">
            <v>35.640833333333333</v>
          </cell>
          <cell r="CX79">
            <v>78.939444444444447</v>
          </cell>
          <cell r="CY79">
            <v>35.566666666666663</v>
          </cell>
          <cell r="CZ79">
            <v>16.612499999927046</v>
          </cell>
          <cell r="DA79">
            <v>3.8186111111111112</v>
          </cell>
          <cell r="DB79">
            <v>0</v>
          </cell>
          <cell r="DC79">
            <v>5.5116666666666667</v>
          </cell>
          <cell r="DD79">
            <v>7.6372222222222224</v>
          </cell>
          <cell r="DE79">
            <v>3.7005555555555554</v>
          </cell>
          <cell r="DF79">
            <v>0.70055555555555549</v>
          </cell>
          <cell r="DG79">
            <v>0</v>
          </cell>
          <cell r="DH79">
            <v>25.304444444444446</v>
          </cell>
          <cell r="DI79">
            <v>36.220833333333331</v>
          </cell>
          <cell r="DJ79">
            <v>13.186388888786702</v>
          </cell>
          <cell r="DK79">
            <v>15.319444444421681</v>
          </cell>
          <cell r="DL79">
            <v>0</v>
          </cell>
          <cell r="DM79">
            <v>0</v>
          </cell>
          <cell r="DN79">
            <v>242.51833333313542</v>
          </cell>
          <cell r="DO79">
            <v>943.38277777767826</v>
          </cell>
          <cell r="DP79">
            <v>2325.313611111741</v>
          </cell>
          <cell r="DQ79">
            <v>102.12171527783509</v>
          </cell>
          <cell r="DR79">
            <v>4.3000000000000017E-2</v>
          </cell>
          <cell r="DS79">
            <v>2477.0453263902782</v>
          </cell>
          <cell r="DT79">
            <v>116.43916666666668</v>
          </cell>
          <cell r="DU79">
            <v>49.610000000702314</v>
          </cell>
          <cell r="DV79">
            <v>158.12</v>
          </cell>
          <cell r="DW79">
            <v>6.3834116523989251E-2</v>
          </cell>
          <cell r="DX79">
            <v>6622.2085400000005</v>
          </cell>
          <cell r="DY79">
            <v>0</v>
          </cell>
          <cell r="DZ79">
            <v>0</v>
          </cell>
          <cell r="EA79">
            <v>0.38085002633053988</v>
          </cell>
          <cell r="EB79">
            <v>43.531999999999996</v>
          </cell>
          <cell r="EC79">
            <v>112390.12706831378</v>
          </cell>
          <cell r="ED79">
            <v>0</v>
          </cell>
          <cell r="EE79">
            <v>286</v>
          </cell>
          <cell r="EF79">
            <v>10.407692307839646</v>
          </cell>
          <cell r="EG79">
            <v>17.122222222097527</v>
          </cell>
          <cell r="EH79">
            <v>12.089552238894015</v>
          </cell>
          <cell r="EI79">
            <v>13.215851620871298</v>
          </cell>
          <cell r="EJ79">
            <v>12.750885478158205</v>
          </cell>
          <cell r="EK79">
            <v>11.976711948988079</v>
          </cell>
          <cell r="EL79">
            <v>17.042409517678735</v>
          </cell>
          <cell r="EM79">
            <v>226.39212175470007</v>
          </cell>
          <cell r="EN79">
            <v>612.06764562753438</v>
          </cell>
          <cell r="EO79">
            <v>131.96031754580608</v>
          </cell>
          <cell r="EP79">
            <v>2030.2105912630877</v>
          </cell>
          <cell r="EQ79">
            <v>-1167.7160618371486</v>
          </cell>
          <cell r="ER79">
            <v>551.82214950473167</v>
          </cell>
          <cell r="ES79">
            <v>-278.81532251159985</v>
          </cell>
          <cell r="ET79">
            <v>0.13681102521346333</v>
          </cell>
          <cell r="EU79">
            <v>183.72560739520594</v>
          </cell>
          <cell r="EV79">
            <v>19.266388888888891</v>
          </cell>
          <cell r="EW79">
            <v>11.601944444348984</v>
          </cell>
        </row>
        <row r="80">
          <cell r="A80">
            <v>42208</v>
          </cell>
          <cell r="B80">
            <v>4</v>
          </cell>
          <cell r="C80" t="str">
            <v>Thu</v>
          </cell>
          <cell r="D80">
            <v>121908</v>
          </cell>
          <cell r="E80">
            <v>2695</v>
          </cell>
          <cell r="F80">
            <v>4159</v>
          </cell>
          <cell r="G80">
            <v>9042</v>
          </cell>
          <cell r="H80">
            <v>9190</v>
          </cell>
          <cell r="I80">
            <v>9878</v>
          </cell>
          <cell r="J80">
            <v>1568</v>
          </cell>
          <cell r="K80">
            <v>158440</v>
          </cell>
          <cell r="L80">
            <v>78</v>
          </cell>
          <cell r="M80">
            <v>158518</v>
          </cell>
          <cell r="N80">
            <v>1078</v>
          </cell>
          <cell r="O80">
            <v>3574</v>
          </cell>
          <cell r="P80">
            <v>222837</v>
          </cell>
          <cell r="Q80">
            <v>2764</v>
          </cell>
          <cell r="R80">
            <v>42</v>
          </cell>
          <cell r="S80">
            <v>122</v>
          </cell>
          <cell r="T80">
            <v>18</v>
          </cell>
          <cell r="U80">
            <v>2571</v>
          </cell>
          <cell r="V80">
            <v>25509</v>
          </cell>
          <cell r="W80">
            <v>2806</v>
          </cell>
          <cell r="X80">
            <v>3027</v>
          </cell>
          <cell r="Y80">
            <v>4</v>
          </cell>
          <cell r="Z80">
            <v>19</v>
          </cell>
          <cell r="AA80">
            <v>296</v>
          </cell>
          <cell r="AB80">
            <v>3346</v>
          </cell>
          <cell r="AC80">
            <v>44</v>
          </cell>
          <cell r="AD80">
            <v>3614</v>
          </cell>
          <cell r="AE80">
            <v>222</v>
          </cell>
          <cell r="AF80">
            <v>0</v>
          </cell>
          <cell r="AG80">
            <v>0</v>
          </cell>
          <cell r="AH80">
            <v>0.90125469719107432</v>
          </cell>
          <cell r="AI80">
            <v>0.94710117489215895</v>
          </cell>
          <cell r="AJ80">
            <v>0.99319616258520571</v>
          </cell>
          <cell r="AK80">
            <v>164.89621395575469</v>
          </cell>
          <cell r="AL80">
            <v>156.01080594372439</v>
          </cell>
          <cell r="AM80">
            <v>7.2241858116637206E-2</v>
          </cell>
          <cell r="AN80">
            <v>13.650411377454512</v>
          </cell>
          <cell r="AO80">
            <v>38.754450327994455</v>
          </cell>
          <cell r="AP80">
            <v>21.30871796213783</v>
          </cell>
          <cell r="AQ80">
            <v>11.935896663307085</v>
          </cell>
          <cell r="AR80">
            <v>56.464718460441908</v>
          </cell>
          <cell r="AS80">
            <v>13.8293670839698</v>
          </cell>
          <cell r="AT80">
            <v>62.083956974942417</v>
          </cell>
          <cell r="AU80">
            <v>189.29277716953149</v>
          </cell>
          <cell r="AV80">
            <v>0.32797847811879122</v>
          </cell>
          <cell r="AW80">
            <v>0.72703439321021224</v>
          </cell>
          <cell r="AX80">
            <v>43.276291454809375</v>
          </cell>
          <cell r="BF80">
            <v>185.995</v>
          </cell>
          <cell r="BG80">
            <v>417.29638888875667</v>
          </cell>
          <cell r="BH80">
            <v>2065.044166667205</v>
          </cell>
          <cell r="BI80">
            <v>12.027500000060538</v>
          </cell>
          <cell r="BJ80">
            <v>2680.3630555560217</v>
          </cell>
          <cell r="BK80">
            <v>837.01027777779598</v>
          </cell>
          <cell r="BL80">
            <v>754.35944444444453</v>
          </cell>
          <cell r="BM80">
            <v>739.30138888883539</v>
          </cell>
          <cell r="BN80">
            <v>654.7880555555555</v>
          </cell>
          <cell r="BO80">
            <v>17.274444444394</v>
          </cell>
          <cell r="BP80">
            <v>14.054444444444444</v>
          </cell>
          <cell r="BQ80">
            <v>16.08111111111111</v>
          </cell>
          <cell r="BR80">
            <v>13.984722222222222</v>
          </cell>
          <cell r="BS80">
            <v>10.485000000122106</v>
          </cell>
          <cell r="BT80">
            <v>15.969444444444445</v>
          </cell>
          <cell r="BU80">
            <v>53.868333333333332</v>
          </cell>
          <cell r="BV80">
            <v>55.562777777777775</v>
          </cell>
          <cell r="BW80">
            <v>261.82361111130621</v>
          </cell>
          <cell r="BX80">
            <v>92.221666666713233</v>
          </cell>
          <cell r="BY80">
            <v>169.60194444459293</v>
          </cell>
          <cell r="BZ80">
            <v>186.01777777777775</v>
          </cell>
          <cell r="CA80">
            <v>235.08916666697581</v>
          </cell>
          <cell r="CB80">
            <v>0</v>
          </cell>
          <cell r="CC80">
            <v>0</v>
          </cell>
          <cell r="CD80">
            <v>241.94888888866717</v>
          </cell>
          <cell r="CE80">
            <v>203.76249999999999</v>
          </cell>
          <cell r="CF80">
            <v>222.7347222220717</v>
          </cell>
          <cell r="CG80">
            <v>190.27444444444444</v>
          </cell>
          <cell r="CH80">
            <v>0.3175</v>
          </cell>
          <cell r="CI80">
            <v>0.15444444444444444</v>
          </cell>
          <cell r="CJ80">
            <v>0.4538888888888889</v>
          </cell>
          <cell r="CK80">
            <v>0.46472222222222226</v>
          </cell>
          <cell r="CL80">
            <v>18.442777777706635</v>
          </cell>
          <cell r="CM80">
            <v>12.868888888888888</v>
          </cell>
          <cell r="CN80">
            <v>0</v>
          </cell>
          <cell r="CO80">
            <v>1575.8719444447449</v>
          </cell>
          <cell r="CP80">
            <v>354.95027777773998</v>
          </cell>
          <cell r="CQ80">
            <v>41.097777777678438</v>
          </cell>
          <cell r="CR80">
            <v>44.586111111111109</v>
          </cell>
          <cell r="CS80">
            <v>43.762500000000003</v>
          </cell>
          <cell r="CT80">
            <v>0</v>
          </cell>
          <cell r="CU80">
            <v>65.97166666671815</v>
          </cell>
          <cell r="CV80">
            <v>55.444166666666668</v>
          </cell>
          <cell r="CW80">
            <v>48.410833333333336</v>
          </cell>
          <cell r="CX80">
            <v>97.894722222222214</v>
          </cell>
          <cell r="CY80">
            <v>23.533333333333335</v>
          </cell>
          <cell r="CZ80">
            <v>15.126666667038421</v>
          </cell>
          <cell r="DA80">
            <v>5.8033333333333337</v>
          </cell>
          <cell r="DB80">
            <v>0</v>
          </cell>
          <cell r="DC80">
            <v>10.51</v>
          </cell>
          <cell r="DD80">
            <v>33.568333333333335</v>
          </cell>
          <cell r="DE80">
            <v>4.7741666666666669</v>
          </cell>
          <cell r="DF80">
            <v>3.8888888888888888E-3</v>
          </cell>
          <cell r="DG80">
            <v>0</v>
          </cell>
          <cell r="DH80">
            <v>29.44</v>
          </cell>
          <cell r="DI80">
            <v>39.812777777777775</v>
          </cell>
          <cell r="DJ80">
            <v>12.040833333323761</v>
          </cell>
          <cell r="DK80">
            <v>10.210833333463203</v>
          </cell>
          <cell r="DL80">
            <v>0</v>
          </cell>
          <cell r="DM80">
            <v>0</v>
          </cell>
          <cell r="DN80">
            <v>282.71888888938093</v>
          </cell>
          <cell r="DO80">
            <v>936.94222222262874</v>
          </cell>
          <cell r="DP80">
            <v>2512.8141666673737</v>
          </cell>
          <cell r="DQ80">
            <v>109.73720638891862</v>
          </cell>
          <cell r="DR80">
            <v>4.2999999999999997E-2</v>
          </cell>
          <cell r="DS80">
            <v>2661.765261945166</v>
          </cell>
          <cell r="DT80">
            <v>132.25222222222226</v>
          </cell>
          <cell r="DU80">
            <v>39.213888888873328</v>
          </cell>
          <cell r="DV80">
            <v>112.21</v>
          </cell>
          <cell r="DW80">
            <v>4.2156234287165924E-2</v>
          </cell>
          <cell r="DX80">
            <v>4547.2701799999995</v>
          </cell>
          <cell r="DY80">
            <v>0</v>
          </cell>
          <cell r="DZ80">
            <v>0</v>
          </cell>
          <cell r="EA80">
            <v>0.35200031934368609</v>
          </cell>
          <cell r="EB80">
            <v>43.311999999999998</v>
          </cell>
          <cell r="EC80">
            <v>115191.32926022603</v>
          </cell>
          <cell r="ED80">
            <v>496.31019139132286</v>
          </cell>
          <cell r="EE80">
            <v>313</v>
          </cell>
          <cell r="EF80">
            <v>7.5170394036178898</v>
          </cell>
          <cell r="EG80">
            <v>13.619722222474714</v>
          </cell>
          <cell r="EH80">
            <v>16.29989190481907</v>
          </cell>
          <cell r="EI80">
            <v>13.590157698816311</v>
          </cell>
          <cell r="EJ80">
            <v>12.598425196850393</v>
          </cell>
          <cell r="EK80">
            <v>41.860465116279066</v>
          </cell>
          <cell r="EL80">
            <v>16.049643040095649</v>
          </cell>
          <cell r="EM80">
            <v>258.62640779382298</v>
          </cell>
          <cell r="EN80">
            <v>862.37482116306137</v>
          </cell>
          <cell r="EO80">
            <v>170.60115714241516</v>
          </cell>
          <cell r="EP80">
            <v>2267.9949058442353</v>
          </cell>
          <cell r="EQ80">
            <v>-63.169857275595717</v>
          </cell>
          <cell r="ER80">
            <v>1054.6412179114927</v>
          </cell>
          <cell r="ES80">
            <v>-544.49719926056343</v>
          </cell>
          <cell r="ET80">
            <v>-2.8796508748170302E-2</v>
          </cell>
          <cell r="EU80">
            <v>30.729787753154127</v>
          </cell>
          <cell r="EV80">
            <v>28.80666666664597</v>
          </cell>
          <cell r="EW80">
            <v>8.0108333334375903</v>
          </cell>
        </row>
        <row r="81">
          <cell r="A81">
            <v>42209</v>
          </cell>
          <cell r="B81">
            <v>4</v>
          </cell>
          <cell r="C81" t="str">
            <v>Fri</v>
          </cell>
          <cell r="D81">
            <v>150756</v>
          </cell>
          <cell r="E81">
            <v>3180</v>
          </cell>
          <cell r="F81">
            <v>7278</v>
          </cell>
          <cell r="G81">
            <v>8307</v>
          </cell>
          <cell r="H81">
            <v>8979</v>
          </cell>
          <cell r="I81">
            <v>15106</v>
          </cell>
          <cell r="J81">
            <v>489</v>
          </cell>
          <cell r="K81">
            <v>194095</v>
          </cell>
          <cell r="L81">
            <v>79</v>
          </cell>
          <cell r="M81">
            <v>194174</v>
          </cell>
          <cell r="N81">
            <v>1500</v>
          </cell>
          <cell r="O81">
            <v>3076</v>
          </cell>
          <cell r="P81">
            <v>178352</v>
          </cell>
          <cell r="Q81">
            <v>2724</v>
          </cell>
          <cell r="R81">
            <v>54</v>
          </cell>
          <cell r="S81">
            <v>231</v>
          </cell>
          <cell r="T81">
            <v>6</v>
          </cell>
          <cell r="U81">
            <v>2589</v>
          </cell>
          <cell r="V81">
            <v>14405</v>
          </cell>
          <cell r="W81">
            <v>2778</v>
          </cell>
          <cell r="X81">
            <v>3318</v>
          </cell>
          <cell r="Y81">
            <v>7</v>
          </cell>
          <cell r="Z81">
            <v>10</v>
          </cell>
          <cell r="AA81">
            <v>282</v>
          </cell>
          <cell r="AB81">
            <v>3617</v>
          </cell>
          <cell r="AC81">
            <v>67</v>
          </cell>
          <cell r="AD81">
            <v>2843</v>
          </cell>
          <cell r="AE81">
            <v>171</v>
          </cell>
          <cell r="AF81">
            <v>0</v>
          </cell>
          <cell r="AG81">
            <v>0</v>
          </cell>
          <cell r="AH81">
            <v>0.89565022148275752</v>
          </cell>
          <cell r="AI81">
            <v>0.90761604982031174</v>
          </cell>
          <cell r="AJ81">
            <v>0.9922718256523867</v>
          </cell>
          <cell r="AK81">
            <v>172.88625734783287</v>
          </cell>
          <cell r="AL81">
            <v>162.40140725188675</v>
          </cell>
          <cell r="AM81">
            <v>8.0347252634019428E-2</v>
          </cell>
          <cell r="AN81">
            <v>13.464947799201003</v>
          </cell>
          <cell r="AO81">
            <v>32.515569806372383</v>
          </cell>
          <cell r="AP81">
            <v>21.241119959064559</v>
          </cell>
          <cell r="AQ81">
            <v>11.550255182470007</v>
          </cell>
          <cell r="AR81">
            <v>69.868610511159105</v>
          </cell>
          <cell r="AS81">
            <v>13.543406674597973</v>
          </cell>
          <cell r="AT81">
            <v>72.953554964286766</v>
          </cell>
          <cell r="AU81">
            <v>197.09567211021519</v>
          </cell>
          <cell r="AV81">
            <v>0.3701428559196947</v>
          </cell>
          <cell r="AW81">
            <v>0.87456814379219561</v>
          </cell>
          <cell r="AX81">
            <v>61.172440218751873</v>
          </cell>
          <cell r="BF81">
            <v>177.495</v>
          </cell>
          <cell r="BG81">
            <v>576.30222222226871</v>
          </cell>
          <cell r="BH81">
            <v>1926.0880555570939</v>
          </cell>
          <cell r="BI81">
            <v>109.75277777781241</v>
          </cell>
          <cell r="BJ81">
            <v>2789.638055557175</v>
          </cell>
          <cell r="BK81">
            <v>984.77555555589663</v>
          </cell>
          <cell r="BL81">
            <v>882.01444444444439</v>
          </cell>
          <cell r="BM81">
            <v>871.99527777787091</v>
          </cell>
          <cell r="BN81">
            <v>775.59194444444449</v>
          </cell>
          <cell r="BO81">
            <v>19.58111111111111</v>
          </cell>
          <cell r="BP81">
            <v>16.468611111111112</v>
          </cell>
          <cell r="BQ81">
            <v>23.180833333333332</v>
          </cell>
          <cell r="BR81">
            <v>21.849444444444444</v>
          </cell>
          <cell r="BS81">
            <v>14.118611111359204</v>
          </cell>
          <cell r="BT81">
            <v>14.630555555555555</v>
          </cell>
          <cell r="BU81">
            <v>55.899722222222223</v>
          </cell>
          <cell r="BV81">
            <v>53.473888888888887</v>
          </cell>
          <cell r="BW81">
            <v>228.44500000085606</v>
          </cell>
          <cell r="BX81">
            <v>94.60083333361014</v>
          </cell>
          <cell r="BY81">
            <v>133.8441666672459</v>
          </cell>
          <cell r="BZ81">
            <v>142.48861111111111</v>
          </cell>
          <cell r="CA81">
            <v>240.51416666674271</v>
          </cell>
          <cell r="CB81">
            <v>0</v>
          </cell>
          <cell r="CC81">
            <v>0</v>
          </cell>
          <cell r="CD81">
            <v>267.06722222142594</v>
          </cell>
          <cell r="CE81">
            <v>221.38500000000002</v>
          </cell>
          <cell r="CF81">
            <v>244.53666666601163</v>
          </cell>
          <cell r="CG81">
            <v>207.42111111111112</v>
          </cell>
          <cell r="CH81">
            <v>0.25638888888888889</v>
          </cell>
          <cell r="CI81">
            <v>0.34583333333333333</v>
          </cell>
          <cell r="CJ81">
            <v>0.64861111111111114</v>
          </cell>
          <cell r="CK81">
            <v>0.55666666666666664</v>
          </cell>
          <cell r="CL81">
            <v>21.625555555414302</v>
          </cell>
          <cell r="CM81">
            <v>13.061388888888889</v>
          </cell>
          <cell r="CN81">
            <v>0</v>
          </cell>
          <cell r="CO81">
            <v>1720.8019444449212</v>
          </cell>
          <cell r="CP81">
            <v>359.83027777777932</v>
          </cell>
          <cell r="CQ81">
            <v>0</v>
          </cell>
          <cell r="CR81">
            <v>32.041944444444439</v>
          </cell>
          <cell r="CS81">
            <v>42.188333333333333</v>
          </cell>
          <cell r="CT81">
            <v>0</v>
          </cell>
          <cell r="CU81">
            <v>54.042222222222222</v>
          </cell>
          <cell r="CV81">
            <v>62.426944444461519</v>
          </cell>
          <cell r="CW81">
            <v>44.141388888888891</v>
          </cell>
          <cell r="CX81">
            <v>96.901111111111106</v>
          </cell>
          <cell r="CY81">
            <v>35.36944444444444</v>
          </cell>
          <cell r="CZ81">
            <v>12.733055555520371</v>
          </cell>
          <cell r="DA81">
            <v>7.8716666666666661</v>
          </cell>
          <cell r="DB81">
            <v>5.2122222222222225</v>
          </cell>
          <cell r="DC81">
            <v>9.913333333333334</v>
          </cell>
          <cell r="DD81">
            <v>17.742222222220413</v>
          </cell>
          <cell r="DE81">
            <v>9.5919444445406814</v>
          </cell>
          <cell r="DF81">
            <v>0.18222222222222223</v>
          </cell>
          <cell r="DG81">
            <v>3.0138888888888888</v>
          </cell>
          <cell r="DH81">
            <v>25.523611111111112</v>
          </cell>
          <cell r="DI81">
            <v>37.167777777811409</v>
          </cell>
          <cell r="DJ81">
            <v>16.501944444398653</v>
          </cell>
          <cell r="DK81">
            <v>18.76388888892226</v>
          </cell>
          <cell r="DL81">
            <v>0</v>
          </cell>
          <cell r="DM81">
            <v>0</v>
          </cell>
          <cell r="DN81">
            <v>296.48833333341372</v>
          </cell>
          <cell r="DO81">
            <v>891.15944444454351</v>
          </cell>
          <cell r="DP81">
            <v>2611.9613888894646</v>
          </cell>
          <cell r="DQ81">
            <v>114.40271833340667</v>
          </cell>
          <cell r="DR81">
            <v>4.3000000000000003E-2</v>
          </cell>
          <cell r="DS81">
            <v>2774.931051668445</v>
          </cell>
          <cell r="DT81">
            <v>138.7102777777778</v>
          </cell>
          <cell r="DU81">
            <v>48.566944445573881</v>
          </cell>
          <cell r="DV81">
            <v>160.25</v>
          </cell>
          <cell r="DW81">
            <v>5.774918259812209E-2</v>
          </cell>
          <cell r="DX81">
            <v>9313.2644700000001</v>
          </cell>
          <cell r="DY81">
            <v>36.683333333333337</v>
          </cell>
          <cell r="DZ81">
            <v>421.85833333333335</v>
          </cell>
          <cell r="EA81">
            <v>0.32114651782383141</v>
          </cell>
          <cell r="EB81">
            <v>58.731599999999993</v>
          </cell>
          <cell r="EC81">
            <v>169749.30386934621</v>
          </cell>
          <cell r="ED81">
            <v>6247.1312272241594</v>
          </cell>
          <cell r="EE81">
            <v>323</v>
          </cell>
          <cell r="EF81">
            <v>9.0217234264223922</v>
          </cell>
          <cell r="EG81">
            <v>17.402222222343813</v>
          </cell>
          <cell r="EH81">
            <v>9.8263312475370128</v>
          </cell>
          <cell r="EI81">
            <v>13.568517332133782</v>
          </cell>
          <cell r="EJ81">
            <v>27.302275189599133</v>
          </cell>
          <cell r="EK81">
            <v>15.417558886509635</v>
          </cell>
          <cell r="EL81">
            <v>13.04012742134603</v>
          </cell>
          <cell r="EM81">
            <v>313.9662796131862</v>
          </cell>
          <cell r="EN81">
            <v>588.37232178713089</v>
          </cell>
          <cell r="EO81">
            <v>160.62691625380765</v>
          </cell>
          <cell r="EP81">
            <v>1057.419515427239</v>
          </cell>
          <cell r="EQ81">
            <v>304.12398873704075</v>
          </cell>
          <cell r="ER81">
            <v>1693.8454950946134</v>
          </cell>
          <cell r="ES81">
            <v>-703.11390922545866</v>
          </cell>
          <cell r="ET81">
            <v>0.56642914197594252</v>
          </cell>
          <cell r="EU81">
            <v>504.57102360966928</v>
          </cell>
          <cell r="EV81">
            <v>20.203888888774799</v>
          </cell>
          <cell r="EW81">
            <v>14.178333333333333</v>
          </cell>
        </row>
        <row r="82">
          <cell r="A82">
            <v>42210</v>
          </cell>
          <cell r="B82">
            <v>4</v>
          </cell>
          <cell r="C82" t="str">
            <v>Sat</v>
          </cell>
          <cell r="D82">
            <v>108383</v>
          </cell>
          <cell r="E82">
            <v>3312</v>
          </cell>
          <cell r="F82">
            <v>318</v>
          </cell>
          <cell r="G82">
            <v>3897</v>
          </cell>
          <cell r="H82">
            <v>11052</v>
          </cell>
          <cell r="I82">
            <v>6645</v>
          </cell>
          <cell r="J82">
            <v>437</v>
          </cell>
          <cell r="K82">
            <v>134044</v>
          </cell>
          <cell r="L82">
            <v>80</v>
          </cell>
          <cell r="M82">
            <v>134124</v>
          </cell>
          <cell r="N82">
            <v>1668</v>
          </cell>
          <cell r="O82">
            <v>1544</v>
          </cell>
          <cell r="P82">
            <v>54605</v>
          </cell>
          <cell r="Q82">
            <v>2244</v>
          </cell>
          <cell r="R82">
            <v>42</v>
          </cell>
          <cell r="S82">
            <v>76</v>
          </cell>
          <cell r="T82">
            <v>3</v>
          </cell>
          <cell r="U82">
            <v>2103</v>
          </cell>
          <cell r="V82">
            <v>13603</v>
          </cell>
          <cell r="W82">
            <v>2286</v>
          </cell>
          <cell r="X82">
            <v>2435</v>
          </cell>
          <cell r="Y82">
            <v>3</v>
          </cell>
          <cell r="Z82">
            <v>17</v>
          </cell>
          <cell r="AA82">
            <v>194</v>
          </cell>
          <cell r="AB82">
            <v>2649</v>
          </cell>
          <cell r="AC82">
            <v>37</v>
          </cell>
          <cell r="AD82">
            <v>1108</v>
          </cell>
          <cell r="AE82">
            <v>167</v>
          </cell>
          <cell r="AF82">
            <v>0</v>
          </cell>
          <cell r="AG82">
            <v>0</v>
          </cell>
          <cell r="AH82">
            <v>0.90895883611226869</v>
          </cell>
          <cell r="AI82">
            <v>0.8776886421490272</v>
          </cell>
          <cell r="AJ82">
            <v>0.98755632478887534</v>
          </cell>
          <cell r="AK82">
            <v>168.59633976561167</v>
          </cell>
          <cell r="AL82">
            <v>135.90170287459821</v>
          </cell>
          <cell r="AM82">
            <v>5.2833397988720124E-2</v>
          </cell>
          <cell r="AN82">
            <v>18.040954368575349</v>
          </cell>
          <cell r="AO82">
            <v>43.874023206251486</v>
          </cell>
          <cell r="AP82">
            <v>21.987883732364462</v>
          </cell>
          <cell r="AQ82">
            <v>12.588818199782105</v>
          </cell>
          <cell r="AR82">
            <v>58.636920384951878</v>
          </cell>
          <cell r="AS82">
            <v>13.312505496585331</v>
          </cell>
          <cell r="AT82">
            <v>77.709820108638439</v>
          </cell>
          <cell r="AU82">
            <v>183.86104911191376</v>
          </cell>
          <cell r="AV82">
            <v>0.42265515444403623</v>
          </cell>
          <cell r="AW82">
            <v>1.2015987846599017</v>
          </cell>
          <cell r="AX82">
            <v>89.526390602760827</v>
          </cell>
          <cell r="BF82">
            <v>41.5</v>
          </cell>
          <cell r="BG82">
            <v>458.39833333315903</v>
          </cell>
          <cell r="BH82">
            <v>1253.2941666669738</v>
          </cell>
          <cell r="BI82">
            <v>66.052222222198935</v>
          </cell>
          <cell r="BJ82">
            <v>1819.2447222223316</v>
          </cell>
          <cell r="BK82">
            <v>729.05055555518561</v>
          </cell>
          <cell r="BL82">
            <v>662.67694444444442</v>
          </cell>
          <cell r="BM82">
            <v>642.8549999998678</v>
          </cell>
          <cell r="BN82">
            <v>568.49638888888887</v>
          </cell>
          <cell r="BO82">
            <v>24.370555555555555</v>
          </cell>
          <cell r="BP82">
            <v>19.054166666666667</v>
          </cell>
          <cell r="BQ82">
            <v>2.9350000000000001</v>
          </cell>
          <cell r="BR82">
            <v>2.6108333333333333</v>
          </cell>
          <cell r="BS82">
            <v>9.3361111108855237</v>
          </cell>
          <cell r="BT82">
            <v>8.4105555555555558</v>
          </cell>
          <cell r="BU82">
            <v>49.553888888876727</v>
          </cell>
          <cell r="BV82">
            <v>64.105000000000004</v>
          </cell>
          <cell r="BW82">
            <v>85.583055555498646</v>
          </cell>
          <cell r="BX82">
            <v>35.191666666666663</v>
          </cell>
          <cell r="BY82">
            <v>50.391388888831976</v>
          </cell>
          <cell r="BZ82">
            <v>52.596944444444446</v>
          </cell>
          <cell r="CA82">
            <v>181.58972222186571</v>
          </cell>
          <cell r="CB82">
            <v>0</v>
          </cell>
          <cell r="CC82">
            <v>0</v>
          </cell>
          <cell r="CD82">
            <v>198.98583333388825</v>
          </cell>
          <cell r="CE82">
            <v>166.2786111111111</v>
          </cell>
          <cell r="CF82">
            <v>184.41638888935717</v>
          </cell>
          <cell r="CG82">
            <v>156.53194444444443</v>
          </cell>
          <cell r="CH82">
            <v>0.14972222222222223</v>
          </cell>
          <cell r="CI82">
            <v>0.1111111111111111</v>
          </cell>
          <cell r="CJ82">
            <v>0.87</v>
          </cell>
          <cell r="CK82">
            <v>0.98083333333333333</v>
          </cell>
          <cell r="CL82">
            <v>13.549722222308887</v>
          </cell>
          <cell r="CM82">
            <v>8.6547222222222224</v>
          </cell>
          <cell r="CN82">
            <v>0</v>
          </cell>
          <cell r="CO82">
            <v>1195.2091666664383</v>
          </cell>
          <cell r="CP82">
            <v>172.68833333333333</v>
          </cell>
          <cell r="CQ82">
            <v>0</v>
          </cell>
          <cell r="CR82">
            <v>17.06722222222222</v>
          </cell>
          <cell r="CS82">
            <v>30.910555555555554</v>
          </cell>
          <cell r="CT82">
            <v>0</v>
          </cell>
          <cell r="CU82">
            <v>51.166388888888889</v>
          </cell>
          <cell r="CV82">
            <v>13.790833333333333</v>
          </cell>
          <cell r="CW82">
            <v>31.293888888888887</v>
          </cell>
          <cell r="CX82">
            <v>68.301111111111112</v>
          </cell>
          <cell r="CY82">
            <v>13.371388888888887</v>
          </cell>
          <cell r="CZ82">
            <v>4.3766666666666669</v>
          </cell>
          <cell r="DA82">
            <v>6.8597222222222225</v>
          </cell>
          <cell r="DB82">
            <v>0</v>
          </cell>
          <cell r="DC82">
            <v>6.9938888888888888</v>
          </cell>
          <cell r="DD82">
            <v>8.1341666665970767</v>
          </cell>
          <cell r="DE82">
            <v>1.4724999999999999</v>
          </cell>
          <cell r="DF82">
            <v>0.62222222222222223</v>
          </cell>
          <cell r="DG82">
            <v>0</v>
          </cell>
          <cell r="DH82">
            <v>21.475833333333334</v>
          </cell>
          <cell r="DI82">
            <v>31.862500000000004</v>
          </cell>
          <cell r="DJ82">
            <v>8.0777777777777775</v>
          </cell>
          <cell r="DK82">
            <v>11.497777777637303</v>
          </cell>
          <cell r="DL82">
            <v>0</v>
          </cell>
          <cell r="DM82">
            <v>0</v>
          </cell>
          <cell r="DN82">
            <v>183.04555555534546</v>
          </cell>
          <cell r="DO82">
            <v>499.96277777756768</v>
          </cell>
          <cell r="DP82">
            <v>1695.1719444440059</v>
          </cell>
          <cell r="DQ82">
            <v>74.171990000003461</v>
          </cell>
          <cell r="DR82">
            <v>4.299999999999999E-2</v>
          </cell>
          <cell r="DS82">
            <v>1799.1019900000845</v>
          </cell>
          <cell r="DT82">
            <v>96.549722222222215</v>
          </cell>
          <cell r="DU82">
            <v>29.758055556075025</v>
          </cell>
          <cell r="DV82">
            <v>81.510000000000005</v>
          </cell>
          <cell r="DW82">
            <v>4.5305936213208331E-2</v>
          </cell>
          <cell r="DX82">
            <v>6951.3204800000003</v>
          </cell>
          <cell r="DY82">
            <v>54.899999999999984</v>
          </cell>
          <cell r="DZ82">
            <v>0</v>
          </cell>
          <cell r="EA82">
            <v>0.27789573940582668</v>
          </cell>
          <cell r="EB82">
            <v>83.664599999999993</v>
          </cell>
          <cell r="EC82">
            <v>161067.10749095186</v>
          </cell>
          <cell r="ED82">
            <v>5614.7682836090271</v>
          </cell>
          <cell r="EE82">
            <v>226</v>
          </cell>
          <cell r="EF82">
            <v>7.9003687317013336</v>
          </cell>
          <cell r="EG82">
            <v>15.487499999715689</v>
          </cell>
          <cell r="EH82">
            <v>10.782889427155169</v>
          </cell>
          <cell r="EI82">
            <v>13.203815640598556</v>
          </cell>
          <cell r="EJ82">
            <v>20.037105751391465</v>
          </cell>
          <cell r="EK82">
            <v>19.540229885057471</v>
          </cell>
          <cell r="EL82">
            <v>14.317636687827406</v>
          </cell>
          <cell r="EM82">
            <v>108.34752981260647</v>
          </cell>
          <cell r="EN82">
            <v>417.41148468726527</v>
          </cell>
          <cell r="EO82">
            <v>223.02992253108155</v>
          </cell>
          <cell r="EP82">
            <v>6112.8288482541793</v>
          </cell>
          <cell r="EQ82">
            <v>-1522.2860809763874</v>
          </cell>
          <cell r="ER82">
            <v>787.74811677344155</v>
          </cell>
          <cell r="ES82">
            <v>-315.21867308550179</v>
          </cell>
          <cell r="ET82">
            <v>1.6169718722369426</v>
          </cell>
          <cell r="EU82">
            <v>794.85391067030559</v>
          </cell>
          <cell r="EV82">
            <v>26.558055555544691</v>
          </cell>
          <cell r="EW82">
            <v>4.3530555556603296</v>
          </cell>
        </row>
        <row r="83">
          <cell r="A83">
            <v>42211</v>
          </cell>
          <cell r="B83">
            <v>4</v>
          </cell>
          <cell r="C83" t="str">
            <v>Sun</v>
          </cell>
          <cell r="D83">
            <v>33775</v>
          </cell>
          <cell r="E83">
            <v>1101</v>
          </cell>
          <cell r="F83">
            <v>528</v>
          </cell>
          <cell r="G83">
            <v>3415</v>
          </cell>
          <cell r="H83">
            <v>5839</v>
          </cell>
          <cell r="I83">
            <v>1728</v>
          </cell>
          <cell r="J83">
            <v>484</v>
          </cell>
          <cell r="K83">
            <v>46870</v>
          </cell>
          <cell r="L83">
            <v>81</v>
          </cell>
          <cell r="M83">
            <v>46951</v>
          </cell>
          <cell r="N83">
            <v>315</v>
          </cell>
          <cell r="O83">
            <v>573</v>
          </cell>
          <cell r="P83">
            <v>19631</v>
          </cell>
          <cell r="Q83">
            <v>1358</v>
          </cell>
          <cell r="R83">
            <v>33</v>
          </cell>
          <cell r="S83">
            <v>31</v>
          </cell>
          <cell r="T83">
            <v>6</v>
          </cell>
          <cell r="U83">
            <v>1251</v>
          </cell>
          <cell r="V83">
            <v>7933</v>
          </cell>
          <cell r="W83">
            <v>1391</v>
          </cell>
          <cell r="X83">
            <v>901</v>
          </cell>
          <cell r="Y83">
            <v>0</v>
          </cell>
          <cell r="Z83">
            <v>9</v>
          </cell>
          <cell r="AA83">
            <v>60</v>
          </cell>
          <cell r="AB83">
            <v>970</v>
          </cell>
          <cell r="AC83">
            <v>7</v>
          </cell>
          <cell r="AD83">
            <v>563</v>
          </cell>
          <cell r="AE83">
            <v>163</v>
          </cell>
          <cell r="AF83">
            <v>0</v>
          </cell>
          <cell r="AG83">
            <v>0</v>
          </cell>
          <cell r="AH83">
            <v>0.97358129620478207</v>
          </cell>
          <cell r="AI83">
            <v>1.0295191954231722</v>
          </cell>
          <cell r="AJ83">
            <v>0.9932792831235332</v>
          </cell>
          <cell r="AK83">
            <v>185.74929116148942</v>
          </cell>
          <cell r="AL83">
            <v>189.97315950920245</v>
          </cell>
          <cell r="AM83">
            <v>4.7194367399189245E-2</v>
          </cell>
          <cell r="AN83">
            <v>14.47751661610015</v>
          </cell>
          <cell r="AO83">
            <v>37.673959893341127</v>
          </cell>
          <cell r="AP83">
            <v>23.102964812306382</v>
          </cell>
          <cell r="AQ83">
            <v>12.358555058931453</v>
          </cell>
          <cell r="AR83">
            <v>33.695183321351543</v>
          </cell>
          <cell r="AS83">
            <v>16.299172905561615</v>
          </cell>
          <cell r="AT83">
            <v>73.882999755121801</v>
          </cell>
          <cell r="AU83">
            <v>207.17980705331809</v>
          </cell>
          <cell r="AV83">
            <v>0.35661293832611729</v>
          </cell>
          <cell r="AW83">
            <v>0.66712764638693012</v>
          </cell>
          <cell r="AX83">
            <v>47.257326687095428</v>
          </cell>
          <cell r="BF83">
            <v>18</v>
          </cell>
          <cell r="BG83">
            <v>11.586944444403827</v>
          </cell>
          <cell r="BH83">
            <v>630.78027777874399</v>
          </cell>
          <cell r="BI83">
            <v>0</v>
          </cell>
          <cell r="BJ83">
            <v>660.36722222314779</v>
          </cell>
          <cell r="BK83">
            <v>226.22861111140008</v>
          </cell>
          <cell r="BL83">
            <v>220.25194444444446</v>
          </cell>
          <cell r="BM83">
            <v>181.83111111113851</v>
          </cell>
          <cell r="BN83">
            <v>172.03694444444446</v>
          </cell>
          <cell r="BO83">
            <v>5.7955555555555556</v>
          </cell>
          <cell r="BP83">
            <v>5.2186111111111106</v>
          </cell>
          <cell r="BQ83">
            <v>1.8130555555555556</v>
          </cell>
          <cell r="BR83">
            <v>1.8138888888888889</v>
          </cell>
          <cell r="BS83">
            <v>8.2900000001668612</v>
          </cell>
          <cell r="BT83">
            <v>7.0402777777777779</v>
          </cell>
          <cell r="BU83">
            <v>28.498888888983572</v>
          </cell>
          <cell r="BV83">
            <v>34.142222222222223</v>
          </cell>
          <cell r="BW83">
            <v>39.578611110884751</v>
          </cell>
          <cell r="BX83">
            <v>15.209444444444445</v>
          </cell>
          <cell r="BY83">
            <v>24.369166666440304</v>
          </cell>
          <cell r="BZ83">
            <v>27.198611111111113</v>
          </cell>
          <cell r="CA83">
            <v>112.5536111112547</v>
          </cell>
          <cell r="CB83">
            <v>0</v>
          </cell>
          <cell r="CC83">
            <v>0</v>
          </cell>
          <cell r="CD83">
            <v>59.512222222577677</v>
          </cell>
          <cell r="CE83">
            <v>59.158888888888889</v>
          </cell>
          <cell r="CF83">
            <v>54.605833333833402</v>
          </cell>
          <cell r="CG83">
            <v>56.345833333333331</v>
          </cell>
          <cell r="CH83">
            <v>0</v>
          </cell>
          <cell r="CI83">
            <v>0</v>
          </cell>
          <cell r="CJ83">
            <v>0.5691666666666666</v>
          </cell>
          <cell r="CK83">
            <v>0.36472222222222223</v>
          </cell>
          <cell r="CL83">
            <v>4.3372222220776084</v>
          </cell>
          <cell r="CM83">
            <v>2.4483333333333333</v>
          </cell>
          <cell r="CN83">
            <v>0</v>
          </cell>
          <cell r="CO83">
            <v>437.87305555611721</v>
          </cell>
          <cell r="CP83">
            <v>54.556666666666672</v>
          </cell>
          <cell r="CQ83">
            <v>0</v>
          </cell>
          <cell r="CR83">
            <v>18.890833333331781</v>
          </cell>
          <cell r="CS83">
            <v>9.1966666666666672</v>
          </cell>
          <cell r="CT83">
            <v>0</v>
          </cell>
          <cell r="CU83">
            <v>14.732777777777779</v>
          </cell>
          <cell r="CV83">
            <v>17.990277777777777</v>
          </cell>
          <cell r="CW83">
            <v>6.9874999999999998</v>
          </cell>
          <cell r="CX83">
            <v>22.316111111111109</v>
          </cell>
          <cell r="CY83">
            <v>1</v>
          </cell>
          <cell r="CZ83">
            <v>12.530833333365932</v>
          </cell>
          <cell r="DA83">
            <v>0</v>
          </cell>
          <cell r="DB83">
            <v>0</v>
          </cell>
          <cell r="DC83">
            <v>5.4641666666666664</v>
          </cell>
          <cell r="DD83">
            <v>0</v>
          </cell>
          <cell r="DE83">
            <v>0</v>
          </cell>
          <cell r="DF83">
            <v>0.15527777777777776</v>
          </cell>
          <cell r="DG83">
            <v>0</v>
          </cell>
          <cell r="DH83">
            <v>2.2341666666666669</v>
          </cell>
          <cell r="DI83">
            <v>13.77138888888889</v>
          </cell>
          <cell r="DJ83">
            <v>5.9838888888524124</v>
          </cell>
          <cell r="DK83">
            <v>0</v>
          </cell>
          <cell r="DL83">
            <v>0</v>
          </cell>
          <cell r="DM83">
            <v>0</v>
          </cell>
          <cell r="DN83">
            <v>63.455833333329458</v>
          </cell>
          <cell r="DO83">
            <v>185.81055555555011</v>
          </cell>
          <cell r="DP83">
            <v>623.68361111166735</v>
          </cell>
          <cell r="DQ83">
            <v>27.278399722262023</v>
          </cell>
          <cell r="DR83">
            <v>4.299999999999999E-2</v>
          </cell>
          <cell r="DS83">
            <v>661.65978861207668</v>
          </cell>
          <cell r="DT83">
            <v>26.628888888888891</v>
          </cell>
          <cell r="DU83">
            <v>10.697777778147216</v>
          </cell>
          <cell r="DV83">
            <v>20.13</v>
          </cell>
          <cell r="DW83">
            <v>3.0423490057066141E-2</v>
          </cell>
          <cell r="DX83">
            <v>897.0489</v>
          </cell>
          <cell r="DY83">
            <v>70.466666666666669</v>
          </cell>
          <cell r="DZ83">
            <v>1268.4000000000001</v>
          </cell>
          <cell r="EA83">
            <v>0.28082491750830674</v>
          </cell>
          <cell r="EB83">
            <v>45.217599999999997</v>
          </cell>
          <cell r="EC83">
            <v>31268.272786155412</v>
          </cell>
          <cell r="ED83">
            <v>0</v>
          </cell>
          <cell r="EE83">
            <v>80</v>
          </cell>
          <cell r="EF83">
            <v>8.0233333336104131</v>
          </cell>
          <cell r="EG83">
            <v>20.443055555681543</v>
          </cell>
          <cell r="EH83">
            <v>7.9733677559125438</v>
          </cell>
          <cell r="EI83">
            <v>16.500068673830611</v>
          </cell>
          <cell r="EJ83">
            <v>0</v>
          </cell>
          <cell r="EK83">
            <v>15.81259150805271</v>
          </cell>
          <cell r="EL83">
            <v>13.833738952683616</v>
          </cell>
          <cell r="EM83">
            <v>291.22108166079363</v>
          </cell>
          <cell r="EN83">
            <v>411.94209890606305</v>
          </cell>
          <cell r="EO83">
            <v>204.88518070811887</v>
          </cell>
          <cell r="EP83">
            <v>88.227703690430133</v>
          </cell>
          <cell r="EQ83">
            <v>57.00617498547463</v>
          </cell>
          <cell r="ER83">
            <v>470.46779372589958</v>
          </cell>
          <cell r="ES83">
            <v>-525.63816634778811</v>
          </cell>
          <cell r="ET83">
            <v>-1.4456280968052182E-2</v>
          </cell>
          <cell r="EU83">
            <v>-6.3561032052614923</v>
          </cell>
          <cell r="EV83">
            <v>9.543888888930022</v>
          </cell>
          <cell r="EW83">
            <v>1.0850000000297506</v>
          </cell>
        </row>
        <row r="84">
          <cell r="A84">
            <v>42212</v>
          </cell>
          <cell r="B84">
            <v>5</v>
          </cell>
          <cell r="C84" t="str">
            <v>Mon</v>
          </cell>
          <cell r="D84">
            <v>131115</v>
          </cell>
          <cell r="E84">
            <v>3792</v>
          </cell>
          <cell r="F84">
            <v>4950</v>
          </cell>
          <cell r="G84">
            <v>6763</v>
          </cell>
          <cell r="H84">
            <v>3509</v>
          </cell>
          <cell r="I84">
            <v>12164</v>
          </cell>
          <cell r="J84">
            <v>3490</v>
          </cell>
          <cell r="K84">
            <v>165783</v>
          </cell>
          <cell r="L84">
            <v>82</v>
          </cell>
          <cell r="M84">
            <v>165865</v>
          </cell>
          <cell r="N84">
            <v>1369</v>
          </cell>
          <cell r="O84">
            <v>2872</v>
          </cell>
          <cell r="P84">
            <v>179565</v>
          </cell>
          <cell r="Q84">
            <v>2174</v>
          </cell>
          <cell r="R84">
            <v>66</v>
          </cell>
          <cell r="S84">
            <v>143</v>
          </cell>
          <cell r="T84">
            <v>9</v>
          </cell>
          <cell r="U84">
            <v>2058</v>
          </cell>
          <cell r="V84">
            <v>11828</v>
          </cell>
          <cell r="W84">
            <v>2240</v>
          </cell>
          <cell r="X84">
            <v>2907</v>
          </cell>
          <cell r="Y84">
            <v>7</v>
          </cell>
          <cell r="Z84">
            <v>15</v>
          </cell>
          <cell r="AA84">
            <v>282</v>
          </cell>
          <cell r="AB84">
            <v>3211</v>
          </cell>
          <cell r="AC84">
            <v>59</v>
          </cell>
          <cell r="AD84">
            <v>2089</v>
          </cell>
          <cell r="AE84">
            <v>213</v>
          </cell>
          <cell r="AF84">
            <v>0</v>
          </cell>
          <cell r="AG84">
            <v>0</v>
          </cell>
          <cell r="AH84">
            <v>0.90303148738849792</v>
          </cell>
          <cell r="AI84">
            <v>0.86083130140471864</v>
          </cell>
          <cell r="AJ84">
            <v>0.99174221723578415</v>
          </cell>
          <cell r="AK84">
            <v>169.22006919169851</v>
          </cell>
          <cell r="AL84">
            <v>164.42870564513186</v>
          </cell>
          <cell r="AM84">
            <v>9.4424639438301872E-2</v>
          </cell>
          <cell r="AN84">
            <v>14.779892644539371</v>
          </cell>
          <cell r="AO84">
            <v>34.140574953275966</v>
          </cell>
          <cell r="AP84">
            <v>18.957255175864976</v>
          </cell>
          <cell r="AQ84">
            <v>13.162877551322063</v>
          </cell>
          <cell r="AR84">
            <v>74.010267857142864</v>
          </cell>
          <cell r="AS84">
            <v>13.297045101048019</v>
          </cell>
          <cell r="AT84">
            <v>72.380679333370466</v>
          </cell>
          <cell r="AU84">
            <v>195.68753410002282</v>
          </cell>
          <cell r="AV84">
            <v>0.36987884622417566</v>
          </cell>
          <cell r="AW84">
            <v>0.69104648240735689</v>
          </cell>
          <cell r="AX84">
            <v>47.95629323833225</v>
          </cell>
          <cell r="BF84">
            <v>140.99444444444447</v>
          </cell>
          <cell r="BG84">
            <v>530.80000000092787</v>
          </cell>
          <cell r="BH84">
            <v>1664.9827777767703</v>
          </cell>
          <cell r="BI84">
            <v>76.951111111147341</v>
          </cell>
          <cell r="BJ84">
            <v>2413.7283333332903</v>
          </cell>
          <cell r="BK84">
            <v>847.1822222219962</v>
          </cell>
          <cell r="BL84">
            <v>765.03222222222223</v>
          </cell>
          <cell r="BM84">
            <v>774.81944444466728</v>
          </cell>
          <cell r="BN84">
            <v>693.66722222222222</v>
          </cell>
          <cell r="BO84">
            <v>23.061666666548181</v>
          </cell>
          <cell r="BP84">
            <v>19.387222222222224</v>
          </cell>
          <cell r="BQ84">
            <v>19.943333333276936</v>
          </cell>
          <cell r="BR84">
            <v>17.077222222222222</v>
          </cell>
          <cell r="BS84">
            <v>11.153055555273314</v>
          </cell>
          <cell r="BT84">
            <v>11.943333333333333</v>
          </cell>
          <cell r="BU84">
            <v>18.204722222230501</v>
          </cell>
          <cell r="BV84">
            <v>22.957222222222221</v>
          </cell>
          <cell r="BW84">
            <v>194.31805555509897</v>
          </cell>
          <cell r="BX84">
            <v>84.12277777777777</v>
          </cell>
          <cell r="BY84">
            <v>110.19527777732115</v>
          </cell>
          <cell r="BZ84">
            <v>113.76611111111112</v>
          </cell>
          <cell r="CA84">
            <v>170.17555555510103</v>
          </cell>
          <cell r="CB84">
            <v>0</v>
          </cell>
          <cell r="CC84">
            <v>0</v>
          </cell>
          <cell r="CD84">
            <v>241.48222222296005</v>
          </cell>
          <cell r="CE84">
            <v>188.96888888888887</v>
          </cell>
          <cell r="CF84">
            <v>220.1213888895372</v>
          </cell>
          <cell r="CG84">
            <v>174.48500000000001</v>
          </cell>
          <cell r="CH84">
            <v>0.55694444444444446</v>
          </cell>
          <cell r="CI84">
            <v>0.27638888888888891</v>
          </cell>
          <cell r="CJ84">
            <v>1.6805555556458422</v>
          </cell>
          <cell r="CK84">
            <v>0.96527777777777779</v>
          </cell>
          <cell r="CL84">
            <v>19.12333333333256</v>
          </cell>
          <cell r="CM84">
            <v>13.242222222222221</v>
          </cell>
          <cell r="CN84">
            <v>0</v>
          </cell>
          <cell r="CO84">
            <v>1453.1580555551561</v>
          </cell>
          <cell r="CP84">
            <v>315.92</v>
          </cell>
          <cell r="CQ84">
            <v>19.029166666666665</v>
          </cell>
          <cell r="CR84">
            <v>47.602777777777774</v>
          </cell>
          <cell r="CS84">
            <v>27.736111111111111</v>
          </cell>
          <cell r="CT84">
            <v>0</v>
          </cell>
          <cell r="CU84">
            <v>49.354444444444439</v>
          </cell>
          <cell r="CV84">
            <v>63.484444444394775</v>
          </cell>
          <cell r="CW84">
            <v>42.674999999999997</v>
          </cell>
          <cell r="CX84">
            <v>85.927500000000009</v>
          </cell>
          <cell r="CY84">
            <v>15.583333333333334</v>
          </cell>
          <cell r="CZ84">
            <v>7.2894444446309663</v>
          </cell>
          <cell r="DA84">
            <v>7.3716666666666661</v>
          </cell>
          <cell r="DB84">
            <v>0</v>
          </cell>
          <cell r="DC84">
            <v>4.9244444444444442</v>
          </cell>
          <cell r="DD84">
            <v>5.5402777777777779</v>
          </cell>
          <cell r="DE84">
            <v>8.9352777777777774</v>
          </cell>
          <cell r="DF84">
            <v>0.35305555555555557</v>
          </cell>
          <cell r="DG84">
            <v>0</v>
          </cell>
          <cell r="DH84">
            <v>28.395555555555557</v>
          </cell>
          <cell r="DI84">
            <v>36.922222222222217</v>
          </cell>
          <cell r="DJ84">
            <v>15.234444444449359</v>
          </cell>
          <cell r="DK84">
            <v>20.079444444444448</v>
          </cell>
          <cell r="DL84">
            <v>0</v>
          </cell>
          <cell r="DM84">
            <v>0</v>
          </cell>
          <cell r="DN84">
            <v>236.55666666685809</v>
          </cell>
          <cell r="DO84">
            <v>802.35861111125291</v>
          </cell>
          <cell r="DP84">
            <v>2255.516666666409</v>
          </cell>
          <cell r="DQ84">
            <v>98.488561666668275</v>
          </cell>
          <cell r="DR84">
            <v>4.2999999999999997E-2</v>
          </cell>
          <cell r="DS84">
            <v>2388.9202283333725</v>
          </cell>
          <cell r="DT84">
            <v>123.76444444444444</v>
          </cell>
          <cell r="DU84">
            <v>34.915000000295166</v>
          </cell>
          <cell r="DV84">
            <v>207.63</v>
          </cell>
          <cell r="DW84">
            <v>8.6913743513676395E-2</v>
          </cell>
          <cell r="DX84">
            <v>9092.3142599999992</v>
          </cell>
          <cell r="DY84">
            <v>0</v>
          </cell>
          <cell r="DZ84">
            <v>0</v>
          </cell>
          <cell r="EA84">
            <v>0.33586664033190322</v>
          </cell>
          <cell r="EB84">
            <v>45.692799999999991</v>
          </cell>
          <cell r="EC84">
            <v>114563.75899293885</v>
          </cell>
          <cell r="ED84">
            <v>3350.6641483348985</v>
          </cell>
          <cell r="EE84">
            <v>290</v>
          </cell>
          <cell r="EF84">
            <v>7.2237931035093448</v>
          </cell>
          <cell r="EG84">
            <v>19.278888888474711</v>
          </cell>
          <cell r="EH84">
            <v>11.04835456193409</v>
          </cell>
          <cell r="EI84">
            <v>13.206349526800462</v>
          </cell>
          <cell r="EJ84">
            <v>12.568578553615959</v>
          </cell>
          <cell r="EK84">
            <v>8.9256198342312203</v>
          </cell>
          <cell r="EL84">
            <v>14.746383127070493</v>
          </cell>
          <cell r="EM84">
            <v>248.20324252117658</v>
          </cell>
          <cell r="EN84">
            <v>606.38091207233015</v>
          </cell>
          <cell r="EO84">
            <v>192.75218578809307</v>
          </cell>
          <cell r="EP84">
            <v>1207.526384206835</v>
          </cell>
          <cell r="EQ84">
            <v>-982.4406167275788</v>
          </cell>
          <cell r="ER84">
            <v>18.346512281213677</v>
          </cell>
          <cell r="ES84">
            <v>-337.01094679759279</v>
          </cell>
          <cell r="ET84">
            <v>-5.3271302952529354E-2</v>
          </cell>
          <cell r="EU84">
            <v>-39.457846267134457</v>
          </cell>
          <cell r="EV84">
            <v>9.6830555553698083</v>
          </cell>
          <cell r="EW84">
            <v>5.3591666667670426</v>
          </cell>
        </row>
        <row r="85">
          <cell r="A85">
            <v>42213</v>
          </cell>
          <cell r="B85">
            <v>5</v>
          </cell>
          <cell r="C85" t="str">
            <v>Tue</v>
          </cell>
          <cell r="D85">
            <v>109706</v>
          </cell>
          <cell r="E85">
            <v>3428</v>
          </cell>
          <cell r="F85">
            <v>3337</v>
          </cell>
          <cell r="G85">
            <v>6829</v>
          </cell>
          <cell r="H85">
            <v>7179</v>
          </cell>
          <cell r="I85">
            <v>12245</v>
          </cell>
          <cell r="J85">
            <v>5485</v>
          </cell>
          <cell r="K85">
            <v>148209</v>
          </cell>
          <cell r="L85">
            <v>83</v>
          </cell>
          <cell r="M85">
            <v>148292</v>
          </cell>
          <cell r="N85">
            <v>1342</v>
          </cell>
          <cell r="O85">
            <v>3195</v>
          </cell>
          <cell r="P85">
            <v>180544</v>
          </cell>
          <cell r="Q85">
            <v>2623</v>
          </cell>
          <cell r="R85">
            <v>43</v>
          </cell>
          <cell r="S85">
            <v>128</v>
          </cell>
          <cell r="T85">
            <v>0</v>
          </cell>
          <cell r="U85">
            <v>2493</v>
          </cell>
          <cell r="V85">
            <v>14302</v>
          </cell>
          <cell r="W85">
            <v>2666</v>
          </cell>
          <cell r="X85">
            <v>2459</v>
          </cell>
          <cell r="Y85">
            <v>4</v>
          </cell>
          <cell r="Z85">
            <v>8</v>
          </cell>
          <cell r="AA85">
            <v>293</v>
          </cell>
          <cell r="AB85">
            <v>2764</v>
          </cell>
          <cell r="AC85">
            <v>55</v>
          </cell>
          <cell r="AD85">
            <v>3238</v>
          </cell>
          <cell r="AE85">
            <v>134</v>
          </cell>
          <cell r="AF85">
            <v>0</v>
          </cell>
          <cell r="AG85">
            <v>0</v>
          </cell>
          <cell r="AH85">
            <v>0.88958907557233879</v>
          </cell>
          <cell r="AI85">
            <v>0.94396526024206295</v>
          </cell>
          <cell r="AJ85">
            <v>0.99094521925119261</v>
          </cell>
          <cell r="AK85">
            <v>172.37438268853933</v>
          </cell>
          <cell r="AL85">
            <v>168.05981125062644</v>
          </cell>
          <cell r="AM85">
            <v>0.11962836265004149</v>
          </cell>
          <cell r="AN85">
            <v>12.896267011680195</v>
          </cell>
          <cell r="AO85">
            <v>35.462020613766356</v>
          </cell>
          <cell r="AP85">
            <v>20.539205235163582</v>
          </cell>
          <cell r="AQ85">
            <v>13.450720213944617</v>
          </cell>
          <cell r="AR85">
            <v>55.592273068267069</v>
          </cell>
          <cell r="AS85">
            <v>13.745696871939822</v>
          </cell>
          <cell r="AT85">
            <v>64.529129954623016</v>
          </cell>
          <cell r="AU85">
            <v>202.23003520405803</v>
          </cell>
          <cell r="AV85">
            <v>0.31908776502714148</v>
          </cell>
          <cell r="AW85">
            <v>0.7406037189466449</v>
          </cell>
          <cell r="AX85">
            <v>45.820243168538006</v>
          </cell>
          <cell r="BF85">
            <v>176.495</v>
          </cell>
          <cell r="BG85">
            <v>359.76277777779222</v>
          </cell>
          <cell r="BH85">
            <v>1869.7899999986487</v>
          </cell>
          <cell r="BI85">
            <v>0</v>
          </cell>
          <cell r="BJ85">
            <v>2406.0477777764413</v>
          </cell>
          <cell r="BK85">
            <v>732.87333333276297</v>
          </cell>
          <cell r="BL85">
            <v>651.95611111111111</v>
          </cell>
          <cell r="BM85">
            <v>636.4402777773895</v>
          </cell>
          <cell r="BN85">
            <v>556.88111111111118</v>
          </cell>
          <cell r="BO85">
            <v>20.39750000009132</v>
          </cell>
          <cell r="BP85">
            <v>16.463888888888889</v>
          </cell>
          <cell r="BQ85">
            <v>12.738055555555556</v>
          </cell>
          <cell r="BR85">
            <v>11.653888888888888</v>
          </cell>
          <cell r="BS85">
            <v>8.5955555552901295</v>
          </cell>
          <cell r="BT85">
            <v>13.4975</v>
          </cell>
          <cell r="BU85">
            <v>54.701944444436428</v>
          </cell>
          <cell r="BV85">
            <v>53.459722222222226</v>
          </cell>
          <cell r="BW85">
            <v>247.7461111115548</v>
          </cell>
          <cell r="BX85">
            <v>90.096388888784887</v>
          </cell>
          <cell r="BY85">
            <v>157.6497222227699</v>
          </cell>
          <cell r="BZ85">
            <v>169.27083333333334</v>
          </cell>
          <cell r="CA85">
            <v>198.20499999963624</v>
          </cell>
          <cell r="CB85">
            <v>0</v>
          </cell>
          <cell r="CC85">
            <v>0</v>
          </cell>
          <cell r="CD85">
            <v>201.08111111066123</v>
          </cell>
          <cell r="CE85">
            <v>169.35861111111109</v>
          </cell>
          <cell r="CF85">
            <v>181.2872222216686</v>
          </cell>
          <cell r="CG85">
            <v>154.92499999999998</v>
          </cell>
          <cell r="CH85">
            <v>-0.15638888888888888</v>
          </cell>
          <cell r="CI85">
            <v>0.15722222222222224</v>
          </cell>
          <cell r="CJ85">
            <v>0.5722222222222223</v>
          </cell>
          <cell r="CK85">
            <v>0.48388888888888887</v>
          </cell>
          <cell r="CL85">
            <v>19.378055555659294</v>
          </cell>
          <cell r="CM85">
            <v>13.7925</v>
          </cell>
          <cell r="CN85">
            <v>0</v>
          </cell>
          <cell r="CO85">
            <v>1379.9055555546154</v>
          </cell>
          <cell r="CP85">
            <v>375.2166666667016</v>
          </cell>
          <cell r="CQ85">
            <v>15.668611111024964</v>
          </cell>
          <cell r="CR85">
            <v>37.944444444315096</v>
          </cell>
          <cell r="CS85">
            <v>36.107500000000002</v>
          </cell>
          <cell r="CT85">
            <v>0</v>
          </cell>
          <cell r="CU85">
            <v>54.576666666666668</v>
          </cell>
          <cell r="CV85">
            <v>59.402777777777779</v>
          </cell>
          <cell r="CW85">
            <v>40.310833333333335</v>
          </cell>
          <cell r="CX85">
            <v>78.643611111111113</v>
          </cell>
          <cell r="CY85">
            <v>17.184166666666666</v>
          </cell>
          <cell r="CZ85">
            <v>9.3788888892101951</v>
          </cell>
          <cell r="DA85">
            <v>3.5652777777777773</v>
          </cell>
          <cell r="DB85">
            <v>1.9413888888888888</v>
          </cell>
          <cell r="DC85">
            <v>11.444722222222223</v>
          </cell>
          <cell r="DD85">
            <v>8.0338888888888889</v>
          </cell>
          <cell r="DE85">
            <v>20.336388888888887</v>
          </cell>
          <cell r="DF85">
            <v>0.16416666666666668</v>
          </cell>
          <cell r="DG85">
            <v>0</v>
          </cell>
          <cell r="DH85">
            <v>33.963611111111113</v>
          </cell>
          <cell r="DI85">
            <v>39.605833333333337</v>
          </cell>
          <cell r="DJ85">
            <v>22.162777777917736</v>
          </cell>
          <cell r="DK85">
            <v>6.2700000000000005</v>
          </cell>
          <cell r="DL85">
            <v>0</v>
          </cell>
          <cell r="DM85">
            <v>0</v>
          </cell>
          <cell r="DN85">
            <v>252.69472222268348</v>
          </cell>
          <cell r="DO85">
            <v>871.92222222250291</v>
          </cell>
          <cell r="DP85">
            <v>2251.8277777771182</v>
          </cell>
          <cell r="DQ85">
            <v>98.761396666613877</v>
          </cell>
          <cell r="DR85">
            <v>4.2999999999999997E-2</v>
          </cell>
          <cell r="DS85">
            <v>2395.5380633320533</v>
          </cell>
          <cell r="DT85">
            <v>117.3125</v>
          </cell>
          <cell r="DU85">
            <v>44.948888888321029</v>
          </cell>
          <cell r="DV85">
            <v>209.45999999999998</v>
          </cell>
          <cell r="DW85">
            <v>8.7437558687192538E-2</v>
          </cell>
          <cell r="DX85">
            <v>8810.2367200000008</v>
          </cell>
          <cell r="DY85">
            <v>0.24999999999999911</v>
          </cell>
          <cell r="DZ85">
            <v>4.499999999999984</v>
          </cell>
          <cell r="EA85">
            <v>0.36397761136373269</v>
          </cell>
          <cell r="EB85">
            <v>44.084400000000002</v>
          </cell>
          <cell r="EC85">
            <v>109764.13658136329</v>
          </cell>
          <cell r="ED85">
            <v>0</v>
          </cell>
          <cell r="EE85">
            <v>283</v>
          </cell>
          <cell r="EF85">
            <v>9.5297997643083452</v>
          </cell>
          <cell r="EG85">
            <v>13.174166666671324</v>
          </cell>
          <cell r="EH85">
            <v>10.171421342269793</v>
          </cell>
          <cell r="EI85">
            <v>13.564110971887818</v>
          </cell>
          <cell r="EJ85">
            <v>-25.577264653641208</v>
          </cell>
          <cell r="EK85">
            <v>13.980582524271842</v>
          </cell>
          <cell r="EL85">
            <v>15.120196098025447</v>
          </cell>
          <cell r="EM85">
            <v>261.97090956669643</v>
          </cell>
          <cell r="EN85">
            <v>794.48035162742872</v>
          </cell>
          <cell r="EO85">
            <v>131.23847923344076</v>
          </cell>
          <cell r="EP85">
            <v>377.12245595708043</v>
          </cell>
          <cell r="EQ85">
            <v>580.23713759963323</v>
          </cell>
          <cell r="ER85">
            <v>-329.6661867961642</v>
          </cell>
          <cell r="ES85">
            <v>-395.50994693952401</v>
          </cell>
          <cell r="ET85">
            <v>0.10167083548869138</v>
          </cell>
          <cell r="EU85">
            <v>95.138399920939463</v>
          </cell>
          <cell r="EV85">
            <v>23.029444444444444</v>
          </cell>
          <cell r="EW85">
            <v>6.5927777777777781</v>
          </cell>
        </row>
        <row r="86">
          <cell r="A86">
            <v>42214</v>
          </cell>
          <cell r="B86">
            <v>5</v>
          </cell>
          <cell r="C86" t="str">
            <v>Wed</v>
          </cell>
          <cell r="D86">
            <v>113025</v>
          </cell>
          <cell r="E86">
            <v>3166</v>
          </cell>
          <cell r="F86">
            <v>2786</v>
          </cell>
          <cell r="G86">
            <v>8042</v>
          </cell>
          <cell r="H86">
            <v>6501</v>
          </cell>
          <cell r="I86">
            <v>9025</v>
          </cell>
          <cell r="J86">
            <v>608</v>
          </cell>
          <cell r="K86">
            <v>143153</v>
          </cell>
          <cell r="L86">
            <v>84</v>
          </cell>
          <cell r="M86">
            <v>143237</v>
          </cell>
          <cell r="N86">
            <v>748</v>
          </cell>
          <cell r="O86">
            <v>3312</v>
          </cell>
          <cell r="P86">
            <v>184106</v>
          </cell>
          <cell r="Q86">
            <v>2425</v>
          </cell>
          <cell r="R86">
            <v>64</v>
          </cell>
          <cell r="S86">
            <v>148</v>
          </cell>
          <cell r="T86">
            <v>10</v>
          </cell>
          <cell r="U86">
            <v>2291</v>
          </cell>
          <cell r="V86">
            <v>14455</v>
          </cell>
          <cell r="W86">
            <v>2489</v>
          </cell>
          <cell r="X86">
            <v>2763</v>
          </cell>
          <cell r="Y86">
            <v>5</v>
          </cell>
          <cell r="Z86">
            <v>42</v>
          </cell>
          <cell r="AA86">
            <v>190</v>
          </cell>
          <cell r="AB86">
            <v>3000</v>
          </cell>
          <cell r="AC86">
            <v>65</v>
          </cell>
          <cell r="AD86">
            <v>2815</v>
          </cell>
          <cell r="AE86">
            <v>196</v>
          </cell>
          <cell r="AF86">
            <v>0</v>
          </cell>
          <cell r="AG86">
            <v>0</v>
          </cell>
          <cell r="AH86">
            <v>0.88626752242435769</v>
          </cell>
          <cell r="AI86">
            <v>0.94109775880635504</v>
          </cell>
          <cell r="AJ86">
            <v>0.99477482134499451</v>
          </cell>
          <cell r="AK86">
            <v>166.59481090878754</v>
          </cell>
          <cell r="AL86">
            <v>144.94124828322904</v>
          </cell>
          <cell r="AM86">
            <v>6.7291639015598689E-2</v>
          </cell>
          <cell r="AN86">
            <v>14.676387574254409</v>
          </cell>
          <cell r="AO86">
            <v>33.56860713591918</v>
          </cell>
          <cell r="AP86">
            <v>22.164481713441582</v>
          </cell>
          <cell r="AQ86">
            <v>12.762666309607358</v>
          </cell>
          <cell r="AR86">
            <v>57.514262756126961</v>
          </cell>
          <cell r="AS86">
            <v>13.813355980449494</v>
          </cell>
          <cell r="AT86">
            <v>60.905896842234853</v>
          </cell>
          <cell r="AU86">
            <v>186.78654428572801</v>
          </cell>
          <cell r="AV86">
            <v>0.32607218616918621</v>
          </cell>
          <cell r="AW86">
            <v>0.7727458253718873</v>
          </cell>
          <cell r="AX86">
            <v>45.12442715759137</v>
          </cell>
          <cell r="BF86">
            <v>192.495</v>
          </cell>
          <cell r="BG86">
            <v>372.67055555544692</v>
          </cell>
          <cell r="BH86">
            <v>1899.3386111109212</v>
          </cell>
          <cell r="BI86">
            <v>0</v>
          </cell>
          <cell r="BJ86">
            <v>2464.5041666663678</v>
          </cell>
          <cell r="BK86">
            <v>766.398888889011</v>
          </cell>
          <cell r="BL86">
            <v>679.23444444444442</v>
          </cell>
          <cell r="BM86">
            <v>678.44250000008947</v>
          </cell>
          <cell r="BN86">
            <v>591.68499999999995</v>
          </cell>
          <cell r="BO86">
            <v>21.843333333333334</v>
          </cell>
          <cell r="BP86">
            <v>18.800833333333333</v>
          </cell>
          <cell r="BQ86">
            <v>10.643055555555556</v>
          </cell>
          <cell r="BR86">
            <v>11.520833333333334</v>
          </cell>
          <cell r="BS86">
            <v>9.2761111112554673</v>
          </cell>
          <cell r="BT86">
            <v>14.885833333333334</v>
          </cell>
          <cell r="BU86">
            <v>46.193888888777131</v>
          </cell>
          <cell r="BV86">
            <v>42.341944444444444</v>
          </cell>
          <cell r="BW86">
            <v>225.6686111104051</v>
          </cell>
          <cell r="BX86">
            <v>98.663611111111123</v>
          </cell>
          <cell r="BY86">
            <v>127.004999999294</v>
          </cell>
          <cell r="BZ86">
            <v>141.83833333333334</v>
          </cell>
          <cell r="CA86">
            <v>195.02194444481827</v>
          </cell>
          <cell r="CB86">
            <v>0</v>
          </cell>
          <cell r="CC86">
            <v>0</v>
          </cell>
          <cell r="CD86">
            <v>217.18111111058028</v>
          </cell>
          <cell r="CE86">
            <v>182.07444444444442</v>
          </cell>
          <cell r="CF86">
            <v>203.60972222166421</v>
          </cell>
          <cell r="CG86">
            <v>171.74249999999998</v>
          </cell>
          <cell r="CH86">
            <v>6.3055555555555559E-2</v>
          </cell>
          <cell r="CI86">
            <v>0.18277777777777779</v>
          </cell>
          <cell r="CJ86">
            <v>2.1444444444444444</v>
          </cell>
          <cell r="CK86">
            <v>1.9075000000000002</v>
          </cell>
          <cell r="CL86">
            <v>11.363888888916053</v>
          </cell>
          <cell r="CM86">
            <v>8.2416666666666671</v>
          </cell>
          <cell r="CN86">
            <v>0</v>
          </cell>
          <cell r="CO86">
            <v>1404.2705555548146</v>
          </cell>
          <cell r="CP86">
            <v>388.45833333333337</v>
          </cell>
          <cell r="CQ86">
            <v>14.043888888994697</v>
          </cell>
          <cell r="CR86">
            <v>49.301666666708577</v>
          </cell>
          <cell r="CS86">
            <v>42.673333333333332</v>
          </cell>
          <cell r="CT86">
            <v>0</v>
          </cell>
          <cell r="CU86">
            <v>60.92861111111111</v>
          </cell>
          <cell r="CV86">
            <v>83.616111111160521</v>
          </cell>
          <cell r="CW86">
            <v>33.959722222222226</v>
          </cell>
          <cell r="CX86">
            <v>79.428888888888892</v>
          </cell>
          <cell r="CY86">
            <v>16.95</v>
          </cell>
          <cell r="CZ86">
            <v>12.22972222210322</v>
          </cell>
          <cell r="DA86">
            <v>6.3319444444444439</v>
          </cell>
          <cell r="DB86">
            <v>11.323333333333334</v>
          </cell>
          <cell r="DC86">
            <v>5.9222222222222225</v>
          </cell>
          <cell r="DD86">
            <v>0</v>
          </cell>
          <cell r="DE86">
            <v>6.785277777777778</v>
          </cell>
          <cell r="DF86">
            <v>0.50916666666666666</v>
          </cell>
          <cell r="DG86">
            <v>0</v>
          </cell>
          <cell r="DH86">
            <v>28.432500000000001</v>
          </cell>
          <cell r="DI86">
            <v>36.464444444444446</v>
          </cell>
          <cell r="DJ86">
            <v>14.202499999959384</v>
          </cell>
          <cell r="DK86">
            <v>12.595833333371363</v>
          </cell>
          <cell r="DL86">
            <v>0</v>
          </cell>
          <cell r="DM86">
            <v>0</v>
          </cell>
          <cell r="DN86">
            <v>231.17583333321176</v>
          </cell>
          <cell r="DO86">
            <v>904.15750000007529</v>
          </cell>
          <cell r="DP86">
            <v>2308.4280555548899</v>
          </cell>
          <cell r="DQ86">
            <v>101.06704472220248</v>
          </cell>
          <cell r="DR86">
            <v>4.3000000000000003E-2</v>
          </cell>
          <cell r="DS86">
            <v>2451.4634336106319</v>
          </cell>
          <cell r="DT86">
            <v>118.42916666666667</v>
          </cell>
          <cell r="DU86">
            <v>41.968333333539761</v>
          </cell>
          <cell r="DV86">
            <v>180.81</v>
          </cell>
          <cell r="DW86">
            <v>7.3755944111185232E-2</v>
          </cell>
          <cell r="DX86">
            <v>7476.3815700000005</v>
          </cell>
          <cell r="DY86">
            <v>0</v>
          </cell>
          <cell r="DZ86">
            <v>0</v>
          </cell>
          <cell r="EA86">
            <v>0.36882357191369119</v>
          </cell>
          <cell r="EB86">
            <v>43.942</v>
          </cell>
          <cell r="EC86">
            <v>110620.88313946179</v>
          </cell>
          <cell r="ED86">
            <v>0</v>
          </cell>
          <cell r="EE86">
            <v>278</v>
          </cell>
          <cell r="EF86">
            <v>9.0579136691093005</v>
          </cell>
          <cell r="EG86">
            <v>16.397222222711168</v>
          </cell>
          <cell r="EH86">
            <v>11.953244112806367</v>
          </cell>
          <cell r="EI86">
            <v>13.570078922812925</v>
          </cell>
          <cell r="EJ86">
            <v>79.295154185022028</v>
          </cell>
          <cell r="EK86">
            <v>19.585492227979277</v>
          </cell>
          <cell r="EL86">
            <v>16.719628452661084</v>
          </cell>
          <cell r="EM86">
            <v>261.76693201096174</v>
          </cell>
          <cell r="EN86">
            <v>866.9581361786386</v>
          </cell>
          <cell r="EO86">
            <v>140.73290117774491</v>
          </cell>
          <cell r="EP86">
            <v>2754.0125723117726</v>
          </cell>
          <cell r="EQ86">
            <v>-520.72807069122814</v>
          </cell>
          <cell r="ER86">
            <v>292.63873990343916</v>
          </cell>
          <cell r="ES86">
            <v>-604.06757449899192</v>
          </cell>
          <cell r="ET86">
            <v>0.12813632952024745</v>
          </cell>
          <cell r="EU86">
            <v>147.38042039958174</v>
          </cell>
          <cell r="EV86">
            <v>15.958055555598241</v>
          </cell>
          <cell r="EW86">
            <v>8.3172222222222221</v>
          </cell>
        </row>
        <row r="87">
          <cell r="A87">
            <v>42215</v>
          </cell>
          <cell r="B87">
            <v>5</v>
          </cell>
          <cell r="C87" t="str">
            <v>Thu</v>
          </cell>
          <cell r="D87">
            <v>131219</v>
          </cell>
          <cell r="E87">
            <v>3636</v>
          </cell>
          <cell r="F87">
            <v>4410</v>
          </cell>
          <cell r="G87">
            <v>7208</v>
          </cell>
          <cell r="H87">
            <v>9391</v>
          </cell>
          <cell r="I87">
            <v>10753</v>
          </cell>
          <cell r="J87">
            <v>1417</v>
          </cell>
          <cell r="K87">
            <v>168034</v>
          </cell>
          <cell r="L87">
            <v>85</v>
          </cell>
          <cell r="M87">
            <v>168119</v>
          </cell>
          <cell r="N87">
            <v>1178</v>
          </cell>
          <cell r="O87">
            <v>3703</v>
          </cell>
          <cell r="P87">
            <v>204407</v>
          </cell>
          <cell r="Q87">
            <v>2711</v>
          </cell>
          <cell r="R87">
            <v>30</v>
          </cell>
          <cell r="S87">
            <v>147</v>
          </cell>
          <cell r="T87">
            <v>9</v>
          </cell>
          <cell r="U87">
            <v>2544</v>
          </cell>
          <cell r="V87">
            <v>16170</v>
          </cell>
          <cell r="W87">
            <v>2741</v>
          </cell>
          <cell r="X87">
            <v>3027</v>
          </cell>
          <cell r="Y87">
            <v>9</v>
          </cell>
          <cell r="Z87">
            <v>50</v>
          </cell>
          <cell r="AA87">
            <v>241</v>
          </cell>
          <cell r="AB87">
            <v>3327</v>
          </cell>
          <cell r="AC87">
            <v>69</v>
          </cell>
          <cell r="AD87">
            <v>3261</v>
          </cell>
          <cell r="AE87">
            <v>190</v>
          </cell>
          <cell r="AF87">
            <v>0</v>
          </cell>
          <cell r="AG87">
            <v>0</v>
          </cell>
          <cell r="AH87">
            <v>0.87566631776952664</v>
          </cell>
          <cell r="AI87">
            <v>0.9221793050197673</v>
          </cell>
          <cell r="AJ87">
            <v>0.99298951402692315</v>
          </cell>
          <cell r="AK87">
            <v>167.27486477643191</v>
          </cell>
          <cell r="AL87">
            <v>172.2021233210109</v>
          </cell>
          <cell r="AM87">
            <v>7.2425818584334126E-2</v>
          </cell>
          <cell r="AN87">
            <v>14.978814059264327</v>
          </cell>
          <cell r="AO87">
            <v>40.006242159846096</v>
          </cell>
          <cell r="AP87">
            <v>21.085604363863865</v>
          </cell>
          <cell r="AQ87">
            <v>12.402060223074583</v>
          </cell>
          <cell r="AR87">
            <v>61.303903684786576</v>
          </cell>
          <cell r="AS87">
            <v>13.411401908762828</v>
          </cell>
          <cell r="AT87">
            <v>65.721060120072934</v>
          </cell>
          <cell r="AU87">
            <v>188.21879243255759</v>
          </cell>
          <cell r="AV87">
            <v>0.34917374227455028</v>
          </cell>
          <cell r="AW87">
            <v>0.69550612413742041</v>
          </cell>
          <cell r="AX87">
            <v>43.824927898671447</v>
          </cell>
          <cell r="BF87">
            <v>185.995</v>
          </cell>
          <cell r="BG87">
            <v>417.95361111058878</v>
          </cell>
          <cell r="BH87">
            <v>2089.2380555528584</v>
          </cell>
          <cell r="BI87">
            <v>0</v>
          </cell>
          <cell r="BJ87">
            <v>2693.1866666634473</v>
          </cell>
          <cell r="BK87">
            <v>892.75888888836539</v>
          </cell>
          <cell r="BL87">
            <v>781.75888888888892</v>
          </cell>
          <cell r="BM87">
            <v>784.4513888884519</v>
          </cell>
          <cell r="BN87">
            <v>675.88499999999999</v>
          </cell>
          <cell r="BO87">
            <v>21.11472222222222</v>
          </cell>
          <cell r="BP87">
            <v>17.43888888888889</v>
          </cell>
          <cell r="BQ87">
            <v>16.110277777777778</v>
          </cell>
          <cell r="BR87">
            <v>15.419722222222223</v>
          </cell>
          <cell r="BS87">
            <v>12.380555555469151</v>
          </cell>
          <cell r="BT87">
            <v>14.400555555555556</v>
          </cell>
          <cell r="BU87">
            <v>58.701944444444443</v>
          </cell>
          <cell r="BV87">
            <v>58.61472222222222</v>
          </cell>
          <cell r="BW87">
            <v>247.21583333292745</v>
          </cell>
          <cell r="BX87">
            <v>92.560555555419484</v>
          </cell>
          <cell r="BY87">
            <v>154.65527777750796</v>
          </cell>
          <cell r="BZ87">
            <v>169.50666666666666</v>
          </cell>
          <cell r="CA87">
            <v>221.01166666649851</v>
          </cell>
          <cell r="CB87">
            <v>0</v>
          </cell>
          <cell r="CC87">
            <v>0</v>
          </cell>
          <cell r="CD87">
            <v>248.07249999913753</v>
          </cell>
          <cell r="CE87">
            <v>201.88055555555559</v>
          </cell>
          <cell r="CF87">
            <v>228.8430555547373</v>
          </cell>
          <cell r="CG87">
            <v>188.88555555555556</v>
          </cell>
          <cell r="CH87">
            <v>0.71750000000000003</v>
          </cell>
          <cell r="CI87">
            <v>0.3372222222222222</v>
          </cell>
          <cell r="CJ87">
            <v>2.0261111110880865</v>
          </cell>
          <cell r="CK87">
            <v>1.8797222222222221</v>
          </cell>
          <cell r="CL87">
            <v>16.485833333312119</v>
          </cell>
          <cell r="CM87">
            <v>10.778055555555556</v>
          </cell>
          <cell r="CN87">
            <v>0</v>
          </cell>
          <cell r="CO87">
            <v>1609.058888886929</v>
          </cell>
          <cell r="CP87">
            <v>362.65277777777777</v>
          </cell>
          <cell r="CQ87">
            <v>23.26861111111111</v>
          </cell>
          <cell r="CR87">
            <v>43.453611111111115</v>
          </cell>
          <cell r="CS87">
            <v>31.607222222222219</v>
          </cell>
          <cell r="CT87">
            <v>0</v>
          </cell>
          <cell r="CU87">
            <v>69.99777777777777</v>
          </cell>
          <cell r="CV87">
            <v>61.749999999981114</v>
          </cell>
          <cell r="CW87">
            <v>40.578333333257532</v>
          </cell>
          <cell r="CX87">
            <v>93.635555555555555</v>
          </cell>
          <cell r="CY87">
            <v>17.986111111111111</v>
          </cell>
          <cell r="CZ87">
            <v>14.486388888980729</v>
          </cell>
          <cell r="DA87">
            <v>6.4833333333333334</v>
          </cell>
          <cell r="DB87">
            <v>3.9305555555555554</v>
          </cell>
          <cell r="DC87">
            <v>8.6994444444444454</v>
          </cell>
          <cell r="DD87">
            <v>13.096666666666666</v>
          </cell>
          <cell r="DE87">
            <v>2.8972222222222221</v>
          </cell>
          <cell r="DF87">
            <v>0.48888888888888887</v>
          </cell>
          <cell r="DG87">
            <v>0</v>
          </cell>
          <cell r="DH87">
            <v>28.185555555670938</v>
          </cell>
          <cell r="DI87">
            <v>35.581666666666663</v>
          </cell>
          <cell r="DJ87">
            <v>14.175833333333333</v>
          </cell>
          <cell r="DK87">
            <v>24.384722222222223</v>
          </cell>
          <cell r="DL87">
            <v>0</v>
          </cell>
          <cell r="DM87">
            <v>0</v>
          </cell>
          <cell r="DN87">
            <v>264.03194444465163</v>
          </cell>
          <cell r="DO87">
            <v>897.34027777789038</v>
          </cell>
          <cell r="DP87">
            <v>2506.3991666648194</v>
          </cell>
          <cell r="DQ87">
            <v>109.94134888875828</v>
          </cell>
          <cell r="DR87">
            <v>4.2999999999999983E-2</v>
          </cell>
          <cell r="DS87">
            <v>2666.7169044412776</v>
          </cell>
          <cell r="DT87">
            <v>139.89333333333332</v>
          </cell>
          <cell r="DU87">
            <v>50.376388887699626</v>
          </cell>
          <cell r="DV87">
            <v>149.94</v>
          </cell>
          <cell r="DW87">
            <v>5.622644074077858E-2</v>
          </cell>
          <cell r="DX87">
            <v>6179.3012699999999</v>
          </cell>
          <cell r="DY87">
            <v>0</v>
          </cell>
          <cell r="DZ87">
            <v>0</v>
          </cell>
          <cell r="EA87">
            <v>0.33649626485789214</v>
          </cell>
          <cell r="EB87">
            <v>43.311999999999998</v>
          </cell>
          <cell r="EC87">
            <v>116868.6760633073</v>
          </cell>
          <cell r="ED87">
            <v>0</v>
          </cell>
          <cell r="EE87">
            <v>311</v>
          </cell>
          <cell r="EF87">
            <v>9.7189174702957484</v>
          </cell>
          <cell r="EG87">
            <v>12.791666666653731</v>
          </cell>
          <cell r="EH87">
            <v>14.85342019545476</v>
          </cell>
          <cell r="EI87">
            <v>13.22740597333078</v>
          </cell>
          <cell r="EJ87">
            <v>12.543554006968641</v>
          </cell>
          <cell r="EK87">
            <v>24.677817384431794</v>
          </cell>
          <cell r="EL87">
            <v>14.618611939562864</v>
          </cell>
          <cell r="EM87">
            <v>273.73829680845563</v>
          </cell>
          <cell r="EN87">
            <v>582.20327575008071</v>
          </cell>
          <cell r="EO87">
            <v>159.97766494579491</v>
          </cell>
          <cell r="EP87">
            <v>2418.8330406991818</v>
          </cell>
          <cell r="EQ87">
            <v>-543.12346360254412</v>
          </cell>
          <cell r="ER87">
            <v>809.56770118808049</v>
          </cell>
          <cell r="ES87">
            <v>239.77552068281051</v>
          </cell>
          <cell r="ET87">
            <v>-7.1462646165781574E-2</v>
          </cell>
          <cell r="EU87">
            <v>-48.129174949327329</v>
          </cell>
          <cell r="EV87">
            <v>19.560833333113955</v>
          </cell>
          <cell r="EW87">
            <v>4.8583333333990435</v>
          </cell>
        </row>
        <row r="88">
          <cell r="A88">
            <v>42216</v>
          </cell>
          <cell r="B88">
            <v>5</v>
          </cell>
          <cell r="C88" t="str">
            <v>Fri</v>
          </cell>
          <cell r="D88">
            <v>152590</v>
          </cell>
          <cell r="E88">
            <v>2988</v>
          </cell>
          <cell r="F88">
            <v>6952</v>
          </cell>
          <cell r="G88">
            <v>9878</v>
          </cell>
          <cell r="H88">
            <v>7544</v>
          </cell>
          <cell r="I88">
            <v>11591</v>
          </cell>
          <cell r="J88">
            <v>536</v>
          </cell>
          <cell r="K88">
            <v>192079</v>
          </cell>
          <cell r="L88">
            <v>86</v>
          </cell>
          <cell r="M88">
            <v>192165</v>
          </cell>
          <cell r="N88">
            <v>1722</v>
          </cell>
          <cell r="O88">
            <v>2765</v>
          </cell>
          <cell r="P88">
            <v>150977</v>
          </cell>
          <cell r="Q88">
            <v>2760</v>
          </cell>
          <cell r="R88">
            <v>51</v>
          </cell>
          <cell r="S88">
            <v>240</v>
          </cell>
          <cell r="T88">
            <v>7</v>
          </cell>
          <cell r="U88">
            <v>2625</v>
          </cell>
          <cell r="V88">
            <v>16669</v>
          </cell>
          <cell r="W88">
            <v>2811</v>
          </cell>
          <cell r="X88">
            <v>3306</v>
          </cell>
          <cell r="Y88">
            <v>4</v>
          </cell>
          <cell r="Z88">
            <v>18</v>
          </cell>
          <cell r="AA88">
            <v>235</v>
          </cell>
          <cell r="AB88">
            <v>3563</v>
          </cell>
          <cell r="AC88">
            <v>57</v>
          </cell>
          <cell r="AD88">
            <v>2688</v>
          </cell>
          <cell r="AE88">
            <v>198</v>
          </cell>
          <cell r="AF88">
            <v>0</v>
          </cell>
          <cell r="AG88">
            <v>0</v>
          </cell>
          <cell r="AH88">
            <v>0.86041579389767631</v>
          </cell>
          <cell r="AI88">
            <v>0.9090096498878395</v>
          </cell>
          <cell r="AJ88">
            <v>0.99103493874916049</v>
          </cell>
          <cell r="AK88">
            <v>167.33734746705068</v>
          </cell>
          <cell r="AL88">
            <v>166.48558295027161</v>
          </cell>
          <cell r="AM88">
            <v>6.3135480713664691E-2</v>
          </cell>
          <cell r="AN88">
            <v>13.94705611193142</v>
          </cell>
          <cell r="AO88">
            <v>40.392645405839041</v>
          </cell>
          <cell r="AP88">
            <v>20.709314569027473</v>
          </cell>
          <cell r="AQ88">
            <v>11.671474227748091</v>
          </cell>
          <cell r="AR88">
            <v>68.331198861615078</v>
          </cell>
          <cell r="AS88">
            <v>13.708972372140895</v>
          </cell>
          <cell r="AT88">
            <v>74.355639811639307</v>
          </cell>
          <cell r="AU88">
            <v>186.89222170268721</v>
          </cell>
          <cell r="AV88">
            <v>0.39785304671441118</v>
          </cell>
          <cell r="AW88">
            <v>0.85608528357078495</v>
          </cell>
          <cell r="AX88">
            <v>61.030459245670556</v>
          </cell>
          <cell r="BF88">
            <v>163.97527777777776</v>
          </cell>
          <cell r="BG88">
            <v>618.38944444477147</v>
          </cell>
          <cell r="BH88">
            <v>1827.819166666492</v>
          </cell>
          <cell r="BI88">
            <v>108.14861111137937</v>
          </cell>
          <cell r="BJ88">
            <v>2718.3325000004206</v>
          </cell>
          <cell r="BK88">
            <v>1027.7527777777934</v>
          </cell>
          <cell r="BL88">
            <v>884.29472222222228</v>
          </cell>
          <cell r="BM88">
            <v>911.87055555571965</v>
          </cell>
          <cell r="BN88">
            <v>782.63277777777785</v>
          </cell>
          <cell r="BO88">
            <v>17.947500000000002</v>
          </cell>
          <cell r="BP88">
            <v>15.310833333333333</v>
          </cell>
          <cell r="BQ88">
            <v>26.230555555555554</v>
          </cell>
          <cell r="BR88">
            <v>22.123055555555556</v>
          </cell>
          <cell r="BS88">
            <v>16.971666666551027</v>
          </cell>
          <cell r="BT88">
            <v>17.955833333333334</v>
          </cell>
          <cell r="BU88">
            <v>54.732499999967402</v>
          </cell>
          <cell r="BV88">
            <v>46.272222222222226</v>
          </cell>
          <cell r="BW88">
            <v>198.24972222163782</v>
          </cell>
          <cell r="BX88">
            <v>68.453055555512094</v>
          </cell>
          <cell r="BY88">
            <v>129.79666666612573</v>
          </cell>
          <cell r="BZ88">
            <v>136.02694444444444</v>
          </cell>
          <cell r="CA88">
            <v>240.84361111101541</v>
          </cell>
          <cell r="CB88">
            <v>0</v>
          </cell>
          <cell r="CC88">
            <v>0</v>
          </cell>
          <cell r="CD88">
            <v>259.90277777790686</v>
          </cell>
          <cell r="CE88">
            <v>218.21361111111116</v>
          </cell>
          <cell r="CF88">
            <v>240.33277777803107</v>
          </cell>
          <cell r="CG88">
            <v>206.2186111111111</v>
          </cell>
          <cell r="CH88">
            <v>0.19166666666666668</v>
          </cell>
          <cell r="CI88">
            <v>0.14249999999999999</v>
          </cell>
          <cell r="CJ88">
            <v>1.2266666666666668</v>
          </cell>
          <cell r="CK88">
            <v>1.0383333333333333</v>
          </cell>
          <cell r="CL88">
            <v>18.151666666542489</v>
          </cell>
          <cell r="CM88">
            <v>10.814166666666667</v>
          </cell>
          <cell r="CN88">
            <v>0</v>
          </cell>
          <cell r="CO88">
            <v>1726.7488888883536</v>
          </cell>
          <cell r="CP88">
            <v>344.19027777777779</v>
          </cell>
          <cell r="CQ88">
            <v>1.0933333333333333</v>
          </cell>
          <cell r="CR88">
            <v>25.84277777777778</v>
          </cell>
          <cell r="CS88">
            <v>33.515833333333333</v>
          </cell>
          <cell r="CT88">
            <v>0</v>
          </cell>
          <cell r="CU88">
            <v>62.259722222222223</v>
          </cell>
          <cell r="CV88">
            <v>36.99</v>
          </cell>
          <cell r="CW88">
            <v>28.49111111111111</v>
          </cell>
          <cell r="CX88">
            <v>99.584722222222226</v>
          </cell>
          <cell r="CY88">
            <v>32.144722222222221</v>
          </cell>
          <cell r="CZ88">
            <v>6.8363888889530466</v>
          </cell>
          <cell r="DA88">
            <v>7.131388888888889</v>
          </cell>
          <cell r="DB88">
            <v>5.8794444444444443</v>
          </cell>
          <cell r="DC88">
            <v>9.775555555555556</v>
          </cell>
          <cell r="DD88">
            <v>12.291666666666666</v>
          </cell>
          <cell r="DE88">
            <v>12.039722222222222</v>
          </cell>
          <cell r="DF88">
            <v>0</v>
          </cell>
          <cell r="DG88">
            <v>0</v>
          </cell>
          <cell r="DH88">
            <v>21.537222222132712</v>
          </cell>
          <cell r="DI88">
            <v>33.412222222222226</v>
          </cell>
          <cell r="DJ88">
            <v>7.8661111110236703</v>
          </cell>
          <cell r="DK88">
            <v>23.635277777777777</v>
          </cell>
          <cell r="DL88">
            <v>0</v>
          </cell>
          <cell r="DM88">
            <v>0</v>
          </cell>
          <cell r="DN88">
            <v>272.13444444433162</v>
          </cell>
          <cell r="DO88">
            <v>804.51749999988738</v>
          </cell>
          <cell r="DP88">
            <v>2531.2663888882407</v>
          </cell>
          <cell r="DQ88">
            <v>111.07963055557099</v>
          </cell>
          <cell r="DR88">
            <v>4.3000000000000003E-2</v>
          </cell>
          <cell r="DS88">
            <v>2694.326852778152</v>
          </cell>
          <cell r="DT88">
            <v>143.34666666666666</v>
          </cell>
          <cell r="DU88">
            <v>51.980833334340154</v>
          </cell>
          <cell r="DV88">
            <v>158.69999999999999</v>
          </cell>
          <cell r="DW88">
            <v>5.8901539668939039E-2</v>
          </cell>
          <cell r="DX88">
            <v>9239.1862800000017</v>
          </cell>
          <cell r="DY88">
            <v>0</v>
          </cell>
          <cell r="DZ88">
            <v>0</v>
          </cell>
          <cell r="EA88">
            <v>0.29859684587649044</v>
          </cell>
          <cell r="EB88">
            <v>58.731599999999993</v>
          </cell>
          <cell r="EC88">
            <v>164436.00518299281</v>
          </cell>
          <cell r="ED88">
            <v>6043.6688347372137</v>
          </cell>
          <cell r="EE88">
            <v>322</v>
          </cell>
          <cell r="EF88">
            <v>9.6858695654049978</v>
          </cell>
          <cell r="EG88">
            <v>22.63027777793636</v>
          </cell>
          <cell r="EH88">
            <v>8.7493402397845195</v>
          </cell>
          <cell r="EI88">
            <v>13.755926389089499</v>
          </cell>
          <cell r="EJ88">
            <v>20.869565217391305</v>
          </cell>
          <cell r="EK88">
            <v>14.67391304347826</v>
          </cell>
          <cell r="EL88">
            <v>12.946469562112258</v>
          </cell>
          <cell r="EM88">
            <v>265.0344170284867</v>
          </cell>
          <cell r="EN88">
            <v>582.0288716527923</v>
          </cell>
          <cell r="EO88">
            <v>137.83401087113677</v>
          </cell>
          <cell r="EP88">
            <v>4435.3453364124762</v>
          </cell>
          <cell r="EQ88">
            <v>703.60167947094919</v>
          </cell>
          <cell r="ER88">
            <v>1989.6051437718686</v>
          </cell>
          <cell r="ES88">
            <v>-153.44799964467512</v>
          </cell>
          <cell r="ET88">
            <v>0.60621094875583492</v>
          </cell>
          <cell r="EU88">
            <v>492.97010435086611</v>
          </cell>
          <cell r="EV88">
            <v>20.129722222165309</v>
          </cell>
          <cell r="EW88">
            <v>7.4494444444108137</v>
          </cell>
        </row>
        <row r="89">
          <cell r="A89">
            <v>42218</v>
          </cell>
          <cell r="B89">
            <v>5</v>
          </cell>
          <cell r="C89" t="str">
            <v>Sun</v>
          </cell>
          <cell r="D89">
            <v>48463</v>
          </cell>
          <cell r="E89">
            <v>2202</v>
          </cell>
          <cell r="F89">
            <v>15</v>
          </cell>
          <cell r="G89">
            <v>3462</v>
          </cell>
          <cell r="H89">
            <v>4644</v>
          </cell>
          <cell r="I89">
            <v>1827</v>
          </cell>
          <cell r="J89">
            <v>98</v>
          </cell>
          <cell r="K89">
            <v>60711</v>
          </cell>
          <cell r="L89">
            <v>87</v>
          </cell>
          <cell r="M89">
            <v>60798</v>
          </cell>
          <cell r="N89">
            <v>358</v>
          </cell>
          <cell r="O89">
            <v>694</v>
          </cell>
          <cell r="P89">
            <v>24394</v>
          </cell>
          <cell r="Q89">
            <v>1604</v>
          </cell>
          <cell r="R89">
            <v>66</v>
          </cell>
          <cell r="S89">
            <v>29</v>
          </cell>
          <cell r="T89">
            <v>15</v>
          </cell>
          <cell r="U89">
            <v>1548</v>
          </cell>
          <cell r="V89">
            <v>10559</v>
          </cell>
          <cell r="W89">
            <v>1670</v>
          </cell>
          <cell r="X89">
            <v>1258</v>
          </cell>
          <cell r="Y89">
            <v>0</v>
          </cell>
          <cell r="Z89">
            <v>15</v>
          </cell>
          <cell r="AA89">
            <v>46</v>
          </cell>
          <cell r="AB89">
            <v>1319</v>
          </cell>
          <cell r="AC89">
            <v>16</v>
          </cell>
          <cell r="AD89">
            <v>671</v>
          </cell>
          <cell r="AE89">
            <v>173</v>
          </cell>
          <cell r="AF89">
            <v>0</v>
          </cell>
          <cell r="AG89">
            <v>0</v>
          </cell>
          <cell r="AH89">
            <v>0.92265169162319915</v>
          </cell>
          <cell r="AI89">
            <v>0.94125503430016411</v>
          </cell>
          <cell r="AJ89">
            <v>0.99410321029138049</v>
          </cell>
          <cell r="AK89">
            <v>187.88842150160008</v>
          </cell>
          <cell r="AL89">
            <v>177.7359252039347</v>
          </cell>
          <cell r="AM89">
            <v>3.1707598293554712E-2</v>
          </cell>
          <cell r="AN89">
            <v>15.24939573725306</v>
          </cell>
          <cell r="AO89">
            <v>37.78584392014519</v>
          </cell>
          <cell r="AP89">
            <v>24.720618936652428</v>
          </cell>
          <cell r="AQ89">
            <v>14.536064527332803</v>
          </cell>
          <cell r="AR89">
            <v>36.353892215568862</v>
          </cell>
          <cell r="AS89">
            <v>14.077675659676322</v>
          </cell>
          <cell r="AT89">
            <v>78.499484774358606</v>
          </cell>
          <cell r="AU89">
            <v>195.43827488935878</v>
          </cell>
          <cell r="AV89">
            <v>0.40165870691807232</v>
          </cell>
          <cell r="AW89">
            <v>0.63657406165806807</v>
          </cell>
          <cell r="AX89">
            <v>47.910580882913834</v>
          </cell>
          <cell r="BF89">
            <v>18</v>
          </cell>
          <cell r="BG89">
            <v>87.243888889044626</v>
          </cell>
          <cell r="BH89">
            <v>670.45694444414596</v>
          </cell>
          <cell r="BI89">
            <v>18.002777777852806</v>
          </cell>
          <cell r="BJ89">
            <v>793.7036111110433</v>
          </cell>
          <cell r="BK89">
            <v>310.64027777757258</v>
          </cell>
          <cell r="BL89">
            <v>286.61277777777781</v>
          </cell>
          <cell r="BM89">
            <v>257.934999999919</v>
          </cell>
          <cell r="BN89">
            <v>238.01249999999999</v>
          </cell>
          <cell r="BO89">
            <v>12.389166666634329</v>
          </cell>
          <cell r="BP89">
            <v>11.120000000000001</v>
          </cell>
          <cell r="BQ89">
            <v>0.47249999999999998</v>
          </cell>
          <cell r="BR89">
            <v>0.75611111111111107</v>
          </cell>
          <cell r="BS89">
            <v>5.6444444443779584</v>
          </cell>
          <cell r="BT89">
            <v>7.7652777777777784</v>
          </cell>
          <cell r="BU89">
            <v>34.199166666641311</v>
          </cell>
          <cell r="BV89">
            <v>28.95888888888889</v>
          </cell>
          <cell r="BW89">
            <v>45.509999999843487</v>
          </cell>
          <cell r="BX89">
            <v>18.366666666666667</v>
          </cell>
          <cell r="BY89">
            <v>27.14333333317682</v>
          </cell>
          <cell r="BZ89">
            <v>32.042499999999997</v>
          </cell>
          <cell r="CA89">
            <v>114.88666666688397</v>
          </cell>
          <cell r="CB89">
            <v>0</v>
          </cell>
          <cell r="CC89">
            <v>0</v>
          </cell>
          <cell r="CD89">
            <v>93.694444444270346</v>
          </cell>
          <cell r="CE89">
            <v>81.696666666666658</v>
          </cell>
          <cell r="CF89">
            <v>89.602777777603677</v>
          </cell>
          <cell r="CG89">
            <v>78.936111111111103</v>
          </cell>
          <cell r="CH89">
            <v>0</v>
          </cell>
          <cell r="CI89">
            <v>0</v>
          </cell>
          <cell r="CJ89">
            <v>0.92</v>
          </cell>
          <cell r="CK89">
            <v>0.80277777777777781</v>
          </cell>
          <cell r="CL89">
            <v>3.1716666666666669</v>
          </cell>
          <cell r="CM89">
            <v>1.9577777777777778</v>
          </cell>
          <cell r="CN89">
            <v>0</v>
          </cell>
          <cell r="CO89">
            <v>564.73138888857034</v>
          </cell>
          <cell r="CP89">
            <v>68.904722222222205</v>
          </cell>
          <cell r="CQ89">
            <v>0</v>
          </cell>
          <cell r="CR89">
            <v>18.80972222222222</v>
          </cell>
          <cell r="CS89">
            <v>10.763055555555555</v>
          </cell>
          <cell r="CT89">
            <v>0</v>
          </cell>
          <cell r="CU89">
            <v>13.896944444444443</v>
          </cell>
          <cell r="CV89">
            <v>7.9252777777777776</v>
          </cell>
          <cell r="CW89">
            <v>10.505833333333333</v>
          </cell>
          <cell r="CX89">
            <v>29.875</v>
          </cell>
          <cell r="CY89">
            <v>0.41666666666666663</v>
          </cell>
          <cell r="CZ89">
            <v>1.6369444444444443</v>
          </cell>
          <cell r="DA89">
            <v>1.1377777777777778</v>
          </cell>
          <cell r="DB89">
            <v>0</v>
          </cell>
          <cell r="DC89">
            <v>3.3644444444444446</v>
          </cell>
          <cell r="DD89">
            <v>0</v>
          </cell>
          <cell r="DE89">
            <v>0.28916666666666668</v>
          </cell>
          <cell r="DF89">
            <v>0.19500000000000001</v>
          </cell>
          <cell r="DG89">
            <v>0</v>
          </cell>
          <cell r="DH89">
            <v>6.1927777777777777</v>
          </cell>
          <cell r="DI89">
            <v>20.558611111177598</v>
          </cell>
          <cell r="DJ89">
            <v>3.056666666733153</v>
          </cell>
          <cell r="DK89">
            <v>0</v>
          </cell>
          <cell r="DL89">
            <v>0</v>
          </cell>
          <cell r="DM89">
            <v>0</v>
          </cell>
          <cell r="DN89">
            <v>66.723055555688532</v>
          </cell>
          <cell r="DO89">
            <v>197.52861111124409</v>
          </cell>
          <cell r="DP89">
            <v>762.25999999981445</v>
          </cell>
          <cell r="DQ89">
            <v>33.255925277776193</v>
          </cell>
          <cell r="DR89">
            <v>4.2999999999999997E-2</v>
          </cell>
          <cell r="DS89">
            <v>806.64953638885049</v>
          </cell>
          <cell r="DT89">
            <v>26.992499999999996</v>
          </cell>
          <cell r="DU89">
            <v>11.13361111125986</v>
          </cell>
          <cell r="DV89">
            <v>35.370000000000005</v>
          </cell>
          <cell r="DW89">
            <v>4.3848038589771994E-2</v>
          </cell>
          <cell r="DX89">
            <v>1526.1306000000002</v>
          </cell>
          <cell r="DY89">
            <v>104.48333333333335</v>
          </cell>
          <cell r="DZ89">
            <v>1880.7000000000003</v>
          </cell>
          <cell r="EA89">
            <v>0.24487537920808297</v>
          </cell>
          <cell r="EB89">
            <v>45.217599999999997</v>
          </cell>
          <cell r="EC89">
            <v>38647.04785732297</v>
          </cell>
          <cell r="ED89">
            <v>806.47400000312541</v>
          </cell>
          <cell r="EE89">
            <v>102</v>
          </cell>
          <cell r="EF89">
            <v>6.5491830066234469</v>
          </cell>
          <cell r="EG89">
            <v>12.869722222471092</v>
          </cell>
          <cell r="EH89">
            <v>13.442403574020776</v>
          </cell>
          <cell r="EI89">
            <v>14.03974331155656</v>
          </cell>
          <cell r="EJ89">
            <v>0</v>
          </cell>
          <cell r="EK89">
            <v>16.304347826086957</v>
          </cell>
          <cell r="EL89">
            <v>14.503415659485023</v>
          </cell>
          <cell r="EM89">
            <v>31.746031746031747</v>
          </cell>
          <cell r="EN89">
            <v>613.34645670013799</v>
          </cell>
          <cell r="EO89">
            <v>135.79278247530718</v>
          </cell>
          <cell r="EP89">
            <v>869.34998641893685</v>
          </cell>
          <cell r="EQ89">
            <v>72.291398426800441</v>
          </cell>
          <cell r="ER89">
            <v>3.5278330642695153</v>
          </cell>
          <cell r="ES89">
            <v>77.497813486272321</v>
          </cell>
          <cell r="ET89">
            <v>-0.10145547448015557</v>
          </cell>
          <cell r="EU89">
            <v>-46.050569344897887</v>
          </cell>
          <cell r="EV89">
            <v>2.0038888888888891</v>
          </cell>
          <cell r="EW89">
            <v>0</v>
          </cell>
        </row>
        <row r="90">
          <cell r="A90">
            <v>42219</v>
          </cell>
          <cell r="B90">
            <v>6</v>
          </cell>
          <cell r="C90" t="str">
            <v>Mon</v>
          </cell>
          <cell r="D90">
            <v>124135</v>
          </cell>
          <cell r="E90">
            <v>3973</v>
          </cell>
          <cell r="F90">
            <v>6387</v>
          </cell>
          <cell r="G90">
            <v>6844</v>
          </cell>
          <cell r="H90">
            <v>4191</v>
          </cell>
          <cell r="I90">
            <v>10754</v>
          </cell>
          <cell r="J90">
            <v>548</v>
          </cell>
          <cell r="K90">
            <v>156832</v>
          </cell>
          <cell r="L90">
            <v>88</v>
          </cell>
          <cell r="M90">
            <v>156920</v>
          </cell>
          <cell r="N90">
            <v>1286</v>
          </cell>
          <cell r="O90">
            <v>2947</v>
          </cell>
          <cell r="P90">
            <v>212361</v>
          </cell>
          <cell r="Q90">
            <v>2013</v>
          </cell>
          <cell r="R90">
            <v>42</v>
          </cell>
          <cell r="S90">
            <v>226</v>
          </cell>
          <cell r="T90">
            <v>10</v>
          </cell>
          <cell r="U90">
            <v>1941</v>
          </cell>
          <cell r="V90">
            <v>11360</v>
          </cell>
          <cell r="W90">
            <v>2055</v>
          </cell>
          <cell r="X90">
            <v>2809</v>
          </cell>
          <cell r="Y90">
            <v>5</v>
          </cell>
          <cell r="Z90">
            <v>15</v>
          </cell>
          <cell r="AA90">
            <v>202</v>
          </cell>
          <cell r="AB90">
            <v>3031</v>
          </cell>
          <cell r="AC90">
            <v>53</v>
          </cell>
          <cell r="AD90">
            <v>2369</v>
          </cell>
          <cell r="AE90">
            <v>128</v>
          </cell>
          <cell r="AF90">
            <v>0</v>
          </cell>
          <cell r="AG90">
            <v>0</v>
          </cell>
          <cell r="AH90">
            <v>0.88956414783927473</v>
          </cell>
          <cell r="AI90">
            <v>0.89556092530965459</v>
          </cell>
          <cell r="AJ90">
            <v>0.99180014282799434</v>
          </cell>
          <cell r="AK90">
            <v>168.64112655352221</v>
          </cell>
          <cell r="AL90">
            <v>183.87134096957072</v>
          </cell>
          <cell r="AM90">
            <v>7.2064374617425014E-2</v>
          </cell>
          <cell r="AN90">
            <v>14.275603159419855</v>
          </cell>
          <cell r="AO90">
            <v>32.209312563176574</v>
          </cell>
          <cell r="AP90">
            <v>20.610604006365396</v>
          </cell>
          <cell r="AQ90">
            <v>12.569234428641591</v>
          </cell>
          <cell r="AR90">
            <v>76.317274939172748</v>
          </cell>
          <cell r="AS90">
            <v>13.43778209357888</v>
          </cell>
          <cell r="AT90">
            <v>68.301711767235901</v>
          </cell>
          <cell r="AU90">
            <v>192.41990019023658</v>
          </cell>
          <cell r="AV90">
            <v>0.35496178773458037</v>
          </cell>
          <cell r="AW90">
            <v>0.93651554030400519</v>
          </cell>
          <cell r="AX90">
            <v>61.328489452906382</v>
          </cell>
          <cell r="BF90">
            <v>153.995</v>
          </cell>
          <cell r="BG90">
            <v>531.80333333381975</v>
          </cell>
          <cell r="BH90">
            <v>1652.0938888879994</v>
          </cell>
          <cell r="BI90">
            <v>80.149444444578961</v>
          </cell>
          <cell r="BJ90">
            <v>2418.0416666663982</v>
          </cell>
          <cell r="BK90">
            <v>815.05083333349364</v>
          </cell>
          <cell r="BL90">
            <v>725.04</v>
          </cell>
          <cell r="BM90">
            <v>736.08972222207524</v>
          </cell>
          <cell r="BN90">
            <v>644.90277777777783</v>
          </cell>
          <cell r="BO90">
            <v>21.607500000000002</v>
          </cell>
          <cell r="BP90">
            <v>19.373888888888889</v>
          </cell>
          <cell r="BQ90">
            <v>22.352222222216533</v>
          </cell>
          <cell r="BR90">
            <v>20.9725</v>
          </cell>
          <cell r="BS90">
            <v>12.678333333646361</v>
          </cell>
          <cell r="BT90">
            <v>12.363888888888889</v>
          </cell>
          <cell r="BU90">
            <v>22.323055555555555</v>
          </cell>
          <cell r="BV90">
            <v>27.426944444444445</v>
          </cell>
          <cell r="BW90">
            <v>206.43611111138247</v>
          </cell>
          <cell r="BX90">
            <v>91.495277777805455</v>
          </cell>
          <cell r="BY90">
            <v>114.94083333357703</v>
          </cell>
          <cell r="BZ90">
            <v>125.10583333333335</v>
          </cell>
          <cell r="CA90">
            <v>163.49444444422636</v>
          </cell>
          <cell r="CB90">
            <v>0</v>
          </cell>
          <cell r="CC90">
            <v>0</v>
          </cell>
          <cell r="CD90">
            <v>225.55805555504099</v>
          </cell>
          <cell r="CE90">
            <v>179.83166666666668</v>
          </cell>
          <cell r="CF90">
            <v>211.70249999948547</v>
          </cell>
          <cell r="CG90">
            <v>169.26861111111111</v>
          </cell>
          <cell r="CH90">
            <v>0.20583333333333334</v>
          </cell>
          <cell r="CI90">
            <v>0.22277777777777777</v>
          </cell>
          <cell r="CJ90">
            <v>1.3561111111111113</v>
          </cell>
          <cell r="CK90">
            <v>0.93083333333333329</v>
          </cell>
          <cell r="CL90">
            <v>12.293611111111112</v>
          </cell>
          <cell r="CM90">
            <v>9.4094444444444445</v>
          </cell>
          <cell r="CN90">
            <v>0</v>
          </cell>
          <cell r="CO90">
            <v>1410.5394444441436</v>
          </cell>
          <cell r="CP90">
            <v>327.72861111111109</v>
          </cell>
          <cell r="CQ90">
            <v>40.993055555555557</v>
          </cell>
          <cell r="CR90">
            <v>47.027500000000003</v>
          </cell>
          <cell r="CS90">
            <v>28.75</v>
          </cell>
          <cell r="CT90">
            <v>0</v>
          </cell>
          <cell r="CU90">
            <v>62.605833333333337</v>
          </cell>
          <cell r="CV90">
            <v>59.56</v>
          </cell>
          <cell r="CW90">
            <v>41.849166666666669</v>
          </cell>
          <cell r="CX90">
            <v>80.713333333333324</v>
          </cell>
          <cell r="CY90">
            <v>16.916666666666668</v>
          </cell>
          <cell r="CZ90">
            <v>8.7525000000103468</v>
          </cell>
          <cell r="DA90">
            <v>7.2094444444444443</v>
          </cell>
          <cell r="DB90">
            <v>4.63</v>
          </cell>
          <cell r="DC90">
            <v>4.9241666666666664</v>
          </cell>
          <cell r="DD90">
            <v>3.5094444444444446</v>
          </cell>
          <cell r="DE90">
            <v>13.158888888888889</v>
          </cell>
          <cell r="DF90">
            <v>0.6694444444444444</v>
          </cell>
          <cell r="DG90">
            <v>0</v>
          </cell>
          <cell r="DH90">
            <v>28.510277777777777</v>
          </cell>
          <cell r="DI90">
            <v>42.345833333333331</v>
          </cell>
          <cell r="DJ90">
            <v>16.579166666655802</v>
          </cell>
          <cell r="DK90">
            <v>15.138055555555557</v>
          </cell>
          <cell r="DL90">
            <v>0</v>
          </cell>
          <cell r="DM90">
            <v>0</v>
          </cell>
          <cell r="DN90">
            <v>243.0572222222217</v>
          </cell>
          <cell r="DO90">
            <v>851.57138888888835</v>
          </cell>
          <cell r="DP90">
            <v>2262.1108333330321</v>
          </cell>
          <cell r="DQ90">
            <v>98.735094999990409</v>
          </cell>
          <cell r="DR90">
            <v>4.2999999999999997E-2</v>
          </cell>
          <cell r="DS90">
            <v>2394.9000949997676</v>
          </cell>
          <cell r="DT90">
            <v>121.02138888888888</v>
          </cell>
          <cell r="DU90">
            <v>34.054166666745026</v>
          </cell>
          <cell r="DV90">
            <v>163.15</v>
          </cell>
          <cell r="DW90">
            <v>6.8123927315646898E-2</v>
          </cell>
          <cell r="DX90">
            <v>9389.0611399999998</v>
          </cell>
          <cell r="DY90">
            <v>0</v>
          </cell>
          <cell r="DZ90">
            <v>0</v>
          </cell>
          <cell r="EA90">
            <v>0.3555769990852044</v>
          </cell>
          <cell r="EB90">
            <v>58.731599999999993</v>
          </cell>
          <cell r="EC90">
            <v>146875.60521695775</v>
          </cell>
          <cell r="ED90">
            <v>4545.5668605630726</v>
          </cell>
          <cell r="EE90">
            <v>288</v>
          </cell>
          <cell r="EF90">
            <v>7.0946180555718801</v>
          </cell>
          <cell r="EG90">
            <v>10.861944444139695</v>
          </cell>
          <cell r="EH90">
            <v>11.784262077409112</v>
          </cell>
          <cell r="EI90">
            <v>13.268619879344019</v>
          </cell>
          <cell r="EJ90">
            <v>24.291497975708502</v>
          </cell>
          <cell r="EK90">
            <v>11.061040557148708</v>
          </cell>
          <cell r="EL90">
            <v>16.431299003547462</v>
          </cell>
          <cell r="EM90">
            <v>285.74340110361697</v>
          </cell>
          <cell r="EN90">
            <v>539.81858812917221</v>
          </cell>
          <cell r="EO90">
            <v>187.74311561290645</v>
          </cell>
          <cell r="EP90">
            <v>1699.0485343977737</v>
          </cell>
          <cell r="EQ90">
            <v>-237.53677836305943</v>
          </cell>
          <cell r="ER90">
            <v>495.51716018806871</v>
          </cell>
          <cell r="ES90">
            <v>-25.27475601979441</v>
          </cell>
          <cell r="ET90">
            <v>0.68239473007484597</v>
          </cell>
          <cell r="EU90">
            <v>552.27614213733682</v>
          </cell>
          <cell r="EV90">
            <v>11.781666666716596</v>
          </cell>
          <cell r="EW90">
            <v>2.631388888888889</v>
          </cell>
        </row>
        <row r="91">
          <cell r="A91">
            <v>42220</v>
          </cell>
          <cell r="B91">
            <v>6</v>
          </cell>
          <cell r="C91" t="str">
            <v>Tue</v>
          </cell>
          <cell r="D91">
            <v>118979</v>
          </cell>
          <cell r="E91">
            <v>3963</v>
          </cell>
          <cell r="F91">
            <v>3662</v>
          </cell>
          <cell r="G91">
            <v>6278</v>
          </cell>
          <cell r="H91">
            <v>7068</v>
          </cell>
          <cell r="I91">
            <v>15617</v>
          </cell>
          <cell r="J91">
            <v>1836</v>
          </cell>
          <cell r="K91">
            <v>157403</v>
          </cell>
          <cell r="L91">
            <v>89</v>
          </cell>
          <cell r="M91">
            <v>157492</v>
          </cell>
          <cell r="N91">
            <v>1686</v>
          </cell>
          <cell r="O91">
            <v>3379</v>
          </cell>
          <cell r="P91">
            <v>194322</v>
          </cell>
          <cell r="Q91">
            <v>2642</v>
          </cell>
          <cell r="R91">
            <v>45</v>
          </cell>
          <cell r="S91">
            <v>144</v>
          </cell>
          <cell r="T91">
            <v>12</v>
          </cell>
          <cell r="U91">
            <v>2494</v>
          </cell>
          <cell r="V91">
            <v>13323</v>
          </cell>
          <cell r="W91">
            <v>2687</v>
          </cell>
          <cell r="X91">
            <v>2745</v>
          </cell>
          <cell r="Y91">
            <v>4</v>
          </cell>
          <cell r="Z91">
            <v>37</v>
          </cell>
          <cell r="AA91">
            <v>315</v>
          </cell>
          <cell r="AB91">
            <v>3101</v>
          </cell>
          <cell r="AC91">
            <v>51</v>
          </cell>
          <cell r="AD91">
            <v>3188</v>
          </cell>
          <cell r="AE91">
            <v>197</v>
          </cell>
          <cell r="AF91">
            <v>0</v>
          </cell>
          <cell r="AG91">
            <v>0</v>
          </cell>
          <cell r="AH91">
            <v>0.90763267593846664</v>
          </cell>
          <cell r="AI91">
            <v>0.93895476312455373</v>
          </cell>
          <cell r="AJ91">
            <v>0.98928864125842586</v>
          </cell>
          <cell r="AK91">
            <v>172.55010335089031</v>
          </cell>
          <cell r="AL91">
            <v>169.97033489441429</v>
          </cell>
          <cell r="AM91">
            <v>0.11088098702057775</v>
          </cell>
          <cell r="AN91">
            <v>13.137636080883116</v>
          </cell>
          <cell r="AO91">
            <v>34.350485420475465</v>
          </cell>
          <cell r="AP91">
            <v>20.071564234690563</v>
          </cell>
          <cell r="AQ91">
            <v>12.744999868276736</v>
          </cell>
          <cell r="AR91">
            <v>58.579456643096393</v>
          </cell>
          <cell r="AS91">
            <v>13.897156856488719</v>
          </cell>
          <cell r="AT91">
            <v>66.079221487247082</v>
          </cell>
          <cell r="AU91">
            <v>201.39141671825917</v>
          </cell>
          <cell r="AV91">
            <v>0.32811339511896886</v>
          </cell>
          <cell r="AW91">
            <v>0.72556738093010797</v>
          </cell>
          <cell r="AX91">
            <v>45.968291148995576</v>
          </cell>
          <cell r="BF91">
            <v>185.995</v>
          </cell>
          <cell r="BG91">
            <v>401.65000000007376</v>
          </cell>
          <cell r="BH91">
            <v>1921.7616666658835</v>
          </cell>
          <cell r="BI91">
            <v>0</v>
          </cell>
          <cell r="BJ91">
            <v>2509.4066666659573</v>
          </cell>
          <cell r="BK91">
            <v>781.57749999942791</v>
          </cell>
          <cell r="BL91">
            <v>709.38527777777767</v>
          </cell>
          <cell r="BM91">
            <v>689.53305555575082</v>
          </cell>
          <cell r="BN91">
            <v>615.25805555555553</v>
          </cell>
          <cell r="BO91">
            <v>23.315833333280299</v>
          </cell>
          <cell r="BP91">
            <v>19.183611111111112</v>
          </cell>
          <cell r="BQ91">
            <v>14.951666666703144</v>
          </cell>
          <cell r="BR91">
            <v>13.0275</v>
          </cell>
          <cell r="BS91">
            <v>11.406944443716203</v>
          </cell>
          <cell r="BT91">
            <v>12.136666666666667</v>
          </cell>
          <cell r="BU91">
            <v>42.369999999977495</v>
          </cell>
          <cell r="BV91">
            <v>49.779444444444444</v>
          </cell>
          <cell r="BW91">
            <v>257.19999999976119</v>
          </cell>
          <cell r="BX91">
            <v>98.368333333242006</v>
          </cell>
          <cell r="BY91">
            <v>158.8316666665192</v>
          </cell>
          <cell r="BZ91">
            <v>166.53305555555553</v>
          </cell>
          <cell r="CA91">
            <v>210.82777777723993</v>
          </cell>
          <cell r="CB91">
            <v>0</v>
          </cell>
          <cell r="CC91">
            <v>0</v>
          </cell>
          <cell r="CD91">
            <v>223.13916666718148</v>
          </cell>
          <cell r="CE91">
            <v>192.12027777777777</v>
          </cell>
          <cell r="CF91">
            <v>198.2033333337809</v>
          </cell>
          <cell r="CG91">
            <v>174.82111111111112</v>
          </cell>
          <cell r="CH91">
            <v>0.56249999997361255</v>
          </cell>
          <cell r="CI91">
            <v>0.15416666666666667</v>
          </cell>
          <cell r="CJ91">
            <v>2.1977777777777776</v>
          </cell>
          <cell r="CK91">
            <v>2.1294444444444447</v>
          </cell>
          <cell r="CL91">
            <v>22.175555555649208</v>
          </cell>
          <cell r="CM91">
            <v>15.015555555555556</v>
          </cell>
          <cell r="CN91">
            <v>0</v>
          </cell>
          <cell r="CO91">
            <v>1472.7444444436105</v>
          </cell>
          <cell r="CP91">
            <v>358.98722222222221</v>
          </cell>
          <cell r="CQ91">
            <v>9.0199999999373937</v>
          </cell>
          <cell r="CR91">
            <v>46.511388888888888</v>
          </cell>
          <cell r="CS91">
            <v>33.391666666666666</v>
          </cell>
          <cell r="CT91">
            <v>0</v>
          </cell>
          <cell r="CU91">
            <v>55.752499999999998</v>
          </cell>
          <cell r="CV91">
            <v>71.314166666587766</v>
          </cell>
          <cell r="CW91">
            <v>35.725555555643517</v>
          </cell>
          <cell r="CX91">
            <v>89.949166666666656</v>
          </cell>
          <cell r="CY91">
            <v>15.4</v>
          </cell>
          <cell r="CZ91">
            <v>14.503611111124822</v>
          </cell>
          <cell r="DA91">
            <v>4.8752777777777778</v>
          </cell>
          <cell r="DB91">
            <v>9.3572222221728101</v>
          </cell>
          <cell r="DC91">
            <v>7.3130555555555556</v>
          </cell>
          <cell r="DD91">
            <v>0</v>
          </cell>
          <cell r="DE91">
            <v>5.3858333333333333</v>
          </cell>
          <cell r="DF91">
            <v>0.37833333333333335</v>
          </cell>
          <cell r="DG91">
            <v>0</v>
          </cell>
          <cell r="DH91">
            <v>31.541111111119648</v>
          </cell>
          <cell r="DI91">
            <v>46.097777777777779</v>
          </cell>
          <cell r="DJ91">
            <v>27.762500000114866</v>
          </cell>
          <cell r="DK91">
            <v>9.2219444444444445</v>
          </cell>
          <cell r="DL91">
            <v>0</v>
          </cell>
          <cell r="DM91">
            <v>0</v>
          </cell>
          <cell r="DN91">
            <v>261.78583333342101</v>
          </cell>
          <cell r="DO91">
            <v>872.48833333336745</v>
          </cell>
          <cell r="DP91">
            <v>2345.2327777769779</v>
          </cell>
          <cell r="DQ91">
            <v>102.42749305553258</v>
          </cell>
          <cell r="DR91">
            <v>4.3000000000000003E-2</v>
          </cell>
          <cell r="DS91">
            <v>2484.4622152772204</v>
          </cell>
          <cell r="DT91">
            <v>129.01583333333332</v>
          </cell>
          <cell r="DU91">
            <v>36.801944444709861</v>
          </cell>
          <cell r="DV91">
            <v>227.75</v>
          </cell>
          <cell r="DW91">
            <v>9.1669737860991085E-2</v>
          </cell>
          <cell r="DX91">
            <v>9438.1999099999994</v>
          </cell>
          <cell r="DY91">
            <v>0.94999999999999929</v>
          </cell>
          <cell r="DZ91">
            <v>17.099999999999987</v>
          </cell>
          <cell r="EA91">
            <v>0.35117794425221871</v>
          </cell>
          <cell r="EB91">
            <v>44.084400000000002</v>
          </cell>
          <cell r="EC91">
            <v>114206.48246054178</v>
          </cell>
          <cell r="ED91">
            <v>0</v>
          </cell>
          <cell r="EE91">
            <v>285</v>
          </cell>
          <cell r="EF91">
            <v>7.7477777778336545</v>
          </cell>
          <cell r="EG91">
            <v>15.50444444377001</v>
          </cell>
          <cell r="EH91">
            <v>12.706034112635262</v>
          </cell>
          <cell r="EI91">
            <v>13.849413901517641</v>
          </cell>
          <cell r="EJ91">
            <v>7.1111111114447008</v>
          </cell>
          <cell r="EK91">
            <v>16.835187057633973</v>
          </cell>
          <cell r="EL91">
            <v>14.204830143240942</v>
          </cell>
          <cell r="EM91">
            <v>244.92252814565148</v>
          </cell>
          <cell r="EN91">
            <v>550.36649218173329</v>
          </cell>
          <cell r="EO91">
            <v>166.81614349784647</v>
          </cell>
          <cell r="EP91">
            <v>-90.657629418794698</v>
          </cell>
          <cell r="EQ91">
            <v>900.06117693943315</v>
          </cell>
          <cell r="ER91">
            <v>347.53522873672478</v>
          </cell>
          <cell r="ES91">
            <v>-274.97738799751022</v>
          </cell>
          <cell r="ET91">
            <v>-3.9215737011778051E-2</v>
          </cell>
          <cell r="EU91">
            <v>-28.550784324708083</v>
          </cell>
          <cell r="EV91">
            <v>25.811388889001165</v>
          </cell>
          <cell r="EW91">
            <v>10.477222222222222</v>
          </cell>
        </row>
        <row r="92">
          <cell r="A92">
            <v>42221</v>
          </cell>
          <cell r="B92">
            <v>6</v>
          </cell>
          <cell r="C92" t="str">
            <v>Wed</v>
          </cell>
          <cell r="D92">
            <v>113643</v>
          </cell>
          <cell r="E92">
            <v>3235</v>
          </cell>
          <cell r="F92">
            <v>3158</v>
          </cell>
          <cell r="G92">
            <v>7074</v>
          </cell>
          <cell r="H92">
            <v>6515</v>
          </cell>
          <cell r="I92">
            <v>9150</v>
          </cell>
          <cell r="J92">
            <v>1461</v>
          </cell>
          <cell r="K92">
            <v>144236</v>
          </cell>
          <cell r="L92">
            <v>90</v>
          </cell>
          <cell r="M92">
            <v>144326</v>
          </cell>
          <cell r="N92">
            <v>871</v>
          </cell>
          <cell r="O92">
            <v>3281</v>
          </cell>
          <cell r="P92">
            <v>190066</v>
          </cell>
          <cell r="Q92">
            <v>2379</v>
          </cell>
          <cell r="R92">
            <v>9</v>
          </cell>
          <cell r="S92">
            <v>126</v>
          </cell>
          <cell r="T92">
            <v>15</v>
          </cell>
          <cell r="U92">
            <v>2184</v>
          </cell>
          <cell r="V92">
            <v>14066</v>
          </cell>
          <cell r="W92">
            <v>2388</v>
          </cell>
          <cell r="X92">
            <v>2691</v>
          </cell>
          <cell r="Y92">
            <v>9</v>
          </cell>
          <cell r="Z92">
            <v>9</v>
          </cell>
          <cell r="AA92">
            <v>225</v>
          </cell>
          <cell r="AB92">
            <v>2934</v>
          </cell>
          <cell r="AC92">
            <v>69</v>
          </cell>
          <cell r="AD92">
            <v>2825</v>
          </cell>
          <cell r="AE92">
            <v>221</v>
          </cell>
          <cell r="AF92">
            <v>0</v>
          </cell>
          <cell r="AG92">
            <v>0</v>
          </cell>
          <cell r="AH92">
            <v>0.88981448323413981</v>
          </cell>
          <cell r="AI92">
            <v>0.93215744934274603</v>
          </cell>
          <cell r="AJ92">
            <v>0.9939612856707063</v>
          </cell>
          <cell r="AK92">
            <v>169.65060124044848</v>
          </cell>
          <cell r="AL92">
            <v>153.28121298263039</v>
          </cell>
          <cell r="AM92">
            <v>7.3566931972600461E-2</v>
          </cell>
          <cell r="AN92">
            <v>13.97714968667654</v>
          </cell>
          <cell r="AO92">
            <v>33.158533024906234</v>
          </cell>
          <cell r="AP92">
            <v>20.803970142021964</v>
          </cell>
          <cell r="AQ92">
            <v>11.469097953226276</v>
          </cell>
          <cell r="AR92">
            <v>60.400335008375208</v>
          </cell>
          <cell r="AS92">
            <v>13.972445085272108</v>
          </cell>
          <cell r="AT92">
            <v>60.489865187552248</v>
          </cell>
          <cell r="AU92">
            <v>188.97031207685745</v>
          </cell>
          <cell r="AV92">
            <v>0.32010247812338893</v>
          </cell>
          <cell r="AW92">
            <v>0.75294545924289102</v>
          </cell>
          <cell r="AX92">
            <v>43.667851700078707</v>
          </cell>
          <cell r="BF92">
            <v>209.995</v>
          </cell>
          <cell r="BG92">
            <v>423.3874999997139</v>
          </cell>
          <cell r="BH92">
            <v>-9118017.8422222212</v>
          </cell>
          <cell r="BI92">
            <v>0</v>
          </cell>
          <cell r="BJ92">
            <v>-9117384.459722219</v>
          </cell>
          <cell r="BK92">
            <v>763.27333333363367</v>
          </cell>
          <cell r="BL92">
            <v>679.17166666666662</v>
          </cell>
          <cell r="BM92">
            <v>669.86500000039484</v>
          </cell>
          <cell r="BN92">
            <v>590.84944444444443</v>
          </cell>
          <cell r="BO92">
            <v>21.105000000010346</v>
          </cell>
          <cell r="BP92">
            <v>18.322222222222223</v>
          </cell>
          <cell r="BQ92">
            <v>15.262777777789937</v>
          </cell>
          <cell r="BR92">
            <v>12.1775</v>
          </cell>
          <cell r="BS92">
            <v>12.803333333220799</v>
          </cell>
          <cell r="BT92">
            <v>13.262777777777778</v>
          </cell>
          <cell r="BU92">
            <v>44.237222222217824</v>
          </cell>
          <cell r="BV92">
            <v>44.55972222222222</v>
          </cell>
          <cell r="BW92">
            <v>234.74027777834795</v>
          </cell>
          <cell r="BX92">
            <v>98.948888888888888</v>
          </cell>
          <cell r="BY92">
            <v>135.79138888945909</v>
          </cell>
          <cell r="BZ92">
            <v>146.18166666666667</v>
          </cell>
          <cell r="CA92">
            <v>208.21166666627445</v>
          </cell>
          <cell r="CB92">
            <v>0</v>
          </cell>
          <cell r="CC92">
            <v>0</v>
          </cell>
          <cell r="CD92">
            <v>209.98472222250007</v>
          </cell>
          <cell r="CE92">
            <v>176.13611111111112</v>
          </cell>
          <cell r="CF92">
            <v>194.80027777810088</v>
          </cell>
          <cell r="CG92">
            <v>165.08694444444444</v>
          </cell>
          <cell r="CH92">
            <v>0.35666666666666669</v>
          </cell>
          <cell r="CI92">
            <v>0.315</v>
          </cell>
          <cell r="CJ92">
            <v>1</v>
          </cell>
          <cell r="CK92">
            <v>0.71333333333333337</v>
          </cell>
          <cell r="CL92">
            <v>13.827777777732505</v>
          </cell>
          <cell r="CM92">
            <v>10.020833333333334</v>
          </cell>
          <cell r="CN92">
            <v>0</v>
          </cell>
          <cell r="CO92">
            <v>1416.2100000007561</v>
          </cell>
          <cell r="CP92">
            <v>394.56444444444446</v>
          </cell>
          <cell r="CQ92">
            <v>30.853611111126373</v>
          </cell>
          <cell r="CR92">
            <v>50.223055555555554</v>
          </cell>
          <cell r="CS92">
            <v>43.935277777777785</v>
          </cell>
          <cell r="CT92">
            <v>0</v>
          </cell>
          <cell r="CU92">
            <v>54.873888888888885</v>
          </cell>
          <cell r="CV92">
            <v>60.633611111111108</v>
          </cell>
          <cell r="CW92">
            <v>43.412222222342002</v>
          </cell>
          <cell r="CX92">
            <v>81.264722222222233</v>
          </cell>
          <cell r="CY92">
            <v>19.95</v>
          </cell>
          <cell r="CZ92">
            <v>8.4100000001205544</v>
          </cell>
          <cell r="DA92">
            <v>6.2161111111111111</v>
          </cell>
          <cell r="DB92">
            <v>3.9683333333333337</v>
          </cell>
          <cell r="DC92">
            <v>1.45</v>
          </cell>
          <cell r="DD92">
            <v>8.4594444444149524</v>
          </cell>
          <cell r="DE92">
            <v>20.538888888839736</v>
          </cell>
          <cell r="DF92">
            <v>0.63500000000000001</v>
          </cell>
          <cell r="DG92">
            <v>0</v>
          </cell>
          <cell r="DH92">
            <v>35.884166666666665</v>
          </cell>
          <cell r="DI92">
            <v>43.314722222222223</v>
          </cell>
          <cell r="DJ92">
            <v>7.2005555555555558</v>
          </cell>
          <cell r="DK92">
            <v>9.0452777777777786</v>
          </cell>
          <cell r="DL92">
            <v>0</v>
          </cell>
          <cell r="DM92">
            <v>0</v>
          </cell>
          <cell r="DN92">
            <v>246.33722222226413</v>
          </cell>
          <cell r="DO92">
            <v>924.83333333351027</v>
          </cell>
          <cell r="DP92">
            <v>2341.0433333342662</v>
          </cell>
          <cell r="DQ92">
            <v>102.53201888894758</v>
          </cell>
          <cell r="DR92">
            <v>4.2999999999999997E-2</v>
          </cell>
          <cell r="DS92">
            <v>2486.9975744458684</v>
          </cell>
          <cell r="DT92">
            <v>117.16916666666667</v>
          </cell>
          <cell r="DU92">
            <v>43.422222222654469</v>
          </cell>
          <cell r="DV92">
            <v>103.41</v>
          </cell>
          <cell r="DW92">
            <v>4.1580257682012789E-2</v>
          </cell>
          <cell r="DX92">
            <v>4403.2800200000001</v>
          </cell>
          <cell r="DY92">
            <v>0</v>
          </cell>
          <cell r="DZ92">
            <v>0</v>
          </cell>
          <cell r="EA92">
            <v>0.37186740463129475</v>
          </cell>
          <cell r="EB92">
            <v>43.942</v>
          </cell>
          <cell r="EC92">
            <v>108601.84125935764</v>
          </cell>
          <cell r="ED92">
            <v>0</v>
          </cell>
          <cell r="EE92">
            <v>286</v>
          </cell>
          <cell r="EF92">
            <v>9.1095571096477901</v>
          </cell>
          <cell r="EG92">
            <v>17.974999999601081</v>
          </cell>
          <cell r="EH92">
            <v>12.294853964111525</v>
          </cell>
          <cell r="EI92">
            <v>13.814148679322457</v>
          </cell>
          <cell r="EJ92">
            <v>25.233644859813083</v>
          </cell>
          <cell r="EK92">
            <v>9</v>
          </cell>
          <cell r="EL92">
            <v>16.271595018132825</v>
          </cell>
          <cell r="EM92">
            <v>206.90860117189501</v>
          </cell>
          <cell r="EN92">
            <v>552.51236657606171</v>
          </cell>
          <cell r="EO92">
            <v>147.27416579804796</v>
          </cell>
          <cell r="EP92">
            <v>2101.6264514783211</v>
          </cell>
          <cell r="EQ92">
            <v>430.40446720479582</v>
          </cell>
          <cell r="ER92">
            <v>1289.0409840602654</v>
          </cell>
          <cell r="ES92">
            <v>-173.3548186402619</v>
          </cell>
          <cell r="ET92">
            <v>-6.8219997400459365E-3</v>
          </cell>
          <cell r="EU92">
            <v>32.467363426733378</v>
          </cell>
          <cell r="EV92">
            <v>19.53361111115742</v>
          </cell>
          <cell r="EW92">
            <v>4.5572222222222223</v>
          </cell>
        </row>
        <row r="93">
          <cell r="A93">
            <v>42222</v>
          </cell>
          <cell r="B93">
            <v>6</v>
          </cell>
          <cell r="C93" t="str">
            <v>Thu</v>
          </cell>
          <cell r="D93">
            <v>132208</v>
          </cell>
          <cell r="E93">
            <v>3041</v>
          </cell>
          <cell r="F93">
            <v>4259</v>
          </cell>
          <cell r="G93">
            <v>10493</v>
          </cell>
          <cell r="H93">
            <v>8873</v>
          </cell>
          <cell r="I93">
            <v>17841</v>
          </cell>
          <cell r="J93">
            <v>2288</v>
          </cell>
          <cell r="K93">
            <v>179003</v>
          </cell>
          <cell r="L93">
            <v>91</v>
          </cell>
          <cell r="M93">
            <v>179094</v>
          </cell>
          <cell r="N93">
            <v>1471</v>
          </cell>
          <cell r="O93">
            <v>3479</v>
          </cell>
          <cell r="P93">
            <v>181762</v>
          </cell>
          <cell r="Q93">
            <v>2944</v>
          </cell>
          <cell r="R93">
            <v>15</v>
          </cell>
          <cell r="S93">
            <v>136</v>
          </cell>
          <cell r="T93">
            <v>18</v>
          </cell>
          <cell r="U93">
            <v>2700</v>
          </cell>
          <cell r="V93">
            <v>18260</v>
          </cell>
          <cell r="W93">
            <v>2959</v>
          </cell>
          <cell r="X93">
            <v>3216</v>
          </cell>
          <cell r="Y93">
            <v>10</v>
          </cell>
          <cell r="Z93">
            <v>58</v>
          </cell>
          <cell r="AA93">
            <v>386</v>
          </cell>
          <cell r="AB93">
            <v>3670</v>
          </cell>
          <cell r="AC93">
            <v>63</v>
          </cell>
          <cell r="AD93">
            <v>3224</v>
          </cell>
          <cell r="AE93">
            <v>265</v>
          </cell>
          <cell r="AF93">
            <v>0</v>
          </cell>
          <cell r="AG93">
            <v>0</v>
          </cell>
          <cell r="AH93">
            <v>0.88459364589673095</v>
          </cell>
          <cell r="AI93">
            <v>0.93614077605855106</v>
          </cell>
          <cell r="AJ93">
            <v>0.99178226063250341</v>
          </cell>
          <cell r="AK93">
            <v>166.4442392033728</v>
          </cell>
          <cell r="AL93">
            <v>160.39029535864978</v>
          </cell>
          <cell r="AM93">
            <v>0.11245062931906169</v>
          </cell>
          <cell r="AN93">
            <v>14.530444043809133</v>
          </cell>
          <cell r="AO93">
            <v>38.786039453747506</v>
          </cell>
          <cell r="AP93">
            <v>21.531931313925519</v>
          </cell>
          <cell r="AQ93">
            <v>12.853202441183216</v>
          </cell>
          <cell r="AR93">
            <v>60.494423791821561</v>
          </cell>
          <cell r="AS93">
            <v>14.058325237616211</v>
          </cell>
          <cell r="AT93">
            <v>69.427973294194715</v>
          </cell>
          <cell r="AU93">
            <v>198.0561684519009</v>
          </cell>
          <cell r="AV93">
            <v>0.35054688696078512</v>
          </cell>
          <cell r="AW93">
            <v>0.66742195410869953</v>
          </cell>
          <cell r="AX93">
            <v>44.427376419768017</v>
          </cell>
          <cell r="BF93">
            <v>193.995</v>
          </cell>
          <cell r="BG93">
            <v>397.6700000004372</v>
          </cell>
          <cell r="BH93">
            <v>2065.241388887353</v>
          </cell>
          <cell r="BI93">
            <v>44.183333333242281</v>
          </cell>
          <cell r="BJ93">
            <v>2701.0897222210324</v>
          </cell>
          <cell r="BK93">
            <v>903.79916666656072</v>
          </cell>
          <cell r="BL93">
            <v>799.49500000000012</v>
          </cell>
          <cell r="BM93">
            <v>794.30805555522625</v>
          </cell>
          <cell r="BN93">
            <v>697.86888888888893</v>
          </cell>
          <cell r="BO93">
            <v>18.96</v>
          </cell>
          <cell r="BP93">
            <v>14.41388888888889</v>
          </cell>
          <cell r="BQ93">
            <v>16.671388888888888</v>
          </cell>
          <cell r="BR93">
            <v>15.294166666666667</v>
          </cell>
          <cell r="BS93">
            <v>16.462500000223518</v>
          </cell>
          <cell r="BT93">
            <v>18.407777777777778</v>
          </cell>
          <cell r="BU93">
            <v>57.397222222222226</v>
          </cell>
          <cell r="BV93">
            <v>53.51027777777778</v>
          </cell>
          <cell r="BW93">
            <v>239.42833333316258</v>
          </cell>
          <cell r="BX93">
            <v>89.697222222153414</v>
          </cell>
          <cell r="BY93">
            <v>149.7311111110092</v>
          </cell>
          <cell r="BZ93">
            <v>163.95305555555555</v>
          </cell>
          <cell r="CA93">
            <v>230.21500000023389</v>
          </cell>
          <cell r="CB93">
            <v>0</v>
          </cell>
          <cell r="CC93">
            <v>0</v>
          </cell>
          <cell r="CD93">
            <v>261.05527777804497</v>
          </cell>
          <cell r="CE93">
            <v>220.60083333333333</v>
          </cell>
          <cell r="CF93">
            <v>234.08722222248272</v>
          </cell>
          <cell r="CG93">
            <v>201.16416666666666</v>
          </cell>
          <cell r="CH93">
            <v>0.58416666666666661</v>
          </cell>
          <cell r="CI93">
            <v>0.36944444444444446</v>
          </cell>
          <cell r="CJ93">
            <v>1.8830555555555555</v>
          </cell>
          <cell r="CK93">
            <v>2.0338888888888889</v>
          </cell>
          <cell r="CL93">
            <v>24.500833333340058</v>
          </cell>
          <cell r="CM93">
            <v>17.033333333333335</v>
          </cell>
          <cell r="CN93">
            <v>0</v>
          </cell>
          <cell r="CO93">
            <v>1634.497777778002</v>
          </cell>
          <cell r="CP93">
            <v>364.13305555543582</v>
          </cell>
          <cell r="CQ93">
            <v>27.858888888888888</v>
          </cell>
          <cell r="CR93">
            <v>40.526111111111113</v>
          </cell>
          <cell r="CS93">
            <v>34.488611111111112</v>
          </cell>
          <cell r="CT93">
            <v>0</v>
          </cell>
          <cell r="CU93">
            <v>62.504444444444438</v>
          </cell>
          <cell r="CV93">
            <v>53.924999999999997</v>
          </cell>
          <cell r="CW93">
            <v>53.157222222222217</v>
          </cell>
          <cell r="CX93">
            <v>92.536111111111126</v>
          </cell>
          <cell r="CY93">
            <v>25.05</v>
          </cell>
          <cell r="CZ93">
            <v>10.18</v>
          </cell>
          <cell r="DA93">
            <v>5.0538888888888893</v>
          </cell>
          <cell r="DB93">
            <v>2.8033333333333337</v>
          </cell>
          <cell r="DC93">
            <v>9.8605555555555569</v>
          </cell>
          <cell r="DD93">
            <v>22.624722222222221</v>
          </cell>
          <cell r="DE93">
            <v>3.2166666666666663</v>
          </cell>
          <cell r="DF93">
            <v>0</v>
          </cell>
          <cell r="DG93">
            <v>0</v>
          </cell>
          <cell r="DH93">
            <v>44.792222222222222</v>
          </cell>
          <cell r="DI93">
            <v>34.610833333215623</v>
          </cell>
          <cell r="DJ93">
            <v>7.0333333331990673</v>
          </cell>
          <cell r="DK93">
            <v>3.2124999999337724</v>
          </cell>
          <cell r="DL93">
            <v>0</v>
          </cell>
          <cell r="DM93">
            <v>0</v>
          </cell>
          <cell r="DN93">
            <v>260.97416666634848</v>
          </cell>
          <cell r="DO93">
            <v>897.56749999956196</v>
          </cell>
          <cell r="DP93">
            <v>2532.065277777564</v>
          </cell>
          <cell r="DQ93">
            <v>110.86495305550858</v>
          </cell>
          <cell r="DR93">
            <v>4.3000000000000003E-2</v>
          </cell>
          <cell r="DS93">
            <v>2689.1196752766382</v>
          </cell>
          <cell r="DT93">
            <v>131.22527777777779</v>
          </cell>
          <cell r="DU93">
            <v>46.189444443565861</v>
          </cell>
          <cell r="DV93">
            <v>172.01999999999998</v>
          </cell>
          <cell r="DW93">
            <v>6.3968889737978568E-2</v>
          </cell>
          <cell r="DX93">
            <v>7033.7209300000004</v>
          </cell>
          <cell r="DY93">
            <v>43.966666666666669</v>
          </cell>
          <cell r="DZ93">
            <v>791.40000000000009</v>
          </cell>
          <cell r="EA93">
            <v>0.3337774470402573</v>
          </cell>
          <cell r="EB93">
            <v>43.311999999999998</v>
          </cell>
          <cell r="EC93">
            <v>119470.53205131955</v>
          </cell>
          <cell r="ED93">
            <v>1775.2443291630061</v>
          </cell>
          <cell r="EE93">
            <v>309</v>
          </cell>
          <cell r="EF93">
            <v>8.9688241637991961</v>
          </cell>
          <cell r="EG93">
            <v>23.852222222308107</v>
          </cell>
          <cell r="EH93">
            <v>11.110075930457969</v>
          </cell>
          <cell r="EI93">
            <v>13.738468804347757</v>
          </cell>
          <cell r="EJ93">
            <v>17.118402282453641</v>
          </cell>
          <cell r="EK93">
            <v>30.801003097802038</v>
          </cell>
          <cell r="EL93">
            <v>15.754566171214343</v>
          </cell>
          <cell r="EM93">
            <v>255.46761750837263</v>
          </cell>
          <cell r="EN93">
            <v>637.38800302855168</v>
          </cell>
          <cell r="EO93">
            <v>154.58936262885351</v>
          </cell>
          <cell r="EP93">
            <v>775.47977005505663</v>
          </cell>
          <cell r="EQ93">
            <v>-108.59407929066448</v>
          </cell>
          <cell r="ER93">
            <v>507.78208404262563</v>
          </cell>
          <cell r="ES93">
            <v>-287.12760935028535</v>
          </cell>
          <cell r="ET93">
            <v>-0.1881836538726086</v>
          </cell>
          <cell r="EU93">
            <v>-208.26828372732126</v>
          </cell>
          <cell r="EV93">
            <v>25.529444444490494</v>
          </cell>
          <cell r="EW93">
            <v>3.5236111111111112</v>
          </cell>
        </row>
        <row r="94">
          <cell r="A94">
            <v>42223</v>
          </cell>
          <cell r="B94">
            <v>6</v>
          </cell>
          <cell r="C94" t="str">
            <v>Fri</v>
          </cell>
          <cell r="D94">
            <v>153843</v>
          </cell>
          <cell r="E94">
            <v>3482</v>
          </cell>
          <cell r="F94">
            <v>7138</v>
          </cell>
          <cell r="G94">
            <v>9758</v>
          </cell>
          <cell r="H94">
            <v>9165</v>
          </cell>
          <cell r="I94">
            <v>10300</v>
          </cell>
          <cell r="J94">
            <v>602</v>
          </cell>
          <cell r="K94">
            <v>194288</v>
          </cell>
          <cell r="L94">
            <v>92</v>
          </cell>
          <cell r="M94">
            <v>194380</v>
          </cell>
          <cell r="N94">
            <v>1410</v>
          </cell>
          <cell r="O94">
            <v>3044</v>
          </cell>
          <cell r="P94">
            <v>155911</v>
          </cell>
          <cell r="Q94">
            <v>2720</v>
          </cell>
          <cell r="R94">
            <v>33</v>
          </cell>
          <cell r="S94">
            <v>235</v>
          </cell>
          <cell r="T94">
            <v>6</v>
          </cell>
          <cell r="U94">
            <v>2551</v>
          </cell>
          <cell r="V94">
            <v>16130</v>
          </cell>
          <cell r="W94">
            <v>2753</v>
          </cell>
          <cell r="X94">
            <v>3647</v>
          </cell>
          <cell r="Y94">
            <v>4</v>
          </cell>
          <cell r="Z94">
            <v>20</v>
          </cell>
          <cell r="AA94">
            <v>217</v>
          </cell>
          <cell r="AB94">
            <v>3888</v>
          </cell>
          <cell r="AC94">
            <v>55</v>
          </cell>
          <cell r="AD94">
            <v>2657</v>
          </cell>
          <cell r="AE94">
            <v>221</v>
          </cell>
          <cell r="AF94">
            <v>0</v>
          </cell>
          <cell r="AG94">
            <v>0</v>
          </cell>
          <cell r="AH94">
            <v>0.89370285250355641</v>
          </cell>
          <cell r="AI94">
            <v>0.87643333903594633</v>
          </cell>
          <cell r="AJ94">
            <v>0.99274273243844191</v>
          </cell>
          <cell r="AK94">
            <v>172.14433354985803</v>
          </cell>
          <cell r="AL94">
            <v>156.71350702626376</v>
          </cell>
          <cell r="AM94">
            <v>5.6112575146174751E-2</v>
          </cell>
          <cell r="AN94">
            <v>14.368826632343682</v>
          </cell>
          <cell r="AO94">
            <v>36.26795873586385</v>
          </cell>
          <cell r="AP94">
            <v>20.771335504834322</v>
          </cell>
          <cell r="AQ94">
            <v>11.953900987242447</v>
          </cell>
          <cell r="AR94">
            <v>70.573192880494005</v>
          </cell>
          <cell r="AS94">
            <v>13.076648548220229</v>
          </cell>
          <cell r="AT94">
            <v>73.378321088688025</v>
          </cell>
          <cell r="AU94">
            <v>191.98308310151504</v>
          </cell>
          <cell r="AV94">
            <v>0.38221243196666305</v>
          </cell>
          <cell r="AW94">
            <v>0.87546367437732009</v>
          </cell>
          <cell r="AX94">
            <v>61.591615148553807</v>
          </cell>
          <cell r="BF94">
            <v>185.495</v>
          </cell>
          <cell r="BG94">
            <v>587.85777777786802</v>
          </cell>
          <cell r="BH94">
            <v>1931.7155555558275</v>
          </cell>
          <cell r="BI94">
            <v>69.980555555430584</v>
          </cell>
          <cell r="BJ94">
            <v>2775.0488888891259</v>
          </cell>
          <cell r="BK94">
            <v>1012.0058333330661</v>
          </cell>
          <cell r="BL94">
            <v>904.43249999999989</v>
          </cell>
          <cell r="BM94">
            <v>893.68611111118901</v>
          </cell>
          <cell r="BN94">
            <v>788.52249999999992</v>
          </cell>
          <cell r="BO94">
            <v>22.218888888859137</v>
          </cell>
          <cell r="BP94">
            <v>18.599444444444444</v>
          </cell>
          <cell r="BQ94">
            <v>24.895</v>
          </cell>
          <cell r="BR94">
            <v>22.460277777777776</v>
          </cell>
          <cell r="BS94">
            <v>15.449444444129089</v>
          </cell>
          <cell r="BT94">
            <v>18.136666666666667</v>
          </cell>
          <cell r="BU94">
            <v>55.756388888888885</v>
          </cell>
          <cell r="BV94">
            <v>56.713611111111113</v>
          </cell>
          <cell r="BW94">
            <v>211.84750000031818</v>
          </cell>
          <cell r="BX94">
            <v>83.930833333333339</v>
          </cell>
          <cell r="BY94">
            <v>127.91666666698487</v>
          </cell>
          <cell r="BZ94">
            <v>134.03416666666666</v>
          </cell>
          <cell r="CA94">
            <v>230.30138888870522</v>
          </cell>
          <cell r="CB94">
            <v>0</v>
          </cell>
          <cell r="CC94">
            <v>0</v>
          </cell>
          <cell r="CD94">
            <v>297.32388888964738</v>
          </cell>
          <cell r="CE94">
            <v>238.66083333333333</v>
          </cell>
          <cell r="CF94">
            <v>280.76194444506251</v>
          </cell>
          <cell r="CG94">
            <v>227.38500000000002</v>
          </cell>
          <cell r="CH94">
            <v>0.17972222222222223</v>
          </cell>
          <cell r="CI94">
            <v>0.16</v>
          </cell>
          <cell r="CJ94">
            <v>1.3769444444444445</v>
          </cell>
          <cell r="CK94">
            <v>1.1902777777777778</v>
          </cell>
          <cell r="CL94">
            <v>15.005277777918252</v>
          </cell>
          <cell r="CM94">
            <v>9.9255555555555564</v>
          </cell>
          <cell r="CN94">
            <v>0</v>
          </cell>
          <cell r="CO94">
            <v>1751.4786111117367</v>
          </cell>
          <cell r="CP94">
            <v>350.65500000008069</v>
          </cell>
          <cell r="CQ94">
            <v>0</v>
          </cell>
          <cell r="CR94">
            <v>32.32694444444445</v>
          </cell>
          <cell r="CS94">
            <v>45.103055555481561</v>
          </cell>
          <cell r="CT94">
            <v>0</v>
          </cell>
          <cell r="CU94">
            <v>56.208611111111111</v>
          </cell>
          <cell r="CV94">
            <v>54.769166666666663</v>
          </cell>
          <cell r="CW94">
            <v>38.897222222222226</v>
          </cell>
          <cell r="CX94">
            <v>95.726388888888906</v>
          </cell>
          <cell r="CY94">
            <v>26.802777777777777</v>
          </cell>
          <cell r="CZ94">
            <v>4.7300000001037388</v>
          </cell>
          <cell r="DA94">
            <v>33.472499999999997</v>
          </cell>
          <cell r="DB94">
            <v>0</v>
          </cell>
          <cell r="DC94">
            <v>12.475555555555555</v>
          </cell>
          <cell r="DD94">
            <v>6.9558333333333335</v>
          </cell>
          <cell r="DE94">
            <v>8.0474999999999994</v>
          </cell>
          <cell r="DF94">
            <v>7.1388888888888891E-2</v>
          </cell>
          <cell r="DG94">
            <v>1.9719444444444445</v>
          </cell>
          <cell r="DH94">
            <v>19.544166666666666</v>
          </cell>
          <cell r="DI94">
            <v>38.785277777763547</v>
          </cell>
          <cell r="DJ94">
            <v>8.2850000000157813</v>
          </cell>
          <cell r="DK94">
            <v>19.052500000000002</v>
          </cell>
          <cell r="DL94">
            <v>0</v>
          </cell>
          <cell r="DM94">
            <v>0</v>
          </cell>
          <cell r="DN94">
            <v>275.92083333343862</v>
          </cell>
          <cell r="DO94">
            <v>853.88083333344525</v>
          </cell>
          <cell r="DP94">
            <v>2605.3594444451819</v>
          </cell>
          <cell r="DQ94">
            <v>113.85357250001061</v>
          </cell>
          <cell r="DR94">
            <v>4.3000000000000003E-2</v>
          </cell>
          <cell r="DS94">
            <v>2761.6110725002573</v>
          </cell>
          <cell r="DT94">
            <v>135.44416666666666</v>
          </cell>
          <cell r="DU94">
            <v>42.398055555064772</v>
          </cell>
          <cell r="DV94">
            <v>175.76</v>
          </cell>
          <cell r="DW94">
            <v>6.3644009017125497E-2</v>
          </cell>
          <cell r="DX94">
            <v>10092.07192</v>
          </cell>
          <cell r="DY94">
            <v>61.81666666666667</v>
          </cell>
          <cell r="DZ94">
            <v>710.89166666666665</v>
          </cell>
          <cell r="EA94">
            <v>0.30919662867674347</v>
          </cell>
          <cell r="EB94">
            <v>58.731599999999993</v>
          </cell>
          <cell r="EC94">
            <v>170092.08636742076</v>
          </cell>
          <cell r="ED94">
            <v>3993.3053888819049</v>
          </cell>
          <cell r="EE94">
            <v>321</v>
          </cell>
          <cell r="EF94">
            <v>7.9248701972083682</v>
          </cell>
          <cell r="EG94">
            <v>23.515833333403183</v>
          </cell>
          <cell r="EH94">
            <v>9.3979233849254857</v>
          </cell>
          <cell r="EI94">
            <v>12.989652166743769</v>
          </cell>
          <cell r="EJ94">
            <v>22.256568778979908</v>
          </cell>
          <cell r="EK94">
            <v>14.524914262658866</v>
          </cell>
          <cell r="EL94">
            <v>14.461578333413922</v>
          </cell>
          <cell r="EM94">
            <v>286.72424181562565</v>
          </cell>
          <cell r="EN94">
            <v>631.60847209027747</v>
          </cell>
          <cell r="EO94">
            <v>164.37578154969785</v>
          </cell>
          <cell r="EP94">
            <v>2653.5547952250627</v>
          </cell>
          <cell r="EQ94">
            <v>0.24050341553004273</v>
          </cell>
          <cell r="ER94">
            <v>1487.3385326195762</v>
          </cell>
          <cell r="ES94">
            <v>661.84089211288199</v>
          </cell>
          <cell r="ET94">
            <v>0.52632088855172787</v>
          </cell>
          <cell r="EU94">
            <v>486.42809250900507</v>
          </cell>
          <cell r="EV94">
            <v>8.0666666666666664</v>
          </cell>
          <cell r="EW94">
            <v>6.9791666664972176</v>
          </cell>
        </row>
        <row r="95">
          <cell r="A95">
            <v>42224</v>
          </cell>
          <cell r="B95">
            <v>6</v>
          </cell>
          <cell r="C95" t="str">
            <v>Sat</v>
          </cell>
          <cell r="D95">
            <v>107005</v>
          </cell>
          <cell r="E95">
            <v>4367</v>
          </cell>
          <cell r="F95">
            <v>546</v>
          </cell>
          <cell r="G95">
            <v>6474</v>
          </cell>
          <cell r="H95">
            <v>9216</v>
          </cell>
          <cell r="I95">
            <v>6462</v>
          </cell>
          <cell r="J95">
            <v>648</v>
          </cell>
          <cell r="K95">
            <v>134718</v>
          </cell>
          <cell r="L95">
            <v>93</v>
          </cell>
          <cell r="M95">
            <v>134811</v>
          </cell>
          <cell r="N95">
            <v>749</v>
          </cell>
          <cell r="O95">
            <v>1323</v>
          </cell>
          <cell r="P95">
            <v>47094</v>
          </cell>
          <cell r="Q95">
            <v>2215</v>
          </cell>
          <cell r="R95">
            <v>51</v>
          </cell>
          <cell r="S95">
            <v>96</v>
          </cell>
          <cell r="T95">
            <v>6</v>
          </cell>
          <cell r="U95">
            <v>2122</v>
          </cell>
          <cell r="V95">
            <v>13820</v>
          </cell>
          <cell r="W95">
            <v>2266</v>
          </cell>
          <cell r="X95">
            <v>2623</v>
          </cell>
          <cell r="Y95">
            <v>0</v>
          </cell>
          <cell r="Z95">
            <v>17</v>
          </cell>
          <cell r="AA95">
            <v>140</v>
          </cell>
          <cell r="AB95">
            <v>2780</v>
          </cell>
          <cell r="AC95">
            <v>30</v>
          </cell>
          <cell r="AD95">
            <v>1233</v>
          </cell>
          <cell r="AE95">
            <v>206</v>
          </cell>
          <cell r="AF95">
            <v>0</v>
          </cell>
          <cell r="AG95">
            <v>0</v>
          </cell>
          <cell r="AH95">
            <v>0.88317584708991281</v>
          </cell>
          <cell r="AI95">
            <v>0.89831894341635898</v>
          </cell>
          <cell r="AJ95">
            <v>0.99444023812705062</v>
          </cell>
          <cell r="AK95">
            <v>169.08942226534958</v>
          </cell>
          <cell r="AL95">
            <v>156.63558106193861</v>
          </cell>
          <cell r="AM95">
            <v>5.2776911771255514E-2</v>
          </cell>
          <cell r="AN95">
            <v>13.907893929973168</v>
          </cell>
          <cell r="AO95">
            <v>36.470281942566324</v>
          </cell>
          <cell r="AP95">
            <v>20.951670686623395</v>
          </cell>
          <cell r="AQ95">
            <v>12.054847962276229</v>
          </cell>
          <cell r="AR95">
            <v>59.451897616946162</v>
          </cell>
          <cell r="AS95">
            <v>13.781669058198272</v>
          </cell>
          <cell r="AT95">
            <v>78.776057825036531</v>
          </cell>
          <cell r="AU95">
            <v>181.36401984070437</v>
          </cell>
          <cell r="AV95">
            <v>0.43435328514568167</v>
          </cell>
          <cell r="AW95">
            <v>1.1765747895843974</v>
          </cell>
          <cell r="AX95">
            <v>88.864739846386072</v>
          </cell>
          <cell r="BF95">
            <v>41.5</v>
          </cell>
          <cell r="BG95">
            <v>500.83138888904853</v>
          </cell>
          <cell r="BH95">
            <v>1203.3288888889851</v>
          </cell>
          <cell r="BI95">
            <v>37.97055555573975</v>
          </cell>
          <cell r="BJ95">
            <v>1783.6308333337734</v>
          </cell>
          <cell r="BK95">
            <v>742.80444444452382</v>
          </cell>
          <cell r="BL95">
            <v>656.02694444444444</v>
          </cell>
          <cell r="BM95">
            <v>632.83083333313778</v>
          </cell>
          <cell r="BN95">
            <v>561.01472222222219</v>
          </cell>
          <cell r="BO95">
            <v>27.879999999956279</v>
          </cell>
          <cell r="BP95">
            <v>23.34</v>
          </cell>
          <cell r="BQ95">
            <v>3.1480555555897038</v>
          </cell>
          <cell r="BR95">
            <v>4.2347222222222225</v>
          </cell>
          <cell r="BS95">
            <v>10.918333333500971</v>
          </cell>
          <cell r="BT95">
            <v>12.571388888888889</v>
          </cell>
          <cell r="BU95">
            <v>68.027222222339148</v>
          </cell>
          <cell r="BV95">
            <v>54.86611111111111</v>
          </cell>
          <cell r="BW95">
            <v>95.125833333311334</v>
          </cell>
          <cell r="BX95">
            <v>36.276111111053936</v>
          </cell>
          <cell r="BY95">
            <v>58.849722222257412</v>
          </cell>
          <cell r="BZ95">
            <v>61.538611111111116</v>
          </cell>
          <cell r="CA95">
            <v>187.97416666648093</v>
          </cell>
          <cell r="CB95">
            <v>0</v>
          </cell>
          <cell r="CC95">
            <v>0</v>
          </cell>
          <cell r="CD95">
            <v>201.71722222180827</v>
          </cell>
          <cell r="CE95">
            <v>172.5336111111111</v>
          </cell>
          <cell r="CF95">
            <v>191.94055555517966</v>
          </cell>
          <cell r="CG95">
            <v>165.43777777777777</v>
          </cell>
          <cell r="CH95">
            <v>0</v>
          </cell>
          <cell r="CI95">
            <v>0</v>
          </cell>
          <cell r="CJ95">
            <v>1.0144444444444445</v>
          </cell>
          <cell r="CK95">
            <v>0.59250000000000003</v>
          </cell>
          <cell r="CL95">
            <v>8.7622222221841941</v>
          </cell>
          <cell r="CM95">
            <v>6.503333333333333</v>
          </cell>
          <cell r="CN95">
            <v>0</v>
          </cell>
          <cell r="CO95">
            <v>1227.6216666661244</v>
          </cell>
          <cell r="CP95">
            <v>145.25111111102495</v>
          </cell>
          <cell r="CQ95">
            <v>0</v>
          </cell>
          <cell r="CR95">
            <v>18.070277777777779</v>
          </cell>
          <cell r="CS95">
            <v>19.404166666666669</v>
          </cell>
          <cell r="CT95">
            <v>0</v>
          </cell>
          <cell r="CU95">
            <v>48.279444444444451</v>
          </cell>
          <cell r="CV95">
            <v>9.6172222222222228</v>
          </cell>
          <cell r="CW95">
            <v>22.001944444444444</v>
          </cell>
          <cell r="CX95">
            <v>67.38055555555556</v>
          </cell>
          <cell r="CY95">
            <v>9.4166666666666679</v>
          </cell>
          <cell r="CZ95">
            <v>5.9605555555555547</v>
          </cell>
          <cell r="DA95">
            <v>5.9419444444444443</v>
          </cell>
          <cell r="DB95">
            <v>0.46527777777777779</v>
          </cell>
          <cell r="DC95">
            <v>7.6444444444444448</v>
          </cell>
          <cell r="DD95">
            <v>7.6566666666666663</v>
          </cell>
          <cell r="DE95">
            <v>0</v>
          </cell>
          <cell r="DF95">
            <v>0.44138888888888889</v>
          </cell>
          <cell r="DG95">
            <v>0</v>
          </cell>
          <cell r="DH95">
            <v>19.884166666666665</v>
          </cell>
          <cell r="DI95">
            <v>27.701388888888889</v>
          </cell>
          <cell r="DJ95">
            <v>17.685555555555556</v>
          </cell>
          <cell r="DK95">
            <v>15.198611111111109</v>
          </cell>
          <cell r="DL95">
            <v>0</v>
          </cell>
          <cell r="DM95">
            <v>0</v>
          </cell>
          <cell r="DN95">
            <v>185.3772222222222</v>
          </cell>
          <cell r="DO95">
            <v>448.00138888880275</v>
          </cell>
          <cell r="DP95">
            <v>1675.6230555549271</v>
          </cell>
          <cell r="DQ95">
            <v>73.535972222246883</v>
          </cell>
          <cell r="DR95">
            <v>4.3000000000000003E-2</v>
          </cell>
          <cell r="DS95">
            <v>1783.6748611117093</v>
          </cell>
          <cell r="DT95">
            <v>82.081111111111113</v>
          </cell>
          <cell r="DU95">
            <v>34.515833334535301</v>
          </cell>
          <cell r="DV95">
            <v>71.48</v>
          </cell>
          <cell r="DW95">
            <v>4.0074568273866198E-2</v>
          </cell>
          <cell r="DX95">
            <v>6108.8050199999998</v>
          </cell>
          <cell r="DY95">
            <v>68.433333333333337</v>
          </cell>
          <cell r="DZ95">
            <v>0</v>
          </cell>
          <cell r="EA95">
            <v>0.25116763074721887</v>
          </cell>
          <cell r="EB95">
            <v>83.664599999999993</v>
          </cell>
          <cell r="EC95">
            <v>158505.80250323087</v>
          </cell>
          <cell r="ED95">
            <v>3269.6319775164739</v>
          </cell>
          <cell r="EE95">
            <v>224</v>
          </cell>
          <cell r="EF95">
            <v>9.2453125003219547</v>
          </cell>
          <cell r="EG95">
            <v>20.581666666516103</v>
          </cell>
          <cell r="EH95">
            <v>10.008907603927783</v>
          </cell>
          <cell r="EI95">
            <v>13.665689319347271</v>
          </cell>
          <cell r="EJ95">
            <v>0</v>
          </cell>
          <cell r="EK95">
            <v>16.757940854326396</v>
          </cell>
          <cell r="EL95">
            <v>15.977681968113979</v>
          </cell>
          <cell r="EM95">
            <v>173.44039530386291</v>
          </cell>
          <cell r="EN95">
            <v>592.94764157233396</v>
          </cell>
          <cell r="EO95">
            <v>135.4751774205709</v>
          </cell>
          <cell r="EP95">
            <v>7000.2000616411206</v>
          </cell>
          <cell r="EQ95">
            <v>11.569550328603896</v>
          </cell>
          <cell r="ER95">
            <v>2068.2330790649639</v>
          </cell>
          <cell r="ES95">
            <v>-10.268230461389493</v>
          </cell>
          <cell r="ET95">
            <v>1.4877019216167904</v>
          </cell>
          <cell r="EU95">
            <v>771.54721373323207</v>
          </cell>
          <cell r="EV95">
            <v>11.259722222222223</v>
          </cell>
          <cell r="EW95">
            <v>9.0147222222222219</v>
          </cell>
        </row>
        <row r="96">
          <cell r="A96">
            <v>42225</v>
          </cell>
          <cell r="B96">
            <v>6</v>
          </cell>
          <cell r="C96" t="str">
            <v>Sun</v>
          </cell>
          <cell r="D96">
            <v>30380</v>
          </cell>
          <cell r="E96">
            <v>0</v>
          </cell>
          <cell r="F96">
            <v>406</v>
          </cell>
          <cell r="G96">
            <v>4158</v>
          </cell>
          <cell r="H96">
            <v>5978</v>
          </cell>
          <cell r="I96">
            <v>1851</v>
          </cell>
          <cell r="J96">
            <v>182</v>
          </cell>
          <cell r="K96">
            <v>42955</v>
          </cell>
          <cell r="L96">
            <v>94</v>
          </cell>
          <cell r="M96">
            <v>43049</v>
          </cell>
          <cell r="N96">
            <v>366</v>
          </cell>
          <cell r="O96">
            <v>670</v>
          </cell>
          <cell r="P96">
            <v>22100</v>
          </cell>
          <cell r="Q96">
            <v>1425</v>
          </cell>
          <cell r="R96">
            <v>3</v>
          </cell>
          <cell r="S96">
            <v>33</v>
          </cell>
          <cell r="T96">
            <v>12</v>
          </cell>
          <cell r="U96">
            <v>1298</v>
          </cell>
          <cell r="V96">
            <v>9773</v>
          </cell>
          <cell r="W96">
            <v>1428</v>
          </cell>
          <cell r="X96">
            <v>914</v>
          </cell>
          <cell r="Y96">
            <v>1</v>
          </cell>
          <cell r="Z96">
            <v>10</v>
          </cell>
          <cell r="AA96">
            <v>56</v>
          </cell>
          <cell r="AB96">
            <v>981</v>
          </cell>
          <cell r="AC96">
            <v>15</v>
          </cell>
          <cell r="AD96">
            <v>646</v>
          </cell>
          <cell r="AE96">
            <v>196</v>
          </cell>
          <cell r="AF96">
            <v>0</v>
          </cell>
          <cell r="AG96">
            <v>0</v>
          </cell>
          <cell r="AH96">
            <v>0.96448685794726818</v>
          </cell>
          <cell r="AI96">
            <v>1.0014570313216657</v>
          </cell>
          <cell r="AJ96">
            <v>0.99147945524385983</v>
          </cell>
          <cell r="AK96">
            <v>189.53377339744731</v>
          </cell>
          <cell r="AL96">
            <v>0</v>
          </cell>
          <cell r="AM96">
            <v>4.7328599697357698E-2</v>
          </cell>
          <cell r="AN96">
            <v>16.896672504407164</v>
          </cell>
          <cell r="AO96">
            <v>46.862249853985567</v>
          </cell>
          <cell r="AP96">
            <v>25.477651183332263</v>
          </cell>
          <cell r="AQ96">
            <v>12.83310325550366</v>
          </cell>
          <cell r="AR96">
            <v>30.080532212885153</v>
          </cell>
          <cell r="AS96">
            <v>14.958195325635154</v>
          </cell>
          <cell r="AT96">
            <v>70.465009459929476</v>
          </cell>
          <cell r="AU96">
            <v>206.62507566176333</v>
          </cell>
          <cell r="AV96">
            <v>0.3410283540574609</v>
          </cell>
          <cell r="AW96">
            <v>0.72366215661681443</v>
          </cell>
          <cell r="AX96">
            <v>48.890566358386188</v>
          </cell>
          <cell r="BF96">
            <v>18</v>
          </cell>
          <cell r="BG96">
            <v>12.229166666549734</v>
          </cell>
          <cell r="BH96">
            <v>593.19833333293423</v>
          </cell>
          <cell r="BI96">
            <v>0</v>
          </cell>
          <cell r="BJ96">
            <v>623.42749999948387</v>
          </cell>
          <cell r="BK96">
            <v>207.88861111085836</v>
          </cell>
          <cell r="BL96">
            <v>200.50583333333333</v>
          </cell>
          <cell r="BM96">
            <v>160.28805555563937</v>
          </cell>
          <cell r="BN96">
            <v>154.83555555555557</v>
          </cell>
          <cell r="BO96">
            <v>0</v>
          </cell>
          <cell r="BP96">
            <v>0</v>
          </cell>
          <cell r="BQ96">
            <v>1.2416666666666667</v>
          </cell>
          <cell r="BR96">
            <v>1.0974999999999999</v>
          </cell>
          <cell r="BS96">
            <v>7.8888888885523194</v>
          </cell>
          <cell r="BT96">
            <v>8.9608333333333334</v>
          </cell>
          <cell r="BU96">
            <v>38.47</v>
          </cell>
          <cell r="BV96">
            <v>35.611944444444447</v>
          </cell>
          <cell r="BW96">
            <v>39.65277777771</v>
          </cell>
          <cell r="BX96">
            <v>14.297222222313286</v>
          </cell>
          <cell r="BY96">
            <v>25.355555555396712</v>
          </cell>
          <cell r="BZ96">
            <v>29.826388888888889</v>
          </cell>
          <cell r="CA96">
            <v>111.27472222181191</v>
          </cell>
          <cell r="CB96">
            <v>0</v>
          </cell>
          <cell r="CC96">
            <v>0</v>
          </cell>
          <cell r="CD96">
            <v>65.582777777929891</v>
          </cell>
          <cell r="CE96">
            <v>61.244444444444447</v>
          </cell>
          <cell r="CF96">
            <v>61.180277777929888</v>
          </cell>
          <cell r="CG96">
            <v>58.127222222222223</v>
          </cell>
          <cell r="CH96">
            <v>5.5833333333333332E-2</v>
          </cell>
          <cell r="CI96">
            <v>4.1388888888888892E-2</v>
          </cell>
          <cell r="CJ96">
            <v>0.66888888888888887</v>
          </cell>
          <cell r="CK96">
            <v>0.62611111111111106</v>
          </cell>
          <cell r="CL96">
            <v>3.677777777777778</v>
          </cell>
          <cell r="CM96">
            <v>2.4497222222222224</v>
          </cell>
          <cell r="CN96">
            <v>0</v>
          </cell>
          <cell r="CO96">
            <v>424.39888888831024</v>
          </cell>
          <cell r="CP96">
            <v>67.836944444444441</v>
          </cell>
          <cell r="CQ96">
            <v>0</v>
          </cell>
          <cell r="CR96">
            <v>8.1819444444444436</v>
          </cell>
          <cell r="CS96">
            <v>10.766388888888889</v>
          </cell>
          <cell r="CT96">
            <v>0</v>
          </cell>
          <cell r="CU96">
            <v>15.751944444444444</v>
          </cell>
          <cell r="CV96">
            <v>11.602777777777778</v>
          </cell>
          <cell r="CW96">
            <v>0</v>
          </cell>
          <cell r="CX96">
            <v>25.295833333333331</v>
          </cell>
          <cell r="CY96">
            <v>0.41666666666666663</v>
          </cell>
          <cell r="CZ96">
            <v>1.1200000000000001</v>
          </cell>
          <cell r="DA96">
            <v>0.32833333333333331</v>
          </cell>
          <cell r="DB96">
            <v>0</v>
          </cell>
          <cell r="DC96">
            <v>3.8011111111111111</v>
          </cell>
          <cell r="DD96">
            <v>0</v>
          </cell>
          <cell r="DE96">
            <v>0.70444444444444443</v>
          </cell>
          <cell r="DF96">
            <v>0.19583333333333333</v>
          </cell>
          <cell r="DG96">
            <v>0</v>
          </cell>
          <cell r="DH96">
            <v>10.341944444444444</v>
          </cell>
          <cell r="DI96">
            <v>15.28361111111111</v>
          </cell>
          <cell r="DJ96">
            <v>2.7161111111111111</v>
          </cell>
          <cell r="DK96">
            <v>0</v>
          </cell>
          <cell r="DL96">
            <v>0</v>
          </cell>
          <cell r="DM96">
            <v>0</v>
          </cell>
          <cell r="DN96">
            <v>60.203888888888883</v>
          </cell>
          <cell r="DO96">
            <v>174.3438888888889</v>
          </cell>
          <cell r="DP96">
            <v>598.74277777719908</v>
          </cell>
          <cell r="DQ96">
            <v>26.212513333306923</v>
          </cell>
          <cell r="DR96">
            <v>4.2999999999999997E-2</v>
          </cell>
          <cell r="DS96">
            <v>635.80584666602613</v>
          </cell>
          <cell r="DT96">
            <v>22.204444444444444</v>
          </cell>
          <cell r="DU96">
            <v>10.850555555520099</v>
          </cell>
          <cell r="DV96">
            <v>45.269999999999996</v>
          </cell>
          <cell r="DW96">
            <v>7.1200980987171175E-2</v>
          </cell>
          <cell r="DX96">
            <v>2052.1596</v>
          </cell>
          <cell r="DY96">
            <v>67.466666666666683</v>
          </cell>
          <cell r="DZ96">
            <v>1214.4000000000003</v>
          </cell>
          <cell r="EA96">
            <v>0.27420932003550391</v>
          </cell>
          <cell r="EB96">
            <v>45.217599999999997</v>
          </cell>
          <cell r="EC96">
            <v>31084.907937475265</v>
          </cell>
          <cell r="ED96">
            <v>0</v>
          </cell>
          <cell r="EE96">
            <v>72</v>
          </cell>
          <cell r="EF96">
            <v>9.0421296296000833</v>
          </cell>
          <cell r="EG96">
            <v>13.062222222025351</v>
          </cell>
          <cell r="EH96">
            <v>15.005103777020983</v>
          </cell>
          <cell r="EI96">
            <v>14.939454889655886</v>
          </cell>
          <cell r="EJ96">
            <v>17.910447761194032</v>
          </cell>
          <cell r="EK96">
            <v>14.950166112956811</v>
          </cell>
          <cell r="EL96">
            <v>15.226586102719033</v>
          </cell>
          <cell r="EM96">
            <v>326.97986577181206</v>
          </cell>
          <cell r="EN96">
            <v>527.07042255769807</v>
          </cell>
          <cell r="EO96">
            <v>155.39381336106058</v>
          </cell>
          <cell r="EP96">
            <v>333.23479628504487</v>
          </cell>
          <cell r="EQ96">
            <v>-38.739247521948158</v>
          </cell>
          <cell r="ER96">
            <v>407.64296016406627</v>
          </cell>
          <cell r="ES96">
            <v>-56.678357810698593</v>
          </cell>
          <cell r="ET96">
            <v>0.22408623705920738</v>
          </cell>
          <cell r="EU96">
            <v>40.559245685194711</v>
          </cell>
          <cell r="EV96">
            <v>3.528888888888889</v>
          </cell>
          <cell r="EW96">
            <v>0</v>
          </cell>
        </row>
        <row r="97">
          <cell r="A97">
            <v>42226</v>
          </cell>
          <cell r="B97">
            <v>7</v>
          </cell>
          <cell r="C97" t="str">
            <v>Mon</v>
          </cell>
          <cell r="D97">
            <v>125342</v>
          </cell>
          <cell r="E97">
            <v>3643</v>
          </cell>
          <cell r="F97">
            <v>5089</v>
          </cell>
          <cell r="G97">
            <v>10246</v>
          </cell>
          <cell r="H97">
            <v>4238</v>
          </cell>
          <cell r="I97">
            <v>12605</v>
          </cell>
          <cell r="J97">
            <v>1393</v>
          </cell>
          <cell r="K97">
            <v>162556</v>
          </cell>
          <cell r="L97">
            <v>95</v>
          </cell>
          <cell r="M97">
            <v>162651</v>
          </cell>
          <cell r="N97">
            <v>1573</v>
          </cell>
          <cell r="O97">
            <v>3575</v>
          </cell>
          <cell r="P97">
            <v>218884</v>
          </cell>
          <cell r="Q97">
            <v>2187</v>
          </cell>
          <cell r="R97">
            <v>81</v>
          </cell>
          <cell r="S97">
            <v>149</v>
          </cell>
          <cell r="T97">
            <v>19</v>
          </cell>
          <cell r="U97">
            <v>2110</v>
          </cell>
          <cell r="V97">
            <v>11954</v>
          </cell>
          <cell r="W97">
            <v>2268</v>
          </cell>
          <cell r="X97">
            <v>2725</v>
          </cell>
          <cell r="Y97">
            <v>4</v>
          </cell>
          <cell r="Z97">
            <v>15</v>
          </cell>
          <cell r="AA97">
            <v>244</v>
          </cell>
          <cell r="AB97">
            <v>2988</v>
          </cell>
          <cell r="AC97">
            <v>42</v>
          </cell>
          <cell r="AD97">
            <v>2693</v>
          </cell>
          <cell r="AE97">
            <v>252</v>
          </cell>
          <cell r="AF97">
            <v>0</v>
          </cell>
          <cell r="AG97">
            <v>0</v>
          </cell>
          <cell r="AH97">
            <v>0.91453198203467911</v>
          </cell>
          <cell r="AI97">
            <v>0.9124957066090893</v>
          </cell>
          <cell r="AJ97">
            <v>0.9903233347277246</v>
          </cell>
          <cell r="AK97">
            <v>171.04964986911546</v>
          </cell>
          <cell r="AL97">
            <v>170.35747687831238</v>
          </cell>
          <cell r="AM97">
            <v>8.6111862988754645E-2</v>
          </cell>
          <cell r="AN97">
            <v>15.111025530259308</v>
          </cell>
          <cell r="AO97">
            <v>35.841695002994712</v>
          </cell>
          <cell r="AP97">
            <v>19.680197800799593</v>
          </cell>
          <cell r="AQ97">
            <v>12.948059012266524</v>
          </cell>
          <cell r="AR97">
            <v>71.673721340388013</v>
          </cell>
          <cell r="AS97">
            <v>14.221122269230783</v>
          </cell>
          <cell r="AT97">
            <v>70.50709183493997</v>
          </cell>
          <cell r="AU97">
            <v>200.22506440067997</v>
          </cell>
          <cell r="AV97">
            <v>0.35213918919683723</v>
          </cell>
          <cell r="AW97">
            <v>0.69835700357441066</v>
          </cell>
          <cell r="AX97">
            <v>47.209128844289999</v>
          </cell>
          <cell r="BF97">
            <v>153.995</v>
          </cell>
          <cell r="BG97">
            <v>552.8972222229429</v>
          </cell>
          <cell r="BH97">
            <v>1657.0008333344833</v>
          </cell>
          <cell r="BI97">
            <v>68.124444444458163</v>
          </cell>
          <cell r="BJ97">
            <v>2432.0175000018844</v>
          </cell>
          <cell r="BK97">
            <v>811.86638888876269</v>
          </cell>
          <cell r="BL97">
            <v>742.47777777777776</v>
          </cell>
          <cell r="BM97">
            <v>732.78138888860497</v>
          </cell>
          <cell r="BN97">
            <v>662.20305555555558</v>
          </cell>
          <cell r="BO97">
            <v>21.384444444444444</v>
          </cell>
          <cell r="BP97">
            <v>18.593611111111112</v>
          </cell>
          <cell r="BQ97">
            <v>18.786666666666665</v>
          </cell>
          <cell r="BR97">
            <v>17.237222222222222</v>
          </cell>
          <cell r="BS97">
            <v>13.908333333490882</v>
          </cell>
          <cell r="BT97">
            <v>16.494999999999997</v>
          </cell>
          <cell r="BU97">
            <v>25.005555555555556</v>
          </cell>
          <cell r="BV97">
            <v>27.948888888888888</v>
          </cell>
          <cell r="BW97">
            <v>236.5822222218595</v>
          </cell>
          <cell r="BX97">
            <v>99.744166666819041</v>
          </cell>
          <cell r="BY97">
            <v>136.83805555504046</v>
          </cell>
          <cell r="BZ97">
            <v>141.54</v>
          </cell>
          <cell r="CA97">
            <v>175.16138888858774</v>
          </cell>
          <cell r="CB97">
            <v>0</v>
          </cell>
          <cell r="CC97">
            <v>0</v>
          </cell>
          <cell r="CD97">
            <v>210.1100000008382</v>
          </cell>
          <cell r="CE97">
            <v>175.04861111111111</v>
          </cell>
          <cell r="CF97">
            <v>192.91333333411333</v>
          </cell>
          <cell r="CG97">
            <v>161.9672222222222</v>
          </cell>
          <cell r="CH97">
            <v>0.45111111111111113</v>
          </cell>
          <cell r="CI97">
            <v>0.14416666666666667</v>
          </cell>
          <cell r="CJ97">
            <v>0.97499999999999998</v>
          </cell>
          <cell r="CK97">
            <v>0.91</v>
          </cell>
          <cell r="CL97">
            <v>15.770555555613763</v>
          </cell>
          <cell r="CM97">
            <v>12.027222222222223</v>
          </cell>
          <cell r="CN97">
            <v>0</v>
          </cell>
          <cell r="CO97">
            <v>1433.720000000048</v>
          </cell>
          <cell r="CP97">
            <v>320.87111111111864</v>
          </cell>
          <cell r="CQ97">
            <v>34.99527777777778</v>
          </cell>
          <cell r="CR97">
            <v>46.482777777777777</v>
          </cell>
          <cell r="CS97">
            <v>28.43277777777778</v>
          </cell>
          <cell r="CT97">
            <v>0</v>
          </cell>
          <cell r="CU97">
            <v>61.273055555555558</v>
          </cell>
          <cell r="CV97">
            <v>58.89</v>
          </cell>
          <cell r="CW97">
            <v>49.69083333333333</v>
          </cell>
          <cell r="CX97">
            <v>80.698888888888888</v>
          </cell>
          <cell r="CY97">
            <v>18.791388888888889</v>
          </cell>
          <cell r="CZ97">
            <v>6.034166666777649</v>
          </cell>
          <cell r="DA97">
            <v>7.964722222222222</v>
          </cell>
          <cell r="DB97">
            <v>0.39361111111111113</v>
          </cell>
          <cell r="DC97">
            <v>2.783611111111111</v>
          </cell>
          <cell r="DD97">
            <v>14.721666666666666</v>
          </cell>
          <cell r="DE97">
            <v>17.144166666666667</v>
          </cell>
          <cell r="DF97">
            <v>0.16083333333333333</v>
          </cell>
          <cell r="DG97">
            <v>0</v>
          </cell>
          <cell r="DH97">
            <v>32.306111111268144</v>
          </cell>
          <cell r="DI97">
            <v>38.196944444444441</v>
          </cell>
          <cell r="DJ97">
            <v>12.797500000056656</v>
          </cell>
          <cell r="DK97">
            <v>6.131388888888889</v>
          </cell>
          <cell r="DL97">
            <v>0</v>
          </cell>
          <cell r="DM97">
            <v>0</v>
          </cell>
          <cell r="DN97">
            <v>238.1250000003246</v>
          </cell>
          <cell r="DO97">
            <v>838.76083333366535</v>
          </cell>
          <cell r="DP97">
            <v>2272.4808333337132</v>
          </cell>
          <cell r="DQ97">
            <v>99.137658611188584</v>
          </cell>
          <cell r="DR97">
            <v>4.3000000000000003E-2</v>
          </cell>
          <cell r="DS97">
            <v>2404.6646030574348</v>
          </cell>
          <cell r="DT97">
            <v>130.40194444444447</v>
          </cell>
          <cell r="DU97">
            <v>33.046111112532657</v>
          </cell>
          <cell r="DV97">
            <v>167.89999999999998</v>
          </cell>
          <cell r="DW97">
            <v>6.9822627149965885E-2</v>
          </cell>
          <cell r="DX97">
            <v>7308.5423900000005</v>
          </cell>
          <cell r="DY97">
            <v>0</v>
          </cell>
          <cell r="DZ97">
            <v>0</v>
          </cell>
          <cell r="EA97">
            <v>0.34880574707475404</v>
          </cell>
          <cell r="EB97">
            <v>45.692799999999991</v>
          </cell>
          <cell r="EC97">
            <v>113522.1210730419</v>
          </cell>
          <cell r="ED97">
            <v>2949.9795361117795</v>
          </cell>
          <cell r="EE97">
            <v>285</v>
          </cell>
          <cell r="EF97">
            <v>6.9570760236910854</v>
          </cell>
          <cell r="EG97">
            <v>20.48749999977105</v>
          </cell>
          <cell r="EH97">
            <v>12.300183038575527</v>
          </cell>
          <cell r="EI97">
            <v>14.125514047701811</v>
          </cell>
          <cell r="EJ97">
            <v>8.8669950738916246</v>
          </cell>
          <cell r="EK97">
            <v>15.384615384615385</v>
          </cell>
          <cell r="EL97">
            <v>15.471870926775599</v>
          </cell>
          <cell r="EM97">
            <v>270.8836053938964</v>
          </cell>
          <cell r="EN97">
            <v>736.68064708572342</v>
          </cell>
          <cell r="EO97">
            <v>169.48233725838702</v>
          </cell>
          <cell r="EP97">
            <v>148.98088840114809</v>
          </cell>
          <cell r="EQ97">
            <v>-922.84461184813995</v>
          </cell>
          <cell r="ER97">
            <v>350.65616106474272</v>
          </cell>
          <cell r="ES97">
            <v>-632.79976313228474</v>
          </cell>
          <cell r="ET97">
            <v>-9.2443187439948837E-2</v>
          </cell>
          <cell r="EU97">
            <v>-123.48769798240477</v>
          </cell>
          <cell r="EV97">
            <v>13.82999999988048</v>
          </cell>
          <cell r="EW97">
            <v>0.82861111113439423</v>
          </cell>
        </row>
        <row r="98">
          <cell r="A98">
            <v>42227</v>
          </cell>
          <cell r="B98">
            <v>7</v>
          </cell>
          <cell r="C98" t="str">
            <v>Tue</v>
          </cell>
          <cell r="D98">
            <v>116143</v>
          </cell>
          <cell r="E98">
            <v>4062</v>
          </cell>
          <cell r="F98">
            <v>3418</v>
          </cell>
          <cell r="G98">
            <v>6816</v>
          </cell>
          <cell r="H98">
            <v>7957</v>
          </cell>
          <cell r="I98">
            <v>14535</v>
          </cell>
          <cell r="J98">
            <v>2660</v>
          </cell>
          <cell r="K98">
            <v>155591</v>
          </cell>
          <cell r="L98">
            <v>96</v>
          </cell>
          <cell r="M98">
            <v>155687</v>
          </cell>
          <cell r="N98">
            <v>1902</v>
          </cell>
          <cell r="O98">
            <v>3459</v>
          </cell>
          <cell r="P98">
            <v>202840</v>
          </cell>
          <cell r="Q98">
            <v>2750</v>
          </cell>
          <cell r="R98">
            <v>93</v>
          </cell>
          <cell r="S98">
            <v>131</v>
          </cell>
          <cell r="T98">
            <v>3</v>
          </cell>
          <cell r="U98">
            <v>2658</v>
          </cell>
          <cell r="V98">
            <v>13196</v>
          </cell>
          <cell r="W98">
            <v>2843</v>
          </cell>
          <cell r="X98">
            <v>2632</v>
          </cell>
          <cell r="Y98">
            <v>6</v>
          </cell>
          <cell r="Z98">
            <v>35</v>
          </cell>
          <cell r="AA98">
            <v>346</v>
          </cell>
          <cell r="AB98">
            <v>3019</v>
          </cell>
          <cell r="AC98">
            <v>58</v>
          </cell>
          <cell r="AD98">
            <v>3358</v>
          </cell>
          <cell r="AE98">
            <v>144</v>
          </cell>
          <cell r="AF98">
            <v>0</v>
          </cell>
          <cell r="AG98">
            <v>0</v>
          </cell>
          <cell r="AH98">
            <v>0.92002355279406267</v>
          </cell>
          <cell r="AI98">
            <v>0.95972729208344654</v>
          </cell>
          <cell r="AJ98">
            <v>0.98777564255001893</v>
          </cell>
          <cell r="AK98">
            <v>173.16547796496505</v>
          </cell>
          <cell r="AL98">
            <v>158.41403964900877</v>
          </cell>
          <cell r="AM98">
            <v>0.11051410428623763</v>
          </cell>
          <cell r="AN98">
            <v>13.19223365564787</v>
          </cell>
          <cell r="AO98">
            <v>33.815071283112317</v>
          </cell>
          <cell r="AP98">
            <v>20.999567459781449</v>
          </cell>
          <cell r="AQ98">
            <v>14.04224142429158</v>
          </cell>
          <cell r="AR98">
            <v>54.727752374252553</v>
          </cell>
          <cell r="AS98">
            <v>14.070219046198304</v>
          </cell>
          <cell r="AT98">
            <v>65.421847928412859</v>
          </cell>
          <cell r="AU98">
            <v>203.96675953536953</v>
          </cell>
          <cell r="AV98">
            <v>0.32074759670370778</v>
          </cell>
          <cell r="AW98">
            <v>0.72371079327286203</v>
          </cell>
          <cell r="AX98">
            <v>45.39453256150356</v>
          </cell>
          <cell r="BF98">
            <v>177.995</v>
          </cell>
          <cell r="BG98">
            <v>441.24555555462297</v>
          </cell>
          <cell r="BH98">
            <v>1874.2102777776634</v>
          </cell>
          <cell r="BI98">
            <v>0</v>
          </cell>
          <cell r="BJ98">
            <v>2493.4508333322865</v>
          </cell>
          <cell r="BK98">
            <v>762.82527777777057</v>
          </cell>
          <cell r="BL98">
            <v>701.8172222222222</v>
          </cell>
          <cell r="BM98">
            <v>670.70527777769962</v>
          </cell>
          <cell r="BN98">
            <v>602.50166666666667</v>
          </cell>
          <cell r="BO98">
            <v>25.641666666666666</v>
          </cell>
          <cell r="BP98">
            <v>20.208055555555557</v>
          </cell>
          <cell r="BQ98">
            <v>14.201111111102316</v>
          </cell>
          <cell r="BR98">
            <v>12.54</v>
          </cell>
          <cell r="BS98">
            <v>6.9502777778574574</v>
          </cell>
          <cell r="BT98">
            <v>11.395555555555555</v>
          </cell>
          <cell r="BU98">
            <v>45.326944444444443</v>
          </cell>
          <cell r="BV98">
            <v>55.171944444444442</v>
          </cell>
          <cell r="BW98">
            <v>262.1997222221068</v>
          </cell>
          <cell r="BX98">
            <v>102.29166666661648</v>
          </cell>
          <cell r="BY98">
            <v>159.90805555549039</v>
          </cell>
          <cell r="BZ98">
            <v>175.41527777777776</v>
          </cell>
          <cell r="CA98">
            <v>202.46055555503506</v>
          </cell>
          <cell r="CB98">
            <v>0</v>
          </cell>
          <cell r="CC98">
            <v>0</v>
          </cell>
          <cell r="CD98">
            <v>214.56666666577001</v>
          </cell>
          <cell r="CE98">
            <v>183.97833333333332</v>
          </cell>
          <cell r="CF98">
            <v>187.87111111046229</v>
          </cell>
          <cell r="CG98">
            <v>164.78527777777779</v>
          </cell>
          <cell r="CH98">
            <v>0.25805555555555554</v>
          </cell>
          <cell r="CI98">
            <v>0.23444444444444446</v>
          </cell>
          <cell r="CJ98">
            <v>2.4594444444444443</v>
          </cell>
          <cell r="CK98">
            <v>2.2644444444444445</v>
          </cell>
          <cell r="CL98">
            <v>23.978055555307723</v>
          </cell>
          <cell r="CM98">
            <v>16.694166666666668</v>
          </cell>
          <cell r="CN98">
            <v>0</v>
          </cell>
          <cell r="CO98">
            <v>1442.0522222206826</v>
          </cell>
          <cell r="CP98">
            <v>363.69388888888886</v>
          </cell>
          <cell r="CQ98">
            <v>29.11583333344716</v>
          </cell>
          <cell r="CR98">
            <v>48.979166666666671</v>
          </cell>
          <cell r="CS98">
            <v>33.070833333333333</v>
          </cell>
          <cell r="CT98">
            <v>0</v>
          </cell>
          <cell r="CU98">
            <v>65.646388888888879</v>
          </cell>
          <cell r="CV98">
            <v>74.283333333333331</v>
          </cell>
          <cell r="CW98">
            <v>31.395833333333332</v>
          </cell>
          <cell r="CX98">
            <v>82.739166666666662</v>
          </cell>
          <cell r="CY98">
            <v>24.282777777777778</v>
          </cell>
          <cell r="CZ98">
            <v>7.478888888803259</v>
          </cell>
          <cell r="DA98">
            <v>5.2250000000000005</v>
          </cell>
          <cell r="DB98">
            <v>1.5911111111111111</v>
          </cell>
          <cell r="DC98">
            <v>1.7005555555555556</v>
          </cell>
          <cell r="DD98">
            <v>0.46055555555555555</v>
          </cell>
          <cell r="DE98">
            <v>19.691666666666666</v>
          </cell>
          <cell r="DF98">
            <v>3.8888888888888888E-3</v>
          </cell>
          <cell r="DG98">
            <v>0</v>
          </cell>
          <cell r="DH98">
            <v>28.68611111111111</v>
          </cell>
          <cell r="DI98">
            <v>39.100833333333334</v>
          </cell>
          <cell r="DJ98">
            <v>23.931388888850861</v>
          </cell>
          <cell r="DK98">
            <v>8.3083333333333336</v>
          </cell>
          <cell r="DL98">
            <v>0</v>
          </cell>
          <cell r="DM98">
            <v>0</v>
          </cell>
          <cell r="DN98">
            <v>243.20027777765412</v>
          </cell>
          <cell r="DO98">
            <v>889.38555555554581</v>
          </cell>
          <cell r="DP98">
            <v>2331.4377777762284</v>
          </cell>
          <cell r="DQ98">
            <v>102.26572944440382</v>
          </cell>
          <cell r="DR98">
            <v>4.2999999999999997E-2</v>
          </cell>
          <cell r="DS98">
            <v>2480.5385072212371</v>
          </cell>
          <cell r="DT98">
            <v>117.66527777777777</v>
          </cell>
          <cell r="DU98">
            <v>46.835000000604872</v>
          </cell>
          <cell r="DV98">
            <v>195.42</v>
          </cell>
          <cell r="DW98">
            <v>7.8781280528845518E-2</v>
          </cell>
          <cell r="DX98">
            <v>8049.1072300000005</v>
          </cell>
          <cell r="DY98">
            <v>0</v>
          </cell>
          <cell r="DZ98">
            <v>0</v>
          </cell>
          <cell r="EA98">
            <v>0.35854535334420523</v>
          </cell>
          <cell r="EB98">
            <v>44.084400000000002</v>
          </cell>
          <cell r="EC98">
            <v>112602.88603611788</v>
          </cell>
          <cell r="ED98">
            <v>0</v>
          </cell>
          <cell r="EE98">
            <v>295</v>
          </cell>
          <cell r="EF98">
            <v>9.5257627119874311</v>
          </cell>
          <cell r="EG98">
            <v>10.423611110557751</v>
          </cell>
          <cell r="EH98">
            <v>13.814790140640117</v>
          </cell>
          <cell r="EI98">
            <v>14.009604693573495</v>
          </cell>
          <cell r="EJ98">
            <v>23.250807319698602</v>
          </cell>
          <cell r="EK98">
            <v>14.230856110232663</v>
          </cell>
          <cell r="EL98">
            <v>14.429860636610723</v>
          </cell>
          <cell r="EM98">
            <v>240.68539237946212</v>
          </cell>
          <cell r="EN98">
            <v>980.68022859672658</v>
          </cell>
          <cell r="EO98">
            <v>175.54679887484144</v>
          </cell>
          <cell r="EP98">
            <v>-242.95958293714023</v>
          </cell>
          <cell r="EQ98">
            <v>908.08729895716431</v>
          </cell>
          <cell r="ER98">
            <v>-481.77266413176335</v>
          </cell>
          <cell r="ES98">
            <v>-357.44299779856641</v>
          </cell>
          <cell r="ET98">
            <v>-7.2552647834250528E-2</v>
          </cell>
          <cell r="EU98">
            <v>-51.632568118061187</v>
          </cell>
          <cell r="EV98">
            <v>20.823333333284957</v>
          </cell>
          <cell r="EW98">
            <v>4.0774999999288575</v>
          </cell>
        </row>
        <row r="99">
          <cell r="A99">
            <v>42228</v>
          </cell>
          <cell r="B99">
            <v>7</v>
          </cell>
          <cell r="C99" t="str">
            <v>Wed</v>
          </cell>
          <cell r="D99">
            <v>115536</v>
          </cell>
          <cell r="E99">
            <v>3416</v>
          </cell>
          <cell r="F99">
            <v>3289</v>
          </cell>
          <cell r="G99">
            <v>7370</v>
          </cell>
          <cell r="H99">
            <v>7136</v>
          </cell>
          <cell r="I99">
            <v>9226</v>
          </cell>
          <cell r="J99">
            <v>446</v>
          </cell>
          <cell r="K99">
            <v>146419</v>
          </cell>
          <cell r="L99">
            <v>97</v>
          </cell>
          <cell r="M99">
            <v>146516</v>
          </cell>
          <cell r="N99">
            <v>1724</v>
          </cell>
          <cell r="O99">
            <v>3312</v>
          </cell>
          <cell r="P99">
            <v>192367</v>
          </cell>
          <cell r="Q99">
            <v>2481</v>
          </cell>
          <cell r="R99">
            <v>102</v>
          </cell>
          <cell r="S99">
            <v>116</v>
          </cell>
          <cell r="T99">
            <v>6</v>
          </cell>
          <cell r="U99">
            <v>2393</v>
          </cell>
          <cell r="V99">
            <v>17345</v>
          </cell>
          <cell r="W99">
            <v>2583</v>
          </cell>
          <cell r="X99">
            <v>2773</v>
          </cell>
          <cell r="Y99">
            <v>5</v>
          </cell>
          <cell r="Z99">
            <v>22</v>
          </cell>
          <cell r="AA99">
            <v>208</v>
          </cell>
          <cell r="AB99">
            <v>3008</v>
          </cell>
          <cell r="AC99">
            <v>66</v>
          </cell>
          <cell r="AD99">
            <v>2766</v>
          </cell>
          <cell r="AE99">
            <v>228</v>
          </cell>
          <cell r="AF99">
            <v>0</v>
          </cell>
          <cell r="AG99">
            <v>0</v>
          </cell>
          <cell r="AH99">
            <v>0.8990420244437699</v>
          </cell>
          <cell r="AI99">
            <v>0.95702284147310446</v>
          </cell>
          <cell r="AJ99">
            <v>0.98822557181786519</v>
          </cell>
          <cell r="AK99">
            <v>169.04546304352363</v>
          </cell>
          <cell r="AL99">
            <v>154.9713940066033</v>
          </cell>
          <cell r="AM99">
            <v>6.6057000799076629E-2</v>
          </cell>
          <cell r="AN99">
            <v>14.494776230055512</v>
          </cell>
          <cell r="AO99">
            <v>31.687041564793507</v>
          </cell>
          <cell r="AP99">
            <v>22.311149749193127</v>
          </cell>
          <cell r="AQ99">
            <v>12.96901956897908</v>
          </cell>
          <cell r="AR99">
            <v>56.685636856368561</v>
          </cell>
          <cell r="AS99">
            <v>14.466600226013576</v>
          </cell>
          <cell r="AT99">
            <v>60.820309944391468</v>
          </cell>
          <cell r="AU99">
            <v>188.43787101141555</v>
          </cell>
          <cell r="AV99">
            <v>0.32276054498995577</v>
          </cell>
          <cell r="AW99">
            <v>0.76460943467890774</v>
          </cell>
          <cell r="AX99">
            <v>44.586560693746037</v>
          </cell>
          <cell r="BF99">
            <v>177.495</v>
          </cell>
          <cell r="BG99">
            <v>421.66944444403515</v>
          </cell>
          <cell r="BH99">
            <v>1892.2561111118082</v>
          </cell>
          <cell r="BI99">
            <v>25.090000000094431</v>
          </cell>
          <cell r="BJ99">
            <v>2516.510555555938</v>
          </cell>
          <cell r="BK99">
            <v>777.01472222178711</v>
          </cell>
          <cell r="BL99">
            <v>698.56888888888898</v>
          </cell>
          <cell r="BM99">
            <v>683.46111111099913</v>
          </cell>
          <cell r="BN99">
            <v>609.05444444444447</v>
          </cell>
          <cell r="BO99">
            <v>22.042777777777779</v>
          </cell>
          <cell r="BP99">
            <v>18.468888888888888</v>
          </cell>
          <cell r="BQ99">
            <v>12.890277777777778</v>
          </cell>
          <cell r="BR99">
            <v>12.372777777777777</v>
          </cell>
          <cell r="BS99">
            <v>9.4194444440607903</v>
          </cell>
          <cell r="BT99">
            <v>12.628888888888889</v>
          </cell>
          <cell r="BU99">
            <v>49.201111111171649</v>
          </cell>
          <cell r="BV99">
            <v>46.043888888888887</v>
          </cell>
          <cell r="BW99">
            <v>228.49611111156256</v>
          </cell>
          <cell r="BX99">
            <v>104.52222222221783</v>
          </cell>
          <cell r="BY99">
            <v>123.97388888934472</v>
          </cell>
          <cell r="BZ99">
            <v>139.77777777777777</v>
          </cell>
          <cell r="CA99">
            <v>199.16694444492487</v>
          </cell>
          <cell r="CB99">
            <v>0</v>
          </cell>
          <cell r="CC99">
            <v>0</v>
          </cell>
          <cell r="CD99">
            <v>207.92722222261105</v>
          </cell>
          <cell r="CE99">
            <v>177.85916666666668</v>
          </cell>
          <cell r="CF99">
            <v>192.92888888935585</v>
          </cell>
          <cell r="CG99">
            <v>166.89361111111111</v>
          </cell>
          <cell r="CH99">
            <v>0.29416666666666669</v>
          </cell>
          <cell r="CI99">
            <v>0.18888888888888888</v>
          </cell>
          <cell r="CJ99">
            <v>1.2544444444444445</v>
          </cell>
          <cell r="CK99">
            <v>1.2941666666666665</v>
          </cell>
          <cell r="CL99">
            <v>13.449722222144095</v>
          </cell>
          <cell r="CM99">
            <v>9.4824999999999999</v>
          </cell>
          <cell r="CN99">
            <v>0</v>
          </cell>
          <cell r="CO99">
            <v>1412.6050000008856</v>
          </cell>
          <cell r="CP99">
            <v>362.09749999999997</v>
          </cell>
          <cell r="CQ99">
            <v>39.791388888888889</v>
          </cell>
          <cell r="CR99">
            <v>42.668888888888887</v>
          </cell>
          <cell r="CS99">
            <v>37.518333333333331</v>
          </cell>
          <cell r="CT99">
            <v>0</v>
          </cell>
          <cell r="CU99">
            <v>62.432222222227139</v>
          </cell>
          <cell r="CV99">
            <v>80.938611111111115</v>
          </cell>
          <cell r="CW99">
            <v>41.741388888888892</v>
          </cell>
          <cell r="CX99">
            <v>87.678611111111124</v>
          </cell>
          <cell r="CY99">
            <v>59.983333333333334</v>
          </cell>
          <cell r="CZ99">
            <v>10.758888888888889</v>
          </cell>
          <cell r="DA99">
            <v>6.3297222222222222</v>
          </cell>
          <cell r="DB99">
            <v>0</v>
          </cell>
          <cell r="DC99">
            <v>2.3902777778090805</v>
          </cell>
          <cell r="DD99">
            <v>0.14722222222222223</v>
          </cell>
          <cell r="DE99">
            <v>19.867222222222221</v>
          </cell>
          <cell r="DF99">
            <v>3.3333333333333335E-3</v>
          </cell>
          <cell r="DG99">
            <v>0</v>
          </cell>
          <cell r="DH99">
            <v>28.448333333333334</v>
          </cell>
          <cell r="DI99">
            <v>40.846111111111107</v>
          </cell>
          <cell r="DJ99">
            <v>10.066944444512743</v>
          </cell>
          <cell r="DK99">
            <v>6.6</v>
          </cell>
          <cell r="DL99">
            <v>0</v>
          </cell>
          <cell r="DM99">
            <v>0</v>
          </cell>
          <cell r="DN99">
            <v>273.12000000009959</v>
          </cell>
          <cell r="DO99">
            <v>940.30833333343776</v>
          </cell>
          <cell r="DP99">
            <v>2352.9133333343234</v>
          </cell>
          <cell r="DQ99">
            <v>103.51833138891438</v>
          </cell>
          <cell r="DR99">
            <v>4.3000000000000003E-2</v>
          </cell>
          <cell r="DS99">
            <v>2510.9213869450623</v>
          </cell>
          <cell r="DT99">
            <v>117.13527777777779</v>
          </cell>
          <cell r="DU99">
            <v>54.489722221824813</v>
          </cell>
          <cell r="DV99">
            <v>163.68</v>
          </cell>
          <cell r="DW99">
            <v>6.518722603225062E-2</v>
          </cell>
          <cell r="DX99">
            <v>6618.1940599999998</v>
          </cell>
          <cell r="DY99">
            <v>0</v>
          </cell>
          <cell r="DZ99">
            <v>0</v>
          </cell>
          <cell r="EA99">
            <v>0.37448736476671352</v>
          </cell>
          <cell r="EB99">
            <v>43.942</v>
          </cell>
          <cell r="EC99">
            <v>111953.34881625099</v>
          </cell>
          <cell r="ED99">
            <v>1025.5484686148648</v>
          </cell>
          <cell r="EE99">
            <v>294</v>
          </cell>
          <cell r="EF99">
            <v>11.120351473841799</v>
          </cell>
          <cell r="EG99">
            <v>21.909444445073603</v>
          </cell>
          <cell r="EH99">
            <v>10.406471080158603</v>
          </cell>
          <cell r="EI99">
            <v>14.3731714621044</v>
          </cell>
          <cell r="EJ99">
            <v>16.997167138810198</v>
          </cell>
          <cell r="EK99">
            <v>17.537643932683789</v>
          </cell>
          <cell r="EL99">
            <v>15.465003407842989</v>
          </cell>
          <cell r="EM99">
            <v>255.15353948927918</v>
          </cell>
          <cell r="EN99">
            <v>782.42406372989228</v>
          </cell>
          <cell r="EO99">
            <v>145.03737494618682</v>
          </cell>
          <cell r="EP99">
            <v>2490.7582412699603</v>
          </cell>
          <cell r="EQ99">
            <v>96.714412122350922</v>
          </cell>
          <cell r="ER99">
            <v>-6954.0251512467021</v>
          </cell>
          <cell r="ES99">
            <v>-462.81445599974495</v>
          </cell>
          <cell r="ET99">
            <v>-2.275379994057003E-2</v>
          </cell>
          <cell r="EU99">
            <v>46.157322255405802</v>
          </cell>
          <cell r="EV99">
            <v>12.917777777780366</v>
          </cell>
          <cell r="EW99">
            <v>6.448055555476393</v>
          </cell>
        </row>
        <row r="100">
          <cell r="A100">
            <v>42229</v>
          </cell>
          <cell r="B100">
            <v>7</v>
          </cell>
          <cell r="C100" t="str">
            <v>Thu</v>
          </cell>
          <cell r="D100">
            <v>132521</v>
          </cell>
          <cell r="E100">
            <v>3084</v>
          </cell>
          <cell r="F100">
            <v>4918</v>
          </cell>
          <cell r="G100">
            <v>8481</v>
          </cell>
          <cell r="H100">
            <v>10090</v>
          </cell>
          <cell r="I100">
            <v>14318</v>
          </cell>
          <cell r="J100">
            <v>363</v>
          </cell>
          <cell r="K100">
            <v>173775</v>
          </cell>
          <cell r="L100">
            <v>98</v>
          </cell>
          <cell r="M100">
            <v>173873</v>
          </cell>
          <cell r="N100">
            <v>1700</v>
          </cell>
          <cell r="O100">
            <v>3821</v>
          </cell>
          <cell r="P100">
            <v>221685</v>
          </cell>
          <cell r="Q100">
            <v>2717</v>
          </cell>
          <cell r="R100">
            <v>84</v>
          </cell>
          <cell r="S100">
            <v>146</v>
          </cell>
          <cell r="T100">
            <v>9</v>
          </cell>
          <cell r="U100">
            <v>2580</v>
          </cell>
          <cell r="V100">
            <v>15013</v>
          </cell>
          <cell r="W100">
            <v>2801</v>
          </cell>
          <cell r="X100">
            <v>3049</v>
          </cell>
          <cell r="Y100">
            <v>6</v>
          </cell>
          <cell r="Z100">
            <v>92</v>
          </cell>
          <cell r="AA100">
            <v>305</v>
          </cell>
          <cell r="AB100">
            <v>3452</v>
          </cell>
          <cell r="AC100">
            <v>84</v>
          </cell>
          <cell r="AD100">
            <v>3512</v>
          </cell>
          <cell r="AE100">
            <v>197</v>
          </cell>
          <cell r="AF100">
            <v>0</v>
          </cell>
          <cell r="AG100">
            <v>0</v>
          </cell>
          <cell r="AH100">
            <v>0.89687550731878785</v>
          </cell>
          <cell r="AI100">
            <v>0.96845946464603616</v>
          </cell>
          <cell r="AJ100">
            <v>0.99021723493022584</v>
          </cell>
          <cell r="AK100">
            <v>168.54257445611864</v>
          </cell>
          <cell r="AL100">
            <v>171.00873342266993</v>
          </cell>
          <cell r="AM100">
            <v>8.44828082290318E-2</v>
          </cell>
          <cell r="AN100">
            <v>14.134968417316431</v>
          </cell>
          <cell r="AO100">
            <v>36.766604389348167</v>
          </cell>
          <cell r="AP100">
            <v>21.10619203100082</v>
          </cell>
          <cell r="AQ100">
            <v>14.074591033441308</v>
          </cell>
          <cell r="AR100">
            <v>62.040342734737592</v>
          </cell>
          <cell r="AS100">
            <v>14.623572909642778</v>
          </cell>
          <cell r="AT100">
            <v>69.177961159363434</v>
          </cell>
          <cell r="AU100">
            <v>194.5584950585262</v>
          </cell>
          <cell r="AV100">
            <v>0.35556381713660784</v>
          </cell>
          <cell r="AW100">
            <v>0.67792970041964384</v>
          </cell>
          <cell r="AX100">
            <v>44.964328364725809</v>
          </cell>
          <cell r="BF100">
            <v>185.495</v>
          </cell>
          <cell r="BG100">
            <v>413.62138888855469</v>
          </cell>
          <cell r="BH100">
            <v>2000.0211111096385</v>
          </cell>
          <cell r="BI100">
            <v>36.761944444610528</v>
          </cell>
          <cell r="BJ100">
            <v>2635.8994444428035</v>
          </cell>
          <cell r="BK100">
            <v>893.17611111108658</v>
          </cell>
          <cell r="BL100">
            <v>801.06777777777779</v>
          </cell>
          <cell r="BM100">
            <v>786.27611111104079</v>
          </cell>
          <cell r="BN100">
            <v>689.56500000000005</v>
          </cell>
          <cell r="BO100">
            <v>18.034166666666668</v>
          </cell>
          <cell r="BP100">
            <v>16.426388888888887</v>
          </cell>
          <cell r="BQ100">
            <v>17.956666666608719</v>
          </cell>
          <cell r="BR100">
            <v>16.0425</v>
          </cell>
          <cell r="BS100">
            <v>9.623888888992628</v>
          </cell>
          <cell r="BT100">
            <v>15.592777777777776</v>
          </cell>
          <cell r="BU100">
            <v>61.285277777777779</v>
          </cell>
          <cell r="BV100">
            <v>63.441111111111113</v>
          </cell>
          <cell r="BW100">
            <v>270.32250000070599</v>
          </cell>
          <cell r="BX100">
            <v>103.92583333333334</v>
          </cell>
          <cell r="BY100">
            <v>166.39666666737264</v>
          </cell>
          <cell r="BZ100">
            <v>186.42055555555558</v>
          </cell>
          <cell r="CA100">
            <v>199.01111111113696</v>
          </cell>
          <cell r="CB100">
            <v>0</v>
          </cell>
          <cell r="CC100">
            <v>0</v>
          </cell>
          <cell r="CD100">
            <v>236.05722222123654</v>
          </cell>
          <cell r="CE100">
            <v>203.33972222222224</v>
          </cell>
          <cell r="CF100">
            <v>211.96749999901488</v>
          </cell>
          <cell r="CG100">
            <v>184.97638888888889</v>
          </cell>
          <cell r="CH100">
            <v>0.21583333333333332</v>
          </cell>
          <cell r="CI100">
            <v>0.24111111111111111</v>
          </cell>
          <cell r="CJ100">
            <v>4.2161111111111111</v>
          </cell>
          <cell r="CK100">
            <v>4.0569444444444445</v>
          </cell>
          <cell r="CL100">
            <v>19.657777777777262</v>
          </cell>
          <cell r="CM100">
            <v>14.065277777777778</v>
          </cell>
          <cell r="CN100">
            <v>0</v>
          </cell>
          <cell r="CO100">
            <v>1598.566944444166</v>
          </cell>
          <cell r="CP100">
            <v>345.29</v>
          </cell>
          <cell r="CQ100">
            <v>4.4425000000139701</v>
          </cell>
          <cell r="CR100">
            <v>47.979722222222222</v>
          </cell>
          <cell r="CS100">
            <v>38.168888888888887</v>
          </cell>
          <cell r="CT100">
            <v>0</v>
          </cell>
          <cell r="CU100">
            <v>63.554444444444442</v>
          </cell>
          <cell r="CV100">
            <v>55.205277777777781</v>
          </cell>
          <cell r="CW100">
            <v>57.61</v>
          </cell>
          <cell r="CX100">
            <v>90.326944444444422</v>
          </cell>
          <cell r="CY100">
            <v>20.633333333333333</v>
          </cell>
          <cell r="CZ100">
            <v>11.694722222408487</v>
          </cell>
          <cell r="DA100">
            <v>6.1591666666666667</v>
          </cell>
          <cell r="DB100">
            <v>0.93333333333333335</v>
          </cell>
          <cell r="DC100">
            <v>8.9708333333333332</v>
          </cell>
          <cell r="DD100">
            <v>5.9630555555783209</v>
          </cell>
          <cell r="DE100">
            <v>3.4813888888888891</v>
          </cell>
          <cell r="DF100">
            <v>0.17555555555555555</v>
          </cell>
          <cell r="DG100">
            <v>0</v>
          </cell>
          <cell r="DH100">
            <v>31.053333333333335</v>
          </cell>
          <cell r="DI100">
            <v>33.482777777777784</v>
          </cell>
          <cell r="DJ100">
            <v>20.173888888774805</v>
          </cell>
          <cell r="DK100">
            <v>18.535277777777779</v>
          </cell>
          <cell r="DL100">
            <v>0</v>
          </cell>
          <cell r="DM100">
            <v>0</v>
          </cell>
          <cell r="DN100">
            <v>251.5836111112061</v>
          </cell>
          <cell r="DO100">
            <v>863.83444444455336</v>
          </cell>
          <cell r="DP100">
            <v>2462.4013888887193</v>
          </cell>
          <cell r="DQ100">
            <v>108.01597611103631</v>
          </cell>
          <cell r="DR100">
            <v>4.2999999999999997E-2</v>
          </cell>
          <cell r="DS100">
            <v>2620.0154205537415</v>
          </cell>
          <cell r="DT100">
            <v>132.4436111111111</v>
          </cell>
          <cell r="DU100">
            <v>49.598055553985994</v>
          </cell>
          <cell r="DV100">
            <v>218.35</v>
          </cell>
          <cell r="DW100">
            <v>8.3339204146306745E-2</v>
          </cell>
          <cell r="DX100">
            <v>8828.1915300000001</v>
          </cell>
          <cell r="DY100">
            <v>11.666666666666659</v>
          </cell>
          <cell r="DZ100">
            <v>209.99999999999986</v>
          </cell>
          <cell r="EA100">
            <v>0.32970586267083174</v>
          </cell>
          <cell r="EB100">
            <v>43.311999999999998</v>
          </cell>
          <cell r="EC100">
            <v>117807.23369042361</v>
          </cell>
          <cell r="ED100">
            <v>1483.7279894513147</v>
          </cell>
          <cell r="EE100">
            <v>310</v>
          </cell>
          <cell r="EF100">
            <v>9.5996236556101913</v>
          </cell>
          <cell r="EG100">
            <v>14.789444444562671</v>
          </cell>
          <cell r="EH100">
            <v>13.320311032536919</v>
          </cell>
          <cell r="EI100">
            <v>14.384280609122484</v>
          </cell>
          <cell r="EJ100">
            <v>27.799227799227801</v>
          </cell>
          <cell r="EK100">
            <v>21.821056792726313</v>
          </cell>
          <cell r="EL100">
            <v>15.515487225865204</v>
          </cell>
          <cell r="EM100">
            <v>273.88156673561559</v>
          </cell>
          <cell r="EN100">
            <v>881.2445881103414</v>
          </cell>
          <cell r="EO100">
            <v>164.63986728732203</v>
          </cell>
          <cell r="EP100">
            <v>1649.4293443252998</v>
          </cell>
          <cell r="EQ100">
            <v>-94.878006199828661</v>
          </cell>
          <cell r="ER100">
            <v>-160.24717317708428</v>
          </cell>
          <cell r="ES100">
            <v>-732.6805282839108</v>
          </cell>
          <cell r="ET100">
            <v>-0.19497746241178482</v>
          </cell>
          <cell r="EU100">
            <v>-187.49501570720611</v>
          </cell>
          <cell r="EV100">
            <v>14.656666666593454</v>
          </cell>
          <cell r="EW100">
            <v>14.621388889079032</v>
          </cell>
        </row>
        <row r="101">
          <cell r="A101">
            <v>42230</v>
          </cell>
          <cell r="B101">
            <v>7</v>
          </cell>
          <cell r="C101" t="str">
            <v>Fri</v>
          </cell>
          <cell r="D101">
            <v>157880</v>
          </cell>
          <cell r="E101">
            <v>3174</v>
          </cell>
          <cell r="F101">
            <v>8236</v>
          </cell>
          <cell r="G101">
            <v>9530</v>
          </cell>
          <cell r="H101">
            <v>8880</v>
          </cell>
          <cell r="I101">
            <v>14122</v>
          </cell>
          <cell r="J101">
            <v>2900</v>
          </cell>
          <cell r="K101">
            <v>204722</v>
          </cell>
          <cell r="L101">
            <v>99</v>
          </cell>
          <cell r="M101">
            <v>204821</v>
          </cell>
          <cell r="N101">
            <v>1896</v>
          </cell>
          <cell r="O101">
            <v>3015</v>
          </cell>
          <cell r="P101">
            <v>149431</v>
          </cell>
          <cell r="Q101">
            <v>2979</v>
          </cell>
          <cell r="R101">
            <v>72</v>
          </cell>
          <cell r="S101">
            <v>245</v>
          </cell>
          <cell r="T101">
            <v>9</v>
          </cell>
          <cell r="U101">
            <v>2801</v>
          </cell>
          <cell r="V101">
            <v>15711</v>
          </cell>
          <cell r="W101">
            <v>3051</v>
          </cell>
          <cell r="X101">
            <v>3561</v>
          </cell>
          <cell r="Y101">
            <v>8</v>
          </cell>
          <cell r="Z101">
            <v>16</v>
          </cell>
          <cell r="AA101">
            <v>340</v>
          </cell>
          <cell r="AB101">
            <v>3925</v>
          </cell>
          <cell r="AC101">
            <v>50</v>
          </cell>
          <cell r="AD101">
            <v>3133</v>
          </cell>
          <cell r="AE101">
            <v>193</v>
          </cell>
          <cell r="AF101">
            <v>0</v>
          </cell>
          <cell r="AG101">
            <v>0</v>
          </cell>
          <cell r="AH101">
            <v>0.88133535083924541</v>
          </cell>
          <cell r="AI101">
            <v>0.91903791260417078</v>
          </cell>
          <cell r="AJ101">
            <v>0.99073866023192425</v>
          </cell>
          <cell r="AK101">
            <v>174.9704851516689</v>
          </cell>
          <cell r="AL101">
            <v>150.89137152365106</v>
          </cell>
          <cell r="AM101">
            <v>8.3146901651996369E-2</v>
          </cell>
          <cell r="AN101">
            <v>13.466167092620365</v>
          </cell>
          <cell r="AO101">
            <v>41.674025724675353</v>
          </cell>
          <cell r="AP101">
            <v>20.673424125217124</v>
          </cell>
          <cell r="AQ101">
            <v>13.411562154680228</v>
          </cell>
          <cell r="AR101">
            <v>67.099967223861029</v>
          </cell>
          <cell r="AS101">
            <v>13.748359294345896</v>
          </cell>
          <cell r="AT101">
            <v>77.662902593516392</v>
          </cell>
          <cell r="AU101">
            <v>199.85226644086251</v>
          </cell>
          <cell r="AV101">
            <v>0.38860156042562227</v>
          </cell>
          <cell r="AW101">
            <v>0.83127499370840796</v>
          </cell>
          <cell r="AX101">
            <v>61.897630742859093</v>
          </cell>
          <cell r="BF101">
            <v>168.995</v>
          </cell>
          <cell r="BG101">
            <v>618.98361111205566</v>
          </cell>
          <cell r="BH101">
            <v>1893.2613888893959</v>
          </cell>
          <cell r="BI101">
            <v>84.30888888859397</v>
          </cell>
          <cell r="BJ101">
            <v>2765.5488888900459</v>
          </cell>
          <cell r="BK101">
            <v>1024.3666666676431</v>
          </cell>
          <cell r="BL101">
            <v>902.81055555555565</v>
          </cell>
          <cell r="BM101">
            <v>902.32361111158593</v>
          </cell>
          <cell r="BN101">
            <v>792.32138888888892</v>
          </cell>
          <cell r="BO101">
            <v>21.035</v>
          </cell>
          <cell r="BP101">
            <v>17.107222222222223</v>
          </cell>
          <cell r="BQ101">
            <v>29.441111111011772</v>
          </cell>
          <cell r="BR101">
            <v>24.285</v>
          </cell>
          <cell r="BS101">
            <v>13.779444444950204</v>
          </cell>
          <cell r="BT101">
            <v>16.890833333333333</v>
          </cell>
          <cell r="BU101">
            <v>57.7875000000952</v>
          </cell>
          <cell r="BV101">
            <v>52.206111111111113</v>
          </cell>
          <cell r="BW101">
            <v>223.89444444457095</v>
          </cell>
          <cell r="BX101">
            <v>72.34722222227758</v>
          </cell>
          <cell r="BY101">
            <v>151.54722222229336</v>
          </cell>
          <cell r="BZ101">
            <v>163.23444444444448</v>
          </cell>
          <cell r="CA101">
            <v>227.49027777761845</v>
          </cell>
          <cell r="CB101">
            <v>0</v>
          </cell>
          <cell r="CC101">
            <v>0</v>
          </cell>
          <cell r="CD101">
            <v>285.48861111115872</v>
          </cell>
          <cell r="CE101">
            <v>238.41805555555555</v>
          </cell>
          <cell r="CF101">
            <v>250.66666666625585</v>
          </cell>
          <cell r="CG101">
            <v>221.62472222222223</v>
          </cell>
          <cell r="CH101">
            <v>0.23666666666666666</v>
          </cell>
          <cell r="CI101">
            <v>0.29888888888888887</v>
          </cell>
          <cell r="CJ101">
            <v>1.3730555555555555</v>
          </cell>
          <cell r="CK101">
            <v>0.9094444444444445</v>
          </cell>
          <cell r="CL101">
            <v>33.212222222680637</v>
          </cell>
          <cell r="CM101">
            <v>15.584999999999999</v>
          </cell>
          <cell r="CN101">
            <v>0</v>
          </cell>
          <cell r="CO101">
            <v>1761.2400000009911</v>
          </cell>
          <cell r="CP101">
            <v>340.24222222220021</v>
          </cell>
          <cell r="CQ101">
            <v>7.416666666666667</v>
          </cell>
          <cell r="CR101">
            <v>32.792500000000004</v>
          </cell>
          <cell r="CS101">
            <v>35.424999999999997</v>
          </cell>
          <cell r="CT101">
            <v>0</v>
          </cell>
          <cell r="CU101">
            <v>66.558611111111105</v>
          </cell>
          <cell r="CV101">
            <v>51.621111111111112</v>
          </cell>
          <cell r="CW101">
            <v>35.137222222222221</v>
          </cell>
          <cell r="CX101">
            <v>97.38055555555556</v>
          </cell>
          <cell r="CY101">
            <v>27.243611111111115</v>
          </cell>
          <cell r="CZ101">
            <v>7.7130555553703255</v>
          </cell>
          <cell r="DA101">
            <v>9.1352777777777785</v>
          </cell>
          <cell r="DB101">
            <v>0</v>
          </cell>
          <cell r="DC101">
            <v>6.777222222222222</v>
          </cell>
          <cell r="DD101">
            <v>5.7786111111111111</v>
          </cell>
          <cell r="DE101">
            <v>10.464166666666667</v>
          </cell>
          <cell r="DF101">
            <v>0</v>
          </cell>
          <cell r="DG101">
            <v>0.92805555555555552</v>
          </cell>
          <cell r="DH101">
            <v>28.151666666666667</v>
          </cell>
          <cell r="DI101">
            <v>35.551666666666669</v>
          </cell>
          <cell r="DJ101">
            <v>8.3733333334857072</v>
          </cell>
          <cell r="DK101">
            <v>18.589444444444446</v>
          </cell>
          <cell r="DL101">
            <v>0</v>
          </cell>
          <cell r="DM101">
            <v>0</v>
          </cell>
          <cell r="DN101">
            <v>256.08666666663385</v>
          </cell>
          <cell r="DO101">
            <v>825.27999999994518</v>
          </cell>
          <cell r="DP101">
            <v>2586.5200000009363</v>
          </cell>
          <cell r="DQ101">
            <v>113.34943333337264</v>
          </cell>
          <cell r="DR101">
            <v>4.2999999999999997E-2</v>
          </cell>
          <cell r="DS101">
            <v>2749.3827666676207</v>
          </cell>
          <cell r="DT101">
            <v>140.29027777777779</v>
          </cell>
          <cell r="DU101">
            <v>49.513333333311607</v>
          </cell>
          <cell r="DV101">
            <v>201.81</v>
          </cell>
          <cell r="DW101">
            <v>7.34019294972897E-2</v>
          </cell>
          <cell r="DX101">
            <v>11633.19994</v>
          </cell>
          <cell r="DY101">
            <v>9.8166666666666611</v>
          </cell>
          <cell r="DZ101">
            <v>112.89166666666661</v>
          </cell>
          <cell r="EA101">
            <v>0.3001691907017453</v>
          </cell>
          <cell r="EB101">
            <v>58.731599999999993</v>
          </cell>
          <cell r="EC101">
            <v>170180.2792619727</v>
          </cell>
          <cell r="ED101">
            <v>4729.4580605390747</v>
          </cell>
          <cell r="EE101">
            <v>323</v>
          </cell>
          <cell r="EF101">
            <v>9.1975232198102059</v>
          </cell>
          <cell r="EG101">
            <v>19.566111111079547</v>
          </cell>
          <cell r="EH101">
            <v>9.8639938669627316</v>
          </cell>
          <cell r="EI101">
            <v>14.206117021299878</v>
          </cell>
          <cell r="EJ101">
            <v>33.802816901408448</v>
          </cell>
          <cell r="EK101">
            <v>11.652842403398747</v>
          </cell>
          <cell r="EL101">
            <v>10.23719514220924</v>
          </cell>
          <cell r="EM101">
            <v>279.74487677944711</v>
          </cell>
          <cell r="EN101">
            <v>691.60988587551424</v>
          </cell>
          <cell r="EO101">
            <v>153.66645035665795</v>
          </cell>
          <cell r="EP101">
            <v>834.28739385282029</v>
          </cell>
          <cell r="EQ101">
            <v>1027.2402265166472</v>
          </cell>
          <cell r="ER101">
            <v>192.51007200424453</v>
          </cell>
          <cell r="ES101">
            <v>-210.43812239854833</v>
          </cell>
          <cell r="ET101">
            <v>0.37660780534815219</v>
          </cell>
          <cell r="EU101">
            <v>360.29220029577721</v>
          </cell>
          <cell r="EV101">
            <v>26.103611111076962</v>
          </cell>
          <cell r="EW101">
            <v>4.1563888887282356</v>
          </cell>
        </row>
        <row r="102">
          <cell r="A102">
            <v>42231</v>
          </cell>
          <cell r="B102">
            <v>7</v>
          </cell>
          <cell r="C102" t="str">
            <v>Sat</v>
          </cell>
          <cell r="D102">
            <v>108627</v>
          </cell>
          <cell r="E102">
            <v>4423</v>
          </cell>
          <cell r="F102">
            <v>343</v>
          </cell>
          <cell r="G102">
            <v>8135</v>
          </cell>
          <cell r="H102">
            <v>12979</v>
          </cell>
          <cell r="I102">
            <v>6994</v>
          </cell>
          <cell r="J102">
            <v>346</v>
          </cell>
          <cell r="K102">
            <v>141847</v>
          </cell>
          <cell r="L102">
            <v>100</v>
          </cell>
          <cell r="M102">
            <v>141947</v>
          </cell>
          <cell r="N102">
            <v>1424</v>
          </cell>
          <cell r="O102">
            <v>1327</v>
          </cell>
          <cell r="P102">
            <v>54377</v>
          </cell>
          <cell r="Q102">
            <v>2413</v>
          </cell>
          <cell r="R102">
            <v>66</v>
          </cell>
          <cell r="S102">
            <v>97</v>
          </cell>
          <cell r="T102">
            <v>6</v>
          </cell>
          <cell r="U102">
            <v>2252</v>
          </cell>
          <cell r="V102">
            <v>14817</v>
          </cell>
          <cell r="W102">
            <v>2479</v>
          </cell>
          <cell r="X102">
            <v>2694</v>
          </cell>
          <cell r="Y102">
            <v>2</v>
          </cell>
          <cell r="Z102">
            <v>22</v>
          </cell>
          <cell r="AA102">
            <v>165</v>
          </cell>
          <cell r="AB102">
            <v>2883</v>
          </cell>
          <cell r="AC102">
            <v>53</v>
          </cell>
          <cell r="AD102">
            <v>910</v>
          </cell>
          <cell r="AE102">
            <v>363</v>
          </cell>
          <cell r="AF102">
            <v>0</v>
          </cell>
          <cell r="AG102">
            <v>0</v>
          </cell>
          <cell r="AH102">
            <v>0.9353532370791694</v>
          </cell>
          <cell r="AI102">
            <v>0.89276735204604685</v>
          </cell>
          <cell r="AJ102">
            <v>0.98996101433234396</v>
          </cell>
          <cell r="AK102">
            <v>176.85948918146968</v>
          </cell>
          <cell r="AL102">
            <v>168.49167213392309</v>
          </cell>
          <cell r="AM102">
            <v>5.1745895225136944E-2</v>
          </cell>
          <cell r="AN102">
            <v>16.13515540041158</v>
          </cell>
          <cell r="AO102">
            <v>30.854485564813022</v>
          </cell>
          <cell r="AP102">
            <v>23.193905582048412</v>
          </cell>
          <cell r="AQ102">
            <v>12.480700812242416</v>
          </cell>
          <cell r="AR102">
            <v>57.219443323920935</v>
          </cell>
          <cell r="AS102">
            <v>13.534875896394064</v>
          </cell>
          <cell r="AT102">
            <v>83.496399421644853</v>
          </cell>
          <cell r="AU102">
            <v>196.85395545410447</v>
          </cell>
          <cell r="AV102">
            <v>0.42415403454319528</v>
          </cell>
          <cell r="AW102">
            <v>1.1240685105799793</v>
          </cell>
          <cell r="AX102">
            <v>89.986263985310998</v>
          </cell>
          <cell r="BF102">
            <v>33.5</v>
          </cell>
          <cell r="BG102">
            <v>489.24333333348517</v>
          </cell>
          <cell r="BH102">
            <v>-4052972.4266666668</v>
          </cell>
          <cell r="BI102">
            <v>32.723611111111111</v>
          </cell>
          <cell r="BJ102">
            <v>-4052416.9597222223</v>
          </cell>
          <cell r="BK102">
            <v>720.56972222268064</v>
          </cell>
          <cell r="BL102">
            <v>673.98722222222227</v>
          </cell>
          <cell r="BM102">
            <v>614.19944444451846</v>
          </cell>
          <cell r="BN102">
            <v>560.39333333333332</v>
          </cell>
          <cell r="BO102">
            <v>26.250555555555554</v>
          </cell>
          <cell r="BP102">
            <v>23.738888888888887</v>
          </cell>
          <cell r="BQ102">
            <v>2.0477777777777777</v>
          </cell>
          <cell r="BR102">
            <v>2.8333333333333335</v>
          </cell>
          <cell r="BS102">
            <v>12.515277777979822</v>
          </cell>
          <cell r="BT102">
            <v>14.64638888888889</v>
          </cell>
          <cell r="BU102">
            <v>65.556666666849054</v>
          </cell>
          <cell r="BV102">
            <v>72.375277777777782</v>
          </cell>
          <cell r="BW102">
            <v>82.242777777408364</v>
          </cell>
          <cell r="BX102">
            <v>43.008333333333333</v>
          </cell>
          <cell r="BY102">
            <v>39.234444444075024</v>
          </cell>
          <cell r="BZ102">
            <v>43.851388888888891</v>
          </cell>
          <cell r="CA102">
            <v>198.62666666669307</v>
          </cell>
          <cell r="CB102">
            <v>0</v>
          </cell>
          <cell r="CC102">
            <v>0</v>
          </cell>
          <cell r="CD102">
            <v>213.00527777783935</v>
          </cell>
          <cell r="CE102">
            <v>181.34</v>
          </cell>
          <cell r="CF102">
            <v>200.39750000013089</v>
          </cell>
          <cell r="CG102">
            <v>173.26888888888888</v>
          </cell>
          <cell r="CH102">
            <v>0.115</v>
          </cell>
          <cell r="CI102">
            <v>8.0833333333333326E-2</v>
          </cell>
          <cell r="CJ102">
            <v>1.4891666666666667</v>
          </cell>
          <cell r="CK102">
            <v>0.84333333333333327</v>
          </cell>
          <cell r="CL102">
            <v>11.00361111104178</v>
          </cell>
          <cell r="CM102">
            <v>7.1469444444444443</v>
          </cell>
          <cell r="CN102">
            <v>0</v>
          </cell>
          <cell r="CO102">
            <v>1214.4444444446212</v>
          </cell>
          <cell r="CP102">
            <v>150.21333333338481</v>
          </cell>
          <cell r="CQ102">
            <v>0</v>
          </cell>
          <cell r="CR102">
            <v>17.95888888888889</v>
          </cell>
          <cell r="CS102">
            <v>18.740277777697841</v>
          </cell>
          <cell r="CT102">
            <v>0</v>
          </cell>
          <cell r="CU102">
            <v>41.810833333333335</v>
          </cell>
          <cell r="CV102">
            <v>9.1183333333333341</v>
          </cell>
          <cell r="CW102">
            <v>38.002777777790456</v>
          </cell>
          <cell r="CX102">
            <v>66.213888888888889</v>
          </cell>
          <cell r="CY102">
            <v>12.366666666666667</v>
          </cell>
          <cell r="CZ102">
            <v>1.6136111110275508</v>
          </cell>
          <cell r="DA102">
            <v>3.9641666666666664</v>
          </cell>
          <cell r="DB102">
            <v>0</v>
          </cell>
          <cell r="DC102">
            <v>5.5422222221052895</v>
          </cell>
          <cell r="DD102">
            <v>6.0516666666666667</v>
          </cell>
          <cell r="DE102">
            <v>0</v>
          </cell>
          <cell r="DF102">
            <v>0.58916666666666662</v>
          </cell>
          <cell r="DG102">
            <v>0</v>
          </cell>
          <cell r="DH102">
            <v>16.70611111111111</v>
          </cell>
          <cell r="DI102">
            <v>37.944166666666668</v>
          </cell>
          <cell r="DJ102">
            <v>13.626111111111111</v>
          </cell>
          <cell r="DK102">
            <v>8.4561111111111114</v>
          </cell>
          <cell r="DL102">
            <v>0</v>
          </cell>
          <cell r="DM102">
            <v>0</v>
          </cell>
          <cell r="DN102">
            <v>173.07388888868843</v>
          </cell>
          <cell r="DO102">
            <v>448.91833333311706</v>
          </cell>
          <cell r="DP102">
            <v>1663.3627777777383</v>
          </cell>
          <cell r="DQ102">
            <v>73.050108055543774</v>
          </cell>
          <cell r="DR102">
            <v>4.2999999999999997E-2</v>
          </cell>
          <cell r="DS102">
            <v>1771.8898302774924</v>
          </cell>
          <cell r="DT102">
            <v>80.568333333333328</v>
          </cell>
          <cell r="DU102">
            <v>35.476944444210098</v>
          </cell>
          <cell r="DV102">
            <v>91.65</v>
          </cell>
          <cell r="DW102">
            <v>5.1724434800580615E-2</v>
          </cell>
          <cell r="DX102">
            <v>7850.9896499999995</v>
          </cell>
          <cell r="DY102">
            <v>71.100000000000023</v>
          </cell>
          <cell r="DZ102">
            <v>0</v>
          </cell>
          <cell r="EA102">
            <v>0.25335566899371659</v>
          </cell>
          <cell r="EB102">
            <v>83.664599999999993</v>
          </cell>
          <cell r="EC102">
            <v>159445.74602023832</v>
          </cell>
          <cell r="ED102">
            <v>2926.7343305555555</v>
          </cell>
          <cell r="EE102">
            <v>223</v>
          </cell>
          <cell r="EF102">
            <v>9.54536621817312</v>
          </cell>
          <cell r="EG102">
            <v>30.258888889244858</v>
          </cell>
          <cell r="EH102">
            <v>11.996474864912299</v>
          </cell>
          <cell r="EI102">
            <v>13.443281478053571</v>
          </cell>
          <cell r="EJ102">
            <v>17.391304347826086</v>
          </cell>
          <cell r="EK102">
            <v>14.77336317851147</v>
          </cell>
          <cell r="EL102">
            <v>14.995077373683959</v>
          </cell>
          <cell r="EM102">
            <v>167.49864351600652</v>
          </cell>
          <cell r="EN102">
            <v>650.00554876322747</v>
          </cell>
          <cell r="EO102">
            <v>197.98139014537892</v>
          </cell>
          <cell r="EP102">
            <v>2457.3533540198468</v>
          </cell>
          <cell r="EQ102">
            <v>84.998162066471991</v>
          </cell>
          <cell r="ER102">
            <v>1872.9872418311261</v>
          </cell>
          <cell r="ES102">
            <v>421.9387752806266</v>
          </cell>
          <cell r="ET102">
            <v>1.2960372230925787</v>
          </cell>
          <cell r="EU102">
            <v>703.14429103521127</v>
          </cell>
          <cell r="EV102">
            <v>23.365555555554263</v>
          </cell>
          <cell r="EW102">
            <v>11.567499999895226</v>
          </cell>
        </row>
        <row r="103">
          <cell r="A103">
            <v>42232</v>
          </cell>
          <cell r="B103">
            <v>7</v>
          </cell>
          <cell r="C103" t="str">
            <v>Sun</v>
          </cell>
          <cell r="D103">
            <v>48390</v>
          </cell>
          <cell r="E103">
            <v>525</v>
          </cell>
          <cell r="F103">
            <v>468</v>
          </cell>
          <cell r="G103">
            <v>2688</v>
          </cell>
          <cell r="H103">
            <v>4567</v>
          </cell>
          <cell r="I103">
            <v>2319</v>
          </cell>
          <cell r="J103">
            <v>374</v>
          </cell>
          <cell r="K103">
            <v>59331</v>
          </cell>
          <cell r="L103">
            <v>101</v>
          </cell>
          <cell r="M103">
            <v>59432</v>
          </cell>
          <cell r="N103">
            <v>1490</v>
          </cell>
          <cell r="O103">
            <v>838</v>
          </cell>
          <cell r="P103">
            <v>28443</v>
          </cell>
          <cell r="Q103">
            <v>1633</v>
          </cell>
          <cell r="R103">
            <v>65</v>
          </cell>
          <cell r="S103">
            <v>21</v>
          </cell>
          <cell r="T103">
            <v>0</v>
          </cell>
          <cell r="U103">
            <v>1545</v>
          </cell>
          <cell r="V103">
            <v>10520</v>
          </cell>
          <cell r="W103">
            <v>1698</v>
          </cell>
          <cell r="X103">
            <v>1153</v>
          </cell>
          <cell r="Y103">
            <v>0</v>
          </cell>
          <cell r="Z103">
            <v>7</v>
          </cell>
          <cell r="AA103">
            <v>96</v>
          </cell>
          <cell r="AB103">
            <v>1256</v>
          </cell>
          <cell r="AC103">
            <v>8</v>
          </cell>
          <cell r="AD103">
            <v>733</v>
          </cell>
          <cell r="AE103">
            <v>124</v>
          </cell>
          <cell r="AF103">
            <v>0</v>
          </cell>
          <cell r="AG103">
            <v>0</v>
          </cell>
          <cell r="AH103">
            <v>0.93770204081245967</v>
          </cell>
          <cell r="AI103">
            <v>1.0120323261252382</v>
          </cell>
          <cell r="AJ103">
            <v>0.97488665284589848</v>
          </cell>
          <cell r="AK103">
            <v>187.67412246583163</v>
          </cell>
          <cell r="AL103">
            <v>249.93387992594549</v>
          </cell>
          <cell r="AM103">
            <v>4.5389425426842628E-2</v>
          </cell>
          <cell r="AN103">
            <v>18.381335949221793</v>
          </cell>
          <cell r="AO103">
            <v>46.076305097959185</v>
          </cell>
          <cell r="AP103">
            <v>26.749384180284363</v>
          </cell>
          <cell r="AQ103">
            <v>17.151707650998841</v>
          </cell>
          <cell r="AR103">
            <v>34.941696113074208</v>
          </cell>
          <cell r="AS103">
            <v>15.875401133478363</v>
          </cell>
          <cell r="AT103">
            <v>79.297874354682179</v>
          </cell>
          <cell r="AU103">
            <v>195.65529238148315</v>
          </cell>
          <cell r="AV103">
            <v>0.40529378678941858</v>
          </cell>
          <cell r="AW103">
            <v>0.64442297065111631</v>
          </cell>
          <cell r="AX103">
            <v>48.994603794787402</v>
          </cell>
          <cell r="BF103">
            <v>18</v>
          </cell>
          <cell r="BG103">
            <v>78.833055555614294</v>
          </cell>
          <cell r="BH103">
            <v>671.02027777793319</v>
          </cell>
          <cell r="BI103">
            <v>0</v>
          </cell>
          <cell r="BJ103">
            <v>767.85333333354743</v>
          </cell>
          <cell r="BK103">
            <v>303.24250000004139</v>
          </cell>
          <cell r="BL103">
            <v>284.35111111111109</v>
          </cell>
          <cell r="BM103">
            <v>257.84055555560138</v>
          </cell>
          <cell r="BN103">
            <v>245.20222222222225</v>
          </cell>
          <cell r="BO103">
            <v>2.1005555555555557</v>
          </cell>
          <cell r="BP103">
            <v>2.1952777777777781</v>
          </cell>
          <cell r="BQ103">
            <v>1.1975</v>
          </cell>
          <cell r="BR103">
            <v>1.1805555555555556</v>
          </cell>
          <cell r="BS103">
            <v>7.3500000001342656</v>
          </cell>
          <cell r="BT103">
            <v>6.2055555555555557</v>
          </cell>
          <cell r="BU103">
            <v>34.753888888750225</v>
          </cell>
          <cell r="BV103">
            <v>29.567499999999999</v>
          </cell>
          <cell r="BW103">
            <v>45.589722222310954</v>
          </cell>
          <cell r="BX103">
            <v>18.18722222232001</v>
          </cell>
          <cell r="BY103">
            <v>27.402499999990944</v>
          </cell>
          <cell r="BZ103">
            <v>33.339722222222221</v>
          </cell>
          <cell r="CA103">
            <v>98.99888888912561</v>
          </cell>
          <cell r="CB103">
            <v>0</v>
          </cell>
          <cell r="CC103">
            <v>0</v>
          </cell>
          <cell r="CD103">
            <v>79.116111110497997</v>
          </cell>
          <cell r="CE103">
            <v>74.460555555555544</v>
          </cell>
          <cell r="CF103">
            <v>72.841111110497991</v>
          </cell>
          <cell r="CG103">
            <v>70.341388888888886</v>
          </cell>
          <cell r="CH103">
            <v>0</v>
          </cell>
          <cell r="CI103">
            <v>0</v>
          </cell>
          <cell r="CJ103">
            <v>0.3833333333333333</v>
          </cell>
          <cell r="CK103">
            <v>0.34750000000000003</v>
          </cell>
          <cell r="CL103">
            <v>5.8916666666666666</v>
          </cell>
          <cell r="CM103">
            <v>3.7716666666666665</v>
          </cell>
          <cell r="CN103">
            <v>0</v>
          </cell>
          <cell r="CO103">
            <v>526.94722222197595</v>
          </cell>
          <cell r="CP103">
            <v>78.408055555605486</v>
          </cell>
          <cell r="CQ103">
            <v>0</v>
          </cell>
          <cell r="CR103">
            <v>18.133055555555558</v>
          </cell>
          <cell r="CS103">
            <v>8.0294444444444437</v>
          </cell>
          <cell r="CT103">
            <v>0</v>
          </cell>
          <cell r="CU103">
            <v>11.258055555555554</v>
          </cell>
          <cell r="CV103">
            <v>21.024999999999999</v>
          </cell>
          <cell r="CW103">
            <v>7.0538888888888893</v>
          </cell>
          <cell r="CX103">
            <v>31.262500000000006</v>
          </cell>
          <cell r="CY103">
            <v>1.1666666666666667</v>
          </cell>
          <cell r="CZ103">
            <v>1.6030555556300614</v>
          </cell>
          <cell r="DA103">
            <v>1.3811111111111112</v>
          </cell>
          <cell r="DB103">
            <v>0</v>
          </cell>
          <cell r="DC103">
            <v>2.7283333333333335</v>
          </cell>
          <cell r="DD103">
            <v>0</v>
          </cell>
          <cell r="DE103">
            <v>0</v>
          </cell>
          <cell r="DF103">
            <v>0.68833333333333335</v>
          </cell>
          <cell r="DG103">
            <v>0</v>
          </cell>
          <cell r="DH103">
            <v>5.4891666666666667</v>
          </cell>
          <cell r="DI103">
            <v>14.20611111111111</v>
          </cell>
          <cell r="DJ103">
            <v>6.2930555555555552</v>
          </cell>
          <cell r="DK103">
            <v>0</v>
          </cell>
          <cell r="DL103">
            <v>0</v>
          </cell>
          <cell r="DM103">
            <v>0</v>
          </cell>
          <cell r="DN103">
            <v>64.818333333407836</v>
          </cell>
          <cell r="DO103">
            <v>208.72583333345773</v>
          </cell>
          <cell r="DP103">
            <v>735.67305555543362</v>
          </cell>
          <cell r="DQ103">
            <v>32.172779166675873</v>
          </cell>
          <cell r="DR103">
            <v>4.2999999999999997E-2</v>
          </cell>
          <cell r="DS103">
            <v>780.37694583355676</v>
          </cell>
          <cell r="DT103">
            <v>28.187222222222221</v>
          </cell>
          <cell r="DU103">
            <v>12.531111111447181</v>
          </cell>
          <cell r="DV103">
            <v>38</v>
          </cell>
          <cell r="DW103">
            <v>4.8694416464866781E-2</v>
          </cell>
          <cell r="DX103">
            <v>1674.8025000000002</v>
          </cell>
          <cell r="DY103">
            <v>130.61666666666662</v>
          </cell>
          <cell r="DZ103">
            <v>2351.099999999999</v>
          </cell>
          <cell r="EA103">
            <v>0.26746796461357275</v>
          </cell>
          <cell r="EB103">
            <v>45.217599999999997</v>
          </cell>
          <cell r="EC103">
            <v>38234.259271701383</v>
          </cell>
          <cell r="ED103">
            <v>0</v>
          </cell>
          <cell r="EE103">
            <v>90</v>
          </cell>
          <cell r="EF103">
            <v>8.3540740742981221</v>
          </cell>
          <cell r="EG103">
            <v>9.4800000000729536</v>
          </cell>
          <cell r="EH103">
            <v>13.08016877627065</v>
          </cell>
          <cell r="EI103">
            <v>15.828973260044458</v>
          </cell>
          <cell r="EJ103">
            <v>0</v>
          </cell>
          <cell r="EK103">
            <v>18.260869565217394</v>
          </cell>
          <cell r="EL103">
            <v>16.294200848656295</v>
          </cell>
          <cell r="EM103">
            <v>390.81419624217119</v>
          </cell>
          <cell r="EN103">
            <v>365.71428570760503</v>
          </cell>
          <cell r="EO103">
            <v>131.40975430459901</v>
          </cell>
          <cell r="EP103">
            <v>986.98213405069464</v>
          </cell>
          <cell r="EQ103">
            <v>-207.37625641707768</v>
          </cell>
          <cell r="ER103">
            <v>-1015.2660274077707</v>
          </cell>
          <cell r="ES103">
            <v>-343.71754430825058</v>
          </cell>
          <cell r="ET103">
            <v>-0.1114660548275449</v>
          </cell>
          <cell r="EU103">
            <v>-43.549322814951012</v>
          </cell>
          <cell r="EV103">
            <v>5.645555555607813</v>
          </cell>
          <cell r="EW103">
            <v>2.0286111111111111</v>
          </cell>
        </row>
        <row r="104">
          <cell r="A104">
            <v>42233</v>
          </cell>
          <cell r="B104">
            <v>8</v>
          </cell>
          <cell r="C104" t="str">
            <v>Mon</v>
          </cell>
          <cell r="D104">
            <v>130648</v>
          </cell>
          <cell r="E104">
            <v>4183</v>
          </cell>
          <cell r="F104">
            <v>4959</v>
          </cell>
          <cell r="G104">
            <v>6839</v>
          </cell>
          <cell r="H104">
            <v>3994</v>
          </cell>
          <cell r="I104">
            <v>14252</v>
          </cell>
          <cell r="J104">
            <v>501</v>
          </cell>
          <cell r="K104">
            <v>165376</v>
          </cell>
          <cell r="L104">
            <v>102</v>
          </cell>
          <cell r="M104">
            <v>165478</v>
          </cell>
          <cell r="N104">
            <v>1753</v>
          </cell>
          <cell r="O104">
            <v>2853</v>
          </cell>
          <cell r="P104">
            <v>177785</v>
          </cell>
          <cell r="Q104">
            <v>2285</v>
          </cell>
          <cell r="R104">
            <v>48</v>
          </cell>
          <cell r="S104">
            <v>160</v>
          </cell>
          <cell r="T104">
            <v>15</v>
          </cell>
          <cell r="U104">
            <v>2215</v>
          </cell>
          <cell r="V104">
            <v>11393</v>
          </cell>
          <cell r="W104">
            <v>2333</v>
          </cell>
          <cell r="X104">
            <v>2724</v>
          </cell>
          <cell r="Y104">
            <v>3</v>
          </cell>
          <cell r="Z104">
            <v>25</v>
          </cell>
          <cell r="AA104">
            <v>254</v>
          </cell>
          <cell r="AB104">
            <v>3006</v>
          </cell>
          <cell r="AC104">
            <v>46</v>
          </cell>
          <cell r="AD104">
            <v>2076</v>
          </cell>
          <cell r="AE104">
            <v>176</v>
          </cell>
          <cell r="AF104">
            <v>0</v>
          </cell>
          <cell r="AG104">
            <v>0</v>
          </cell>
          <cell r="AH104">
            <v>0.89567989612263932</v>
          </cell>
          <cell r="AI104">
            <v>0.88890381212756342</v>
          </cell>
          <cell r="AJ104">
            <v>0.98939991292569662</v>
          </cell>
          <cell r="AK104">
            <v>178.24812090761512</v>
          </cell>
          <cell r="AL104">
            <v>173.35267302175626</v>
          </cell>
          <cell r="AM104">
            <v>8.920883320433437E-2</v>
          </cell>
          <cell r="AN104">
            <v>15.92214105885547</v>
          </cell>
          <cell r="AO104">
            <v>36.075742621139781</v>
          </cell>
          <cell r="AP104">
            <v>20.739088086172103</v>
          </cell>
          <cell r="AQ104">
            <v>13.280582911180066</v>
          </cell>
          <cell r="AR104">
            <v>70.885555079297049</v>
          </cell>
          <cell r="AS104">
            <v>13.6345252749724</v>
          </cell>
          <cell r="AT104">
            <v>73.508793591401286</v>
          </cell>
          <cell r="AU104">
            <v>203.43189079273543</v>
          </cell>
          <cell r="AV104">
            <v>0.36134351062142461</v>
          </cell>
          <cell r="AW104">
            <v>0.87869010786489898</v>
          </cell>
          <cell r="AX104">
            <v>61.928523269268446</v>
          </cell>
          <cell r="BF104">
            <v>154.495</v>
          </cell>
          <cell r="BG104">
            <v>533.33722222196559</v>
          </cell>
          <cell r="BH104">
            <v>1613.7416666658694</v>
          </cell>
          <cell r="BI104">
            <v>66.795000000043203</v>
          </cell>
          <cell r="BJ104">
            <v>2368.3688888878778</v>
          </cell>
          <cell r="BK104">
            <v>812.93055555626574</v>
          </cell>
          <cell r="BL104">
            <v>728.12555555555559</v>
          </cell>
          <cell r="BM104">
            <v>732.95583333365983</v>
          </cell>
          <cell r="BN104">
            <v>655.14277777777784</v>
          </cell>
          <cell r="BO104">
            <v>24.129999999913593</v>
          </cell>
          <cell r="BP104">
            <v>19.59888888888889</v>
          </cell>
          <cell r="BQ104">
            <v>19.62555555556073</v>
          </cell>
          <cell r="BR104">
            <v>16.299444444444443</v>
          </cell>
          <cell r="BS104">
            <v>12.44444444490933</v>
          </cell>
          <cell r="BT104">
            <v>11.703611111111112</v>
          </cell>
          <cell r="BU104">
            <v>23.774722222222223</v>
          </cell>
          <cell r="BV104">
            <v>25.380833333333332</v>
          </cell>
          <cell r="BW104">
            <v>179.18444444462685</v>
          </cell>
          <cell r="BX104">
            <v>79.083611111256502</v>
          </cell>
          <cell r="BY104">
            <v>100.10083333337033</v>
          </cell>
          <cell r="BZ104">
            <v>107.75972222222222</v>
          </cell>
          <cell r="CA104">
            <v>175.66999999947276</v>
          </cell>
          <cell r="CB104">
            <v>0</v>
          </cell>
          <cell r="CC104">
            <v>0</v>
          </cell>
          <cell r="CD104">
            <v>220.46972222185306</v>
          </cell>
          <cell r="CE104">
            <v>177.19666666666666</v>
          </cell>
          <cell r="CF104">
            <v>201.65638888859476</v>
          </cell>
          <cell r="CG104">
            <v>164.29055555555556</v>
          </cell>
          <cell r="CH104">
            <v>0.16277777777777777</v>
          </cell>
          <cell r="CI104">
            <v>0.10194444444444445</v>
          </cell>
          <cell r="CJ104">
            <v>1.6308333333726557</v>
          </cell>
          <cell r="CK104">
            <v>1.1405555555555555</v>
          </cell>
          <cell r="CL104">
            <v>17.019722222107877</v>
          </cell>
          <cell r="CM104">
            <v>11.663611111111113</v>
          </cell>
          <cell r="CN104">
            <v>0</v>
          </cell>
          <cell r="CO104">
            <v>1388.2547222222181</v>
          </cell>
          <cell r="CP104">
            <v>308.32555555548623</v>
          </cell>
          <cell r="CQ104">
            <v>19.896944444444443</v>
          </cell>
          <cell r="CR104">
            <v>45.981388888888887</v>
          </cell>
          <cell r="CS104">
            <v>34.474166666666662</v>
          </cell>
          <cell r="CT104">
            <v>0</v>
          </cell>
          <cell r="CU104">
            <v>62.962500000000006</v>
          </cell>
          <cell r="CV104">
            <v>62.044444444444444</v>
          </cell>
          <cell r="CW104">
            <v>40.327222222222218</v>
          </cell>
          <cell r="CX104">
            <v>83.956388888888895</v>
          </cell>
          <cell r="CY104">
            <v>22.205277777777777</v>
          </cell>
          <cell r="CZ104">
            <v>11.249166666778684</v>
          </cell>
          <cell r="DA104">
            <v>8.5452777777777786</v>
          </cell>
          <cell r="DB104">
            <v>0</v>
          </cell>
          <cell r="DC104">
            <v>2.0777777777777779</v>
          </cell>
          <cell r="DD104">
            <v>3.6194444444444445</v>
          </cell>
          <cell r="DE104">
            <v>8.625</v>
          </cell>
          <cell r="DF104">
            <v>0</v>
          </cell>
          <cell r="DG104">
            <v>0</v>
          </cell>
          <cell r="DH104">
            <v>33.921111111111109</v>
          </cell>
          <cell r="DI104">
            <v>37.839444444444446</v>
          </cell>
          <cell r="DJ104">
            <v>11.393611111104644</v>
          </cell>
          <cell r="DK104">
            <v>15.683888888888889</v>
          </cell>
          <cell r="DL104">
            <v>9.9027777777777786</v>
          </cell>
          <cell r="DM104">
            <v>0</v>
          </cell>
          <cell r="DN104">
            <v>249.01916666677218</v>
          </cell>
          <cell r="DO104">
            <v>823.03138888892499</v>
          </cell>
          <cell r="DP104">
            <v>2211.2861111111433</v>
          </cell>
          <cell r="DQ104">
            <v>96.739011111071051</v>
          </cell>
          <cell r="DR104">
            <v>4.2999999999999983E-2</v>
          </cell>
          <cell r="DS104">
            <v>2346.4834555545849</v>
          </cell>
          <cell r="DT104">
            <v>121.19</v>
          </cell>
          <cell r="DU104">
            <v>38.458333332370152</v>
          </cell>
          <cell r="DV104">
            <v>182.08</v>
          </cell>
          <cell r="DW104">
            <v>7.7596967312503762E-2</v>
          </cell>
          <cell r="DX104">
            <v>10463.547320000001</v>
          </cell>
          <cell r="DY104">
            <v>1.700000000000002</v>
          </cell>
          <cell r="DZ104">
            <v>19.550000000000022</v>
          </cell>
          <cell r="EA104">
            <v>0.35075098737246529</v>
          </cell>
          <cell r="EB104">
            <v>58.731599999999993</v>
          </cell>
          <cell r="EC104">
            <v>145314.25527826554</v>
          </cell>
          <cell r="ED104">
            <v>3767.4926950027034</v>
          </cell>
          <cell r="EE104">
            <v>280</v>
          </cell>
          <cell r="EF104">
            <v>8.2410714283650321</v>
          </cell>
          <cell r="EG104">
            <v>16.410277777040481</v>
          </cell>
          <cell r="EH104">
            <v>10.724986035656297</v>
          </cell>
          <cell r="EI104">
            <v>13.508126447235332</v>
          </cell>
          <cell r="EJ104">
            <v>18.430034129692835</v>
          </cell>
          <cell r="EK104">
            <v>15.329586100805644</v>
          </cell>
          <cell r="EL104">
            <v>14.923862838963675</v>
          </cell>
          <cell r="EM104">
            <v>252.6807450602289</v>
          </cell>
          <cell r="EN104">
            <v>549.56249997947009</v>
          </cell>
          <cell r="EO104">
            <v>167.99355057308765</v>
          </cell>
          <cell r="EP104">
            <v>-1097.1840572192662</v>
          </cell>
          <cell r="EQ104">
            <v>-1376.8893581880211</v>
          </cell>
          <cell r="ER104">
            <v>1.5203781543904142</v>
          </cell>
          <cell r="ES104">
            <v>-285.83991003105632</v>
          </cell>
          <cell r="ET104">
            <v>0.48212110620808069</v>
          </cell>
          <cell r="EU104">
            <v>404.34464276611902</v>
          </cell>
          <cell r="EV104">
            <v>13.746111111151986</v>
          </cell>
          <cell r="EW104">
            <v>2.9794444444762647</v>
          </cell>
        </row>
        <row r="105">
          <cell r="A105">
            <v>42217</v>
          </cell>
          <cell r="B105">
            <v>5</v>
          </cell>
          <cell r="C105" t="str">
            <v>Sat</v>
          </cell>
          <cell r="D105">
            <v>104387</v>
          </cell>
          <cell r="E105">
            <v>3213</v>
          </cell>
          <cell r="F105">
            <v>183</v>
          </cell>
          <cell r="G105">
            <v>5743</v>
          </cell>
          <cell r="H105">
            <v>12024</v>
          </cell>
          <cell r="I105">
            <v>4533</v>
          </cell>
          <cell r="J105">
            <v>590</v>
          </cell>
          <cell r="K105">
            <v>130673</v>
          </cell>
          <cell r="L105">
            <v>103</v>
          </cell>
          <cell r="M105">
            <v>130776</v>
          </cell>
          <cell r="N105">
            <v>677</v>
          </cell>
          <cell r="O105">
            <v>1301</v>
          </cell>
          <cell r="P105">
            <v>45984</v>
          </cell>
          <cell r="Q105">
            <v>2359</v>
          </cell>
          <cell r="R105">
            <v>39</v>
          </cell>
          <cell r="S105">
            <v>93</v>
          </cell>
          <cell r="T105">
            <v>9</v>
          </cell>
          <cell r="U105">
            <v>2184</v>
          </cell>
          <cell r="V105">
            <v>15790</v>
          </cell>
          <cell r="W105">
            <v>2398</v>
          </cell>
          <cell r="X105">
            <v>2536</v>
          </cell>
          <cell r="Y105">
            <v>5</v>
          </cell>
          <cell r="Z105">
            <v>24</v>
          </cell>
          <cell r="AA105">
            <v>133</v>
          </cell>
          <cell r="AB105">
            <v>2698</v>
          </cell>
          <cell r="AC105">
            <v>42</v>
          </cell>
          <cell r="AD105">
            <v>993</v>
          </cell>
          <cell r="AE105">
            <v>187</v>
          </cell>
          <cell r="AF105">
            <v>0</v>
          </cell>
          <cell r="AG105">
            <v>0</v>
          </cell>
          <cell r="AH105">
            <v>0.89738047567000923</v>
          </cell>
          <cell r="AI105">
            <v>0.84045100983033749</v>
          </cell>
          <cell r="AJ105">
            <v>0.99481912866468203</v>
          </cell>
          <cell r="AK105">
            <v>176.18901607112281</v>
          </cell>
          <cell r="AL105">
            <v>162.60121457489876</v>
          </cell>
          <cell r="AM105">
            <v>3.9204732423683546E-2</v>
          </cell>
          <cell r="AN105">
            <v>17.025824463361765</v>
          </cell>
          <cell r="AO105">
            <v>48.665329745119024</v>
          </cell>
          <cell r="AP105">
            <v>19.988034465064025</v>
          </cell>
          <cell r="AQ105">
            <v>13.110471915119312</v>
          </cell>
          <cell r="AR105">
            <v>54.492493744787325</v>
          </cell>
          <cell r="AS105">
            <v>12.99030622075866</v>
          </cell>
          <cell r="AT105">
            <v>72.52564483649202</v>
          </cell>
          <cell r="AU105">
            <v>187.77374360537664</v>
          </cell>
          <cell r="AV105">
            <v>0.38623954256837506</v>
          </cell>
          <cell r="AW105">
            <v>0.66360516831616712</v>
          </cell>
          <cell r="AX105">
            <v>46.144192472635517</v>
          </cell>
          <cell r="BF105">
            <v>153.995</v>
          </cell>
          <cell r="BG105">
            <v>499.76499999967712</v>
          </cell>
          <cell r="BH105">
            <v>1176.0497222214424</v>
          </cell>
          <cell r="BI105">
            <v>49.040555555555557</v>
          </cell>
          <cell r="BJ105">
            <v>1878.8502777766755</v>
          </cell>
          <cell r="BK105">
            <v>695.90666666699167</v>
          </cell>
          <cell r="BL105">
            <v>624.49305555555554</v>
          </cell>
          <cell r="BM105">
            <v>592.47166666656312</v>
          </cell>
          <cell r="BN105">
            <v>524.63805555555564</v>
          </cell>
          <cell r="BO105">
            <v>19.760000000000002</v>
          </cell>
          <cell r="BP105">
            <v>16.550833333333333</v>
          </cell>
          <cell r="BQ105">
            <v>1.3997222222222223</v>
          </cell>
          <cell r="BR105">
            <v>2.3647222222222224</v>
          </cell>
          <cell r="BS105">
            <v>10.864722222650631</v>
          </cell>
          <cell r="BT105">
            <v>11.769722222222221</v>
          </cell>
          <cell r="BU105">
            <v>71.410555555555561</v>
          </cell>
          <cell r="BV105">
            <v>69.169722222222219</v>
          </cell>
          <cell r="BW105">
            <v>76.413333333704315</v>
          </cell>
          <cell r="BX105">
            <v>26.733611111111113</v>
          </cell>
          <cell r="BY105">
            <v>49.679722222593199</v>
          </cell>
          <cell r="BZ105">
            <v>48.773333333333333</v>
          </cell>
          <cell r="CA105">
            <v>182.90722222093078</v>
          </cell>
          <cell r="CB105">
            <v>0</v>
          </cell>
          <cell r="CC105">
            <v>0</v>
          </cell>
          <cell r="CD105">
            <v>207.69333333255568</v>
          </cell>
          <cell r="CE105">
            <v>167.5361111111111</v>
          </cell>
          <cell r="CF105">
            <v>195.66194444371723</v>
          </cell>
          <cell r="CG105">
            <v>160.27416666666667</v>
          </cell>
          <cell r="CH105">
            <v>0.16166666666666665</v>
          </cell>
          <cell r="CI105">
            <v>0.14333333333333334</v>
          </cell>
          <cell r="CJ105">
            <v>1.5116666666666667</v>
          </cell>
          <cell r="CK105">
            <v>1.2761111111111112</v>
          </cell>
          <cell r="CL105">
            <v>10.358055555505109</v>
          </cell>
          <cell r="CM105">
            <v>5.8424999999999994</v>
          </cell>
          <cell r="CN105">
            <v>0</v>
          </cell>
          <cell r="CO105">
            <v>1162.9205555541826</v>
          </cell>
          <cell r="CP105">
            <v>264.71583333333331</v>
          </cell>
          <cell r="CQ105">
            <v>0</v>
          </cell>
          <cell r="CR105">
            <v>18.053055555555552</v>
          </cell>
          <cell r="CS105">
            <v>23.574999999999999</v>
          </cell>
          <cell r="CT105">
            <v>0</v>
          </cell>
          <cell r="CU105">
            <v>40.912500000000001</v>
          </cell>
          <cell r="CV105">
            <v>10.25611111111111</v>
          </cell>
          <cell r="CW105">
            <v>17.395</v>
          </cell>
          <cell r="CX105">
            <v>62.115833333333335</v>
          </cell>
          <cell r="CY105">
            <v>12.166944444444445</v>
          </cell>
          <cell r="CZ105">
            <v>2.1447222222222222</v>
          </cell>
          <cell r="DA105">
            <v>6.8072222222222223</v>
          </cell>
          <cell r="DB105">
            <v>0</v>
          </cell>
          <cell r="DC105">
            <v>9.5788888888888888</v>
          </cell>
          <cell r="DD105">
            <v>7.6280555555555551</v>
          </cell>
          <cell r="DE105">
            <v>0</v>
          </cell>
          <cell r="DF105">
            <v>0.46250000000000002</v>
          </cell>
          <cell r="DG105">
            <v>0</v>
          </cell>
          <cell r="DH105">
            <v>16.6875</v>
          </cell>
          <cell r="DI105">
            <v>33.816388888888888</v>
          </cell>
          <cell r="DJ105">
            <v>14.624722222222223</v>
          </cell>
          <cell r="DK105">
            <v>9.2652777778212396</v>
          </cell>
          <cell r="DL105">
            <v>0</v>
          </cell>
          <cell r="DM105">
            <v>0</v>
          </cell>
          <cell r="DN105">
            <v>175.29805555559903</v>
          </cell>
          <cell r="DO105">
            <v>550.20555555559906</v>
          </cell>
          <cell r="DP105">
            <v>1713.1261111097815</v>
          </cell>
          <cell r="DQ105">
            <v>77.475202222163119</v>
          </cell>
          <cell r="DR105">
            <v>4.2999999999999997E-2</v>
          </cell>
          <cell r="DS105">
            <v>1879.2240911096776</v>
          </cell>
          <cell r="DT105">
            <v>85.762222222222221</v>
          </cell>
          <cell r="DU105">
            <v>88.622777777733035</v>
          </cell>
          <cell r="DV105">
            <v>94.28</v>
          </cell>
          <cell r="DW105">
            <v>5.0169642059201082E-2</v>
          </cell>
          <cell r="DX105">
            <v>4112.9526000000005</v>
          </cell>
          <cell r="DY105">
            <v>0</v>
          </cell>
          <cell r="DZ105">
            <v>0</v>
          </cell>
          <cell r="EA105">
            <v>0.29278336636835256</v>
          </cell>
          <cell r="EB105">
            <v>45.692799999999991</v>
          </cell>
          <cell r="EC105">
            <v>86715.278159378504</v>
          </cell>
          <cell r="ED105">
            <v>2091.1365466666666</v>
          </cell>
          <cell r="EE105">
            <v>214</v>
          </cell>
          <cell r="EF105">
            <v>24.84750778814945</v>
          </cell>
          <cell r="EG105">
            <v>11.65944444328805</v>
          </cell>
          <cell r="EH105">
            <v>16.038500025414987</v>
          </cell>
          <cell r="EI105">
            <v>12.96113052136967</v>
          </cell>
          <cell r="EJ105">
            <v>30.927835051546396</v>
          </cell>
          <cell r="EK105">
            <v>15.876515986769569</v>
          </cell>
          <cell r="EL105">
            <v>12.840247794318215</v>
          </cell>
          <cell r="EM105">
            <v>130.74022623536416</v>
          </cell>
          <cell r="EN105">
            <v>528.59151686612552</v>
          </cell>
          <cell r="EO105">
            <v>168.37846879157297</v>
          </cell>
          <cell r="EP105">
            <v>2637.8108039978224</v>
          </cell>
          <cell r="EQ105">
            <v>-166.63631079997012</v>
          </cell>
          <cell r="ER105">
            <v>350.60044406454483</v>
          </cell>
          <cell r="ES105">
            <v>636.14048257051843</v>
          </cell>
          <cell r="ET105">
            <v>-0.13196215795554656</v>
          </cell>
          <cell r="EU105">
            <v>-119.39088888572576</v>
          </cell>
          <cell r="EV105">
            <v>15.518055555555556</v>
          </cell>
          <cell r="EW105">
            <v>8.3736111111644043</v>
          </cell>
        </row>
        <row r="106">
          <cell r="A106">
            <v>42234</v>
          </cell>
          <cell r="B106">
            <v>8</v>
          </cell>
          <cell r="C106" t="str">
            <v>Tue</v>
          </cell>
          <cell r="D106">
            <v>123458</v>
          </cell>
          <cell r="E106">
            <v>3373</v>
          </cell>
          <cell r="F106">
            <v>3775</v>
          </cell>
          <cell r="G106">
            <v>6227</v>
          </cell>
          <cell r="H106">
            <v>5662</v>
          </cell>
          <cell r="I106">
            <v>17432</v>
          </cell>
          <cell r="J106">
            <v>1124</v>
          </cell>
          <cell r="K106">
            <v>161051</v>
          </cell>
          <cell r="L106">
            <v>104</v>
          </cell>
          <cell r="M106">
            <v>161155</v>
          </cell>
          <cell r="N106">
            <v>2374</v>
          </cell>
          <cell r="O106">
            <v>3240</v>
          </cell>
          <cell r="P106">
            <v>169431</v>
          </cell>
          <cell r="Q106">
            <v>2638</v>
          </cell>
          <cell r="R106">
            <v>87</v>
          </cell>
          <cell r="S106">
            <v>144</v>
          </cell>
          <cell r="T106">
            <v>3</v>
          </cell>
          <cell r="U106">
            <v>2534</v>
          </cell>
          <cell r="V106">
            <v>12576</v>
          </cell>
          <cell r="W106">
            <v>2725</v>
          </cell>
          <cell r="X106">
            <v>2608</v>
          </cell>
          <cell r="Y106">
            <v>10</v>
          </cell>
          <cell r="Z106">
            <v>50</v>
          </cell>
          <cell r="AA106">
            <v>305</v>
          </cell>
          <cell r="AB106">
            <v>2973</v>
          </cell>
          <cell r="AC106">
            <v>44</v>
          </cell>
          <cell r="AD106">
            <v>2967</v>
          </cell>
          <cell r="AE106">
            <v>165</v>
          </cell>
          <cell r="AF106">
            <v>0</v>
          </cell>
          <cell r="AG106">
            <v>0</v>
          </cell>
          <cell r="AH106">
            <v>0.91127341404564888</v>
          </cell>
          <cell r="AI106">
            <v>0.94894155319835483</v>
          </cell>
          <cell r="AJ106">
            <v>0.98525932779057568</v>
          </cell>
          <cell r="AK106">
            <v>181.36681041652449</v>
          </cell>
          <cell r="AL106">
            <v>157.07651510062178</v>
          </cell>
          <cell r="AM106">
            <v>0.11521816070685684</v>
          </cell>
          <cell r="AN106">
            <v>13.262563276919529</v>
          </cell>
          <cell r="AO106">
            <v>30.354289521225628</v>
          </cell>
          <cell r="AP106">
            <v>21.569205542821308</v>
          </cell>
          <cell r="AQ106">
            <v>11.870204576514704</v>
          </cell>
          <cell r="AR106">
            <v>59.101284403669723</v>
          </cell>
          <cell r="AS106">
            <v>14.471554609027455</v>
          </cell>
          <cell r="AT106">
            <v>63.867295032280708</v>
          </cell>
          <cell r="AU106">
            <v>210.49490938618106</v>
          </cell>
          <cell r="AV106">
            <v>0.30341491496645945</v>
          </cell>
          <cell r="AW106">
            <v>0.72496625527525504</v>
          </cell>
          <cell r="AX106">
            <v>44.392745651114517</v>
          </cell>
          <cell r="BF106">
            <v>178.495</v>
          </cell>
          <cell r="BG106">
            <v>426.76111111121998</v>
          </cell>
          <cell r="BH106">
            <v>1972.4325000003098</v>
          </cell>
          <cell r="BI106">
            <v>68.185833333150171</v>
          </cell>
          <cell r="BJ106">
            <v>2645.8744444446802</v>
          </cell>
          <cell r="BK106">
            <v>765.1063888891033</v>
          </cell>
          <cell r="BL106">
            <v>697.2211111111111</v>
          </cell>
          <cell r="BM106">
            <v>680.70888888914169</v>
          </cell>
          <cell r="BN106">
            <v>616.1388888888888</v>
          </cell>
          <cell r="BO106">
            <v>21.473611111370069</v>
          </cell>
          <cell r="BP106">
            <v>17.224722222222223</v>
          </cell>
          <cell r="BQ106">
            <v>16.908888888888889</v>
          </cell>
          <cell r="BR106">
            <v>13.466111111111111</v>
          </cell>
          <cell r="BS106">
            <v>7.3052777775206295</v>
          </cell>
          <cell r="BT106">
            <v>10.725833333333334</v>
          </cell>
          <cell r="BU106">
            <v>38.709722222182123</v>
          </cell>
          <cell r="BV106">
            <v>39.665555555555557</v>
          </cell>
          <cell r="BW106">
            <v>244.29666666612493</v>
          </cell>
          <cell r="BX106">
            <v>106.73944444439684</v>
          </cell>
          <cell r="BY106">
            <v>137.5572222217281</v>
          </cell>
          <cell r="BZ106">
            <v>146.48249999999999</v>
          </cell>
          <cell r="CA106">
            <v>229.56638888864936</v>
          </cell>
          <cell r="CB106">
            <v>0</v>
          </cell>
          <cell r="CC106">
            <v>0</v>
          </cell>
          <cell r="CD106">
            <v>205.43750000054743</v>
          </cell>
          <cell r="CE106">
            <v>178.99944444444444</v>
          </cell>
          <cell r="CF106">
            <v>183.31805555602847</v>
          </cell>
          <cell r="CG106">
            <v>160.90805555555553</v>
          </cell>
          <cell r="CH106">
            <v>0.7263888890195328</v>
          </cell>
          <cell r="CI106">
            <v>0.36027777777777775</v>
          </cell>
          <cell r="CJ106">
            <v>2.03916666663019</v>
          </cell>
          <cell r="CK106">
            <v>3.2555555555555555</v>
          </cell>
          <cell r="CL106">
            <v>19.353888888869228</v>
          </cell>
          <cell r="CM106">
            <v>14.475555555555555</v>
          </cell>
          <cell r="CN106">
            <v>0</v>
          </cell>
          <cell r="CO106">
            <v>1444.4069444444249</v>
          </cell>
          <cell r="CP106">
            <v>348.20805555572917</v>
          </cell>
          <cell r="CQ106">
            <v>33.007222222256374</v>
          </cell>
          <cell r="CR106">
            <v>44.668055555555554</v>
          </cell>
          <cell r="CS106">
            <v>31.245000000000001</v>
          </cell>
          <cell r="CT106">
            <v>0</v>
          </cell>
          <cell r="CU106">
            <v>57.106388888888887</v>
          </cell>
          <cell r="CV106">
            <v>79.81305555555555</v>
          </cell>
          <cell r="CW106">
            <v>24.675000000000001</v>
          </cell>
          <cell r="CX106">
            <v>87.616944444444457</v>
          </cell>
          <cell r="CY106">
            <v>21.364722222222223</v>
          </cell>
          <cell r="CZ106">
            <v>12.398055555298406</v>
          </cell>
          <cell r="DA106">
            <v>5.6544444444444446</v>
          </cell>
          <cell r="DB106">
            <v>1.7641666666666667</v>
          </cell>
          <cell r="DC106">
            <v>9.8313888888073979</v>
          </cell>
          <cell r="DD106">
            <v>3.7072222222222226</v>
          </cell>
          <cell r="DE106">
            <v>179.75027777769964</v>
          </cell>
          <cell r="DF106">
            <v>0</v>
          </cell>
          <cell r="DG106">
            <v>0</v>
          </cell>
          <cell r="DH106">
            <v>23.58388888888889</v>
          </cell>
          <cell r="DI106">
            <v>32.172222222222217</v>
          </cell>
          <cell r="DJ106">
            <v>21.114166666529037</v>
          </cell>
          <cell r="DK106">
            <v>10.449722222222222</v>
          </cell>
          <cell r="DL106">
            <v>7.6727777777777781</v>
          </cell>
          <cell r="DM106">
            <v>0</v>
          </cell>
          <cell r="DN106">
            <v>417.07999999944559</v>
          </cell>
          <cell r="DO106">
            <v>1035.8027777774312</v>
          </cell>
          <cell r="DP106">
            <v>2480.2097222218563</v>
          </cell>
          <cell r="DQ106">
            <v>108.43097388890151</v>
          </cell>
          <cell r="DR106">
            <v>4.299999999999999E-2</v>
          </cell>
          <cell r="DS106">
            <v>2630.0815294447511</v>
          </cell>
          <cell r="DT106">
            <v>128.01222222222222</v>
          </cell>
          <cell r="DU106">
            <v>41.440833333993254</v>
          </cell>
          <cell r="DV106">
            <v>136.26999999999998</v>
          </cell>
          <cell r="DW106">
            <v>5.1812082049322854E-2</v>
          </cell>
          <cell r="DX106">
            <v>5573.7481799999996</v>
          </cell>
          <cell r="DY106">
            <v>6.0166666666666613</v>
          </cell>
          <cell r="DZ106">
            <v>108.2999999999999</v>
          </cell>
          <cell r="EA106">
            <v>0.39382915175108824</v>
          </cell>
          <cell r="EB106">
            <v>44.084400000000002</v>
          </cell>
          <cell r="EC106">
            <v>116756.54037833509</v>
          </cell>
          <cell r="ED106">
            <v>2787.3794197148823</v>
          </cell>
          <cell r="EE106">
            <v>307</v>
          </cell>
          <cell r="EF106">
            <v>8.099185667881418</v>
          </cell>
          <cell r="EG106">
            <v>14.956388888472381</v>
          </cell>
          <cell r="EH106">
            <v>11.032074736113177</v>
          </cell>
          <cell r="EI106">
            <v>14.226640098759411</v>
          </cell>
          <cell r="EJ106">
            <v>13.766730399053635</v>
          </cell>
          <cell r="EK106">
            <v>24.5198201884239</v>
          </cell>
          <cell r="EL106">
            <v>15.759106696918726</v>
          </cell>
          <cell r="EM106">
            <v>223.25535550006572</v>
          </cell>
          <cell r="EN106">
            <v>852.39742959006401</v>
          </cell>
          <cell r="EO106">
            <v>146.26816404162832</v>
          </cell>
          <cell r="EP106">
            <v>-1244.3276359022143</v>
          </cell>
          <cell r="EQ106">
            <v>822.80791488588739</v>
          </cell>
          <cell r="ER106">
            <v>1128.5839248161592</v>
          </cell>
          <cell r="ES106">
            <v>-548.74651423042201</v>
          </cell>
          <cell r="ET106">
            <v>-4.7945961315050356E-2</v>
          </cell>
          <cell r="EU106">
            <v>-22.091883997726043</v>
          </cell>
          <cell r="EV106">
            <v>27.973055555468115</v>
          </cell>
          <cell r="EW106">
            <v>18.27500000003829</v>
          </cell>
        </row>
        <row r="107">
          <cell r="A107">
            <v>42235</v>
          </cell>
          <cell r="B107">
            <v>8</v>
          </cell>
          <cell r="C107" t="str">
            <v>Wed</v>
          </cell>
          <cell r="D107">
            <v>113503</v>
          </cell>
          <cell r="E107">
            <v>2905</v>
          </cell>
          <cell r="F107">
            <v>2999</v>
          </cell>
          <cell r="G107">
            <v>7867</v>
          </cell>
          <cell r="H107">
            <v>8025</v>
          </cell>
          <cell r="I107">
            <v>10900</v>
          </cell>
          <cell r="J107">
            <v>1154</v>
          </cell>
          <cell r="K107">
            <v>147353</v>
          </cell>
          <cell r="L107">
            <v>105</v>
          </cell>
          <cell r="M107">
            <v>147458</v>
          </cell>
          <cell r="N107">
            <v>1531</v>
          </cell>
          <cell r="O107">
            <v>3328</v>
          </cell>
          <cell r="P107">
            <v>184137</v>
          </cell>
          <cell r="Q107">
            <v>2379</v>
          </cell>
          <cell r="R107">
            <v>87</v>
          </cell>
          <cell r="S107">
            <v>126</v>
          </cell>
          <cell r="T107">
            <v>16</v>
          </cell>
          <cell r="U107">
            <v>2289</v>
          </cell>
          <cell r="V107">
            <v>13351</v>
          </cell>
          <cell r="W107">
            <v>2466</v>
          </cell>
          <cell r="X107">
            <v>2833</v>
          </cell>
          <cell r="Y107">
            <v>5</v>
          </cell>
          <cell r="Z107">
            <v>27</v>
          </cell>
          <cell r="AA107">
            <v>244</v>
          </cell>
          <cell r="AB107">
            <v>3109</v>
          </cell>
          <cell r="AC107">
            <v>61</v>
          </cell>
          <cell r="AD107">
            <v>3132</v>
          </cell>
          <cell r="AE107">
            <v>188</v>
          </cell>
          <cell r="AF107">
            <v>0</v>
          </cell>
          <cell r="AG107">
            <v>0</v>
          </cell>
          <cell r="AH107">
            <v>0.91190159574452334</v>
          </cell>
          <cell r="AI107">
            <v>0.94895578418734849</v>
          </cell>
          <cell r="AJ107">
            <v>0.98960998418763102</v>
          </cell>
          <cell r="AK107">
            <v>173.48817500872002</v>
          </cell>
          <cell r="AL107">
            <v>145.31458425967097</v>
          </cell>
          <cell r="AM107">
            <v>8.1803560158259417E-2</v>
          </cell>
          <cell r="AN107">
            <v>14.054565141135866</v>
          </cell>
          <cell r="AO107">
            <v>36.380530731569493</v>
          </cell>
          <cell r="AP107">
            <v>21.553342381435094</v>
          </cell>
          <cell r="AQ107">
            <v>12.203607910786124</v>
          </cell>
          <cell r="AR107">
            <v>59.753852392538526</v>
          </cell>
          <cell r="AS107">
            <v>13.820644281811672</v>
          </cell>
          <cell r="AT107">
            <v>61.592775843712879</v>
          </cell>
          <cell r="AU107">
            <v>195.73065978696408</v>
          </cell>
          <cell r="AV107">
            <v>0.31468128657386274</v>
          </cell>
          <cell r="AW107">
            <v>0.75873929922789018</v>
          </cell>
          <cell r="AX107">
            <v>44.806193270526585</v>
          </cell>
          <cell r="BF107">
            <v>193.995</v>
          </cell>
          <cell r="BG107">
            <v>413.50999999985874</v>
          </cell>
          <cell r="BH107">
            <v>1890.7794444442734</v>
          </cell>
          <cell r="BI107">
            <v>0</v>
          </cell>
          <cell r="BJ107">
            <v>2498.2844444441321</v>
          </cell>
          <cell r="BK107">
            <v>752.83555555568557</v>
          </cell>
          <cell r="BL107">
            <v>686.51194444444445</v>
          </cell>
          <cell r="BM107">
            <v>654.24055555541474</v>
          </cell>
          <cell r="BN107">
            <v>592.98</v>
          </cell>
          <cell r="BO107">
            <v>19.99111111111111</v>
          </cell>
          <cell r="BP107">
            <v>16.613333333333333</v>
          </cell>
          <cell r="BQ107">
            <v>12.582777777884363</v>
          </cell>
          <cell r="BR107">
            <v>11.686111111111112</v>
          </cell>
          <cell r="BS107">
            <v>11.654166666830942</v>
          </cell>
          <cell r="BT107">
            <v>13.440277777777776</v>
          </cell>
          <cell r="BU107">
            <v>54.366944444444442</v>
          </cell>
          <cell r="BV107">
            <v>51.792222222222222</v>
          </cell>
          <cell r="BW107">
            <v>236.79138888896543</v>
          </cell>
          <cell r="BX107">
            <v>91.477500000078379</v>
          </cell>
          <cell r="BY107">
            <v>145.31388888888708</v>
          </cell>
          <cell r="BZ107">
            <v>163.04527777777778</v>
          </cell>
          <cell r="CA107">
            <v>202.07138888987353</v>
          </cell>
          <cell r="CB107">
            <v>0</v>
          </cell>
          <cell r="CC107">
            <v>0</v>
          </cell>
          <cell r="CD107">
            <v>224.95333333276835</v>
          </cell>
          <cell r="CE107">
            <v>188.32194444444443</v>
          </cell>
          <cell r="CF107">
            <v>207.31916666625895</v>
          </cell>
          <cell r="CG107">
            <v>176.39805555555554</v>
          </cell>
          <cell r="CH107">
            <v>0.47138888888888891</v>
          </cell>
          <cell r="CI107">
            <v>0.19888888888888889</v>
          </cell>
          <cell r="CJ107">
            <v>2.3977777778072693</v>
          </cell>
          <cell r="CK107">
            <v>1.2583333333333331</v>
          </cell>
          <cell r="CL107">
            <v>14.764999999813217</v>
          </cell>
          <cell r="CM107">
            <v>10.466666666666667</v>
          </cell>
          <cell r="CN107">
            <v>0</v>
          </cell>
          <cell r="CO107">
            <v>1416.6516666672933</v>
          </cell>
          <cell r="CP107">
            <v>375.13138888888886</v>
          </cell>
          <cell r="CQ107">
            <v>37.280277777795625</v>
          </cell>
          <cell r="CR107">
            <v>50.651388888888889</v>
          </cell>
          <cell r="CS107">
            <v>36.502499999999998</v>
          </cell>
          <cell r="CT107">
            <v>0</v>
          </cell>
          <cell r="CU107">
            <v>52.527777777777779</v>
          </cell>
          <cell r="CV107">
            <v>66.385277777859784</v>
          </cell>
          <cell r="CW107">
            <v>37.169722222222219</v>
          </cell>
          <cell r="CX107">
            <v>95.727500000000006</v>
          </cell>
          <cell r="CY107">
            <v>36.416666666666664</v>
          </cell>
          <cell r="CZ107">
            <v>14.486944444580262</v>
          </cell>
          <cell r="DA107">
            <v>6.0302777777777781</v>
          </cell>
          <cell r="DB107">
            <v>23.335833333333333</v>
          </cell>
          <cell r="DC107">
            <v>4.2033333333333331</v>
          </cell>
          <cell r="DD107">
            <v>1.5869444445119654</v>
          </cell>
          <cell r="DE107">
            <v>6.1591666666666667</v>
          </cell>
          <cell r="DF107">
            <v>0.16666666666666666</v>
          </cell>
          <cell r="DG107">
            <v>0</v>
          </cell>
          <cell r="DH107">
            <v>30.387777777777778</v>
          </cell>
          <cell r="DI107">
            <v>33.394722222222221</v>
          </cell>
          <cell r="DJ107">
            <v>22.436666666682445</v>
          </cell>
          <cell r="DK107">
            <v>10.240833333333333</v>
          </cell>
          <cell r="DL107">
            <v>0</v>
          </cell>
          <cell r="DM107">
            <v>0</v>
          </cell>
          <cell r="DN107">
            <v>284.5733333335524</v>
          </cell>
          <cell r="DO107">
            <v>940.22166666698558</v>
          </cell>
          <cell r="DP107">
            <v>2356.8733333342789</v>
          </cell>
          <cell r="DQ107">
            <v>102.8721130555568</v>
          </cell>
          <cell r="DR107">
            <v>4.2999999999999997E-2</v>
          </cell>
          <cell r="DS107">
            <v>2495.2468352778083</v>
          </cell>
          <cell r="DT107">
            <v>114.19472222222223</v>
          </cell>
          <cell r="DU107">
            <v>35.501388887972524</v>
          </cell>
          <cell r="DV107">
            <v>168.79</v>
          </cell>
          <cell r="DW107">
            <v>6.7644610390301438E-2</v>
          </cell>
          <cell r="DX107">
            <v>7103.4205500000007</v>
          </cell>
          <cell r="DY107">
            <v>1.9166666666666679</v>
          </cell>
          <cell r="DZ107">
            <v>34.500000000000021</v>
          </cell>
          <cell r="EA107">
            <v>0.3768050732994141</v>
          </cell>
          <cell r="EB107">
            <v>43.942</v>
          </cell>
          <cell r="EC107">
            <v>111802.5119591273</v>
          </cell>
          <cell r="ED107">
            <v>0</v>
          </cell>
          <cell r="EE107">
            <v>288</v>
          </cell>
          <cell r="EF107">
            <v>7.3961226849942756</v>
          </cell>
          <cell r="EG107">
            <v>16.245833334257412</v>
          </cell>
          <cell r="EH107">
            <v>11.572197998828811</v>
          </cell>
          <cell r="EI107">
            <v>13.664920834649818</v>
          </cell>
          <cell r="EJ107">
            <v>10.606953447259869</v>
          </cell>
          <cell r="EK107">
            <v>11.260426320528786</v>
          </cell>
          <cell r="EL107">
            <v>16.525567219985554</v>
          </cell>
          <cell r="EM107">
            <v>238.34164863589004</v>
          </cell>
          <cell r="EN107">
            <v>675.03754021215082</v>
          </cell>
          <cell r="EO107">
            <v>147.60807475947905</v>
          </cell>
          <cell r="EP107">
            <v>1106.6972747529228</v>
          </cell>
          <cell r="EQ107">
            <v>394.11743163123344</v>
          </cell>
          <cell r="ER107">
            <v>993.59477524167596</v>
          </cell>
          <cell r="ES107">
            <v>-169.39394698397012</v>
          </cell>
          <cell r="ET107">
            <v>7.1916467056996058E-3</v>
          </cell>
          <cell r="EU107">
            <v>53.061313398070624</v>
          </cell>
          <cell r="EV107">
            <v>18.663611110953823</v>
          </cell>
          <cell r="EW107">
            <v>7.9747222222737033</v>
          </cell>
        </row>
        <row r="108">
          <cell r="A108">
            <v>42236</v>
          </cell>
          <cell r="B108">
            <v>8</v>
          </cell>
          <cell r="C108" t="str">
            <v>Thu</v>
          </cell>
          <cell r="D108">
            <v>130250</v>
          </cell>
          <cell r="E108">
            <v>2988</v>
          </cell>
          <cell r="F108">
            <v>4309</v>
          </cell>
          <cell r="G108">
            <v>10186</v>
          </cell>
          <cell r="H108">
            <v>8000</v>
          </cell>
          <cell r="I108">
            <v>15044</v>
          </cell>
          <cell r="J108">
            <v>295</v>
          </cell>
          <cell r="K108">
            <v>171072</v>
          </cell>
          <cell r="L108">
            <v>106</v>
          </cell>
          <cell r="M108">
            <v>171178</v>
          </cell>
          <cell r="N108">
            <v>1394</v>
          </cell>
          <cell r="O108">
            <v>3557</v>
          </cell>
          <cell r="P108">
            <v>191532</v>
          </cell>
          <cell r="Q108">
            <v>2750</v>
          </cell>
          <cell r="R108">
            <v>87</v>
          </cell>
          <cell r="S108">
            <v>138</v>
          </cell>
          <cell r="T108">
            <v>3</v>
          </cell>
          <cell r="U108">
            <v>2596</v>
          </cell>
          <cell r="V108">
            <v>17564</v>
          </cell>
          <cell r="W108">
            <v>2837</v>
          </cell>
          <cell r="X108">
            <v>3044</v>
          </cell>
          <cell r="Y108">
            <v>1</v>
          </cell>
          <cell r="Z108">
            <v>72</v>
          </cell>
          <cell r="AA108">
            <v>299</v>
          </cell>
          <cell r="AB108">
            <v>3416</v>
          </cell>
          <cell r="AC108">
            <v>55</v>
          </cell>
          <cell r="AD108">
            <v>3347</v>
          </cell>
          <cell r="AE108">
            <v>290</v>
          </cell>
          <cell r="AF108">
            <v>0</v>
          </cell>
          <cell r="AG108">
            <v>0</v>
          </cell>
          <cell r="AH108">
            <v>0.89725366208680424</v>
          </cell>
          <cell r="AI108">
            <v>0.94842444101421342</v>
          </cell>
          <cell r="AJ108">
            <v>0.9918513842124953</v>
          </cell>
          <cell r="AK108">
            <v>176.43605933132105</v>
          </cell>
          <cell r="AL108">
            <v>146.42273766742895</v>
          </cell>
          <cell r="AM108">
            <v>8.9664001122334455E-2</v>
          </cell>
          <cell r="AN108">
            <v>14.486618329699136</v>
          </cell>
          <cell r="AO108">
            <v>45.299438585852542</v>
          </cell>
          <cell r="AP108">
            <v>20.04011615728357</v>
          </cell>
          <cell r="AQ108">
            <v>13.526575166826449</v>
          </cell>
          <cell r="AR108">
            <v>60.300317236517451</v>
          </cell>
          <cell r="AS108">
            <v>14.407372390816654</v>
          </cell>
          <cell r="AT108">
            <v>67.321039770735055</v>
          </cell>
          <cell r="AU108">
            <v>203.25151359646654</v>
          </cell>
          <cell r="AV108">
            <v>0.33122036131250443</v>
          </cell>
          <cell r="AW108">
            <v>0.67919242647694267</v>
          </cell>
          <cell r="AX108">
            <v>43.838868988337772</v>
          </cell>
          <cell r="BF108">
            <v>178.495</v>
          </cell>
          <cell r="BG108">
            <v>395.07388888884492</v>
          </cell>
          <cell r="BH108">
            <v>-4052681.1536111124</v>
          </cell>
          <cell r="BI108">
            <v>42.125833333239953</v>
          </cell>
          <cell r="BJ108">
            <v>-4052065.4588888902</v>
          </cell>
          <cell r="BK108">
            <v>841.67638888852059</v>
          </cell>
          <cell r="BL108">
            <v>755.19722222222231</v>
          </cell>
          <cell r="BM108">
            <v>738.22777777761178</v>
          </cell>
          <cell r="BN108">
            <v>650.85416666666674</v>
          </cell>
          <cell r="BO108">
            <v>20.406666666666666</v>
          </cell>
          <cell r="BP108">
            <v>16.09611111111111</v>
          </cell>
          <cell r="BQ108">
            <v>15.153055555555556</v>
          </cell>
          <cell r="BR108">
            <v>14.403055555555556</v>
          </cell>
          <cell r="BS108">
            <v>11.315555555380158</v>
          </cell>
          <cell r="BT108">
            <v>17.556111111111111</v>
          </cell>
          <cell r="BU108">
            <v>56.573333333306429</v>
          </cell>
          <cell r="BV108">
            <v>56.287777777777777</v>
          </cell>
          <cell r="BW108">
            <v>245.53694444394694</v>
          </cell>
          <cell r="BX108">
            <v>78.52194444438183</v>
          </cell>
          <cell r="BY108">
            <v>167.01499999956511</v>
          </cell>
          <cell r="BZ108">
            <v>176.77694444444444</v>
          </cell>
          <cell r="CA108">
            <v>209.73527777804864</v>
          </cell>
          <cell r="CB108">
            <v>0</v>
          </cell>
          <cell r="CC108">
            <v>0</v>
          </cell>
          <cell r="CD108">
            <v>237.10083333289691</v>
          </cell>
          <cell r="CE108">
            <v>206.49638888888887</v>
          </cell>
          <cell r="CF108">
            <v>214.60499999945313</v>
          </cell>
          <cell r="CG108">
            <v>188.92944444444444</v>
          </cell>
          <cell r="CH108">
            <v>4.2222222222222223E-2</v>
          </cell>
          <cell r="CI108">
            <v>3.2500000000000001E-2</v>
          </cell>
          <cell r="CJ108">
            <v>3.9347222222222222</v>
          </cell>
          <cell r="CK108">
            <v>3.8213888888888894</v>
          </cell>
          <cell r="CL108">
            <v>18.518888888999356</v>
          </cell>
          <cell r="CM108">
            <v>13.713055555555556</v>
          </cell>
          <cell r="CN108">
            <v>0</v>
          </cell>
          <cell r="CO108">
            <v>1534.0494444434132</v>
          </cell>
          <cell r="CP108">
            <v>376.4563888887929</v>
          </cell>
          <cell r="CQ108">
            <v>18.450555555375502</v>
          </cell>
          <cell r="CR108">
            <v>42.543888888888887</v>
          </cell>
          <cell r="CS108">
            <v>38.32</v>
          </cell>
          <cell r="CT108">
            <v>0</v>
          </cell>
          <cell r="CU108">
            <v>62.221944444444446</v>
          </cell>
          <cell r="CV108">
            <v>65.023333333333326</v>
          </cell>
          <cell r="CW108">
            <v>45.045277777777777</v>
          </cell>
          <cell r="CX108">
            <v>91.403055555555554</v>
          </cell>
          <cell r="CY108">
            <v>24.39916666666667</v>
          </cell>
          <cell r="CZ108">
            <v>8.3144444445807792</v>
          </cell>
          <cell r="DA108">
            <v>5.9950000000000001</v>
          </cell>
          <cell r="DB108">
            <v>0</v>
          </cell>
          <cell r="DC108">
            <v>13.358611111259863</v>
          </cell>
          <cell r="DD108">
            <v>12.005277777777778</v>
          </cell>
          <cell r="DE108">
            <v>74.940555555643783</v>
          </cell>
          <cell r="DF108">
            <v>0.34333333333333332</v>
          </cell>
          <cell r="DG108">
            <v>0</v>
          </cell>
          <cell r="DH108">
            <v>25.290277777777778</v>
          </cell>
          <cell r="DI108">
            <v>37.308888888888887</v>
          </cell>
          <cell r="DJ108">
            <v>13.945555555688786</v>
          </cell>
          <cell r="DK108">
            <v>16.416666666666664</v>
          </cell>
          <cell r="DL108">
            <v>0</v>
          </cell>
          <cell r="DM108">
            <v>0</v>
          </cell>
          <cell r="DN108">
            <v>323.72083333383989</v>
          </cell>
          <cell r="DO108">
            <v>971.78222222245267</v>
          </cell>
          <cell r="DP108">
            <v>2505.8316666658657</v>
          </cell>
          <cell r="DQ108">
            <v>109.26890055548054</v>
          </cell>
          <cell r="DR108">
            <v>4.299999999999999E-2</v>
          </cell>
          <cell r="DS108">
            <v>2650.4061227759589</v>
          </cell>
          <cell r="DT108">
            <v>128.88194444444446</v>
          </cell>
          <cell r="DU108">
            <v>35.305555554612347</v>
          </cell>
          <cell r="DV108">
            <v>144.70000000000002</v>
          </cell>
          <cell r="DW108">
            <v>5.4595406627134337E-2</v>
          </cell>
          <cell r="DX108">
            <v>5859.1501199999993</v>
          </cell>
          <cell r="DY108">
            <v>1.0000000000000018</v>
          </cell>
          <cell r="DZ108">
            <v>18.000000000000032</v>
          </cell>
          <cell r="EA108">
            <v>0.3666540813770216</v>
          </cell>
          <cell r="EB108">
            <v>43.311999999999998</v>
          </cell>
          <cell r="EC108">
            <v>116190.80678226353</v>
          </cell>
          <cell r="ED108">
            <v>1712.129562218468</v>
          </cell>
          <cell r="EE108">
            <v>315</v>
          </cell>
          <cell r="EF108">
            <v>6.7248677246880657</v>
          </cell>
          <cell r="EG108">
            <v>23.961944444394515</v>
          </cell>
          <cell r="EH108">
            <v>12.102523677615842</v>
          </cell>
          <cell r="EI108">
            <v>14.184198877042739</v>
          </cell>
          <cell r="EJ108">
            <v>23.684210526315788</v>
          </cell>
          <cell r="EK108">
            <v>18.298623367454994</v>
          </cell>
          <cell r="EL108">
            <v>16.14567708636196</v>
          </cell>
          <cell r="EM108">
            <v>284.36508954922914</v>
          </cell>
          <cell r="EN108">
            <v>900.17674785370195</v>
          </cell>
          <cell r="EO108">
            <v>141.40938015561755</v>
          </cell>
          <cell r="EP108">
            <v>137.01859363988751</v>
          </cell>
          <cell r="EQ108">
            <v>-150.38996469263395</v>
          </cell>
          <cell r="ER108">
            <v>336.03212599987489</v>
          </cell>
          <cell r="ES108">
            <v>-436.15537851276042</v>
          </cell>
          <cell r="ET108">
            <v>-0.2033667576887454</v>
          </cell>
          <cell r="EU108">
            <v>-162.52809500821809</v>
          </cell>
          <cell r="EV108">
            <v>15.905277777847109</v>
          </cell>
          <cell r="EW108">
            <v>16.100833333268916</v>
          </cell>
        </row>
        <row r="109">
          <cell r="A109">
            <v>42237</v>
          </cell>
          <cell r="B109">
            <v>8</v>
          </cell>
          <cell r="C109" t="str">
            <v>Fri</v>
          </cell>
          <cell r="D109">
            <v>173895</v>
          </cell>
          <cell r="E109">
            <v>3249</v>
          </cell>
          <cell r="F109">
            <v>7370</v>
          </cell>
          <cell r="G109">
            <v>9519</v>
          </cell>
          <cell r="H109">
            <v>7828</v>
          </cell>
          <cell r="I109">
            <v>13147</v>
          </cell>
          <cell r="J109">
            <v>3005</v>
          </cell>
          <cell r="K109">
            <v>218013</v>
          </cell>
          <cell r="L109">
            <v>107</v>
          </cell>
          <cell r="M109">
            <v>218120</v>
          </cell>
          <cell r="N109">
            <v>1961</v>
          </cell>
          <cell r="O109">
            <v>3003</v>
          </cell>
          <cell r="P109">
            <v>163520</v>
          </cell>
          <cell r="Q109">
            <v>2753</v>
          </cell>
          <cell r="R109">
            <v>80</v>
          </cell>
          <cell r="S109">
            <v>223</v>
          </cell>
          <cell r="T109">
            <v>24</v>
          </cell>
          <cell r="U109">
            <v>2604</v>
          </cell>
          <cell r="V109">
            <v>16869</v>
          </cell>
          <cell r="W109">
            <v>2833</v>
          </cell>
          <cell r="X109">
            <v>3580</v>
          </cell>
          <cell r="Y109">
            <v>1</v>
          </cell>
          <cell r="Z109">
            <v>20</v>
          </cell>
          <cell r="AA109">
            <v>290</v>
          </cell>
          <cell r="AB109">
            <v>3891</v>
          </cell>
          <cell r="AC109">
            <v>54</v>
          </cell>
          <cell r="AD109">
            <v>2732</v>
          </cell>
          <cell r="AE109">
            <v>273</v>
          </cell>
          <cell r="AF109">
            <v>0</v>
          </cell>
          <cell r="AG109">
            <v>0</v>
          </cell>
          <cell r="AH109">
            <v>0.88619918100395867</v>
          </cell>
          <cell r="AI109">
            <v>0.91681075692948422</v>
          </cell>
          <cell r="AJ109">
            <v>0.99100512354767833</v>
          </cell>
          <cell r="AK109">
            <v>176.22404551703605</v>
          </cell>
          <cell r="AL109">
            <v>147.71912099074845</v>
          </cell>
          <cell r="AM109">
            <v>7.4087325067771187E-2</v>
          </cell>
          <cell r="AN109">
            <v>13.805926786728129</v>
          </cell>
          <cell r="AO109">
            <v>38.088594349480751</v>
          </cell>
          <cell r="AP109">
            <v>19.701054841283906</v>
          </cell>
          <cell r="AQ109">
            <v>12.106923838483109</v>
          </cell>
          <cell r="AR109">
            <v>76.954818213907515</v>
          </cell>
          <cell r="AS109">
            <v>14.35869890560924</v>
          </cell>
          <cell r="AT109">
            <v>80.432151511623346</v>
          </cell>
          <cell r="AU109">
            <v>199.64773738408894</v>
          </cell>
          <cell r="AV109">
            <v>0.40287033835442526</v>
          </cell>
          <cell r="AW109">
            <v>0.78065503247206181</v>
          </cell>
          <cell r="AX109">
            <v>60.20111586778917</v>
          </cell>
          <cell r="BF109">
            <v>169.495</v>
          </cell>
          <cell r="BG109">
            <v>589.47055555611985</v>
          </cell>
          <cell r="BH109">
            <v>1997.0877777795536</v>
          </cell>
          <cell r="BI109">
            <v>91.630277777786048</v>
          </cell>
          <cell r="BJ109">
            <v>2847.6836111134594</v>
          </cell>
          <cell r="BK109">
            <v>1091.9883333342234</v>
          </cell>
          <cell r="BL109">
            <v>967.71916666666664</v>
          </cell>
          <cell r="BM109">
            <v>986.78361111162383</v>
          </cell>
          <cell r="BN109">
            <v>861.60444444444443</v>
          </cell>
          <cell r="BO109">
            <v>21.994444444355192</v>
          </cell>
          <cell r="BP109">
            <v>17.736111111111111</v>
          </cell>
          <cell r="BQ109">
            <v>26.085833333333333</v>
          </cell>
          <cell r="BR109">
            <v>22.264444444444443</v>
          </cell>
          <cell r="BS109">
            <v>11.948055556071921</v>
          </cell>
          <cell r="BT109">
            <v>17.997222222222224</v>
          </cell>
          <cell r="BU109">
            <v>45.17638888883922</v>
          </cell>
          <cell r="BV109">
            <v>48.116944444444442</v>
          </cell>
          <cell r="BW109">
            <v>217.5152777781521</v>
          </cell>
          <cell r="BX109">
            <v>78.84250000002794</v>
          </cell>
          <cell r="BY109">
            <v>138.67277777812416</v>
          </cell>
          <cell r="BZ109">
            <v>140.94583333333335</v>
          </cell>
          <cell r="CA109">
            <v>233.99833333344483</v>
          </cell>
          <cell r="CB109">
            <v>0</v>
          </cell>
          <cell r="CC109">
            <v>0</v>
          </cell>
          <cell r="CD109">
            <v>270.98555555614979</v>
          </cell>
          <cell r="CE109">
            <v>234.63333333333333</v>
          </cell>
          <cell r="CF109">
            <v>251.87638888948882</v>
          </cell>
          <cell r="CG109">
            <v>220.53611111111113</v>
          </cell>
          <cell r="CH109">
            <v>6.277777777777778E-2</v>
          </cell>
          <cell r="CI109">
            <v>3.1944444444444442E-2</v>
          </cell>
          <cell r="CJ109">
            <v>0.55472222222222223</v>
          </cell>
          <cell r="CK109">
            <v>0.66083333333333327</v>
          </cell>
          <cell r="CL109">
            <v>18.491666666660976</v>
          </cell>
          <cell r="CM109">
            <v>13.404444444444445</v>
          </cell>
          <cell r="CN109">
            <v>0</v>
          </cell>
          <cell r="CO109">
            <v>1814.4875000019699</v>
          </cell>
          <cell r="CP109">
            <v>344.6630555554645</v>
          </cell>
          <cell r="CQ109">
            <v>3.5747222223947754</v>
          </cell>
          <cell r="CR109">
            <v>32.476666666666667</v>
          </cell>
          <cell r="CS109">
            <v>33.713333333333331</v>
          </cell>
          <cell r="CT109">
            <v>0</v>
          </cell>
          <cell r="CU109">
            <v>56.041388888825509</v>
          </cell>
          <cell r="CV109">
            <v>64.648333333333326</v>
          </cell>
          <cell r="CW109">
            <v>43.201666666666668</v>
          </cell>
          <cell r="CX109">
            <v>103.10305555555556</v>
          </cell>
          <cell r="CY109">
            <v>30.549999999999997</v>
          </cell>
          <cell r="CZ109">
            <v>10.589444444493338</v>
          </cell>
          <cell r="DA109">
            <v>9.0938888888888876</v>
          </cell>
          <cell r="DB109">
            <v>0</v>
          </cell>
          <cell r="DC109">
            <v>7.4622222222222225</v>
          </cell>
          <cell r="DD109">
            <v>6.8738888888888887</v>
          </cell>
          <cell r="DE109">
            <v>5.8055555555555554</v>
          </cell>
          <cell r="DF109">
            <v>0.30055555555555558</v>
          </cell>
          <cell r="DG109">
            <v>0.68638888888888894</v>
          </cell>
          <cell r="DH109">
            <v>28.335277777777776</v>
          </cell>
          <cell r="DI109">
            <v>36.929444444444449</v>
          </cell>
          <cell r="DJ109">
            <v>13.656944444525159</v>
          </cell>
          <cell r="DK109">
            <v>20.976111111111109</v>
          </cell>
          <cell r="DL109">
            <v>0</v>
          </cell>
          <cell r="DM109">
            <v>0</v>
          </cell>
          <cell r="DN109">
            <v>274.36277777790741</v>
          </cell>
          <cell r="DO109">
            <v>852.6819444445922</v>
          </cell>
          <cell r="DP109">
            <v>2667.169444446562</v>
          </cell>
          <cell r="DQ109">
            <v>116.55238388898837</v>
          </cell>
          <cell r="DR109">
            <v>4.3000000000000003E-2</v>
          </cell>
          <cell r="DS109">
            <v>2827.0729394468576</v>
          </cell>
          <cell r="DT109">
            <v>139.97722222222222</v>
          </cell>
          <cell r="DU109">
            <v>43.351111111307176</v>
          </cell>
          <cell r="DV109">
            <v>113.8</v>
          </cell>
          <cell r="DW109">
            <v>4.025364836262979E-2</v>
          </cell>
          <cell r="DX109">
            <v>6588.3625699999993</v>
          </cell>
          <cell r="DY109">
            <v>64.849999999999994</v>
          </cell>
          <cell r="DZ109">
            <v>745.77499999999998</v>
          </cell>
          <cell r="EA109">
            <v>0.30161299786323414</v>
          </cell>
          <cell r="EB109">
            <v>58.731599999999993</v>
          </cell>
          <cell r="EC109">
            <v>170192.9455943316</v>
          </cell>
          <cell r="ED109">
            <v>5163.7500930560172</v>
          </cell>
          <cell r="EE109">
            <v>336</v>
          </cell>
          <cell r="EF109">
            <v>7.7412698413048524</v>
          </cell>
          <cell r="EG109">
            <v>26.619722222379252</v>
          </cell>
          <cell r="EH109">
            <v>10.255554048211982</v>
          </cell>
          <cell r="EI109">
            <v>14.213321128606186</v>
          </cell>
          <cell r="EJ109">
            <v>15.929203539823009</v>
          </cell>
          <cell r="EK109">
            <v>36.054081121682522</v>
          </cell>
          <cell r="EL109">
            <v>15.682739972965619</v>
          </cell>
          <cell r="EM109">
            <v>282.52883110245023</v>
          </cell>
          <cell r="EN109">
            <v>796.69867245993078</v>
          </cell>
          <cell r="EO109">
            <v>173.27635502832098</v>
          </cell>
          <cell r="EP109">
            <v>710.94742233898228</v>
          </cell>
          <cell r="EQ109">
            <v>460.83581425334069</v>
          </cell>
          <cell r="ER109">
            <v>1696.9061011939214</v>
          </cell>
          <cell r="ES109">
            <v>-941.35036555447471</v>
          </cell>
          <cell r="ET109">
            <v>0.26794401666258738</v>
          </cell>
          <cell r="EU109">
            <v>262.66152729013879</v>
          </cell>
          <cell r="EV109">
            <v>14.133611111034277</v>
          </cell>
          <cell r="EW109">
            <v>16.615000000100373</v>
          </cell>
        </row>
        <row r="110">
          <cell r="A110">
            <v>42238</v>
          </cell>
          <cell r="B110">
            <v>8</v>
          </cell>
          <cell r="C110" t="str">
            <v>Sat</v>
          </cell>
          <cell r="D110">
            <v>108970</v>
          </cell>
          <cell r="E110">
            <v>5168</v>
          </cell>
          <cell r="F110">
            <v>892</v>
          </cell>
          <cell r="G110">
            <v>6614</v>
          </cell>
          <cell r="H110">
            <v>11621</v>
          </cell>
          <cell r="I110">
            <v>8197</v>
          </cell>
          <cell r="J110">
            <v>1014</v>
          </cell>
          <cell r="K110">
            <v>142476</v>
          </cell>
          <cell r="L110">
            <v>108</v>
          </cell>
          <cell r="M110">
            <v>142584</v>
          </cell>
          <cell r="N110">
            <v>1493</v>
          </cell>
          <cell r="O110">
            <v>1381</v>
          </cell>
          <cell r="P110">
            <v>51040</v>
          </cell>
          <cell r="Q110">
            <v>2450</v>
          </cell>
          <cell r="R110">
            <v>83</v>
          </cell>
          <cell r="S110">
            <v>88</v>
          </cell>
          <cell r="T110">
            <v>18</v>
          </cell>
          <cell r="U110">
            <v>2330</v>
          </cell>
          <cell r="V110">
            <v>15808</v>
          </cell>
          <cell r="W110">
            <v>2533</v>
          </cell>
          <cell r="X110">
            <v>2501</v>
          </cell>
          <cell r="Y110">
            <v>2</v>
          </cell>
          <cell r="Z110">
            <v>21</v>
          </cell>
          <cell r="AA110">
            <v>266</v>
          </cell>
          <cell r="AB110">
            <v>2790</v>
          </cell>
          <cell r="AC110">
            <v>52</v>
          </cell>
          <cell r="AD110">
            <v>1021</v>
          </cell>
          <cell r="AE110">
            <v>308</v>
          </cell>
          <cell r="AF110">
            <v>0</v>
          </cell>
          <cell r="AG110">
            <v>0</v>
          </cell>
          <cell r="AH110">
            <v>0.9212999583330731</v>
          </cell>
          <cell r="AI110">
            <v>0.87335939712093524</v>
          </cell>
          <cell r="AJ110">
            <v>0.98952104214043068</v>
          </cell>
          <cell r="AK110">
            <v>180.54933589339319</v>
          </cell>
          <cell r="AL110">
            <v>169.73324088586708</v>
          </cell>
          <cell r="AM110">
            <v>6.4649484825514469E-2</v>
          </cell>
          <cell r="AN110">
            <v>15.793486409858561</v>
          </cell>
          <cell r="AO110">
            <v>42.91855867677274</v>
          </cell>
          <cell r="AP110">
            <v>18.474993716935277</v>
          </cell>
          <cell r="AQ110">
            <v>13.011744930542996</v>
          </cell>
          <cell r="AR110">
            <v>56.247927358863009</v>
          </cell>
          <cell r="AS110">
            <v>13.963381574030953</v>
          </cell>
          <cell r="AT110">
            <v>84.267485409250611</v>
          </cell>
          <cell r="AU110">
            <v>199.1726535313536</v>
          </cell>
          <cell r="AV110">
            <v>0.42308762731820154</v>
          </cell>
          <cell r="AW110">
            <v>1.0938688410646715</v>
          </cell>
          <cell r="AX110">
            <v>88.377350531209103</v>
          </cell>
          <cell r="BF110">
            <v>41.5</v>
          </cell>
          <cell r="BG110">
            <v>461.68277777786136</v>
          </cell>
          <cell r="BH110">
            <v>1232.8324999998681</v>
          </cell>
          <cell r="BI110">
            <v>30.077499999993528</v>
          </cell>
          <cell r="BJ110">
            <v>1766.0927777777231</v>
          </cell>
          <cell r="BK110">
            <v>715.33916666713253</v>
          </cell>
          <cell r="BL110">
            <v>659.04194444444443</v>
          </cell>
          <cell r="BM110">
            <v>603.54694444482595</v>
          </cell>
          <cell r="BN110">
            <v>548.22611111111109</v>
          </cell>
          <cell r="BO110">
            <v>30.447777777807786</v>
          </cell>
          <cell r="BP110">
            <v>26.971944444444446</v>
          </cell>
          <cell r="BQ110">
            <v>4.1277777777777782</v>
          </cell>
          <cell r="BR110">
            <v>4.9047222222222224</v>
          </cell>
          <cell r="BS110">
            <v>10.406944444462553</v>
          </cell>
          <cell r="BT110">
            <v>12.391388888888891</v>
          </cell>
          <cell r="BU110">
            <v>66.809722222258443</v>
          </cell>
          <cell r="BV110">
            <v>66.547777777777782</v>
          </cell>
          <cell r="BW110">
            <v>87.441111111347553</v>
          </cell>
          <cell r="BX110">
            <v>32.17722222222222</v>
          </cell>
          <cell r="BY110">
            <v>55.263888889125347</v>
          </cell>
          <cell r="BZ110">
            <v>48.287222222222219</v>
          </cell>
          <cell r="CA110">
            <v>194.67027777759358</v>
          </cell>
          <cell r="CB110">
            <v>0</v>
          </cell>
          <cell r="CC110">
            <v>0</v>
          </cell>
          <cell r="CD110">
            <v>199.80833333301098</v>
          </cell>
          <cell r="CE110">
            <v>174.48249999999999</v>
          </cell>
          <cell r="CF110">
            <v>179.70333333293857</v>
          </cell>
          <cell r="CG110">
            <v>160.33472222222221</v>
          </cell>
          <cell r="CH110">
            <v>7.6666666666666661E-2</v>
          </cell>
          <cell r="CI110">
            <v>5.8611111111111114E-2</v>
          </cell>
          <cell r="CJ110">
            <v>0.59250000000000003</v>
          </cell>
          <cell r="CK110">
            <v>1.2205555555555554</v>
          </cell>
          <cell r="CL110">
            <v>19.435833333405768</v>
          </cell>
          <cell r="CM110">
            <v>12.868611111111111</v>
          </cell>
          <cell r="CN110">
            <v>0</v>
          </cell>
          <cell r="CO110">
            <v>1197.2588888890846</v>
          </cell>
          <cell r="CP110">
            <v>158.16111111111113</v>
          </cell>
          <cell r="CQ110">
            <v>0</v>
          </cell>
          <cell r="CR110">
            <v>17.990000000000002</v>
          </cell>
          <cell r="CS110">
            <v>23.245555555555555</v>
          </cell>
          <cell r="CT110">
            <v>0</v>
          </cell>
          <cell r="CU110">
            <v>50.213888888888889</v>
          </cell>
          <cell r="CV110">
            <v>8.5808333333333326</v>
          </cell>
          <cell r="CW110">
            <v>35.842222222222219</v>
          </cell>
          <cell r="CX110">
            <v>67.130555555555546</v>
          </cell>
          <cell r="CY110">
            <v>12.466666666666665</v>
          </cell>
          <cell r="CZ110">
            <v>2.1463888887660056</v>
          </cell>
          <cell r="DA110">
            <v>5.9077777777777776</v>
          </cell>
          <cell r="DB110">
            <v>0</v>
          </cell>
          <cell r="DC110">
            <v>1.6863888888888889</v>
          </cell>
          <cell r="DD110">
            <v>7.5883333333333329</v>
          </cell>
          <cell r="DE110">
            <v>0.61027777777777781</v>
          </cell>
          <cell r="DF110">
            <v>0.31444444444444447</v>
          </cell>
          <cell r="DG110">
            <v>0</v>
          </cell>
          <cell r="DH110">
            <v>16.703888888888891</v>
          </cell>
          <cell r="DI110">
            <v>36.774999999999999</v>
          </cell>
          <cell r="DJ110">
            <v>10.311666666666667</v>
          </cell>
          <cell r="DK110">
            <v>11.815555555555555</v>
          </cell>
          <cell r="DL110">
            <v>0</v>
          </cell>
          <cell r="DM110">
            <v>0</v>
          </cell>
          <cell r="DN110">
            <v>173.45694444432155</v>
          </cell>
          <cell r="DO110">
            <v>467.49055555543265</v>
          </cell>
          <cell r="DP110">
            <v>1664.7494444445172</v>
          </cell>
          <cell r="DQ110">
            <v>72.702632222219563</v>
          </cell>
          <cell r="DR110">
            <v>4.3000000000000003E-2</v>
          </cell>
          <cell r="DS110">
            <v>1763.4615211110465</v>
          </cell>
          <cell r="DT110">
            <v>82.201111111111103</v>
          </cell>
          <cell r="DU110">
            <v>26.009444444309693</v>
          </cell>
          <cell r="DV110">
            <v>62.72</v>
          </cell>
          <cell r="DW110">
            <v>3.5566412563674231E-2</v>
          </cell>
          <cell r="DX110">
            <v>5343.0883199999998</v>
          </cell>
          <cell r="DY110">
            <v>65.766666666666637</v>
          </cell>
          <cell r="DZ110">
            <v>0</v>
          </cell>
          <cell r="EA110">
            <v>0.2650982456713295</v>
          </cell>
          <cell r="EB110">
            <v>83.664599999999993</v>
          </cell>
          <cell r="EC110">
            <v>155850.05699953015</v>
          </cell>
          <cell r="ED110">
            <v>2588.2079683328475</v>
          </cell>
          <cell r="EE110">
            <v>217</v>
          </cell>
          <cell r="EF110">
            <v>7.1915514592561358</v>
          </cell>
          <cell r="EG110">
            <v>24.821388888552576</v>
          </cell>
          <cell r="EH110">
            <v>12.40865293166762</v>
          </cell>
          <cell r="EI110">
            <v>13.917382352426188</v>
          </cell>
          <cell r="EJ110">
            <v>26.086956521739133</v>
          </cell>
          <cell r="EK110">
            <v>35.443037974683541</v>
          </cell>
          <cell r="EL110">
            <v>13.686060969807075</v>
          </cell>
          <cell r="EM110">
            <v>216.09690444145355</v>
          </cell>
          <cell r="EN110">
            <v>635.53716802238273</v>
          </cell>
          <cell r="EO110">
            <v>173.94174999470852</v>
          </cell>
          <cell r="EP110">
            <v>1638.0751969970472</v>
          </cell>
          <cell r="EQ110">
            <v>-162.82861207322969</v>
          </cell>
          <cell r="ER110">
            <v>1143.6512099847823</v>
          </cell>
          <cell r="ES110">
            <v>-245.53689455238313</v>
          </cell>
          <cell r="ET110">
            <v>1.2536041150178177</v>
          </cell>
          <cell r="EU110">
            <v>691.31345902179078</v>
          </cell>
          <cell r="EV110">
            <v>17.154722222449621</v>
          </cell>
          <cell r="EW110">
            <v>15.752499999953951</v>
          </cell>
        </row>
        <row r="111">
          <cell r="A111">
            <v>42239</v>
          </cell>
          <cell r="B111">
            <v>8</v>
          </cell>
          <cell r="C111" t="str">
            <v>Sun</v>
          </cell>
          <cell r="D111">
            <v>31502</v>
          </cell>
          <cell r="E111">
            <v>0</v>
          </cell>
          <cell r="F111">
            <v>419</v>
          </cell>
          <cell r="G111">
            <v>3762</v>
          </cell>
          <cell r="H111">
            <v>5056</v>
          </cell>
          <cell r="I111">
            <v>1981</v>
          </cell>
          <cell r="J111">
            <v>266</v>
          </cell>
          <cell r="K111">
            <v>42986</v>
          </cell>
          <cell r="L111">
            <v>109</v>
          </cell>
          <cell r="M111">
            <v>43095</v>
          </cell>
          <cell r="N111">
            <v>334</v>
          </cell>
          <cell r="O111">
            <v>793</v>
          </cell>
          <cell r="P111">
            <v>27551</v>
          </cell>
          <cell r="Q111">
            <v>1657</v>
          </cell>
          <cell r="R111">
            <v>75</v>
          </cell>
          <cell r="S111">
            <v>40</v>
          </cell>
          <cell r="T111">
            <v>9</v>
          </cell>
          <cell r="U111">
            <v>1542</v>
          </cell>
          <cell r="V111">
            <v>10876</v>
          </cell>
          <cell r="W111">
            <v>1732</v>
          </cell>
          <cell r="X111">
            <v>974</v>
          </cell>
          <cell r="Y111">
            <v>0</v>
          </cell>
          <cell r="Z111">
            <v>3</v>
          </cell>
          <cell r="AA111">
            <v>77</v>
          </cell>
          <cell r="AB111">
            <v>1054</v>
          </cell>
          <cell r="AC111">
            <v>10</v>
          </cell>
          <cell r="AD111">
            <v>772</v>
          </cell>
          <cell r="AE111">
            <v>90</v>
          </cell>
          <cell r="AF111">
            <v>0</v>
          </cell>
          <cell r="AG111">
            <v>0</v>
          </cell>
          <cell r="AH111">
            <v>0.93072383852898311</v>
          </cell>
          <cell r="AI111">
            <v>0.94343641609206763</v>
          </cell>
          <cell r="AJ111">
            <v>0.99223002838133345</v>
          </cell>
          <cell r="AK111">
            <v>185.29982680326532</v>
          </cell>
          <cell r="AL111">
            <v>0</v>
          </cell>
          <cell r="AM111">
            <v>5.2272833015400366E-2</v>
          </cell>
          <cell r="AN111">
            <v>15.411940636947071</v>
          </cell>
          <cell r="AO111">
            <v>46.143402081851683</v>
          </cell>
          <cell r="AP111">
            <v>22.528269768615793</v>
          </cell>
          <cell r="AQ111">
            <v>18.614093118214992</v>
          </cell>
          <cell r="AR111">
            <v>24.818706697459586</v>
          </cell>
          <cell r="AS111">
            <v>14.556726501195888</v>
          </cell>
          <cell r="AT111">
            <v>66.158573211231413</v>
          </cell>
          <cell r="AU111">
            <v>200.21399340932243</v>
          </cell>
          <cell r="AV111">
            <v>0.33043930688688272</v>
          </cell>
          <cell r="AW111">
            <v>0.75276650028822201</v>
          </cell>
          <cell r="AX111">
            <v>47.748760901515617</v>
          </cell>
          <cell r="BF111">
            <v>18</v>
          </cell>
          <cell r="BG111">
            <v>15.423055555427757</v>
          </cell>
          <cell r="BH111">
            <v>642.09555555663121</v>
          </cell>
          <cell r="BI111">
            <v>0</v>
          </cell>
          <cell r="BJ111">
            <v>675.51861111205892</v>
          </cell>
          <cell r="BK111">
            <v>214.70027777787919</v>
          </cell>
          <cell r="BL111">
            <v>199.82666666666665</v>
          </cell>
          <cell r="BM111">
            <v>170.00555555535402</v>
          </cell>
          <cell r="BN111">
            <v>159.74083333333334</v>
          </cell>
          <cell r="BO111">
            <v>0</v>
          </cell>
          <cell r="BP111">
            <v>0</v>
          </cell>
          <cell r="BQ111">
            <v>1.5608333333333333</v>
          </cell>
          <cell r="BR111">
            <v>1.5008333333333332</v>
          </cell>
          <cell r="BS111">
            <v>7.2716666668462047</v>
          </cell>
          <cell r="BT111">
            <v>7.2783333333333333</v>
          </cell>
          <cell r="BU111">
            <v>35.862222222345622</v>
          </cell>
          <cell r="BV111">
            <v>31.306666666666668</v>
          </cell>
          <cell r="BW111">
            <v>51.453611111045923</v>
          </cell>
          <cell r="BX111">
            <v>17.185555555555556</v>
          </cell>
          <cell r="BY111">
            <v>34.268055555490363</v>
          </cell>
          <cell r="BZ111">
            <v>35.99388888888889</v>
          </cell>
          <cell r="CA111">
            <v>93.04777777785668</v>
          </cell>
          <cell r="CB111">
            <v>0</v>
          </cell>
          <cell r="CC111">
            <v>0</v>
          </cell>
          <cell r="CD111">
            <v>72.406388889247182</v>
          </cell>
          <cell r="CE111">
            <v>64.646666666666675</v>
          </cell>
          <cell r="CF111">
            <v>67.375277778039063</v>
          </cell>
          <cell r="CG111">
            <v>61.370000000000005</v>
          </cell>
          <cell r="CH111">
            <v>0</v>
          </cell>
          <cell r="CI111">
            <v>0</v>
          </cell>
          <cell r="CJ111">
            <v>0.17166666666666666</v>
          </cell>
          <cell r="CK111">
            <v>0.18611111111111112</v>
          </cell>
          <cell r="CL111">
            <v>4.8594444445414577</v>
          </cell>
          <cell r="CM111">
            <v>3.0905555555555555</v>
          </cell>
          <cell r="CN111">
            <v>0</v>
          </cell>
          <cell r="CO111">
            <v>431.60805555602894</v>
          </cell>
          <cell r="CP111">
            <v>70.658611111028591</v>
          </cell>
          <cell r="CQ111">
            <v>0</v>
          </cell>
          <cell r="CR111">
            <v>17.827500000000001</v>
          </cell>
          <cell r="CS111">
            <v>8.0144444444444449</v>
          </cell>
          <cell r="CT111">
            <v>0</v>
          </cell>
          <cell r="CU111">
            <v>14.522500000047341</v>
          </cell>
          <cell r="CV111">
            <v>8.4752777777358688</v>
          </cell>
          <cell r="CW111">
            <v>7.1352777777777776</v>
          </cell>
          <cell r="CX111">
            <v>25.432777777777776</v>
          </cell>
          <cell r="CY111">
            <v>0.5</v>
          </cell>
          <cell r="CZ111">
            <v>0.98972222238416885</v>
          </cell>
          <cell r="DA111">
            <v>0</v>
          </cell>
          <cell r="DB111">
            <v>0</v>
          </cell>
          <cell r="DC111">
            <v>4.1611111111111114</v>
          </cell>
          <cell r="DD111">
            <v>0</v>
          </cell>
          <cell r="DE111">
            <v>0</v>
          </cell>
          <cell r="DF111">
            <v>0</v>
          </cell>
          <cell r="DG111">
            <v>0</v>
          </cell>
          <cell r="DH111">
            <v>9.2469444444444449</v>
          </cell>
          <cell r="DI111">
            <v>19.9925</v>
          </cell>
          <cell r="DJ111">
            <v>4.8499999999999996</v>
          </cell>
          <cell r="DK111">
            <v>0</v>
          </cell>
          <cell r="DL111">
            <v>10.070277777777777</v>
          </cell>
          <cell r="DM111">
            <v>0</v>
          </cell>
          <cell r="DN111">
            <v>75.243333333495286</v>
          </cell>
          <cell r="DO111">
            <v>201.87694444452933</v>
          </cell>
          <cell r="DP111">
            <v>633.48500000055833</v>
          </cell>
          <cell r="DQ111">
            <v>27.938903611152941</v>
          </cell>
          <cell r="DR111">
            <v>4.299999999999999E-2</v>
          </cell>
          <cell r="DS111">
            <v>677.68084805657031</v>
          </cell>
          <cell r="DT111">
            <v>26.56</v>
          </cell>
          <cell r="DU111">
            <v>16.256944444859105</v>
          </cell>
          <cell r="DV111">
            <v>31.64</v>
          </cell>
          <cell r="DW111">
            <v>4.6688644205802918E-2</v>
          </cell>
          <cell r="DX111">
            <v>1393.73792</v>
          </cell>
          <cell r="DY111">
            <v>60.533333333333339</v>
          </cell>
          <cell r="DZ111">
            <v>1089.6000000000001</v>
          </cell>
          <cell r="EA111">
            <v>0.2978938316221641</v>
          </cell>
          <cell r="EB111">
            <v>45.217599999999997</v>
          </cell>
          <cell r="EC111">
            <v>32358.420781389512</v>
          </cell>
          <cell r="ED111">
            <v>0</v>
          </cell>
          <cell r="EE111">
            <v>78</v>
          </cell>
          <cell r="EF111">
            <v>12.505341880660851</v>
          </cell>
          <cell r="EG111">
            <v>5.6811111112130392</v>
          </cell>
          <cell r="EH111">
            <v>15.84197144505119</v>
          </cell>
          <cell r="EI111">
            <v>14.456341140570032</v>
          </cell>
          <cell r="EJ111">
            <v>0</v>
          </cell>
          <cell r="EK111">
            <v>17.475728155339805</v>
          </cell>
          <cell r="EL111">
            <v>15.845432719473306</v>
          </cell>
          <cell r="EM111">
            <v>268.44634276561669</v>
          </cell>
          <cell r="EN111">
            <v>517.3504469274053</v>
          </cell>
          <cell r="EO111">
            <v>140.9840128883487</v>
          </cell>
          <cell r="EP111">
            <v>830.9274618585265</v>
          </cell>
          <cell r="EQ111">
            <v>188.76736285771841</v>
          </cell>
          <cell r="ER111">
            <v>-1257.7531151488752</v>
          </cell>
          <cell r="ES111">
            <v>94.515011905379666</v>
          </cell>
          <cell r="ET111">
            <v>0.39065117720707543</v>
          </cell>
          <cell r="EU111">
            <v>83.434734143050662</v>
          </cell>
          <cell r="EV111">
            <v>4.2844444444757475</v>
          </cell>
          <cell r="EW111">
            <v>1.5722222222222222</v>
          </cell>
        </row>
        <row r="112">
          <cell r="A112">
            <v>42240</v>
          </cell>
          <cell r="B112">
            <v>9</v>
          </cell>
          <cell r="C112" t="str">
            <v>Mon</v>
          </cell>
          <cell r="D112">
            <v>108789</v>
          </cell>
          <cell r="E112">
            <v>3684</v>
          </cell>
          <cell r="F112">
            <v>5224</v>
          </cell>
          <cell r="G112">
            <v>9017</v>
          </cell>
          <cell r="H112">
            <v>3486</v>
          </cell>
          <cell r="I112">
            <v>18409</v>
          </cell>
          <cell r="J112">
            <v>1004</v>
          </cell>
          <cell r="K112">
            <v>149613</v>
          </cell>
          <cell r="L112">
            <v>110</v>
          </cell>
          <cell r="M112">
            <v>149723</v>
          </cell>
          <cell r="N112">
            <v>1258</v>
          </cell>
          <cell r="O112">
            <v>3402</v>
          </cell>
          <cell r="P112">
            <v>217064</v>
          </cell>
          <cell r="Q112">
            <v>2229</v>
          </cell>
          <cell r="R112">
            <v>87</v>
          </cell>
          <cell r="S112">
            <v>169</v>
          </cell>
          <cell r="T112">
            <v>6</v>
          </cell>
          <cell r="U112">
            <v>2159</v>
          </cell>
          <cell r="V112">
            <v>12667</v>
          </cell>
          <cell r="W112">
            <v>2316</v>
          </cell>
          <cell r="X112">
            <v>2330</v>
          </cell>
          <cell r="Y112">
            <v>9</v>
          </cell>
          <cell r="Z112">
            <v>36</v>
          </cell>
          <cell r="AA112">
            <v>524</v>
          </cell>
          <cell r="AB112">
            <v>2899</v>
          </cell>
          <cell r="AC112">
            <v>60</v>
          </cell>
          <cell r="AD112">
            <v>2657</v>
          </cell>
          <cell r="AE112">
            <v>177</v>
          </cell>
          <cell r="AF112">
            <v>0</v>
          </cell>
          <cell r="AG112">
            <v>0</v>
          </cell>
          <cell r="AH112">
            <v>0.90231467603722948</v>
          </cell>
          <cell r="AI112">
            <v>0.9058044145355143</v>
          </cell>
          <cell r="AJ112">
            <v>0.99159163976392428</v>
          </cell>
          <cell r="AK112">
            <v>175.22982000080893</v>
          </cell>
          <cell r="AL112">
            <v>171.50394413552308</v>
          </cell>
          <cell r="AM112">
            <v>0.12975476729963306</v>
          </cell>
          <cell r="AN112">
            <v>14.857192767882141</v>
          </cell>
          <cell r="AO112">
            <v>34.625856302377493</v>
          </cell>
          <cell r="AP112">
            <v>20.324375779427879</v>
          </cell>
          <cell r="AQ112">
            <v>14.051858530884445</v>
          </cell>
          <cell r="AR112">
            <v>64.59974093264249</v>
          </cell>
          <cell r="AS112">
            <v>13.986606287307957</v>
          </cell>
          <cell r="AT112">
            <v>70.010043831745833</v>
          </cell>
          <cell r="AU112">
            <v>214.69660635345627</v>
          </cell>
          <cell r="AV112">
            <v>0.32608826483492664</v>
          </cell>
          <cell r="AW112">
            <v>0.73858646856003374</v>
          </cell>
          <cell r="AX112">
            <v>49.576674053137417</v>
          </cell>
          <cell r="BF112">
            <v>153.995</v>
          </cell>
          <cell r="BG112">
            <v>515.82083333275773</v>
          </cell>
          <cell r="BH112">
            <v>1513.6366666678107</v>
          </cell>
          <cell r="BI112">
            <v>58.053611111139325</v>
          </cell>
          <cell r="BJ112">
            <v>2241.5061111117075</v>
          </cell>
          <cell r="BK112">
            <v>696.85777777824421</v>
          </cell>
          <cell r="BL112">
            <v>628.78500000000008</v>
          </cell>
          <cell r="BM112">
            <v>620.83611111109849</v>
          </cell>
          <cell r="BN112">
            <v>557.70222222222219</v>
          </cell>
          <cell r="BO112">
            <v>21.480555555555554</v>
          </cell>
          <cell r="BP112">
            <v>17.882222222222222</v>
          </cell>
          <cell r="BQ112">
            <v>18.524722222312249</v>
          </cell>
          <cell r="BR112">
            <v>17.140555555555554</v>
          </cell>
          <cell r="BS112">
            <v>14.011944444748417</v>
          </cell>
          <cell r="BT112">
            <v>14.763611111111111</v>
          </cell>
          <cell r="BU112">
            <v>22.004444444529558</v>
          </cell>
          <cell r="BV112">
            <v>21.296388888888888</v>
          </cell>
          <cell r="BW112">
            <v>228.98000000069644</v>
          </cell>
          <cell r="BX112">
            <v>98.250277777719845</v>
          </cell>
          <cell r="BY112">
            <v>130.72972222297659</v>
          </cell>
          <cell r="BZ112">
            <v>143.51611111111112</v>
          </cell>
          <cell r="CA112">
            <v>164.8180555554047</v>
          </cell>
          <cell r="CB112">
            <v>0</v>
          </cell>
          <cell r="CC112">
            <v>0</v>
          </cell>
          <cell r="CD112">
            <v>207.26972222208587</v>
          </cell>
          <cell r="CE112">
            <v>162.64527777777778</v>
          </cell>
          <cell r="CF112">
            <v>173.3766666667934</v>
          </cell>
          <cell r="CG112">
            <v>137.67805555555555</v>
          </cell>
          <cell r="CH112">
            <v>0.3594444443629537</v>
          </cell>
          <cell r="CI112">
            <v>0.28666666666666668</v>
          </cell>
          <cell r="CJ112">
            <v>1.1719444444444445</v>
          </cell>
          <cell r="CK112">
            <v>1.0455555555555556</v>
          </cell>
          <cell r="CL112">
            <v>32.361666666485057</v>
          </cell>
          <cell r="CM112">
            <v>23.634999999999998</v>
          </cell>
          <cell r="CN112">
            <v>0</v>
          </cell>
          <cell r="CO112">
            <v>1297.9255555564309</v>
          </cell>
          <cell r="CP112">
            <v>325.99666666666667</v>
          </cell>
          <cell r="CQ112">
            <v>31.709166666732376</v>
          </cell>
          <cell r="CR112">
            <v>42.060277777777777</v>
          </cell>
          <cell r="CS112">
            <v>32.459999999999738</v>
          </cell>
          <cell r="CT112">
            <v>0</v>
          </cell>
          <cell r="CU112">
            <v>52.68249999991049</v>
          </cell>
          <cell r="CV112">
            <v>57.634999999999998</v>
          </cell>
          <cell r="CW112">
            <v>30.257777777777779</v>
          </cell>
          <cell r="CX112">
            <v>75.455277777777781</v>
          </cell>
          <cell r="CY112">
            <v>23.086388888888887</v>
          </cell>
          <cell r="CZ112">
            <v>6.5702777777847627</v>
          </cell>
          <cell r="DA112">
            <v>5.4524999999999997</v>
          </cell>
          <cell r="DB112">
            <v>0.71444444444444444</v>
          </cell>
          <cell r="DC112">
            <v>0.92888888888888888</v>
          </cell>
          <cell r="DD112">
            <v>2.4102777778183939</v>
          </cell>
          <cell r="DE112">
            <v>11.352777777777778</v>
          </cell>
          <cell r="DF112">
            <v>0.33361111111111108</v>
          </cell>
          <cell r="DG112">
            <v>1.0844444444444445</v>
          </cell>
          <cell r="DH112">
            <v>29.183888888888887</v>
          </cell>
          <cell r="DI112">
            <v>38.594444444444449</v>
          </cell>
          <cell r="DJ112">
            <v>18.899722222222223</v>
          </cell>
          <cell r="DK112">
            <v>10.908333333363601</v>
          </cell>
          <cell r="DL112">
            <v>10.129444444444445</v>
          </cell>
          <cell r="DM112">
            <v>0</v>
          </cell>
          <cell r="DN112">
            <v>235.1047222223001</v>
          </cell>
          <cell r="DO112">
            <v>807.90611111116482</v>
          </cell>
          <cell r="DP112">
            <v>2105.8316666675955</v>
          </cell>
          <cell r="DQ112">
            <v>91.891943611136753</v>
          </cell>
          <cell r="DR112">
            <v>4.300000000000001E-2</v>
          </cell>
          <cell r="DS112">
            <v>2228.9138880561773</v>
          </cell>
          <cell r="DT112">
            <v>107.07694444444445</v>
          </cell>
          <cell r="DU112">
            <v>31.190277777444805</v>
          </cell>
          <cell r="DV112">
            <v>262.96999999999997</v>
          </cell>
          <cell r="DW112">
            <v>0.11798122906817839</v>
          </cell>
          <cell r="DX112">
            <v>11693.929599999998</v>
          </cell>
          <cell r="DY112">
            <v>1.4833333333333352</v>
          </cell>
          <cell r="DZ112">
            <v>26.700000000000031</v>
          </cell>
          <cell r="EA112">
            <v>0.36246627356956129</v>
          </cell>
          <cell r="EB112">
            <v>45.692799999999991</v>
          </cell>
          <cell r="EC112">
            <v>110502.13732067232</v>
          </cell>
          <cell r="ED112">
            <v>2533.1084350012184</v>
          </cell>
          <cell r="EE112">
            <v>266</v>
          </cell>
          <cell r="EF112">
            <v>7.0354010024311595</v>
          </cell>
          <cell r="EG112">
            <v>17.273888888593454</v>
          </cell>
          <cell r="EH112">
            <v>10.246679317063293</v>
          </cell>
          <cell r="EI112">
            <v>13.43894795530904</v>
          </cell>
          <cell r="EJ112">
            <v>25.038639882028981</v>
          </cell>
          <cell r="EK112">
            <v>30.718179663427353</v>
          </cell>
          <cell r="EL112">
            <v>16.191996704010112</v>
          </cell>
          <cell r="EM112">
            <v>282.00152948625117</v>
          </cell>
          <cell r="EN112">
            <v>643.52239159637202</v>
          </cell>
          <cell r="EO112">
            <v>158.42254090021532</v>
          </cell>
          <cell r="EP112">
            <v>-2123.649515257714</v>
          </cell>
          <cell r="EQ112">
            <v>-726.84173420182719</v>
          </cell>
          <cell r="ER112">
            <v>-424.95161869393075</v>
          </cell>
          <cell r="ES112">
            <v>-391.06862587793478</v>
          </cell>
          <cell r="ET112">
            <v>7.8503051935816748E-2</v>
          </cell>
          <cell r="EU112">
            <v>41.828747658931569</v>
          </cell>
          <cell r="EV112">
            <v>14.82833333327047</v>
          </cell>
          <cell r="EW112">
            <v>6.1116666667771318</v>
          </cell>
        </row>
        <row r="113">
          <cell r="A113">
            <v>42241</v>
          </cell>
          <cell r="B113">
            <v>9</v>
          </cell>
          <cell r="C113" t="str">
            <v>Tue</v>
          </cell>
          <cell r="D113">
            <v>127169</v>
          </cell>
          <cell r="E113">
            <v>3844</v>
          </cell>
          <cell r="F113">
            <v>3592</v>
          </cell>
          <cell r="G113">
            <v>6538</v>
          </cell>
          <cell r="H113">
            <v>8847</v>
          </cell>
          <cell r="I113">
            <v>12039</v>
          </cell>
          <cell r="J113">
            <v>3633</v>
          </cell>
          <cell r="K113">
            <v>165662</v>
          </cell>
          <cell r="L113">
            <v>111</v>
          </cell>
          <cell r="M113">
            <v>165773</v>
          </cell>
          <cell r="N113">
            <v>2259</v>
          </cell>
          <cell r="O113">
            <v>3665</v>
          </cell>
          <cell r="P113">
            <v>246623</v>
          </cell>
          <cell r="Q113">
            <v>2588</v>
          </cell>
          <cell r="R113">
            <v>93</v>
          </cell>
          <cell r="S113">
            <v>128</v>
          </cell>
          <cell r="T113">
            <v>6</v>
          </cell>
          <cell r="U113">
            <v>2516</v>
          </cell>
          <cell r="V113">
            <v>13176</v>
          </cell>
          <cell r="W113">
            <v>2681</v>
          </cell>
          <cell r="X113">
            <v>2758</v>
          </cell>
          <cell r="Y113">
            <v>6</v>
          </cell>
          <cell r="Z113">
            <v>72</v>
          </cell>
          <cell r="AA113">
            <v>268</v>
          </cell>
          <cell r="AB113">
            <v>3104</v>
          </cell>
          <cell r="AC113">
            <v>66</v>
          </cell>
          <cell r="AD113">
            <v>3541</v>
          </cell>
          <cell r="AE113">
            <v>230</v>
          </cell>
          <cell r="AF113">
            <v>0</v>
          </cell>
          <cell r="AG113">
            <v>0</v>
          </cell>
          <cell r="AH113">
            <v>0.92442934567622237</v>
          </cell>
          <cell r="AI113">
            <v>0.93283731129048619</v>
          </cell>
          <cell r="AJ113">
            <v>0.98636380099238208</v>
          </cell>
          <cell r="AK113">
            <v>177.07511165626784</v>
          </cell>
          <cell r="AL113">
            <v>198.12730865045961</v>
          </cell>
          <cell r="AM113">
            <v>9.460226243797612E-2</v>
          </cell>
          <cell r="AN113">
            <v>12.380699471070782</v>
          </cell>
          <cell r="AO113">
            <v>32.393097132643767</v>
          </cell>
          <cell r="AP113">
            <v>19.362011719699098</v>
          </cell>
          <cell r="AQ113">
            <v>12.212345710238537</v>
          </cell>
          <cell r="AR113">
            <v>61.791122715404697</v>
          </cell>
          <cell r="AS113">
            <v>14.078800157250413</v>
          </cell>
          <cell r="AT113">
            <v>65.049324461623172</v>
          </cell>
          <cell r="AU113">
            <v>204.30036287983555</v>
          </cell>
          <cell r="AV113">
            <v>0.31840043524486339</v>
          </cell>
          <cell r="AW113">
            <v>0.70735084401531401</v>
          </cell>
          <cell r="AX113">
            <v>44.115718658250394</v>
          </cell>
          <cell r="BF113">
            <v>193.995</v>
          </cell>
          <cell r="BG113">
            <v>469.02722222168467</v>
          </cell>
          <cell r="BH113">
            <v>1959.5716666672597</v>
          </cell>
          <cell r="BI113">
            <v>50.677499999964567</v>
          </cell>
          <cell r="BJ113">
            <v>2673.2713888889093</v>
          </cell>
          <cell r="BK113">
            <v>810.87472222180202</v>
          </cell>
          <cell r="BL113">
            <v>749.59638888888901</v>
          </cell>
          <cell r="BM113">
            <v>718.16416666649422</v>
          </cell>
          <cell r="BN113">
            <v>649.75583333333338</v>
          </cell>
          <cell r="BO113">
            <v>19.401666666666664</v>
          </cell>
          <cell r="BP113">
            <v>16.837222222222223</v>
          </cell>
          <cell r="BQ113">
            <v>15.107222222222223</v>
          </cell>
          <cell r="BR113">
            <v>13.348055555555556</v>
          </cell>
          <cell r="BS113">
            <v>7.3569444442918108</v>
          </cell>
          <cell r="BT113">
            <v>11.729722222222222</v>
          </cell>
          <cell r="BU113">
            <v>50.844722222127018</v>
          </cell>
          <cell r="BV113">
            <v>57.925555555555555</v>
          </cell>
          <cell r="BW113">
            <v>296.02527777721929</v>
          </cell>
          <cell r="BX113">
            <v>113.1413888888889</v>
          </cell>
          <cell r="BY113">
            <v>182.88388888833035</v>
          </cell>
          <cell r="BZ113">
            <v>188.19583333333333</v>
          </cell>
          <cell r="CA113">
            <v>219.53194444473627</v>
          </cell>
          <cell r="CB113">
            <v>0</v>
          </cell>
          <cell r="CC113">
            <v>0</v>
          </cell>
          <cell r="CD113">
            <v>220.47333333313048</v>
          </cell>
          <cell r="CE113">
            <v>188.07083333333335</v>
          </cell>
          <cell r="CF113">
            <v>196.50555555520606</v>
          </cell>
          <cell r="CG113">
            <v>171.94583333333333</v>
          </cell>
          <cell r="CH113">
            <v>0.42444444444444446</v>
          </cell>
          <cell r="CI113">
            <v>0.18027777777777779</v>
          </cell>
          <cell r="CJ113">
            <v>3.7925</v>
          </cell>
          <cell r="CK113">
            <v>2.7880555555555557</v>
          </cell>
          <cell r="CL113">
            <v>19.750833333480017</v>
          </cell>
          <cell r="CM113">
            <v>13.156666666666666</v>
          </cell>
          <cell r="CN113">
            <v>0</v>
          </cell>
          <cell r="CO113">
            <v>1546.9052777768884</v>
          </cell>
          <cell r="CP113">
            <v>382.97027777792886</v>
          </cell>
          <cell r="CQ113">
            <v>22.774722222139697</v>
          </cell>
          <cell r="CR113">
            <v>39.069722222222225</v>
          </cell>
          <cell r="CS113">
            <v>33.535555555555554</v>
          </cell>
          <cell r="CT113">
            <v>0</v>
          </cell>
          <cell r="CU113">
            <v>63.717777777777783</v>
          </cell>
          <cell r="CV113">
            <v>73.07083333333334</v>
          </cell>
          <cell r="CW113">
            <v>54.580555555594884</v>
          </cell>
          <cell r="CX113">
            <v>95.106666666666669</v>
          </cell>
          <cell r="CY113">
            <v>22.613333333333333</v>
          </cell>
          <cell r="CZ113">
            <v>15.624722222213427</v>
          </cell>
          <cell r="DA113">
            <v>4.4513888888888884</v>
          </cell>
          <cell r="DB113">
            <v>0.12055555555555555</v>
          </cell>
          <cell r="DC113">
            <v>1.2502777777777778</v>
          </cell>
          <cell r="DD113">
            <v>4.8397222222222229</v>
          </cell>
          <cell r="DE113">
            <v>23.228611111111114</v>
          </cell>
          <cell r="DF113">
            <v>0</v>
          </cell>
          <cell r="DG113">
            <v>0</v>
          </cell>
          <cell r="DH113">
            <v>26.669166666666666</v>
          </cell>
          <cell r="DI113">
            <v>42.104166666750487</v>
          </cell>
          <cell r="DJ113">
            <v>32.855833333350404</v>
          </cell>
          <cell r="DK113">
            <v>11.08388888888889</v>
          </cell>
          <cell r="DL113">
            <v>10.055833333333334</v>
          </cell>
          <cell r="DM113">
            <v>0</v>
          </cell>
          <cell r="DN113">
            <v>290.00416666675875</v>
          </cell>
          <cell r="DO113">
            <v>959.72361111131113</v>
          </cell>
          <cell r="DP113">
            <v>2506.6288888881995</v>
          </cell>
          <cell r="DQ113">
            <v>109.50868527777861</v>
          </cell>
          <cell r="DR113">
            <v>4.299999999999999E-2</v>
          </cell>
          <cell r="DS113">
            <v>2656.2222963889099</v>
          </cell>
          <cell r="DT113">
            <v>129.53944444444446</v>
          </cell>
          <cell r="DU113">
            <v>40.084722222931539</v>
          </cell>
          <cell r="DV113">
            <v>126.92</v>
          </cell>
          <cell r="DW113">
            <v>4.7782145407237048E-2</v>
          </cell>
          <cell r="DX113">
            <v>5350.3992799999996</v>
          </cell>
          <cell r="DY113">
            <v>0</v>
          </cell>
          <cell r="DZ113">
            <v>0</v>
          </cell>
          <cell r="EA113">
            <v>0.36131148075070352</v>
          </cell>
          <cell r="EB113">
            <v>44.084400000000002</v>
          </cell>
          <cell r="EC113">
            <v>117181.15552126494</v>
          </cell>
          <cell r="ED113">
            <v>2040.7677219430248</v>
          </cell>
          <cell r="EE113">
            <v>314</v>
          </cell>
          <cell r="EF113">
            <v>7.6595010617066634</v>
          </cell>
          <cell r="EG113">
            <v>16.855277777851768</v>
          </cell>
          <cell r="EH113">
            <v>13.645577547361778</v>
          </cell>
          <cell r="EI113">
            <v>14.03522659808552</v>
          </cell>
          <cell r="EJ113">
            <v>14.136125654450261</v>
          </cell>
          <cell r="EK113">
            <v>18.984838497033618</v>
          </cell>
          <cell r="EL113">
            <v>13.569047719404733</v>
          </cell>
          <cell r="EM113">
            <v>237.76707240834037</v>
          </cell>
          <cell r="EN113">
            <v>888.68416086419916</v>
          </cell>
          <cell r="EO113">
            <v>174.00036057527896</v>
          </cell>
          <cell r="EP113">
            <v>-9.5274897456370127</v>
          </cell>
          <cell r="EQ113">
            <v>1523.5285537990424</v>
          </cell>
          <cell r="ER113">
            <v>990.71778594047737</v>
          </cell>
          <cell r="ES113">
            <v>-332.06148151992954</v>
          </cell>
          <cell r="ET113">
            <v>-4.7753374899445644E-2</v>
          </cell>
          <cell r="EU113">
            <v>-11.810350808567947</v>
          </cell>
          <cell r="EV113">
            <v>18.818611111335922</v>
          </cell>
          <cell r="EW113">
            <v>2.2130555555333071</v>
          </cell>
        </row>
        <row r="114">
          <cell r="A114">
            <v>42242</v>
          </cell>
          <cell r="B114">
            <v>9</v>
          </cell>
          <cell r="C114" t="str">
            <v>Wed</v>
          </cell>
          <cell r="D114">
            <v>102512</v>
          </cell>
          <cell r="E114">
            <v>2975</v>
          </cell>
          <cell r="F114">
            <v>3213</v>
          </cell>
          <cell r="G114">
            <v>7514</v>
          </cell>
          <cell r="H114">
            <v>7576</v>
          </cell>
          <cell r="I114">
            <v>10997</v>
          </cell>
          <cell r="J114">
            <v>2355</v>
          </cell>
          <cell r="K114">
            <v>137142</v>
          </cell>
          <cell r="L114">
            <v>112</v>
          </cell>
          <cell r="M114">
            <v>137254</v>
          </cell>
          <cell r="N114">
            <v>1509</v>
          </cell>
          <cell r="O114">
            <v>3805</v>
          </cell>
          <cell r="P114">
            <v>212863</v>
          </cell>
          <cell r="Q114">
            <v>2394</v>
          </cell>
          <cell r="R114">
            <v>81</v>
          </cell>
          <cell r="S114">
            <v>119</v>
          </cell>
          <cell r="T114">
            <v>6</v>
          </cell>
          <cell r="U114">
            <v>2270</v>
          </cell>
          <cell r="V114">
            <v>13594</v>
          </cell>
          <cell r="W114">
            <v>2475</v>
          </cell>
          <cell r="X114">
            <v>2710</v>
          </cell>
          <cell r="Y114">
            <v>6</v>
          </cell>
          <cell r="Z114">
            <v>59</v>
          </cell>
          <cell r="AA114">
            <v>277</v>
          </cell>
          <cell r="AB114">
            <v>3052</v>
          </cell>
          <cell r="AC114">
            <v>81</v>
          </cell>
          <cell r="AD114">
            <v>3366</v>
          </cell>
          <cell r="AE114">
            <v>354</v>
          </cell>
          <cell r="AF114">
            <v>0</v>
          </cell>
          <cell r="AG114">
            <v>0</v>
          </cell>
          <cell r="AH114">
            <v>0.91532167200863102</v>
          </cell>
          <cell r="AI114">
            <v>0.93053133134172261</v>
          </cell>
          <cell r="AJ114">
            <v>0.98899680623003894</v>
          </cell>
          <cell r="AK114">
            <v>167.64951996047327</v>
          </cell>
          <cell r="AL114">
            <v>160.403780197397</v>
          </cell>
          <cell r="AM114">
            <v>9.7358941826719753E-2</v>
          </cell>
          <cell r="AN114">
            <v>14.503617963373312</v>
          </cell>
          <cell r="AO114">
            <v>37.51345341216873</v>
          </cell>
          <cell r="AP114">
            <v>20.917478702878167</v>
          </cell>
          <cell r="AQ114">
            <v>12.289146655967592</v>
          </cell>
          <cell r="AR114">
            <v>55.410909090909094</v>
          </cell>
          <cell r="AS114">
            <v>14.073974445180294</v>
          </cell>
          <cell r="AT114">
            <v>58.463303770721659</v>
          </cell>
          <cell r="AU114">
            <v>196.21450126172059</v>
          </cell>
          <cell r="AV114">
            <v>0.29795608069120444</v>
          </cell>
          <cell r="AW114">
            <v>0.80890053562358544</v>
          </cell>
          <cell r="AX114">
            <v>45.341320934286799</v>
          </cell>
          <cell r="BF114">
            <v>201.995</v>
          </cell>
          <cell r="BG114">
            <v>409.84777777874456</v>
          </cell>
          <cell r="BH114">
            <v>1846.5627777796858</v>
          </cell>
          <cell r="BI114">
            <v>0</v>
          </cell>
          <cell r="BJ114">
            <v>2458.4055555584305</v>
          </cell>
          <cell r="BK114">
            <v>698.93916666777466</v>
          </cell>
          <cell r="BL114">
            <v>639.75416666666672</v>
          </cell>
          <cell r="BM114">
            <v>611.46611111185564</v>
          </cell>
          <cell r="BN114">
            <v>548.90527777777777</v>
          </cell>
          <cell r="BO114">
            <v>18.546944444444446</v>
          </cell>
          <cell r="BP114">
            <v>16.428333333333335</v>
          </cell>
          <cell r="BQ114">
            <v>12.616944444444444</v>
          </cell>
          <cell r="BR114">
            <v>12.192777777777778</v>
          </cell>
          <cell r="BS114">
            <v>11.262222222585697</v>
          </cell>
          <cell r="BT114">
            <v>13.737222222222222</v>
          </cell>
          <cell r="BU114">
            <v>45.046944444444442</v>
          </cell>
          <cell r="BV114">
            <v>48.490555555555552</v>
          </cell>
          <cell r="BW114">
            <v>262.34833333372063</v>
          </cell>
          <cell r="BX114">
            <v>101.43027777777777</v>
          </cell>
          <cell r="BY114">
            <v>160.91805555594283</v>
          </cell>
          <cell r="BZ114">
            <v>170.31111111111113</v>
          </cell>
          <cell r="CA114">
            <v>201.39722222276058</v>
          </cell>
          <cell r="CB114">
            <v>0</v>
          </cell>
          <cell r="CC114">
            <v>0</v>
          </cell>
          <cell r="CD114">
            <v>216.85416666684182</v>
          </cell>
          <cell r="CE114">
            <v>181.21777777777777</v>
          </cell>
          <cell r="CF114">
            <v>194.07361111120966</v>
          </cell>
          <cell r="CG114">
            <v>166.68416666666667</v>
          </cell>
          <cell r="CH114">
            <v>0.29888888890182391</v>
          </cell>
          <cell r="CI114">
            <v>0.25055555555555553</v>
          </cell>
          <cell r="CJ114">
            <v>3.9666666665070482</v>
          </cell>
          <cell r="CK114">
            <v>2.3652777777777776</v>
          </cell>
          <cell r="CL114">
            <v>18.51500000022326</v>
          </cell>
          <cell r="CM114">
            <v>11.917777777777777</v>
          </cell>
          <cell r="CN114">
            <v>0</v>
          </cell>
          <cell r="CO114">
            <v>1379.5388888910977</v>
          </cell>
          <cell r="CP114">
            <v>375.2769444444977</v>
          </cell>
          <cell r="CQ114">
            <v>60.500277777761482</v>
          </cell>
          <cell r="CR114">
            <v>46.885833333333331</v>
          </cell>
          <cell r="CS114">
            <v>43.365833333333327</v>
          </cell>
          <cell r="CT114">
            <v>0</v>
          </cell>
          <cell r="CU114">
            <v>44.093611111111116</v>
          </cell>
          <cell r="CV114">
            <v>72.593055555519854</v>
          </cell>
          <cell r="CW114">
            <v>41.152499999999996</v>
          </cell>
          <cell r="CX114">
            <v>81.956666666666678</v>
          </cell>
          <cell r="CY114">
            <v>33.083333333333329</v>
          </cell>
          <cell r="CZ114">
            <v>10.118333333063768</v>
          </cell>
          <cell r="DA114">
            <v>5.5824999999999996</v>
          </cell>
          <cell r="DB114">
            <v>2.7216666666666667</v>
          </cell>
          <cell r="DC114">
            <v>9.0080555555555559</v>
          </cell>
          <cell r="DD114">
            <v>2.1063888888888891</v>
          </cell>
          <cell r="DE114">
            <v>-0.54083333340163042</v>
          </cell>
          <cell r="DF114">
            <v>0.49861111111111112</v>
          </cell>
          <cell r="DG114">
            <v>0</v>
          </cell>
          <cell r="DH114">
            <v>33.838888888888889</v>
          </cell>
          <cell r="DI114">
            <v>35.763333333319103</v>
          </cell>
          <cell r="DJ114">
            <v>2.243611111111111</v>
          </cell>
          <cell r="DK114">
            <v>9.1527777777777786</v>
          </cell>
          <cell r="DL114">
            <v>10.079722222222221</v>
          </cell>
          <cell r="DM114">
            <v>0</v>
          </cell>
          <cell r="DN114">
            <v>235.61305555520349</v>
          </cell>
          <cell r="DO114">
            <v>919.48111111076025</v>
          </cell>
          <cell r="DP114">
            <v>2299.0200000018581</v>
          </cell>
          <cell r="DQ114">
            <v>100.86850416676695</v>
          </cell>
          <cell r="DR114">
            <v>4.2999999999999997E-2</v>
          </cell>
          <cell r="DS114">
            <v>2446.6476708357659</v>
          </cell>
          <cell r="DT114">
            <v>121.2163888888889</v>
          </cell>
          <cell r="DU114">
            <v>46.75916666714113</v>
          </cell>
          <cell r="DV114">
            <v>184.59</v>
          </cell>
          <cell r="DW114">
            <v>7.5446089847887546E-2</v>
          </cell>
          <cell r="DX114">
            <v>7765.8066400000007</v>
          </cell>
          <cell r="DY114">
            <v>0</v>
          </cell>
          <cell r="DZ114">
            <v>0</v>
          </cell>
          <cell r="EA114">
            <v>0.37581263623326233</v>
          </cell>
          <cell r="EB114">
            <v>43.942</v>
          </cell>
          <cell r="EC114">
            <v>110934.23725648975</v>
          </cell>
          <cell r="ED114">
            <v>0</v>
          </cell>
          <cell r="EE114">
            <v>281</v>
          </cell>
          <cell r="EF114">
            <v>9.9841637011689244</v>
          </cell>
          <cell r="EG114">
            <v>26.780277778331914</v>
          </cell>
          <cell r="EH114">
            <v>13.218682902774949</v>
          </cell>
          <cell r="EI114">
            <v>13.963773768537205</v>
          </cell>
          <cell r="EJ114">
            <v>20.074349441510424</v>
          </cell>
          <cell r="EK114">
            <v>14.873949580430459</v>
          </cell>
          <cell r="EL114">
            <v>14.960842559906013</v>
          </cell>
          <cell r="EM114">
            <v>254.65753726249974</v>
          </cell>
          <cell r="EN114">
            <v>667.18626675036944</v>
          </cell>
          <cell r="EO114">
            <v>168.18010840542891</v>
          </cell>
          <cell r="EP114">
            <v>1315.0157537744649</v>
          </cell>
          <cell r="EQ114">
            <v>-13.572766928529035</v>
          </cell>
          <cell r="ER114">
            <v>1177.7720271831458</v>
          </cell>
          <cell r="ES114">
            <v>-205.36981665538204</v>
          </cell>
          <cell r="ET114">
            <v>0.14005034884918255</v>
          </cell>
          <cell r="EU114">
            <v>200.6016298250417</v>
          </cell>
          <cell r="EV114">
            <v>15.808333333219764</v>
          </cell>
          <cell r="EW114">
            <v>14.047222222222222</v>
          </cell>
        </row>
        <row r="115">
          <cell r="A115">
            <v>42243</v>
          </cell>
          <cell r="B115">
            <v>9</v>
          </cell>
          <cell r="C115" t="str">
            <v>Thu</v>
          </cell>
          <cell r="D115">
            <v>131647</v>
          </cell>
          <cell r="E115">
            <v>2920</v>
          </cell>
          <cell r="F115">
            <v>4787</v>
          </cell>
          <cell r="G115">
            <v>9561</v>
          </cell>
          <cell r="H115">
            <v>7314</v>
          </cell>
          <cell r="I115">
            <v>16694</v>
          </cell>
          <cell r="J115">
            <v>3054</v>
          </cell>
          <cell r="K115">
            <v>175977</v>
          </cell>
          <cell r="L115">
            <v>113</v>
          </cell>
          <cell r="M115">
            <v>176090</v>
          </cell>
          <cell r="N115">
            <v>1607</v>
          </cell>
          <cell r="O115">
            <v>4289</v>
          </cell>
          <cell r="P115">
            <v>262954</v>
          </cell>
          <cell r="Q115">
            <v>2813</v>
          </cell>
          <cell r="R115">
            <v>76</v>
          </cell>
          <cell r="S115">
            <v>209</v>
          </cell>
          <cell r="T115">
            <v>15</v>
          </cell>
          <cell r="U115">
            <v>2622</v>
          </cell>
          <cell r="V115">
            <v>18273</v>
          </cell>
          <cell r="W115">
            <v>2889</v>
          </cell>
          <cell r="X115">
            <v>3115</v>
          </cell>
          <cell r="Y115">
            <v>7</v>
          </cell>
          <cell r="Z115">
            <v>45</v>
          </cell>
          <cell r="AA115">
            <v>365</v>
          </cell>
          <cell r="AB115">
            <v>3532</v>
          </cell>
          <cell r="AC115">
            <v>92</v>
          </cell>
          <cell r="AD115">
            <v>3926</v>
          </cell>
          <cell r="AE115">
            <v>220</v>
          </cell>
          <cell r="AF115">
            <v>0</v>
          </cell>
          <cell r="AG115">
            <v>0</v>
          </cell>
          <cell r="AH115">
            <v>0.87422328497378055</v>
          </cell>
          <cell r="AI115">
            <v>0.95611252318509954</v>
          </cell>
          <cell r="AJ115">
            <v>0.99086812481176523</v>
          </cell>
          <cell r="AK115">
            <v>166.24597345768422</v>
          </cell>
          <cell r="AL115">
            <v>139.2742159863115</v>
          </cell>
          <cell r="AM115">
            <v>0.11221921046500395</v>
          </cell>
          <cell r="AN115">
            <v>14.294271052705181</v>
          </cell>
          <cell r="AO115">
            <v>38.815162659976423</v>
          </cell>
          <cell r="AP115">
            <v>20.711970315969968</v>
          </cell>
          <cell r="AQ115">
            <v>13.328890540687389</v>
          </cell>
          <cell r="AR115">
            <v>60.912772585669785</v>
          </cell>
          <cell r="AS115">
            <v>14.482565384135409</v>
          </cell>
          <cell r="AT115">
            <v>66.674896872478158</v>
          </cell>
          <cell r="AU115">
            <v>198.07279000851233</v>
          </cell>
          <cell r="AV115">
            <v>0.33661815370810277</v>
          </cell>
          <cell r="AW115">
            <v>0.6842322575502584</v>
          </cell>
          <cell r="AX115">
            <v>43.740283038337864</v>
          </cell>
          <cell r="BF115">
            <v>185.995</v>
          </cell>
          <cell r="BG115">
            <v>437.56055555587352</v>
          </cell>
          <cell r="BH115">
            <v>2104.3877777772473</v>
          </cell>
          <cell r="BI115">
            <v>41.942777777860563</v>
          </cell>
          <cell r="BJ115">
            <v>2769.8861111109813</v>
          </cell>
          <cell r="BK115">
            <v>888.44611111115898</v>
          </cell>
          <cell r="BL115">
            <v>776.70027777777784</v>
          </cell>
          <cell r="BM115">
            <v>791.88083333344048</v>
          </cell>
          <cell r="BN115">
            <v>684.21749999999997</v>
          </cell>
          <cell r="BO115">
            <v>20.965833333335659</v>
          </cell>
          <cell r="BP115">
            <v>14.580833333333334</v>
          </cell>
          <cell r="BQ115">
            <v>17.359166666702109</v>
          </cell>
          <cell r="BR115">
            <v>15.843333333333334</v>
          </cell>
          <cell r="BS115">
            <v>11.576944444271632</v>
          </cell>
          <cell r="BT115">
            <v>16.958055555555557</v>
          </cell>
          <cell r="BU115">
            <v>46.663333333409135</v>
          </cell>
          <cell r="BV115">
            <v>45.100555555555559</v>
          </cell>
          <cell r="BW115">
            <v>300.05027777812495</v>
          </cell>
          <cell r="BX115">
            <v>110.49805555555555</v>
          </cell>
          <cell r="BY115">
            <v>189.55222222256938</v>
          </cell>
          <cell r="BZ115">
            <v>203.88972222222225</v>
          </cell>
          <cell r="CA115">
            <v>216.74722222236886</v>
          </cell>
          <cell r="CB115">
            <v>0</v>
          </cell>
          <cell r="CC115">
            <v>0</v>
          </cell>
          <cell r="CD115">
            <v>243.87944444352709</v>
          </cell>
          <cell r="CE115">
            <v>210.51972222222221</v>
          </cell>
          <cell r="CF115">
            <v>220.48972222142905</v>
          </cell>
          <cell r="CG115">
            <v>191.72166666666664</v>
          </cell>
          <cell r="CH115">
            <v>2.1944444444444489E-2</v>
          </cell>
          <cell r="CI115">
            <v>0.31861111111111107</v>
          </cell>
          <cell r="CJ115">
            <v>2.5441666665978522</v>
          </cell>
          <cell r="CK115">
            <v>2.4450000000000003</v>
          </cell>
          <cell r="CL115">
            <v>20.823611111055751</v>
          </cell>
          <cell r="CM115">
            <v>16.034444444444443</v>
          </cell>
          <cell r="CN115">
            <v>0</v>
          </cell>
          <cell r="CO115">
            <v>1649.1230555551799</v>
          </cell>
          <cell r="CP115">
            <v>380.81472222212471</v>
          </cell>
          <cell r="CQ115">
            <v>18.187499999993534</v>
          </cell>
          <cell r="CR115">
            <v>51.225000000000009</v>
          </cell>
          <cell r="CS115">
            <v>37.411666666666669</v>
          </cell>
          <cell r="CT115">
            <v>0</v>
          </cell>
          <cell r="CU115">
            <v>54.202499999991979</v>
          </cell>
          <cell r="CV115">
            <v>81.630277777777778</v>
          </cell>
          <cell r="CW115">
            <v>57.160555555555554</v>
          </cell>
          <cell r="CX115">
            <v>93.979166666666671</v>
          </cell>
          <cell r="CY115">
            <v>27.183333333333334</v>
          </cell>
          <cell r="CZ115">
            <v>12.514166666502391</v>
          </cell>
          <cell r="DA115">
            <v>6.0705555555555559</v>
          </cell>
          <cell r="DB115">
            <v>0.41722222222222222</v>
          </cell>
          <cell r="DC115">
            <v>1.8386111111111112</v>
          </cell>
          <cell r="DD115">
            <v>13.420277777777779</v>
          </cell>
          <cell r="DE115">
            <v>7.5166666666666666</v>
          </cell>
          <cell r="DF115">
            <v>0.17527777777777778</v>
          </cell>
          <cell r="DG115">
            <v>0</v>
          </cell>
          <cell r="DH115">
            <v>27.434999999999999</v>
          </cell>
          <cell r="DI115">
            <v>30.421111111112403</v>
          </cell>
          <cell r="DJ115">
            <v>19.217222222222222</v>
          </cell>
          <cell r="DK115">
            <v>19.929444444503687</v>
          </cell>
          <cell r="DL115">
            <v>0</v>
          </cell>
          <cell r="DM115">
            <v>0</v>
          </cell>
          <cell r="DN115">
            <v>260.1180555554518</v>
          </cell>
          <cell r="DO115">
            <v>940.75027777756213</v>
          </cell>
          <cell r="DP115">
            <v>2589.8733333327418</v>
          </cell>
          <cell r="DQ115">
            <v>113.49115416665134</v>
          </cell>
          <cell r="DR115">
            <v>4.299999999999999E-2</v>
          </cell>
          <cell r="DS115">
            <v>2752.8203208329624</v>
          </cell>
          <cell r="DT115">
            <v>135.8138888888889</v>
          </cell>
          <cell r="DU115">
            <v>49.455833333568989</v>
          </cell>
          <cell r="DV115">
            <v>136.91999999999999</v>
          </cell>
          <cell r="DW115">
            <v>4.9738080965113639E-2</v>
          </cell>
          <cell r="DX115">
            <v>5592.8811999999998</v>
          </cell>
          <cell r="DY115">
            <v>10.3</v>
          </cell>
          <cell r="DZ115">
            <v>185.4</v>
          </cell>
          <cell r="EA115">
            <v>0.34174053085052247</v>
          </cell>
          <cell r="EB115">
            <v>43.311999999999998</v>
          </cell>
          <cell r="EC115">
            <v>120409.13998692183</v>
          </cell>
          <cell r="ED115">
            <v>1686.309380558884</v>
          </cell>
          <cell r="EE115">
            <v>324</v>
          </cell>
          <cell r="EF115">
            <v>9.1584876543646274</v>
          </cell>
          <cell r="EG115">
            <v>17.040000000172292</v>
          </cell>
          <cell r="EH115">
            <v>12.910798121935187</v>
          </cell>
          <cell r="EI115">
            <v>14.127642633935244</v>
          </cell>
          <cell r="EJ115">
            <v>318.98734177215124</v>
          </cell>
          <cell r="EK115">
            <v>17.687520472145625</v>
          </cell>
          <cell r="EL115">
            <v>17.528179817294649</v>
          </cell>
          <cell r="EM115">
            <v>275.76208535299656</v>
          </cell>
          <cell r="EN115">
            <v>825.86558534716494</v>
          </cell>
          <cell r="EO115">
            <v>156.73976712596868</v>
          </cell>
          <cell r="EP115">
            <v>1288.9222507806223</v>
          </cell>
          <cell r="EQ115">
            <v>-284.42984389196943</v>
          </cell>
          <cell r="ER115">
            <v>583.38593476028564</v>
          </cell>
          <cell r="ES115">
            <v>-500.73096388615369</v>
          </cell>
          <cell r="ET115">
            <v>-0.1489186128516013</v>
          </cell>
          <cell r="EU115">
            <v>-96.512239928601133</v>
          </cell>
          <cell r="EV115">
            <v>14.980833333373173</v>
          </cell>
          <cell r="EW115">
            <v>0</v>
          </cell>
        </row>
        <row r="116">
          <cell r="A116">
            <v>42244</v>
          </cell>
          <cell r="B116">
            <v>9</v>
          </cell>
          <cell r="C116" t="str">
            <v>Fri</v>
          </cell>
          <cell r="D116">
            <v>160553</v>
          </cell>
          <cell r="E116">
            <v>3274</v>
          </cell>
          <cell r="F116">
            <v>8101</v>
          </cell>
          <cell r="G116">
            <v>10917</v>
          </cell>
          <cell r="H116">
            <v>8673</v>
          </cell>
          <cell r="I116">
            <v>14323</v>
          </cell>
          <cell r="J116">
            <v>525</v>
          </cell>
          <cell r="K116">
            <v>206366</v>
          </cell>
          <cell r="L116">
            <v>114</v>
          </cell>
          <cell r="M116">
            <v>206480</v>
          </cell>
          <cell r="N116">
            <v>2005</v>
          </cell>
          <cell r="O116">
            <v>3054</v>
          </cell>
          <cell r="P116">
            <v>156952</v>
          </cell>
          <cell r="Q116">
            <v>2901</v>
          </cell>
          <cell r="R116">
            <v>79</v>
          </cell>
          <cell r="S116">
            <v>249</v>
          </cell>
          <cell r="T116">
            <v>0</v>
          </cell>
          <cell r="U116">
            <v>2751</v>
          </cell>
          <cell r="V116">
            <v>16023</v>
          </cell>
          <cell r="W116">
            <v>2980</v>
          </cell>
          <cell r="X116">
            <v>3633</v>
          </cell>
          <cell r="Y116">
            <v>3</v>
          </cell>
          <cell r="Z116">
            <v>30</v>
          </cell>
          <cell r="AA116">
            <v>275</v>
          </cell>
          <cell r="AB116">
            <v>3941</v>
          </cell>
          <cell r="AC116">
            <v>56</v>
          </cell>
          <cell r="AD116">
            <v>3058</v>
          </cell>
          <cell r="AE116">
            <v>242</v>
          </cell>
          <cell r="AF116">
            <v>0</v>
          </cell>
          <cell r="AG116">
            <v>0</v>
          </cell>
          <cell r="AH116">
            <v>0.88869128734984315</v>
          </cell>
          <cell r="AI116">
            <v>0.92554505587475011</v>
          </cell>
          <cell r="AJ116">
            <v>0.99028425225085526</v>
          </cell>
          <cell r="AK116">
            <v>173.38238113001805</v>
          </cell>
          <cell r="AL116">
            <v>160.35918367346937</v>
          </cell>
          <cell r="AM116">
            <v>7.1949836697905667E-2</v>
          </cell>
          <cell r="AN116">
            <v>13.185974969858064</v>
          </cell>
          <cell r="AO116">
            <v>37.126059897933487</v>
          </cell>
          <cell r="AP116">
            <v>20.475469536381773</v>
          </cell>
          <cell r="AQ116">
            <v>13.233808383692393</v>
          </cell>
          <cell r="AR116">
            <v>69.250335570469801</v>
          </cell>
          <cell r="AS116">
            <v>13.921572667879428</v>
          </cell>
          <cell r="AT116">
            <v>77.548413374524898</v>
          </cell>
          <cell r="AU116">
            <v>198.58935132949659</v>
          </cell>
          <cell r="AV116">
            <v>0.39049633253425398</v>
          </cell>
          <cell r="AW116">
            <v>0.819561429458739</v>
          </cell>
          <cell r="AX116">
            <v>60.935463583396761</v>
          </cell>
          <cell r="BF116">
            <v>167.995</v>
          </cell>
          <cell r="BG116">
            <v>609.26305555577289</v>
          </cell>
          <cell r="BH116">
            <v>-3039660.7325000009</v>
          </cell>
          <cell r="BI116">
            <v>78.175555555758621</v>
          </cell>
          <cell r="BJ116">
            <v>-3038805.2988888896</v>
          </cell>
          <cell r="BK116">
            <v>1039.159444443728</v>
          </cell>
          <cell r="BL116">
            <v>923.49194444444447</v>
          </cell>
          <cell r="BM116">
            <v>926.00527777734578</v>
          </cell>
          <cell r="BN116">
            <v>809.39555555555546</v>
          </cell>
          <cell r="BO116">
            <v>20.416666666666668</v>
          </cell>
          <cell r="BP116">
            <v>17.235555555555553</v>
          </cell>
          <cell r="BQ116">
            <v>29.804444444435909</v>
          </cell>
          <cell r="BR116">
            <v>24.147222222222222</v>
          </cell>
          <cell r="BS116">
            <v>11.815277777495018</v>
          </cell>
          <cell r="BT116">
            <v>19.138055555555557</v>
          </cell>
          <cell r="BU116">
            <v>51.11777777778476</v>
          </cell>
          <cell r="BV116">
            <v>53.575555555555553</v>
          </cell>
          <cell r="BW116">
            <v>231.60972222237382</v>
          </cell>
          <cell r="BX116">
            <v>82.260277777820207</v>
          </cell>
          <cell r="BY116">
            <v>149.34944444455363</v>
          </cell>
          <cell r="BZ116">
            <v>157.89527777777781</v>
          </cell>
          <cell r="CA116">
            <v>225.18083333231274</v>
          </cell>
          <cell r="CB116">
            <v>0</v>
          </cell>
          <cell r="CC116">
            <v>0</v>
          </cell>
          <cell r="CD116">
            <v>283.08583333353414</v>
          </cell>
          <cell r="CE116">
            <v>242.34305555555554</v>
          </cell>
          <cell r="CF116">
            <v>263.60444444441418</v>
          </cell>
          <cell r="CG116">
            <v>227.89416666666668</v>
          </cell>
          <cell r="CH116">
            <v>6.7777777777777784E-2</v>
          </cell>
          <cell r="CI116">
            <v>0.11722222222222223</v>
          </cell>
          <cell r="CJ116">
            <v>1.4874999999999998</v>
          </cell>
          <cell r="CK116">
            <v>1.7511111111111108</v>
          </cell>
          <cell r="CL116">
            <v>17.926111111342131</v>
          </cell>
          <cell r="CM116">
            <v>12.580555555555556</v>
          </cell>
          <cell r="CN116">
            <v>0</v>
          </cell>
          <cell r="CO116">
            <v>1779.0358333319487</v>
          </cell>
          <cell r="CP116">
            <v>326.25833333333333</v>
          </cell>
          <cell r="CQ116">
            <v>0</v>
          </cell>
          <cell r="CR116">
            <v>32.402222222222221</v>
          </cell>
          <cell r="CS116">
            <v>35.020833333376281</v>
          </cell>
          <cell r="CT116">
            <v>0</v>
          </cell>
          <cell r="CU116">
            <v>59.928055555696808</v>
          </cell>
          <cell r="CV116">
            <v>56.00138888888889</v>
          </cell>
          <cell r="CW116">
            <v>52.063611111111115</v>
          </cell>
          <cell r="CX116">
            <v>100.77444444444444</v>
          </cell>
          <cell r="CY116">
            <v>20.183333333333334</v>
          </cell>
          <cell r="CZ116">
            <v>9.9169444446123407</v>
          </cell>
          <cell r="DA116">
            <v>7.3574999999999999</v>
          </cell>
          <cell r="DB116">
            <v>0</v>
          </cell>
          <cell r="DC116">
            <v>7.2230555555555558</v>
          </cell>
          <cell r="DD116">
            <v>16.538055555555555</v>
          </cell>
          <cell r="DE116">
            <v>12.359166666666667</v>
          </cell>
          <cell r="DF116">
            <v>0</v>
          </cell>
          <cell r="DG116">
            <v>0</v>
          </cell>
          <cell r="DH116">
            <v>27.451111111111111</v>
          </cell>
          <cell r="DI116">
            <v>30.323333333333334</v>
          </cell>
          <cell r="DJ116">
            <v>22.481388888868192</v>
          </cell>
          <cell r="DK116">
            <v>16.466666666666669</v>
          </cell>
          <cell r="DL116">
            <v>0</v>
          </cell>
          <cell r="DM116">
            <v>0</v>
          </cell>
          <cell r="DN116">
            <v>271.07500000014721</v>
          </cell>
          <cell r="DO116">
            <v>832.7494444447758</v>
          </cell>
          <cell r="DP116">
            <v>2611.7852777767243</v>
          </cell>
          <cell r="DQ116">
            <v>114.42836305552416</v>
          </cell>
          <cell r="DR116">
            <v>4.3000000000000003E-2</v>
          </cell>
          <cell r="DS116">
            <v>2775.5530852770162</v>
          </cell>
          <cell r="DT116">
            <v>137.9</v>
          </cell>
          <cell r="DU116">
            <v>49.339444444767558</v>
          </cell>
          <cell r="DV116">
            <v>151.19999999999999</v>
          </cell>
          <cell r="DW116">
            <v>5.4475628948350438E-2</v>
          </cell>
          <cell r="DX116">
            <v>8791.7587800000001</v>
          </cell>
          <cell r="DY116">
            <v>48.250000000000007</v>
          </cell>
          <cell r="DZ116">
            <v>554.87500000000011</v>
          </cell>
          <cell r="EA116">
            <v>0.30003009088967314</v>
          </cell>
          <cell r="EB116">
            <v>58.731599999999993</v>
          </cell>
          <cell r="EC116">
            <v>169129.61395168214</v>
          </cell>
          <cell r="ED116">
            <v>4535.9874666780142</v>
          </cell>
          <cell r="EE116">
            <v>336</v>
          </cell>
          <cell r="EF116">
            <v>8.810615079422778</v>
          </cell>
          <cell r="EG116">
            <v>21.590555554743236</v>
          </cell>
          <cell r="EH116">
            <v>11.20860458575995</v>
          </cell>
          <cell r="EI116">
            <v>13.782013454504119</v>
          </cell>
          <cell r="EJ116">
            <v>44.26229508196721</v>
          </cell>
          <cell r="EK116">
            <v>20.168067226890759</v>
          </cell>
          <cell r="EL116">
            <v>15.340750611882752</v>
          </cell>
          <cell r="EM116">
            <v>271.80509991060575</v>
          </cell>
          <cell r="EN116">
            <v>923.97319856448917</v>
          </cell>
          <cell r="EO116">
            <v>169.66699995650424</v>
          </cell>
          <cell r="EP116">
            <v>1311.5288008477155</v>
          </cell>
          <cell r="EQ116">
            <v>1277.956895202678</v>
          </cell>
          <cell r="ER116">
            <v>521.74367879153135</v>
          </cell>
          <cell r="ES116">
            <v>-415.93371903860185</v>
          </cell>
          <cell r="ET116">
            <v>0.40838798845367752</v>
          </cell>
          <cell r="EU116">
            <v>417.00429618862154</v>
          </cell>
          <cell r="EV116">
            <v>22.173055555555557</v>
          </cell>
          <cell r="EW116">
            <v>3.0525000000000002</v>
          </cell>
        </row>
        <row r="117">
          <cell r="A117">
            <v>42245</v>
          </cell>
          <cell r="B117">
            <v>9</v>
          </cell>
          <cell r="C117" t="str">
            <v>Sat</v>
          </cell>
          <cell r="D117">
            <v>120605</v>
          </cell>
          <cell r="E117">
            <v>4712</v>
          </cell>
          <cell r="F117">
            <v>656</v>
          </cell>
          <cell r="G117">
            <v>6307</v>
          </cell>
          <cell r="H117">
            <v>10265</v>
          </cell>
          <cell r="I117">
            <v>7440</v>
          </cell>
          <cell r="J117">
            <v>765</v>
          </cell>
          <cell r="K117">
            <v>150750</v>
          </cell>
          <cell r="L117">
            <v>115</v>
          </cell>
          <cell r="M117">
            <v>150865</v>
          </cell>
          <cell r="N117">
            <v>1225</v>
          </cell>
          <cell r="O117">
            <v>1421</v>
          </cell>
          <cell r="P117">
            <v>51023</v>
          </cell>
          <cell r="Q117">
            <v>2468</v>
          </cell>
          <cell r="R117">
            <v>63</v>
          </cell>
          <cell r="S117">
            <v>109</v>
          </cell>
          <cell r="T117">
            <v>12</v>
          </cell>
          <cell r="U117">
            <v>2355</v>
          </cell>
          <cell r="V117">
            <v>14833</v>
          </cell>
          <cell r="W117">
            <v>2531</v>
          </cell>
          <cell r="X117">
            <v>2765</v>
          </cell>
          <cell r="Y117">
            <v>0</v>
          </cell>
          <cell r="Z117">
            <v>49</v>
          </cell>
          <cell r="AA117">
            <v>191</v>
          </cell>
          <cell r="AB117">
            <v>3005</v>
          </cell>
          <cell r="AC117">
            <v>43</v>
          </cell>
          <cell r="AD117">
            <v>1023</v>
          </cell>
          <cell r="AE117">
            <v>173</v>
          </cell>
          <cell r="AF117">
            <v>0</v>
          </cell>
          <cell r="AG117">
            <v>0</v>
          </cell>
          <cell r="AH117">
            <v>0.8784154965526525</v>
          </cell>
          <cell r="AI117">
            <v>0.86947735414520588</v>
          </cell>
          <cell r="AJ117">
            <v>0.99187396351575452</v>
          </cell>
          <cell r="AK117">
            <v>174.64733890660844</v>
          </cell>
          <cell r="AL117">
            <v>156.26796374087996</v>
          </cell>
          <cell r="AM117">
            <v>5.4427860696517415E-2</v>
          </cell>
          <cell r="AN117">
            <v>16.191476970584773</v>
          </cell>
          <cell r="AO117">
            <v>34.694029800134281</v>
          </cell>
          <cell r="AP117">
            <v>21.85702839842422</v>
          </cell>
          <cell r="AQ117">
            <v>12.777038463210882</v>
          </cell>
          <cell r="AR117">
            <v>59.561438166732515</v>
          </cell>
          <cell r="AS117">
            <v>13.515708356541635</v>
          </cell>
          <cell r="AT117">
            <v>83.806750620653034</v>
          </cell>
          <cell r="AU117">
            <v>187.17459143726722</v>
          </cell>
          <cell r="AV117">
            <v>0.447746406053951</v>
          </cell>
          <cell r="AW117">
            <v>1.1179520802523915</v>
          </cell>
          <cell r="AX117">
            <v>89.829272478957307</v>
          </cell>
          <cell r="BF117">
            <v>32</v>
          </cell>
          <cell r="BG117">
            <v>466.08222222195468</v>
          </cell>
          <cell r="BH117">
            <v>1327.949999999928</v>
          </cell>
          <cell r="BI117">
            <v>43.546666666638203</v>
          </cell>
          <cell r="BJ117">
            <v>1869.5788888885211</v>
          </cell>
          <cell r="BK117">
            <v>805.39777777757206</v>
          </cell>
          <cell r="BL117">
            <v>707.47388888888884</v>
          </cell>
          <cell r="BM117">
            <v>690.5630555555889</v>
          </cell>
          <cell r="BN117">
            <v>607.91027777777776</v>
          </cell>
          <cell r="BO117">
            <v>30.153333333333332</v>
          </cell>
          <cell r="BP117">
            <v>24.267222222222223</v>
          </cell>
          <cell r="BQ117">
            <v>3.2213888888888889</v>
          </cell>
          <cell r="BR117">
            <v>4.0972222222222223</v>
          </cell>
          <cell r="BS117">
            <v>12.096111110969343</v>
          </cell>
          <cell r="BT117">
            <v>12.281666666666668</v>
          </cell>
          <cell r="BU117">
            <v>69.363888888791621</v>
          </cell>
          <cell r="BV117">
            <v>58.917499999999997</v>
          </cell>
          <cell r="BW117">
            <v>87.762222222317675</v>
          </cell>
          <cell r="BX117">
            <v>40.958055555555561</v>
          </cell>
          <cell r="BY117">
            <v>46.804166666762121</v>
          </cell>
          <cell r="BZ117">
            <v>48.549166666666665</v>
          </cell>
          <cell r="CA117">
            <v>198.08972222221496</v>
          </cell>
          <cell r="CB117">
            <v>0</v>
          </cell>
          <cell r="CC117">
            <v>0</v>
          </cell>
          <cell r="CD117">
            <v>222.3338888890402</v>
          </cell>
          <cell r="CE117">
            <v>185.46027777777778</v>
          </cell>
          <cell r="CF117">
            <v>205.80083333352474</v>
          </cell>
          <cell r="CG117">
            <v>174.21666666666667</v>
          </cell>
          <cell r="CH117">
            <v>0</v>
          </cell>
          <cell r="CI117">
            <v>0</v>
          </cell>
          <cell r="CJ117">
            <v>2.297222222154184</v>
          </cell>
          <cell r="CK117">
            <v>1.9652777777777777</v>
          </cell>
          <cell r="CL117">
            <v>14.235833333361274</v>
          </cell>
          <cell r="CM117">
            <v>9.2783333333333324</v>
          </cell>
          <cell r="CN117">
            <v>0</v>
          </cell>
          <cell r="CO117">
            <v>1313.583611111145</v>
          </cell>
          <cell r="CP117">
            <v>149.14722222222224</v>
          </cell>
          <cell r="CQ117">
            <v>0</v>
          </cell>
          <cell r="CR117">
            <v>18.069722222222222</v>
          </cell>
          <cell r="CS117">
            <v>12.659722222222223</v>
          </cell>
          <cell r="CT117">
            <v>0</v>
          </cell>
          <cell r="CU117">
            <v>45.476388888774807</v>
          </cell>
          <cell r="CV117">
            <v>13.913611111111111</v>
          </cell>
          <cell r="CW117">
            <v>39.320555555555558</v>
          </cell>
          <cell r="CX117">
            <v>71.716666666666669</v>
          </cell>
          <cell r="CY117">
            <v>12.616666666666667</v>
          </cell>
          <cell r="CZ117">
            <v>5.2705555555555552</v>
          </cell>
          <cell r="DA117">
            <v>5.9966666666666661</v>
          </cell>
          <cell r="DB117">
            <v>0</v>
          </cell>
          <cell r="DC117">
            <v>1.1919444444444445</v>
          </cell>
          <cell r="DD117">
            <v>6.0430555555555552</v>
          </cell>
          <cell r="DE117">
            <v>0</v>
          </cell>
          <cell r="DF117">
            <v>8.0555555555555554E-3</v>
          </cell>
          <cell r="DG117">
            <v>0</v>
          </cell>
          <cell r="DH117">
            <v>12.268055555555556</v>
          </cell>
          <cell r="DI117">
            <v>33.764444444444443</v>
          </cell>
          <cell r="DJ117">
            <v>12.987222222222222</v>
          </cell>
          <cell r="DK117">
            <v>7.152222222222222</v>
          </cell>
          <cell r="DL117">
            <v>0</v>
          </cell>
          <cell r="DM117">
            <v>0</v>
          </cell>
          <cell r="DN117">
            <v>169.01555555555558</v>
          </cell>
          <cell r="DO117">
            <v>447.60277777766373</v>
          </cell>
          <cell r="DP117">
            <v>1761.1863888888088</v>
          </cell>
          <cell r="DQ117">
            <v>77.347587777762342</v>
          </cell>
          <cell r="DR117">
            <v>4.2999999999999997E-2</v>
          </cell>
          <cell r="DS117">
            <v>1876.1286988885147</v>
          </cell>
          <cell r="DT117">
            <v>85.92916666666666</v>
          </cell>
          <cell r="DU117">
            <v>37.594722221943599</v>
          </cell>
          <cell r="DV117">
            <v>94.28</v>
          </cell>
          <cell r="DW117">
            <v>5.0252416082038946E-2</v>
          </cell>
          <cell r="DX117">
            <v>8061.9269699999995</v>
          </cell>
          <cell r="DY117">
            <v>92.53333333333336</v>
          </cell>
          <cell r="DZ117">
            <v>0</v>
          </cell>
          <cell r="EA117">
            <v>0.23857786411072945</v>
          </cell>
          <cell r="EB117">
            <v>83.664599999999993</v>
          </cell>
          <cell r="EC117">
            <v>168531.27609804802</v>
          </cell>
          <cell r="ED117">
            <v>3707.717416108565</v>
          </cell>
          <cell r="EE117">
            <v>236</v>
          </cell>
          <cell r="EF117">
            <v>9.5579802259178646</v>
          </cell>
          <cell r="EG117">
            <v>13.053055555721123</v>
          </cell>
          <cell r="EH117">
            <v>13.25360175335916</v>
          </cell>
          <cell r="EI117">
            <v>13.435319746830123</v>
          </cell>
          <cell r="EJ117">
            <v>0</v>
          </cell>
          <cell r="EK117">
            <v>21.330108827717599</v>
          </cell>
          <cell r="EL117">
            <v>13.416847157966993</v>
          </cell>
          <cell r="EM117">
            <v>203.63887212210054</v>
          </cell>
          <cell r="EN117">
            <v>521.40724751449295</v>
          </cell>
          <cell r="EO117">
            <v>147.98766569241047</v>
          </cell>
          <cell r="EP117">
            <v>5953.4757750128092</v>
          </cell>
          <cell r="EQ117">
            <v>140.62422833631388</v>
          </cell>
          <cell r="ER117">
            <v>1310.3404639686385</v>
          </cell>
          <cell r="ES117">
            <v>271.23181009263965</v>
          </cell>
          <cell r="ET117">
            <v>1.3898670056522957</v>
          </cell>
          <cell r="EU117">
            <v>787.12077058774037</v>
          </cell>
          <cell r="EV117">
            <v>21.893333333263744</v>
          </cell>
          <cell r="EW117">
            <v>0</v>
          </cell>
        </row>
        <row r="118">
          <cell r="A118">
            <v>42246</v>
          </cell>
          <cell r="B118">
            <v>9</v>
          </cell>
          <cell r="C118" t="str">
            <v>Sun</v>
          </cell>
          <cell r="D118">
            <v>41380</v>
          </cell>
          <cell r="E118">
            <v>674</v>
          </cell>
          <cell r="F118">
            <v>359</v>
          </cell>
          <cell r="G118">
            <v>3150</v>
          </cell>
          <cell r="H118">
            <v>5973</v>
          </cell>
          <cell r="I118">
            <v>1791</v>
          </cell>
          <cell r="J118">
            <v>210</v>
          </cell>
          <cell r="K118">
            <v>53537</v>
          </cell>
          <cell r="L118">
            <v>116</v>
          </cell>
          <cell r="M118">
            <v>53653</v>
          </cell>
          <cell r="N118">
            <v>533</v>
          </cell>
          <cell r="O118">
            <v>722</v>
          </cell>
          <cell r="P118">
            <v>24333</v>
          </cell>
          <cell r="Q118">
            <v>1591</v>
          </cell>
          <cell r="R118">
            <v>65</v>
          </cell>
          <cell r="S118">
            <v>39</v>
          </cell>
          <cell r="T118">
            <v>9</v>
          </cell>
          <cell r="U118">
            <v>1494</v>
          </cell>
          <cell r="V118">
            <v>10149</v>
          </cell>
          <cell r="W118">
            <v>1656</v>
          </cell>
          <cell r="X118">
            <v>972</v>
          </cell>
          <cell r="Y118">
            <v>1</v>
          </cell>
          <cell r="Z118">
            <v>17</v>
          </cell>
          <cell r="AA118">
            <v>67</v>
          </cell>
          <cell r="AB118">
            <v>1057</v>
          </cell>
          <cell r="AC118">
            <v>19</v>
          </cell>
          <cell r="AD118">
            <v>683</v>
          </cell>
          <cell r="AE118">
            <v>160</v>
          </cell>
          <cell r="AF118">
            <v>0</v>
          </cell>
          <cell r="AG118">
            <v>0</v>
          </cell>
          <cell r="AH118">
            <v>0.91898807587430276</v>
          </cell>
          <cell r="AI118">
            <v>0.98944013484639015</v>
          </cell>
          <cell r="AJ118">
            <v>0.99004426844985716</v>
          </cell>
          <cell r="AK118">
            <v>188.04840825125211</v>
          </cell>
          <cell r="AL118">
            <v>196.37423114276464</v>
          </cell>
          <cell r="AM118">
            <v>3.7376020322393858E-2</v>
          </cell>
          <cell r="AN118">
            <v>16.605123618583679</v>
          </cell>
          <cell r="AO118">
            <v>46.23841460160461</v>
          </cell>
          <cell r="AP118">
            <v>24.510302341825909</v>
          </cell>
          <cell r="AQ118">
            <v>15.007514330063623</v>
          </cell>
          <cell r="AR118">
            <v>32.329106280193237</v>
          </cell>
          <cell r="AS118">
            <v>15.023333307077424</v>
          </cell>
          <cell r="AT118">
            <v>75.011208877367224</v>
          </cell>
          <cell r="AU118">
            <v>200.3115883208898</v>
          </cell>
          <cell r="AV118">
            <v>0.37447263788454804</v>
          </cell>
          <cell r="AW118">
            <v>0.66174546123995404</v>
          </cell>
          <cell r="AX118">
            <v>47.591876334343155</v>
          </cell>
          <cell r="BF118">
            <v>9.5</v>
          </cell>
          <cell r="BG118">
            <v>41.390000000229215</v>
          </cell>
          <cell r="BH118">
            <v>681.83305555604863</v>
          </cell>
          <cell r="BI118">
            <v>0</v>
          </cell>
          <cell r="BJ118">
            <v>732.7230555562777</v>
          </cell>
          <cell r="BK118">
            <v>267.2686111111866</v>
          </cell>
          <cell r="BL118">
            <v>245.61666666666667</v>
          </cell>
          <cell r="BM118">
            <v>220.04972222212081</v>
          </cell>
          <cell r="BN118">
            <v>199.54305555555555</v>
          </cell>
          <cell r="BO118">
            <v>3.4322222222222223</v>
          </cell>
          <cell r="BP118">
            <v>2.6958333333333333</v>
          </cell>
          <cell r="BQ118">
            <v>1.1941666666666666</v>
          </cell>
          <cell r="BR118">
            <v>1.0608333333333333</v>
          </cell>
          <cell r="BS118">
            <v>5.2958333334611316</v>
          </cell>
          <cell r="BT118">
            <v>7.1238888888888887</v>
          </cell>
          <cell r="BU118">
            <v>37.296666666715822</v>
          </cell>
          <cell r="BV118">
            <v>35.193055555555553</v>
          </cell>
          <cell r="BW118">
            <v>43.480555555272794</v>
          </cell>
          <cell r="BX118">
            <v>15.614722222222222</v>
          </cell>
          <cell r="BY118">
            <v>27.865833333050574</v>
          </cell>
          <cell r="BZ118">
            <v>31.421944444444446</v>
          </cell>
          <cell r="CA118">
            <v>110.34472222242945</v>
          </cell>
          <cell r="CB118">
            <v>0</v>
          </cell>
          <cell r="CC118">
            <v>0</v>
          </cell>
          <cell r="CD118">
            <v>70.357222221918761</v>
          </cell>
          <cell r="CE118">
            <v>65.763888888888886</v>
          </cell>
          <cell r="CF118">
            <v>64.681111110811798</v>
          </cell>
          <cell r="CG118">
            <v>62.49166666666666</v>
          </cell>
          <cell r="CH118">
            <v>5.3888888888888889E-2</v>
          </cell>
          <cell r="CI118">
            <v>3.9722222222222221E-2</v>
          </cell>
          <cell r="CJ118">
            <v>0.44416666666666665</v>
          </cell>
          <cell r="CK118">
            <v>0.48388888888888892</v>
          </cell>
          <cell r="CL118">
            <v>5.1780555555514161</v>
          </cell>
          <cell r="CM118">
            <v>2.7486111111111109</v>
          </cell>
          <cell r="CN118">
            <v>0</v>
          </cell>
          <cell r="CO118">
            <v>491.45111111080763</v>
          </cell>
          <cell r="CP118">
            <v>68.357500000016557</v>
          </cell>
          <cell r="CQ118">
            <v>0</v>
          </cell>
          <cell r="CR118">
            <v>5.7700000000000005</v>
          </cell>
          <cell r="CS118">
            <v>8.2283333333333335</v>
          </cell>
          <cell r="CT118">
            <v>0</v>
          </cell>
          <cell r="CU118">
            <v>12.475833333333332</v>
          </cell>
          <cell r="CV118">
            <v>14.050833333333333</v>
          </cell>
          <cell r="CW118">
            <v>25.166944444444443</v>
          </cell>
          <cell r="CX118">
            <v>26.37777777777778</v>
          </cell>
          <cell r="CY118">
            <v>1</v>
          </cell>
          <cell r="CZ118">
            <v>0.12527777777777777</v>
          </cell>
          <cell r="DA118">
            <v>0</v>
          </cell>
          <cell r="DB118">
            <v>0</v>
          </cell>
          <cell r="DC118">
            <v>2.1549999999999998</v>
          </cell>
          <cell r="DD118">
            <v>0.29416666666666669</v>
          </cell>
          <cell r="DE118">
            <v>0</v>
          </cell>
          <cell r="DF118">
            <v>0.20472222222222222</v>
          </cell>
          <cell r="DG118">
            <v>1.5333333333333334</v>
          </cell>
          <cell r="DH118">
            <v>7.1241666666666665</v>
          </cell>
          <cell r="DI118">
            <v>16.131944444444443</v>
          </cell>
          <cell r="DJ118">
            <v>3.5444444444444443</v>
          </cell>
          <cell r="DK118">
            <v>0</v>
          </cell>
          <cell r="DL118">
            <v>10.058611111111111</v>
          </cell>
          <cell r="DM118">
            <v>0</v>
          </cell>
          <cell r="DN118">
            <v>68.549444444444447</v>
          </cell>
          <cell r="DO118">
            <v>202.59888888890546</v>
          </cell>
          <cell r="DP118">
            <v>694.04999999971312</v>
          </cell>
          <cell r="DQ118">
            <v>30.689960000026062</v>
          </cell>
          <cell r="DR118">
            <v>4.2999999999999997E-2</v>
          </cell>
          <cell r="DS118">
            <v>744.40996000063217</v>
          </cell>
          <cell r="DT118">
            <v>23.250277777777775</v>
          </cell>
          <cell r="DU118">
            <v>19.670000000893005</v>
          </cell>
          <cell r="DV118">
            <v>35.370000000000005</v>
          </cell>
          <cell r="DW118">
            <v>4.7514141266957209E-2</v>
          </cell>
          <cell r="DX118">
            <v>1526.1306000000002</v>
          </cell>
          <cell r="DY118">
            <v>75.099999999999994</v>
          </cell>
          <cell r="DZ118">
            <v>1351.8</v>
          </cell>
          <cell r="EA118">
            <v>0.2721603683120164</v>
          </cell>
          <cell r="EB118">
            <v>45.217599999999997</v>
          </cell>
          <cell r="EC118">
            <v>35427.866758403419</v>
          </cell>
          <cell r="ED118">
            <v>0</v>
          </cell>
          <cell r="EE118">
            <v>88</v>
          </cell>
          <cell r="EF118">
            <v>13.411363636972503</v>
          </cell>
          <cell r="EG118">
            <v>9.6116666668330115</v>
          </cell>
          <cell r="EH118">
            <v>16.646436621872475</v>
          </cell>
          <cell r="EI118">
            <v>15.027571161150398</v>
          </cell>
          <cell r="EJ118">
            <v>18.556701030927837</v>
          </cell>
          <cell r="EK118">
            <v>38.273921200750472</v>
          </cell>
          <cell r="EL118">
            <v>12.939219998937441</v>
          </cell>
          <cell r="EM118">
            <v>300.62805303558969</v>
          </cell>
          <cell r="EN118">
            <v>594.80723838061078</v>
          </cell>
          <cell r="EO118">
            <v>160.148359996214</v>
          </cell>
          <cell r="EP118">
            <v>769.04789450413455</v>
          </cell>
          <cell r="EQ118">
            <v>11.724442043808878</v>
          </cell>
          <cell r="ER118">
            <v>-255.88839857204374</v>
          </cell>
          <cell r="ES118">
            <v>-81.75230285821641</v>
          </cell>
          <cell r="ET118">
            <v>0.11709582680325892</v>
          </cell>
          <cell r="EU118">
            <v>7.5024436478520187</v>
          </cell>
          <cell r="EV118">
            <v>10.0075</v>
          </cell>
          <cell r="EW118">
            <v>0</v>
          </cell>
        </row>
        <row r="119">
          <cell r="A119">
            <v>42247</v>
          </cell>
          <cell r="B119">
            <v>10</v>
          </cell>
          <cell r="C119" t="str">
            <v>Mon</v>
          </cell>
          <cell r="D119">
            <v>118904</v>
          </cell>
          <cell r="E119">
            <v>4112</v>
          </cell>
          <cell r="F119">
            <v>5045</v>
          </cell>
          <cell r="G119">
            <v>6524</v>
          </cell>
          <cell r="H119">
            <v>4221</v>
          </cell>
          <cell r="I119">
            <v>13835</v>
          </cell>
          <cell r="J119">
            <v>1662</v>
          </cell>
          <cell r="K119">
            <v>154303</v>
          </cell>
          <cell r="L119">
            <v>117</v>
          </cell>
          <cell r="M119">
            <v>154420</v>
          </cell>
          <cell r="N119">
            <v>1378</v>
          </cell>
          <cell r="O119">
            <v>3418</v>
          </cell>
          <cell r="P119">
            <v>208603</v>
          </cell>
          <cell r="Q119">
            <v>2141</v>
          </cell>
          <cell r="R119">
            <v>90</v>
          </cell>
          <cell r="S119">
            <v>159</v>
          </cell>
          <cell r="T119">
            <v>6</v>
          </cell>
          <cell r="U119">
            <v>2959</v>
          </cell>
          <cell r="V119">
            <v>10600</v>
          </cell>
          <cell r="W119">
            <v>2231</v>
          </cell>
          <cell r="X119">
            <v>2728</v>
          </cell>
          <cell r="Y119">
            <v>9</v>
          </cell>
          <cell r="Z119">
            <v>43</v>
          </cell>
          <cell r="AA119">
            <v>296</v>
          </cell>
          <cell r="AB119">
            <v>3076</v>
          </cell>
          <cell r="AC119">
            <v>81</v>
          </cell>
          <cell r="AD119">
            <v>2638</v>
          </cell>
          <cell r="AE119">
            <v>151</v>
          </cell>
          <cell r="AF119">
            <v>0</v>
          </cell>
          <cell r="AG119">
            <v>0</v>
          </cell>
          <cell r="AH119">
            <v>0.91836593034151126</v>
          </cell>
          <cell r="AI119">
            <v>0.93020042092157562</v>
          </cell>
          <cell r="AJ119">
            <v>0.991069519063142</v>
          </cell>
          <cell r="AK119">
            <v>177.16801464171053</v>
          </cell>
          <cell r="AL119">
            <v>175.58267800590684</v>
          </cell>
          <cell r="AM119">
            <v>0.10043226638496983</v>
          </cell>
          <cell r="AN119">
            <v>16.066874801660056</v>
          </cell>
          <cell r="AO119">
            <v>38.940596033346203</v>
          </cell>
          <cell r="AP119">
            <v>21.110567732137717</v>
          </cell>
          <cell r="AQ119">
            <v>13.115621463503571</v>
          </cell>
          <cell r="AR119">
            <v>69.163155535634246</v>
          </cell>
          <cell r="AS119">
            <v>14.527726867809946</v>
          </cell>
          <cell r="AT119">
            <v>70.017398130514621</v>
          </cell>
          <cell r="AU119">
            <v>206.1947802717327</v>
          </cell>
          <cell r="AV119">
            <v>0.33956920751457703</v>
          </cell>
          <cell r="AW119">
            <v>0.68405408133716417</v>
          </cell>
          <cell r="AX119">
            <v>45.92108049452316</v>
          </cell>
          <cell r="BF119">
            <v>169.995</v>
          </cell>
          <cell r="BG119">
            <v>537.82861111193461</v>
          </cell>
          <cell r="BH119">
            <v>1555.0636111117276</v>
          </cell>
          <cell r="BI119">
            <v>54.118055555500199</v>
          </cell>
          <cell r="BJ119">
            <v>2317.0052777791625</v>
          </cell>
          <cell r="BK119">
            <v>748.33611111131233</v>
          </cell>
          <cell r="BL119">
            <v>687.24638888888887</v>
          </cell>
          <cell r="BM119">
            <v>671.136944444861</v>
          </cell>
          <cell r="BN119">
            <v>612.67138888888894</v>
          </cell>
          <cell r="BO119">
            <v>23.419166666666666</v>
          </cell>
          <cell r="BP119">
            <v>18.71222222222222</v>
          </cell>
          <cell r="BQ119">
            <v>20.213611110971414</v>
          </cell>
          <cell r="BR119">
            <v>16.808055555555555</v>
          </cell>
          <cell r="BS119">
            <v>12.100555555480014</v>
          </cell>
          <cell r="BT119">
            <v>12.670277777777777</v>
          </cell>
          <cell r="BU119">
            <v>21.465833333333332</v>
          </cell>
          <cell r="BV119">
            <v>26.384444444444444</v>
          </cell>
          <cell r="BW119">
            <v>212.73583333373873</v>
          </cell>
          <cell r="BX119">
            <v>87.774722222357525</v>
          </cell>
          <cell r="BY119">
            <v>124.9611111113812</v>
          </cell>
          <cell r="BZ119">
            <v>134.99250000000001</v>
          </cell>
          <cell r="CA119">
            <v>170.10250000033426</v>
          </cell>
          <cell r="CB119">
            <v>0</v>
          </cell>
          <cell r="CC119">
            <v>0</v>
          </cell>
          <cell r="CD119">
            <v>211.73305555569732</v>
          </cell>
          <cell r="CE119">
            <v>178.20055555555558</v>
          </cell>
          <cell r="CF119">
            <v>190.9727777779338</v>
          </cell>
          <cell r="CG119">
            <v>163.05027777777781</v>
          </cell>
          <cell r="CH119">
            <v>0.66722222222222216</v>
          </cell>
          <cell r="CI119">
            <v>0.32916666666666666</v>
          </cell>
          <cell r="CJ119">
            <v>1.7549999998895349</v>
          </cell>
          <cell r="CK119">
            <v>1.2075</v>
          </cell>
          <cell r="CL119">
            <v>18.338055555651792</v>
          </cell>
          <cell r="CM119">
            <v>13.61361111111111</v>
          </cell>
          <cell r="CN119">
            <v>0</v>
          </cell>
          <cell r="CO119">
            <v>1342.9075000010826</v>
          </cell>
          <cell r="CP119">
            <v>328.45527777776715</v>
          </cell>
          <cell r="CQ119">
            <v>24.769444444526712</v>
          </cell>
          <cell r="CR119">
            <v>45.803888888903373</v>
          </cell>
          <cell r="CS119">
            <v>33.773611111111109</v>
          </cell>
          <cell r="CT119">
            <v>0</v>
          </cell>
          <cell r="CU119">
            <v>62.671388888888885</v>
          </cell>
          <cell r="CV119">
            <v>48.792499999999997</v>
          </cell>
          <cell r="CW119">
            <v>48.839722222222221</v>
          </cell>
          <cell r="CX119">
            <v>77.464444444444439</v>
          </cell>
          <cell r="CY119">
            <v>17.666666666666664</v>
          </cell>
          <cell r="CZ119">
            <v>2.8658333332937516</v>
          </cell>
          <cell r="DA119">
            <v>7.358888888888889</v>
          </cell>
          <cell r="DB119">
            <v>0.31361111111111112</v>
          </cell>
          <cell r="DC119">
            <v>1.607777777837279</v>
          </cell>
          <cell r="DD119">
            <v>5.9683333333333337</v>
          </cell>
          <cell r="DE119">
            <v>8.9505555555555549</v>
          </cell>
          <cell r="DF119">
            <v>0</v>
          </cell>
          <cell r="DG119">
            <v>1.7630555555555556</v>
          </cell>
          <cell r="DH119">
            <v>30.314166666666665</v>
          </cell>
          <cell r="DI119">
            <v>37.512777777768463</v>
          </cell>
          <cell r="DJ119">
            <v>12.652222222222223</v>
          </cell>
          <cell r="DK119">
            <v>10.934444444444445</v>
          </cell>
          <cell r="DL119">
            <v>10.048055555555555</v>
          </cell>
          <cell r="DM119">
            <v>0</v>
          </cell>
          <cell r="DN119">
            <v>225.42083333334398</v>
          </cell>
          <cell r="DO119">
            <v>818.5266666667635</v>
          </cell>
          <cell r="DP119">
            <v>2161.4341666678461</v>
          </cell>
          <cell r="DQ119">
            <v>94.762575833396383</v>
          </cell>
          <cell r="DR119">
            <v>4.299999999999999E-2</v>
          </cell>
          <cell r="DS119">
            <v>2298.5434091681968</v>
          </cell>
          <cell r="DT119">
            <v>116.2363888888889</v>
          </cell>
          <cell r="DU119">
            <v>42.34666666695405</v>
          </cell>
          <cell r="DV119">
            <v>185.6</v>
          </cell>
          <cell r="DW119">
            <v>8.0746789144680725E-2</v>
          </cell>
          <cell r="DX119">
            <v>7876.5272499999992</v>
          </cell>
          <cell r="DY119">
            <v>0</v>
          </cell>
          <cell r="DZ119">
            <v>0</v>
          </cell>
          <cell r="EA119">
            <v>0.35610668191077327</v>
          </cell>
          <cell r="EB119">
            <v>44.010399999999997</v>
          </cell>
          <cell r="EC119">
            <v>105551.59691256845</v>
          </cell>
          <cell r="ED119">
            <v>2233.9669974977201</v>
          </cell>
          <cell r="EE119">
            <v>283</v>
          </cell>
          <cell r="EF119">
            <v>8.978091872852449</v>
          </cell>
          <cell r="EG119">
            <v>14.845833333365672</v>
          </cell>
          <cell r="EH119">
            <v>10.171204041515875</v>
          </cell>
          <cell r="EI119">
            <v>14.2847584443274</v>
          </cell>
          <cell r="EJ119">
            <v>13.488759367194007</v>
          </cell>
          <cell r="EK119">
            <v>24.501424502966696</v>
          </cell>
          <cell r="EL119">
            <v>16.141296938582606</v>
          </cell>
          <cell r="EM119">
            <v>249.58430100902194</v>
          </cell>
          <cell r="EN119">
            <v>539.14879941569768</v>
          </cell>
          <cell r="EO119">
            <v>196.63806824799101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>
            <v>7.7330555555596945</v>
          </cell>
          <cell r="EW119">
            <v>0</v>
          </cell>
        </row>
        <row r="120">
          <cell r="A120">
            <v>42248</v>
          </cell>
          <cell r="B120">
            <v>10</v>
          </cell>
          <cell r="C120" t="str">
            <v>Tue</v>
          </cell>
          <cell r="D120">
            <v>123899</v>
          </cell>
          <cell r="E120">
            <v>4498</v>
          </cell>
          <cell r="F120">
            <v>3682</v>
          </cell>
          <cell r="G120">
            <v>6124</v>
          </cell>
          <cell r="H120">
            <v>6483</v>
          </cell>
          <cell r="I120">
            <v>26369</v>
          </cell>
          <cell r="J120">
            <v>4256</v>
          </cell>
          <cell r="K120">
            <v>175311</v>
          </cell>
          <cell r="L120">
            <v>118</v>
          </cell>
          <cell r="M120">
            <v>175429</v>
          </cell>
          <cell r="N120">
            <v>2856</v>
          </cell>
          <cell r="O120">
            <v>3334</v>
          </cell>
          <cell r="P120">
            <v>181436</v>
          </cell>
          <cell r="Q120">
            <v>2994</v>
          </cell>
          <cell r="R120">
            <v>99</v>
          </cell>
          <cell r="S120">
            <v>142</v>
          </cell>
          <cell r="T120">
            <v>12</v>
          </cell>
          <cell r="U120">
            <v>3684</v>
          </cell>
          <cell r="V120">
            <v>13457</v>
          </cell>
          <cell r="W120">
            <v>3093</v>
          </cell>
          <cell r="X120">
            <v>2779</v>
          </cell>
          <cell r="Y120">
            <v>12</v>
          </cell>
          <cell r="Z120">
            <v>36</v>
          </cell>
          <cell r="AA120">
            <v>617</v>
          </cell>
          <cell r="AB120">
            <v>3444</v>
          </cell>
          <cell r="AC120">
            <v>62</v>
          </cell>
          <cell r="AD120">
            <v>3028</v>
          </cell>
          <cell r="AE120">
            <v>127</v>
          </cell>
          <cell r="AF120">
            <v>0</v>
          </cell>
          <cell r="AG120">
            <v>0</v>
          </cell>
          <cell r="AH120">
            <v>0.92569416707321639</v>
          </cell>
          <cell r="AI120">
            <v>0.96200428783522463</v>
          </cell>
          <cell r="AJ120">
            <v>0.9837089515204408</v>
          </cell>
          <cell r="AK120">
            <v>183.03104215769417</v>
          </cell>
          <cell r="AL120">
            <v>191.41783105184763</v>
          </cell>
          <cell r="AM120">
            <v>0.17468955171095937</v>
          </cell>
          <cell r="AN120">
            <v>13.693928869668593</v>
          </cell>
          <cell r="AO120">
            <v>35.670046718417517</v>
          </cell>
          <cell r="AP120">
            <v>20.186965732748277</v>
          </cell>
          <cell r="AQ120">
            <v>14.857553069815344</v>
          </cell>
          <cell r="AR120">
            <v>56.679922405431618</v>
          </cell>
          <cell r="AS120">
            <v>15.212704738457422</v>
          </cell>
          <cell r="AT120">
            <v>70.180864404300749</v>
          </cell>
          <cell r="AU120">
            <v>227.71285042094433</v>
          </cell>
          <cell r="AV120">
            <v>0.30819896318791912</v>
          </cell>
          <cell r="AW120">
            <v>0.67775479246159942</v>
          </cell>
          <cell r="AX120">
            <v>45.604426835198943</v>
          </cell>
          <cell r="BF120">
            <v>200.995</v>
          </cell>
          <cell r="BG120">
            <v>495.00138888885107</v>
          </cell>
          <cell r="BH120">
            <v>1924.9280555574624</v>
          </cell>
          <cell r="BI120">
            <v>0</v>
          </cell>
          <cell r="BJ120">
            <v>2620.9244444463134</v>
          </cell>
          <cell r="BK120">
            <v>769.87750000021708</v>
          </cell>
          <cell r="BL120">
            <v>712.67111111111114</v>
          </cell>
          <cell r="BM120">
            <v>676.92888888898017</v>
          </cell>
          <cell r="BN120">
            <v>619.32111111111112</v>
          </cell>
          <cell r="BO120">
            <v>23.498333333333335</v>
          </cell>
          <cell r="BP120">
            <v>18.366666666666667</v>
          </cell>
          <cell r="BQ120">
            <v>16.619166666685036</v>
          </cell>
          <cell r="BR120">
            <v>13.263888888888889</v>
          </cell>
          <cell r="BS120">
            <v>9.0141666670410068</v>
          </cell>
          <cell r="BT120">
            <v>11.903611111111111</v>
          </cell>
          <cell r="BU120">
            <v>43.816944444177466</v>
          </cell>
          <cell r="BV120">
            <v>49.81583333333333</v>
          </cell>
          <cell r="BW120">
            <v>243.46555555613065</v>
          </cell>
          <cell r="BX120">
            <v>93.467777777777783</v>
          </cell>
          <cell r="BY120">
            <v>149.99777777835286</v>
          </cell>
          <cell r="BZ120">
            <v>154.77722222222221</v>
          </cell>
          <cell r="CA120">
            <v>208.1769444447585</v>
          </cell>
          <cell r="CB120">
            <v>0</v>
          </cell>
          <cell r="CC120">
            <v>0</v>
          </cell>
          <cell r="CD120">
            <v>226.38972222300711</v>
          </cell>
          <cell r="CE120">
            <v>207.3091666666667</v>
          </cell>
          <cell r="CF120">
            <v>184.96833333381062</v>
          </cell>
          <cell r="CG120">
            <v>176.63027777777776</v>
          </cell>
          <cell r="CH120">
            <v>0.67527777777777775</v>
          </cell>
          <cell r="CI120">
            <v>0.4588888888888889</v>
          </cell>
          <cell r="CJ120">
            <v>2.2336111111111112</v>
          </cell>
          <cell r="CK120">
            <v>1.2961111111111112</v>
          </cell>
          <cell r="CL120">
            <v>38.51250000030759</v>
          </cell>
          <cell r="CM120">
            <v>28.923888888888889</v>
          </cell>
          <cell r="CN120">
            <v>0</v>
          </cell>
          <cell r="CO120">
            <v>1447.9097222241135</v>
          </cell>
          <cell r="CP120">
            <v>381.48194444433636</v>
          </cell>
          <cell r="CQ120">
            <v>43.536666666629671</v>
          </cell>
          <cell r="CR120">
            <v>47.585833333333333</v>
          </cell>
          <cell r="CS120">
            <v>41.886666666775319</v>
          </cell>
          <cell r="CT120">
            <v>0</v>
          </cell>
          <cell r="CU120">
            <v>47.840833333333336</v>
          </cell>
          <cell r="CV120">
            <v>68.288611111166475</v>
          </cell>
          <cell r="CW120">
            <v>52.836666666564739</v>
          </cell>
          <cell r="CX120">
            <v>84.00555555555556</v>
          </cell>
          <cell r="CY120">
            <v>27.277777777777779</v>
          </cell>
          <cell r="CZ120">
            <v>15.103333333384038</v>
          </cell>
          <cell r="DA120">
            <v>6.1391666666666671</v>
          </cell>
          <cell r="DB120">
            <v>3.1533333333333333</v>
          </cell>
          <cell r="DC120">
            <v>5.1163888887704037</v>
          </cell>
          <cell r="DD120">
            <v>1.0747222222222221</v>
          </cell>
          <cell r="DE120">
            <v>15.127500000068814</v>
          </cell>
          <cell r="DF120">
            <v>0.53222222222222226</v>
          </cell>
          <cell r="DG120">
            <v>0</v>
          </cell>
          <cell r="DH120">
            <v>24.219722222222224</v>
          </cell>
          <cell r="DI120">
            <v>37.339722222263354</v>
          </cell>
          <cell r="DJ120">
            <v>22.539166666536023</v>
          </cell>
          <cell r="DK120">
            <v>8.8419444444444437</v>
          </cell>
          <cell r="DL120">
            <v>10.044722222222223</v>
          </cell>
          <cell r="DM120">
            <v>0</v>
          </cell>
          <cell r="DN120">
            <v>260.51527777768928</v>
          </cell>
          <cell r="DO120">
            <v>943.97249999982853</v>
          </cell>
          <cell r="DP120">
            <v>2391.8822222239419</v>
          </cell>
          <cell r="DQ120">
            <v>107.41351027785348</v>
          </cell>
          <cell r="DR120">
            <v>4.2999999999999997E-2</v>
          </cell>
          <cell r="DS120">
            <v>2605.4021213907254</v>
          </cell>
          <cell r="DT120">
            <v>123.66222222222223</v>
          </cell>
          <cell r="DU120">
            <v>106.10638888893003</v>
          </cell>
          <cell r="DV120">
            <v>208.73000000000002</v>
          </cell>
          <cell r="DW120">
            <v>8.0114312599309248E-2</v>
          </cell>
          <cell r="DX120">
            <v>8667.0898600000019</v>
          </cell>
          <cell r="DY120">
            <v>0</v>
          </cell>
          <cell r="DZ120">
            <v>0</v>
          </cell>
          <cell r="EA120">
            <v>0.36231355315545299</v>
          </cell>
          <cell r="EB120">
            <v>43.955799999999996</v>
          </cell>
          <cell r="EC120">
            <v>118817.87042123545</v>
          </cell>
          <cell r="ED120">
            <v>0</v>
          </cell>
          <cell r="EE120">
            <v>291</v>
          </cell>
          <cell r="EF120">
            <v>21.877605956480419</v>
          </cell>
          <cell r="EG120">
            <v>12.431666667130516</v>
          </cell>
          <cell r="EH120">
            <v>10.215846627853175</v>
          </cell>
          <cell r="EI120">
            <v>15.024193330351119</v>
          </cell>
          <cell r="EJ120">
            <v>17.770464829288358</v>
          </cell>
          <cell r="EK120">
            <v>16.117398333540603</v>
          </cell>
          <cell r="EL120">
            <v>16.020772476340724</v>
          </cell>
          <cell r="EM120">
            <v>221.55142155117667</v>
          </cell>
          <cell r="EN120">
            <v>679.37505775120826</v>
          </cell>
          <cell r="EO120">
            <v>147.95646027438778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>
            <v>18.359722222158066</v>
          </cell>
          <cell r="EW120">
            <v>4.4899999999304097</v>
          </cell>
        </row>
        <row r="121">
          <cell r="A121">
            <v>42249</v>
          </cell>
          <cell r="B121">
            <v>10</v>
          </cell>
          <cell r="C121" t="str">
            <v>Wed</v>
          </cell>
          <cell r="D121">
            <v>118933</v>
          </cell>
          <cell r="E121">
            <v>3235</v>
          </cell>
          <cell r="F121">
            <v>4136</v>
          </cell>
          <cell r="G121">
            <v>8209</v>
          </cell>
          <cell r="H121">
            <v>7952</v>
          </cell>
          <cell r="I121">
            <v>13939</v>
          </cell>
          <cell r="J121">
            <v>441</v>
          </cell>
          <cell r="K121">
            <v>156845</v>
          </cell>
          <cell r="L121">
            <v>119</v>
          </cell>
          <cell r="M121">
            <v>156964</v>
          </cell>
          <cell r="N121">
            <v>1260</v>
          </cell>
          <cell r="O121">
            <v>3375</v>
          </cell>
          <cell r="P121">
            <v>202595</v>
          </cell>
          <cell r="Q121">
            <v>2459</v>
          </cell>
          <cell r="R121">
            <v>83</v>
          </cell>
          <cell r="S121">
            <v>148</v>
          </cell>
          <cell r="T121">
            <v>4</v>
          </cell>
          <cell r="U121">
            <v>3554</v>
          </cell>
          <cell r="V121">
            <v>14513</v>
          </cell>
          <cell r="W121">
            <v>2542</v>
          </cell>
          <cell r="X121">
            <v>2886</v>
          </cell>
          <cell r="Y121">
            <v>5</v>
          </cell>
          <cell r="Z121">
            <v>33</v>
          </cell>
          <cell r="AA121">
            <v>288</v>
          </cell>
          <cell r="AB121">
            <v>3212</v>
          </cell>
          <cell r="AC121">
            <v>45</v>
          </cell>
          <cell r="AD121">
            <v>3123</v>
          </cell>
          <cell r="AE121">
            <v>308</v>
          </cell>
          <cell r="AF121">
            <v>0</v>
          </cell>
          <cell r="AG121">
            <v>0</v>
          </cell>
          <cell r="AH121">
            <v>0.8933691119271191</v>
          </cell>
          <cell r="AI121">
            <v>0.9237618975715538</v>
          </cell>
          <cell r="AJ121">
            <v>0.9919665912206318</v>
          </cell>
          <cell r="AK121">
            <v>163.86720962642124</v>
          </cell>
          <cell r="AL121">
            <v>138.29711435778916</v>
          </cell>
          <cell r="AM121">
            <v>9.1682871624852558E-2</v>
          </cell>
          <cell r="AN121">
            <v>14.112662019742588</v>
          </cell>
          <cell r="AO121">
            <v>36.616899829422508</v>
          </cell>
          <cell r="AP121">
            <v>21.248310858683691</v>
          </cell>
          <cell r="AQ121">
            <v>11.474916488568489</v>
          </cell>
          <cell r="AR121">
            <v>61.701416207710466</v>
          </cell>
          <cell r="AS121">
            <v>13.628183203546929</v>
          </cell>
          <cell r="AT121">
            <v>63.199963645373295</v>
          </cell>
          <cell r="AU121">
            <v>188.45239227634164</v>
          </cell>
          <cell r="AV121">
            <v>0.33536302130194517</v>
          </cell>
          <cell r="AW121">
            <v>0.71802192781513208</v>
          </cell>
          <cell r="AX121">
            <v>43.508110963084562</v>
          </cell>
          <cell r="BF121">
            <v>194.99361111111111</v>
          </cell>
          <cell r="BG121">
            <v>473.0986111106439</v>
          </cell>
          <cell r="BH121">
            <v>1887.9797222228785</v>
          </cell>
          <cell r="BI121">
            <v>48.046388888901561</v>
          </cell>
          <cell r="BJ121">
            <v>2604.1183333335348</v>
          </cell>
          <cell r="BK121">
            <v>832.27916666617114</v>
          </cell>
          <cell r="BL121">
            <v>743.53250000000003</v>
          </cell>
          <cell r="BM121">
            <v>725.78888888838287</v>
          </cell>
          <cell r="BN121">
            <v>635.02638888888885</v>
          </cell>
          <cell r="BO121">
            <v>23.391666666527225</v>
          </cell>
          <cell r="BP121">
            <v>17.934166666666666</v>
          </cell>
          <cell r="BQ121">
            <v>16.239166666597853</v>
          </cell>
          <cell r="BR121">
            <v>14.731666666666667</v>
          </cell>
          <cell r="BS121">
            <v>12.003888889177082</v>
          </cell>
          <cell r="BT121">
            <v>15.474166666666665</v>
          </cell>
          <cell r="BU121">
            <v>54.855555555486227</v>
          </cell>
          <cell r="BV121">
            <v>60.36611111111111</v>
          </cell>
          <cell r="BW121">
            <v>239.14694444454352</v>
          </cell>
          <cell r="BX121">
            <v>92.170555555555552</v>
          </cell>
          <cell r="BY121">
            <v>146.97638888898797</v>
          </cell>
          <cell r="BZ121">
            <v>158.78694444444446</v>
          </cell>
          <cell r="CA121">
            <v>221.52666666745543</v>
          </cell>
          <cell r="CB121">
            <v>0</v>
          </cell>
          <cell r="CC121">
            <v>0</v>
          </cell>
          <cell r="CD121">
            <v>235.68805555563938</v>
          </cell>
          <cell r="CE121">
            <v>194.70388888888891</v>
          </cell>
          <cell r="CF121">
            <v>214.62888888891607</v>
          </cell>
          <cell r="CG121">
            <v>179.95</v>
          </cell>
          <cell r="CH121">
            <v>0.26777777777777778</v>
          </cell>
          <cell r="CI121">
            <v>0.2147222222222222</v>
          </cell>
          <cell r="CJ121">
            <v>1.7144444444444447</v>
          </cell>
          <cell r="CK121">
            <v>1.331388888888889</v>
          </cell>
          <cell r="CL121">
            <v>19.076944444501098</v>
          </cell>
          <cell r="CM121">
            <v>13.207777777777778</v>
          </cell>
          <cell r="CN121">
            <v>0</v>
          </cell>
          <cell r="CO121">
            <v>1528.6408333338095</v>
          </cell>
          <cell r="CP121">
            <v>355.64083333341455</v>
          </cell>
          <cell r="CQ121">
            <v>53.988055555606003</v>
          </cell>
          <cell r="CR121">
            <v>48.779166666666661</v>
          </cell>
          <cell r="CS121">
            <v>50.184444444444445</v>
          </cell>
          <cell r="CT121">
            <v>0</v>
          </cell>
          <cell r="CU121">
            <v>55.381388888888893</v>
          </cell>
          <cell r="CV121">
            <v>70.78</v>
          </cell>
          <cell r="CW121">
            <v>40.776388888888889</v>
          </cell>
          <cell r="CX121">
            <v>91.75500000000001</v>
          </cell>
          <cell r="CY121">
            <v>17.866666666666667</v>
          </cell>
          <cell r="CZ121">
            <v>5.298611110963134</v>
          </cell>
          <cell r="DA121">
            <v>9.4863888888888894</v>
          </cell>
          <cell r="DB121">
            <v>1.3677777777777778</v>
          </cell>
          <cell r="DC121">
            <v>3.085</v>
          </cell>
          <cell r="DD121">
            <v>0</v>
          </cell>
          <cell r="DE121">
            <v>19.218055555555555</v>
          </cell>
          <cell r="DF121">
            <v>0</v>
          </cell>
          <cell r="DG121">
            <v>0</v>
          </cell>
          <cell r="DH121">
            <v>33.600277777777777</v>
          </cell>
          <cell r="DI121">
            <v>33.077500000000001</v>
          </cell>
          <cell r="DJ121">
            <v>9.1230555555555561</v>
          </cell>
          <cell r="DK121">
            <v>6.564166666666666</v>
          </cell>
          <cell r="DL121">
            <v>10.022777777777778</v>
          </cell>
          <cell r="DM121">
            <v>0</v>
          </cell>
          <cell r="DN121">
            <v>240.46527777762981</v>
          </cell>
          <cell r="DO121">
            <v>915.99555555553923</v>
          </cell>
          <cell r="DP121">
            <v>2444.6363888893488</v>
          </cell>
          <cell r="DQ121">
            <v>106.71422277778058</v>
          </cell>
          <cell r="DR121">
            <v>4.2999999999999997E-2</v>
          </cell>
          <cell r="DS121">
            <v>2588.440333888957</v>
          </cell>
          <cell r="DT121">
            <v>130.02527777777777</v>
          </cell>
          <cell r="DU121">
            <v>37.089722221827678</v>
          </cell>
          <cell r="DV121">
            <v>150.69</v>
          </cell>
          <cell r="DW121">
            <v>5.8216524455712848E-2</v>
          </cell>
          <cell r="DX121">
            <v>6112.3616199999997</v>
          </cell>
          <cell r="DY121">
            <v>5.7166666666666677</v>
          </cell>
          <cell r="DZ121">
            <v>102.90000000000002</v>
          </cell>
          <cell r="EA121">
            <v>0.35387933944736433</v>
          </cell>
          <cell r="EB121">
            <v>42.712600000000002</v>
          </cell>
          <cell r="EC121">
            <v>112618.14926816439</v>
          </cell>
          <cell r="ED121">
            <v>1920.9508850004997</v>
          </cell>
          <cell r="EE121">
            <v>289</v>
          </cell>
          <cell r="EF121">
            <v>7.7002883505524586</v>
          </cell>
          <cell r="EG121">
            <v>25.022500000686591</v>
          </cell>
          <cell r="EH121">
            <v>12.308921969889052</v>
          </cell>
          <cell r="EI121">
            <v>13.446465734133705</v>
          </cell>
          <cell r="EJ121">
            <v>18.672199170124482</v>
          </cell>
          <cell r="EK121">
            <v>19.248217757615034</v>
          </cell>
          <cell r="EL121">
            <v>15.09675728405319</v>
          </cell>
          <cell r="EM121">
            <v>254.69287217227031</v>
          </cell>
          <cell r="EN121">
            <v>683.86171146597155</v>
          </cell>
          <cell r="EO121">
            <v>144.96252785110482</v>
          </cell>
          <cell r="EP121">
            <v>2753.7757824747164</v>
          </cell>
          <cell r="EQ121">
            <v>259.51052614105618</v>
          </cell>
          <cell r="ER121">
            <v>1653.2558629232767</v>
          </cell>
          <cell r="ES121">
            <v>2.2232577832852485E-2</v>
          </cell>
          <cell r="ET121">
            <v>-3.0208340045062343E-2</v>
          </cell>
          <cell r="EU121">
            <v>15.690776009821164</v>
          </cell>
          <cell r="EV121">
            <v>13.444722222222222</v>
          </cell>
          <cell r="EW121">
            <v>0.82027777775113164</v>
          </cell>
        </row>
        <row r="122">
          <cell r="A122">
            <v>42250</v>
          </cell>
          <cell r="B122">
            <v>10</v>
          </cell>
          <cell r="C122" t="str">
            <v>Thu</v>
          </cell>
          <cell r="D122">
            <v>136166</v>
          </cell>
          <cell r="E122">
            <v>3294</v>
          </cell>
          <cell r="F122">
            <v>5370</v>
          </cell>
          <cell r="G122">
            <v>9614</v>
          </cell>
          <cell r="H122">
            <v>8538</v>
          </cell>
          <cell r="I122">
            <v>14815</v>
          </cell>
          <cell r="J122">
            <v>3574</v>
          </cell>
          <cell r="K122">
            <v>181371</v>
          </cell>
          <cell r="L122">
            <v>120</v>
          </cell>
          <cell r="M122">
            <v>181491</v>
          </cell>
          <cell r="N122">
            <v>1960</v>
          </cell>
          <cell r="O122">
            <v>4148</v>
          </cell>
          <cell r="P122">
            <v>226227</v>
          </cell>
          <cell r="Q122">
            <v>2976</v>
          </cell>
          <cell r="R122">
            <v>75</v>
          </cell>
          <cell r="S122">
            <v>170</v>
          </cell>
          <cell r="T122">
            <v>21</v>
          </cell>
          <cell r="U122">
            <v>3344</v>
          </cell>
          <cell r="V122">
            <v>16978</v>
          </cell>
          <cell r="W122">
            <v>3051</v>
          </cell>
          <cell r="X122">
            <v>3408</v>
          </cell>
          <cell r="Y122">
            <v>9</v>
          </cell>
          <cell r="Z122">
            <v>28</v>
          </cell>
          <cell r="AA122">
            <v>410</v>
          </cell>
          <cell r="AB122">
            <v>3855</v>
          </cell>
          <cell r="AC122">
            <v>83</v>
          </cell>
          <cell r="AD122">
            <v>3520</v>
          </cell>
          <cell r="AE122">
            <v>307</v>
          </cell>
          <cell r="AF122">
            <v>0</v>
          </cell>
          <cell r="AG122">
            <v>0</v>
          </cell>
          <cell r="AH122">
            <v>0.86862686939440958</v>
          </cell>
          <cell r="AI122">
            <v>0.92469302218605454</v>
          </cell>
          <cell r="AJ122">
            <v>0.98919342121948939</v>
          </cell>
          <cell r="AK122">
            <v>165.41650947183973</v>
          </cell>
          <cell r="AL122">
            <v>156.45359192508892</v>
          </cell>
          <cell r="AM122">
            <v>0.10138886591571972</v>
          </cell>
          <cell r="AN122">
            <v>14.484912034981527</v>
          </cell>
          <cell r="AO122">
            <v>38.248530409920647</v>
          </cell>
          <cell r="AP122">
            <v>19.784357992003741</v>
          </cell>
          <cell r="AQ122">
            <v>13.702899246802259</v>
          </cell>
          <cell r="AR122">
            <v>59.446411012782697</v>
          </cell>
          <cell r="AS122">
            <v>14.048421400018592</v>
          </cell>
          <cell r="AT122">
            <v>68.532883231808484</v>
          </cell>
          <cell r="AU122">
            <v>194.83531062425513</v>
          </cell>
          <cell r="AV122">
            <v>0.35174775564156285</v>
          </cell>
          <cell r="AW122">
            <v>0.65681958429576037</v>
          </cell>
          <cell r="AX122">
            <v>43.157948106333976</v>
          </cell>
          <cell r="BF122">
            <v>192.495</v>
          </cell>
          <cell r="BG122">
            <v>445.73749999950616</v>
          </cell>
          <cell r="BH122">
            <v>2100.5022222245598</v>
          </cell>
          <cell r="BI122">
            <v>40.153611111204761</v>
          </cell>
          <cell r="BJ122">
            <v>2778.888333335271</v>
          </cell>
          <cell r="BK122">
            <v>930.89388888946633</v>
          </cell>
          <cell r="BL122">
            <v>808.59944444444454</v>
          </cell>
          <cell r="BM122">
            <v>823.170555555585</v>
          </cell>
          <cell r="BN122">
            <v>705.60888888888894</v>
          </cell>
          <cell r="BO122">
            <v>21.054166666733931</v>
          </cell>
          <cell r="BP122">
            <v>16.893055555555556</v>
          </cell>
          <cell r="BQ122">
            <v>20.441944444444445</v>
          </cell>
          <cell r="BR122">
            <v>17.206388888888888</v>
          </cell>
          <cell r="BS122">
            <v>10.957777778258443</v>
          </cell>
          <cell r="BT122">
            <v>17.073888888888888</v>
          </cell>
          <cell r="BU122">
            <v>55.269444444444446</v>
          </cell>
          <cell r="BV122">
            <v>51.81722222222222</v>
          </cell>
          <cell r="BW122">
            <v>286.36694444415315</v>
          </cell>
          <cell r="BX122">
            <v>108.44861111118976</v>
          </cell>
          <cell r="BY122">
            <v>177.91833333296339</v>
          </cell>
          <cell r="BZ122">
            <v>183.91472222222222</v>
          </cell>
          <cell r="CA122">
            <v>222.65361111167687</v>
          </cell>
          <cell r="CB122">
            <v>0</v>
          </cell>
          <cell r="CC122">
            <v>0</v>
          </cell>
          <cell r="CD122">
            <v>274.40805555525964</v>
          </cell>
          <cell r="CE122">
            <v>234.34833333333336</v>
          </cell>
          <cell r="CF122">
            <v>246.65833333294736</v>
          </cell>
          <cell r="CG122">
            <v>214.42583333333332</v>
          </cell>
          <cell r="CH122">
            <v>0.59222222222222221</v>
          </cell>
          <cell r="CI122">
            <v>0.37305555555555558</v>
          </cell>
          <cell r="CJ122">
            <v>1.9494444444444445</v>
          </cell>
          <cell r="CK122">
            <v>1.29</v>
          </cell>
          <cell r="CL122">
            <v>25.208055555645583</v>
          </cell>
          <cell r="CM122">
            <v>18.259444444444444</v>
          </cell>
          <cell r="CN122">
            <v>0</v>
          </cell>
          <cell r="CO122">
            <v>1714.3225000005561</v>
          </cell>
          <cell r="CP122">
            <v>351.69944444444445</v>
          </cell>
          <cell r="CQ122">
            <v>19.053333333328677</v>
          </cell>
          <cell r="CR122">
            <v>48.061388888888885</v>
          </cell>
          <cell r="CS122">
            <v>39.764166666666668</v>
          </cell>
          <cell r="CT122">
            <v>0</v>
          </cell>
          <cell r="CU122">
            <v>51.085277777777776</v>
          </cell>
          <cell r="CV122">
            <v>65.483888888816452</v>
          </cell>
          <cell r="CW122">
            <v>64.782499999976721</v>
          </cell>
          <cell r="CX122">
            <v>94.209444444444429</v>
          </cell>
          <cell r="CY122">
            <v>16.400277777777777</v>
          </cell>
          <cell r="CZ122">
            <v>6.4124999998137353</v>
          </cell>
          <cell r="DA122">
            <v>8.9858333333333338</v>
          </cell>
          <cell r="DB122">
            <v>1.5655555557066367</v>
          </cell>
          <cell r="DC122">
            <v>5.2463888888888892</v>
          </cell>
          <cell r="DD122">
            <v>9.0888888888888886</v>
          </cell>
          <cell r="DE122">
            <v>3.174722222222222</v>
          </cell>
          <cell r="DF122">
            <v>2.1388888888888888E-2</v>
          </cell>
          <cell r="DG122">
            <v>0</v>
          </cell>
          <cell r="DH122">
            <v>26.985555555555557</v>
          </cell>
          <cell r="DI122">
            <v>41.319166666530847</v>
          </cell>
          <cell r="DJ122">
            <v>18.390555555557626</v>
          </cell>
          <cell r="DK122">
            <v>14.093611111111112</v>
          </cell>
          <cell r="DL122">
            <v>0</v>
          </cell>
          <cell r="DM122">
            <v>0</v>
          </cell>
          <cell r="DN122">
            <v>245.89388888872</v>
          </cell>
          <cell r="DO122">
            <v>885.82388888861965</v>
          </cell>
          <cell r="DP122">
            <v>2600.1463888891758</v>
          </cell>
          <cell r="DQ122">
            <v>113.79869972229965</v>
          </cell>
          <cell r="DR122">
            <v>4.299999999999999E-2</v>
          </cell>
          <cell r="DS122">
            <v>2760.2800886129899</v>
          </cell>
          <cell r="DT122">
            <v>137.56388888888887</v>
          </cell>
          <cell r="DU122">
            <v>46.335000001514402</v>
          </cell>
          <cell r="DV122">
            <v>132.5</v>
          </cell>
          <cell r="DW122">
            <v>4.8002375029477455E-2</v>
          </cell>
          <cell r="DX122">
            <v>5315.0680400000001</v>
          </cell>
          <cell r="DY122">
            <v>14.166666666666668</v>
          </cell>
          <cell r="DZ122">
            <v>255.00000000000003</v>
          </cell>
          <cell r="EA122">
            <v>0.32091811716605045</v>
          </cell>
          <cell r="EB122">
            <v>43.061400000000006</v>
          </cell>
          <cell r="EC122">
            <v>119128.02482330636</v>
          </cell>
          <cell r="ED122">
            <v>1627.8059602815094</v>
          </cell>
          <cell r="EE122">
            <v>329</v>
          </cell>
          <cell r="EF122">
            <v>8.4501519759600736</v>
          </cell>
          <cell r="EG122">
            <v>20.7938888891732</v>
          </cell>
          <cell r="EH122">
            <v>14.7639530843048</v>
          </cell>
          <cell r="EI122">
            <v>13.816682996068783</v>
          </cell>
          <cell r="EJ122">
            <v>15.196998123827392</v>
          </cell>
          <cell r="EK122">
            <v>14.363066400683955</v>
          </cell>
          <cell r="EL122">
            <v>16.264642034564883</v>
          </cell>
          <cell r="EM122">
            <v>262.6951665285157</v>
          </cell>
          <cell r="EN122">
            <v>877.36767386133158</v>
          </cell>
          <cell r="EO122">
            <v>154.47956978438961</v>
          </cell>
          <cell r="EP122">
            <v>2050.3916348523048</v>
          </cell>
          <cell r="EQ122">
            <v>-426.83570105254756</v>
          </cell>
          <cell r="ER122">
            <v>183.39671819658872</v>
          </cell>
          <cell r="ES122">
            <v>-258.5662993774344</v>
          </cell>
          <cell r="ET122">
            <v>-0.1824117936383991</v>
          </cell>
          <cell r="EU122">
            <v>-149.76943035299377</v>
          </cell>
          <cell r="EV122">
            <v>27.151111111032982</v>
          </cell>
          <cell r="EW122">
            <v>1.2561111111111112</v>
          </cell>
        </row>
        <row r="123">
          <cell r="A123">
            <v>42251</v>
          </cell>
          <cell r="B123">
            <v>10</v>
          </cell>
          <cell r="C123" t="str">
            <v>Fri</v>
          </cell>
          <cell r="D123">
            <v>151099</v>
          </cell>
          <cell r="E123">
            <v>3677</v>
          </cell>
          <cell r="F123">
            <v>7705</v>
          </cell>
          <cell r="G123">
            <v>9777</v>
          </cell>
          <cell r="H123">
            <v>6958</v>
          </cell>
          <cell r="I123">
            <v>17787</v>
          </cell>
          <cell r="J123">
            <v>702</v>
          </cell>
          <cell r="K123">
            <v>197705</v>
          </cell>
          <cell r="L123">
            <v>121</v>
          </cell>
          <cell r="M123">
            <v>197826</v>
          </cell>
          <cell r="N123">
            <v>2115</v>
          </cell>
          <cell r="O123">
            <v>3124</v>
          </cell>
          <cell r="P123">
            <v>181014</v>
          </cell>
          <cell r="Q123">
            <v>3171</v>
          </cell>
          <cell r="R123">
            <v>84</v>
          </cell>
          <cell r="S123">
            <v>243</v>
          </cell>
          <cell r="T123">
            <v>15</v>
          </cell>
          <cell r="U123">
            <v>2952</v>
          </cell>
          <cell r="V123">
            <v>18890</v>
          </cell>
          <cell r="W123">
            <v>3255</v>
          </cell>
          <cell r="X123">
            <v>3607</v>
          </cell>
          <cell r="Y123">
            <v>9</v>
          </cell>
          <cell r="Z123">
            <v>35</v>
          </cell>
          <cell r="AA123">
            <v>357</v>
          </cell>
          <cell r="AB123">
            <v>4008</v>
          </cell>
          <cell r="AC123">
            <v>70</v>
          </cell>
          <cell r="AD123">
            <v>3281</v>
          </cell>
          <cell r="AE123">
            <v>209</v>
          </cell>
          <cell r="AF123">
            <v>0</v>
          </cell>
          <cell r="AG123">
            <v>0</v>
          </cell>
          <cell r="AH123">
            <v>0.88699365137915798</v>
          </cell>
          <cell r="AI123">
            <v>0.93459913331439137</v>
          </cell>
          <cell r="AJ123">
            <v>0.98930224324119265</v>
          </cell>
          <cell r="AK123">
            <v>174.69595970371498</v>
          </cell>
          <cell r="AL123">
            <v>169.5468401773648</v>
          </cell>
          <cell r="AM123">
            <v>9.3518120431956703E-2</v>
          </cell>
          <cell r="AN123">
            <v>12.681702395408525</v>
          </cell>
          <cell r="AO123">
            <v>36.19988734207773</v>
          </cell>
          <cell r="AP123">
            <v>20.501053552394197</v>
          </cell>
          <cell r="AQ123">
            <v>13.550705867116054</v>
          </cell>
          <cell r="AR123">
            <v>60.738863287250382</v>
          </cell>
          <cell r="AS123">
            <v>14.479347401820792</v>
          </cell>
          <cell r="AT123">
            <v>75.070095609340228</v>
          </cell>
          <cell r="AU123">
            <v>200.14859191999065</v>
          </cell>
          <cell r="AV123">
            <v>0.37507181484119301</v>
          </cell>
          <cell r="AW123">
            <v>0.83391712863019352</v>
          </cell>
          <cell r="AX123">
            <v>60.021321741644385</v>
          </cell>
          <cell r="BF123">
            <v>207.995</v>
          </cell>
          <cell r="BG123">
            <v>609.64222222251306</v>
          </cell>
          <cell r="BH123">
            <v>1860.4394444434397</v>
          </cell>
          <cell r="BI123">
            <v>72.203333333625395</v>
          </cell>
          <cell r="BJ123">
            <v>2750.2799999995782</v>
          </cell>
          <cell r="BK123">
            <v>987.79111111125144</v>
          </cell>
          <cell r="BL123">
            <v>876.16444444444448</v>
          </cell>
          <cell r="BM123">
            <v>864.92555555528861</v>
          </cell>
          <cell r="BN123">
            <v>764.96388888888885</v>
          </cell>
          <cell r="BO123">
            <v>21.687222222209805</v>
          </cell>
          <cell r="BP123">
            <v>17.772777777777776</v>
          </cell>
          <cell r="BQ123">
            <v>27.066944444556462</v>
          </cell>
          <cell r="BR123">
            <v>23.294722222222223</v>
          </cell>
          <cell r="BS123">
            <v>12.718333333523479</v>
          </cell>
          <cell r="BT123">
            <v>16.521388888888886</v>
          </cell>
          <cell r="BU123">
            <v>61.393055555673008</v>
          </cell>
          <cell r="BV123">
            <v>53.611666666666665</v>
          </cell>
          <cell r="BW123">
            <v>246.33916666669771</v>
          </cell>
          <cell r="BX123">
            <v>86.298611111111114</v>
          </cell>
          <cell r="BY123">
            <v>160.04055555558662</v>
          </cell>
          <cell r="BZ123">
            <v>168.56083333333333</v>
          </cell>
          <cell r="CA123">
            <v>240.20888888888189</v>
          </cell>
          <cell r="CB123">
            <v>0</v>
          </cell>
          <cell r="CC123">
            <v>0</v>
          </cell>
          <cell r="CD123">
            <v>276.80805555476832</v>
          </cell>
          <cell r="CE123">
            <v>239.7175</v>
          </cell>
          <cell r="CF123">
            <v>252.21944444389263</v>
          </cell>
          <cell r="CG123">
            <v>221.97888888888889</v>
          </cell>
          <cell r="CH123">
            <v>0.41638888888888886</v>
          </cell>
          <cell r="CI123">
            <v>0.36555555555555558</v>
          </cell>
          <cell r="CJ123">
            <v>1.476388888888889</v>
          </cell>
          <cell r="CK123">
            <v>1.0766666666666667</v>
          </cell>
          <cell r="CL123">
            <v>22.695833333097912</v>
          </cell>
          <cell r="CM123">
            <v>16.296388888888892</v>
          </cell>
          <cell r="CN123">
            <v>0</v>
          </cell>
          <cell r="CO123">
            <v>1751.1472222215993</v>
          </cell>
          <cell r="CP123">
            <v>381.72750000000002</v>
          </cell>
          <cell r="CQ123">
            <v>12.811388888888889</v>
          </cell>
          <cell r="CR123">
            <v>25.621944444444445</v>
          </cell>
          <cell r="CS123">
            <v>33.511111111111106</v>
          </cell>
          <cell r="CT123">
            <v>0</v>
          </cell>
          <cell r="CU123">
            <v>56.907499999999999</v>
          </cell>
          <cell r="CV123">
            <v>52.682777777798215</v>
          </cell>
          <cell r="CW123">
            <v>44.546111111111117</v>
          </cell>
          <cell r="CX123">
            <v>95.444166666666661</v>
          </cell>
          <cell r="CY123">
            <v>12.88388888888889</v>
          </cell>
          <cell r="CZ123">
            <v>7.263888888901306</v>
          </cell>
          <cell r="DA123">
            <v>8.23</v>
          </cell>
          <cell r="DB123">
            <v>0</v>
          </cell>
          <cell r="DC123">
            <v>3.1438888888888887</v>
          </cell>
          <cell r="DD123">
            <v>13.195277777777777</v>
          </cell>
          <cell r="DE123">
            <v>3.7838888888888889</v>
          </cell>
          <cell r="DF123">
            <v>0.49222222222222223</v>
          </cell>
          <cell r="DG123">
            <v>0</v>
          </cell>
          <cell r="DH123">
            <v>27.137499999999999</v>
          </cell>
          <cell r="DI123">
            <v>35.374722222222218</v>
          </cell>
          <cell r="DJ123">
            <v>8.0022222221932484</v>
          </cell>
          <cell r="DK123">
            <v>16.519722222222224</v>
          </cell>
          <cell r="DL123">
            <v>0</v>
          </cell>
          <cell r="DM123">
            <v>0</v>
          </cell>
          <cell r="DN123">
            <v>231.47138888887233</v>
          </cell>
          <cell r="DO123">
            <v>839.27972222222616</v>
          </cell>
          <cell r="DP123">
            <v>2590.4269444438255</v>
          </cell>
          <cell r="DQ123">
            <v>113.24502694442104</v>
          </cell>
          <cell r="DR123">
            <v>4.299999999999999E-2</v>
          </cell>
          <cell r="DS123">
            <v>2746.8503047216554</v>
          </cell>
          <cell r="DT123">
            <v>130.24499999999998</v>
          </cell>
          <cell r="DU123">
            <v>43.178333333408574</v>
          </cell>
          <cell r="DV123">
            <v>117.38999999999999</v>
          </cell>
          <cell r="DW123">
            <v>4.2736220389663855E-2</v>
          </cell>
          <cell r="DX123">
            <v>6733.0206099999996</v>
          </cell>
          <cell r="DY123">
            <v>44.166666666666664</v>
          </cell>
          <cell r="DZ123">
            <v>507.91666666666663</v>
          </cell>
          <cell r="EA123">
            <v>0.30554257754037756</v>
          </cell>
          <cell r="EB123">
            <v>58.311199999999999</v>
          </cell>
          <cell r="EC123">
            <v>164869.5859158324</v>
          </cell>
          <cell r="ED123">
            <v>4104.5887077940297</v>
          </cell>
          <cell r="EE123">
            <v>311</v>
          </cell>
          <cell r="EF123">
            <v>8.3302250804003677</v>
          </cell>
          <cell r="EG123">
            <v>16.904166666472122</v>
          </cell>
          <cell r="EH123">
            <v>12.363815627453112</v>
          </cell>
          <cell r="EI123">
            <v>14.301038557724656</v>
          </cell>
          <cell r="EJ123">
            <v>21.614409606404269</v>
          </cell>
          <cell r="EK123">
            <v>23.706491063029162</v>
          </cell>
          <cell r="EL123">
            <v>15.729759500805718</v>
          </cell>
          <cell r="EM123">
            <v>284.66456624916827</v>
          </cell>
          <cell r="EN123">
            <v>768.73280040784925</v>
          </cell>
          <cell r="EO123">
            <v>113.33529398435435</v>
          </cell>
          <cell r="EP123">
            <v>1353.6346192462902</v>
          </cell>
          <cell r="EQ123">
            <v>1886.7175008110523</v>
          </cell>
          <cell r="ER123">
            <v>439.7849774149052</v>
          </cell>
          <cell r="ES123">
            <v>-854.41078153910314</v>
          </cell>
          <cell r="ET123">
            <v>0.46608627271461855</v>
          </cell>
          <cell r="EU123">
            <v>469.31891910045272</v>
          </cell>
          <cell r="EV123">
            <v>15.943611111082912</v>
          </cell>
          <cell r="EW123">
            <v>3.6111111111111112</v>
          </cell>
        </row>
        <row r="124">
          <cell r="A124">
            <v>42252</v>
          </cell>
          <cell r="B124">
            <v>10</v>
          </cell>
          <cell r="C124" t="str">
            <v>Sat</v>
          </cell>
          <cell r="D124">
            <v>109043</v>
          </cell>
          <cell r="E124">
            <v>3309</v>
          </cell>
          <cell r="F124">
            <v>616</v>
          </cell>
          <cell r="G124">
            <v>7063</v>
          </cell>
          <cell r="H124">
            <v>9945</v>
          </cell>
          <cell r="I124">
            <v>7712</v>
          </cell>
          <cell r="J124">
            <v>749</v>
          </cell>
          <cell r="K124">
            <v>138437</v>
          </cell>
          <cell r="L124">
            <v>122</v>
          </cell>
          <cell r="M124">
            <v>138559</v>
          </cell>
          <cell r="N124">
            <v>1000</v>
          </cell>
          <cell r="O124">
            <v>1420</v>
          </cell>
          <cell r="P124">
            <v>50297</v>
          </cell>
          <cell r="Q124">
            <v>2356</v>
          </cell>
          <cell r="R124">
            <v>69</v>
          </cell>
          <cell r="S124">
            <v>101</v>
          </cell>
          <cell r="T124">
            <v>15</v>
          </cell>
          <cell r="U124">
            <v>2259</v>
          </cell>
          <cell r="V124">
            <v>13757</v>
          </cell>
          <cell r="W124">
            <v>2425</v>
          </cell>
          <cell r="X124">
            <v>2625</v>
          </cell>
          <cell r="Y124">
            <v>2</v>
          </cell>
          <cell r="Z124">
            <v>16</v>
          </cell>
          <cell r="AA124">
            <v>164</v>
          </cell>
          <cell r="AB124">
            <v>2807</v>
          </cell>
          <cell r="AC124">
            <v>32</v>
          </cell>
          <cell r="AD124">
            <v>1124</v>
          </cell>
          <cell r="AE124">
            <v>135</v>
          </cell>
          <cell r="AF124">
            <v>0</v>
          </cell>
          <cell r="AG124">
            <v>0</v>
          </cell>
          <cell r="AH124">
            <v>0.91443021226313514</v>
          </cell>
          <cell r="AI124">
            <v>0.92006099687536302</v>
          </cell>
          <cell r="AJ124">
            <v>0.99277649761263242</v>
          </cell>
          <cell r="AK124">
            <v>177.72841817969697</v>
          </cell>
          <cell r="AL124">
            <v>182.26662790574821</v>
          </cell>
          <cell r="AM124">
            <v>6.1118053699516749E-2</v>
          </cell>
          <cell r="AN124">
            <v>16.412600973482316</v>
          </cell>
          <cell r="AO124">
            <v>48.026606288930019</v>
          </cell>
          <cell r="AP124">
            <v>19.735937218075325</v>
          </cell>
          <cell r="AQ124">
            <v>14.198123180497593</v>
          </cell>
          <cell r="AR124">
            <v>57.087422680412374</v>
          </cell>
          <cell r="AS124">
            <v>14.532600270084991</v>
          </cell>
          <cell r="AT124">
            <v>76.237822173353337</v>
          </cell>
          <cell r="AU124">
            <v>195.55335472072056</v>
          </cell>
          <cell r="AV124">
            <v>0.3898568873044001</v>
          </cell>
          <cell r="AW124">
            <v>1.1638511842326889</v>
          </cell>
          <cell r="AX124">
            <v>85.071409031427066</v>
          </cell>
          <cell r="BF124">
            <v>183</v>
          </cell>
          <cell r="BG124">
            <v>471.3313888887298</v>
          </cell>
          <cell r="BH124">
            <v>1198.0238888890424</v>
          </cell>
          <cell r="BI124">
            <v>35.815000000395031</v>
          </cell>
          <cell r="BJ124">
            <v>1888.170277778167</v>
          </cell>
          <cell r="BK124">
            <v>707.92444444488683</v>
          </cell>
          <cell r="BL124">
            <v>647.34749999999985</v>
          </cell>
          <cell r="BM124">
            <v>613.53722222266799</v>
          </cell>
          <cell r="BN124">
            <v>557.03249999999991</v>
          </cell>
          <cell r="BO124">
            <v>18.154722222167379</v>
          </cell>
          <cell r="BP124">
            <v>15.433333333333334</v>
          </cell>
          <cell r="BQ124">
            <v>2.7794444444444446</v>
          </cell>
          <cell r="BR124">
            <v>3.3463888888888889</v>
          </cell>
          <cell r="BS124">
            <v>10.416111111143191</v>
          </cell>
          <cell r="BT124">
            <v>12.8675</v>
          </cell>
          <cell r="BU124">
            <v>63.036944444463849</v>
          </cell>
          <cell r="BV124">
            <v>58.667777777777779</v>
          </cell>
          <cell r="BW124">
            <v>86.518888888743504</v>
          </cell>
          <cell r="BX124">
            <v>29.566944444444445</v>
          </cell>
          <cell r="BY124">
            <v>56.951944444299059</v>
          </cell>
          <cell r="BZ124">
            <v>55.276944444444446</v>
          </cell>
          <cell r="CA124">
            <v>170.79722222236788</v>
          </cell>
          <cell r="CB124">
            <v>0</v>
          </cell>
          <cell r="CC124">
            <v>0</v>
          </cell>
          <cell r="CD124">
            <v>193.15194444439115</v>
          </cell>
          <cell r="CE124">
            <v>174.83388888888891</v>
          </cell>
          <cell r="CF124">
            <v>182.01777777757547</v>
          </cell>
          <cell r="CG124">
            <v>165.9411111111111</v>
          </cell>
          <cell r="CH124">
            <v>4.6666666666666662E-2</v>
          </cell>
          <cell r="CI124">
            <v>9.7500000000000003E-2</v>
          </cell>
          <cell r="CJ124">
            <v>1.106111111111111</v>
          </cell>
          <cell r="CK124">
            <v>1.0655555555555556</v>
          </cell>
          <cell r="CL124">
            <v>9.9813888890379019</v>
          </cell>
          <cell r="CM124">
            <v>7.7297222222222217</v>
          </cell>
          <cell r="CN124">
            <v>0</v>
          </cell>
          <cell r="CO124">
            <v>1158.3925000003892</v>
          </cell>
          <cell r="CP124">
            <v>315.71472222222457</v>
          </cell>
          <cell r="CQ124">
            <v>0</v>
          </cell>
          <cell r="CR124">
            <v>18.041388888888889</v>
          </cell>
          <cell r="CS124">
            <v>34.747777777777777</v>
          </cell>
          <cell r="CT124">
            <v>0</v>
          </cell>
          <cell r="CU124">
            <v>42.941111111111113</v>
          </cell>
          <cell r="CV124">
            <v>10.777222222222223</v>
          </cell>
          <cell r="CW124">
            <v>35.964444444445995</v>
          </cell>
          <cell r="CX124">
            <v>65.141111111111115</v>
          </cell>
          <cell r="CY124">
            <v>13.900277777777777</v>
          </cell>
          <cell r="CZ124">
            <v>6.5419444444444448</v>
          </cell>
          <cell r="DA124">
            <v>6.6319444444444446</v>
          </cell>
          <cell r="DB124">
            <v>0</v>
          </cell>
          <cell r="DC124">
            <v>3.4875000001122762</v>
          </cell>
          <cell r="DD124">
            <v>7.6647222222222222</v>
          </cell>
          <cell r="DE124">
            <v>1.6555555555555554</v>
          </cell>
          <cell r="DF124">
            <v>0.50666666666666671</v>
          </cell>
          <cell r="DG124">
            <v>0</v>
          </cell>
          <cell r="DH124">
            <v>21.937777777777779</v>
          </cell>
          <cell r="DI124">
            <v>26.15527777777778</v>
          </cell>
          <cell r="DJ124">
            <v>14.916388888888889</v>
          </cell>
          <cell r="DK124">
            <v>4.3977777777777778</v>
          </cell>
          <cell r="DL124">
            <v>0</v>
          </cell>
          <cell r="DM124">
            <v>0</v>
          </cell>
          <cell r="DN124">
            <v>172.93694444455673</v>
          </cell>
          <cell r="DO124">
            <v>631.12361111122721</v>
          </cell>
          <cell r="DP124">
            <v>1789.5161111116163</v>
          </cell>
          <cell r="DQ124">
            <v>78.081860555568454</v>
          </cell>
          <cell r="DR124">
            <v>4.3000000000000003E-2</v>
          </cell>
          <cell r="DS124">
            <v>1893.9390827780906</v>
          </cell>
          <cell r="DT124">
            <v>80.834444444444443</v>
          </cell>
          <cell r="DU124">
            <v>26.341111110905729</v>
          </cell>
          <cell r="DV124">
            <v>80.25</v>
          </cell>
          <cell r="DW124">
            <v>4.2372006961431265E-2</v>
          </cell>
          <cell r="DX124">
            <v>6529.782799999999</v>
          </cell>
          <cell r="DY124">
            <v>67.916666666666643</v>
          </cell>
          <cell r="DZ124">
            <v>0</v>
          </cell>
          <cell r="EA124">
            <v>0.33323332141468609</v>
          </cell>
          <cell r="EB124">
            <v>81.281400000000005</v>
          </cell>
          <cell r="EC124">
            <v>161120.06639162076</v>
          </cell>
          <cell r="ED124">
            <v>2999.6081594769857</v>
          </cell>
          <cell r="EE124">
            <v>218</v>
          </cell>
          <cell r="EF124">
            <v>7.2498470947446965</v>
          </cell>
          <cell r="EG124">
            <v>10.79194444454896</v>
          </cell>
          <cell r="EH124">
            <v>12.509330519041807</v>
          </cell>
          <cell r="EI124">
            <v>14.421668213133184</v>
          </cell>
          <cell r="EJ124">
            <v>42.857142857142861</v>
          </cell>
          <cell r="EK124">
            <v>14.465092918131592</v>
          </cell>
          <cell r="EL124">
            <v>16.430579133141844</v>
          </cell>
          <cell r="EM124">
            <v>221.62702378572854</v>
          </cell>
          <cell r="EN124">
            <v>678.08416448668436</v>
          </cell>
          <cell r="EO124">
            <v>157.76462656373897</v>
          </cell>
          <cell r="EP124">
            <v>2770.0497352303469</v>
          </cell>
          <cell r="EQ124">
            <v>-667.24903978862267</v>
          </cell>
          <cell r="ER124">
            <v>-440.29230129031816</v>
          </cell>
          <cell r="ES124">
            <v>-876.04395544192721</v>
          </cell>
          <cell r="ET124">
            <v>1.4660548689740311</v>
          </cell>
          <cell r="EU124">
            <v>760.80104351941475</v>
          </cell>
          <cell r="EV124">
            <v>18.341111111111111</v>
          </cell>
          <cell r="EW124">
            <v>11.068333333333333</v>
          </cell>
        </row>
        <row r="125">
          <cell r="A125">
            <v>42253</v>
          </cell>
          <cell r="B125">
            <v>10</v>
          </cell>
          <cell r="C125" t="str">
            <v>Sun</v>
          </cell>
          <cell r="D125">
            <v>56065</v>
          </cell>
          <cell r="E125">
            <v>1915</v>
          </cell>
          <cell r="F125">
            <v>1</v>
          </cell>
          <cell r="G125">
            <v>3903</v>
          </cell>
          <cell r="H125">
            <v>5287</v>
          </cell>
          <cell r="I125">
            <v>3264</v>
          </cell>
          <cell r="J125">
            <v>186</v>
          </cell>
          <cell r="K125">
            <v>70621</v>
          </cell>
          <cell r="L125">
            <v>123</v>
          </cell>
          <cell r="M125">
            <v>70744</v>
          </cell>
          <cell r="N125">
            <v>607</v>
          </cell>
          <cell r="O125">
            <v>717</v>
          </cell>
          <cell r="P125">
            <v>24452</v>
          </cell>
          <cell r="Q125">
            <v>1556</v>
          </cell>
          <cell r="R125">
            <v>51</v>
          </cell>
          <cell r="S125">
            <v>29</v>
          </cell>
          <cell r="T125">
            <v>6</v>
          </cell>
          <cell r="U125">
            <v>1514</v>
          </cell>
          <cell r="V125">
            <v>10308</v>
          </cell>
          <cell r="W125">
            <v>1607</v>
          </cell>
          <cell r="X125">
            <v>1398</v>
          </cell>
          <cell r="Y125">
            <v>1</v>
          </cell>
          <cell r="Z125">
            <v>3</v>
          </cell>
          <cell r="AA125">
            <v>94</v>
          </cell>
          <cell r="AB125">
            <v>1496</v>
          </cell>
          <cell r="AC125">
            <v>22</v>
          </cell>
          <cell r="AD125">
            <v>722</v>
          </cell>
          <cell r="AE125">
            <v>111</v>
          </cell>
          <cell r="AF125">
            <v>0</v>
          </cell>
          <cell r="AG125">
            <v>0</v>
          </cell>
          <cell r="AH125">
            <v>0.91830833446739357</v>
          </cell>
          <cell r="AI125">
            <v>0.94374862026915318</v>
          </cell>
          <cell r="AJ125">
            <v>0.99140482292802423</v>
          </cell>
          <cell r="AK125">
            <v>181.37409519192246</v>
          </cell>
          <cell r="AL125">
            <v>170.74499702793739</v>
          </cell>
          <cell r="AM125">
            <v>4.8852324379433883E-2</v>
          </cell>
          <cell r="AN125">
            <v>13.059646743987406</v>
          </cell>
          <cell r="AO125">
            <v>29.297526758453177</v>
          </cell>
          <cell r="AP125">
            <v>23.727451982912179</v>
          </cell>
          <cell r="AQ125">
            <v>17.032176009738698</v>
          </cell>
          <cell r="AR125">
            <v>43.945861854387054</v>
          </cell>
          <cell r="AS125">
            <v>14.531247470448479</v>
          </cell>
          <cell r="AT125">
            <v>69.030817591125839</v>
          </cell>
          <cell r="AU125">
            <v>195.46675954266681</v>
          </cell>
          <cell r="AV125">
            <v>0.35315885807201752</v>
          </cell>
          <cell r="AW125">
            <v>0.72670108075917905</v>
          </cell>
          <cell r="AX125">
            <v>48.096615291621191</v>
          </cell>
          <cell r="BF125">
            <v>177.495</v>
          </cell>
          <cell r="BG125">
            <v>140.10749999997594</v>
          </cell>
          <cell r="BH125">
            <v>720.01027777735976</v>
          </cell>
          <cell r="BI125">
            <v>14.029722222188846</v>
          </cell>
          <cell r="BJ125">
            <v>1051.6424999995245</v>
          </cell>
          <cell r="BK125">
            <v>361.2941666666589</v>
          </cell>
          <cell r="BL125">
            <v>331.77944444444444</v>
          </cell>
          <cell r="BM125">
            <v>309.11249999992759</v>
          </cell>
          <cell r="BN125">
            <v>279.91944444444448</v>
          </cell>
          <cell r="BO125">
            <v>11.215555555555556</v>
          </cell>
          <cell r="BP125">
            <v>10.246388888888889</v>
          </cell>
          <cell r="BQ125">
            <v>3.0277777777777778E-2</v>
          </cell>
          <cell r="BR125">
            <v>8.1388888888888886E-2</v>
          </cell>
          <cell r="BS125">
            <v>11.32305555562851</v>
          </cell>
          <cell r="BT125">
            <v>7.9061111111111106</v>
          </cell>
          <cell r="BU125">
            <v>29.612777777769498</v>
          </cell>
          <cell r="BV125">
            <v>33.626111111111108</v>
          </cell>
          <cell r="BW125">
            <v>54.901944444255591</v>
          </cell>
          <cell r="BX125">
            <v>24.473055555555554</v>
          </cell>
          <cell r="BY125">
            <v>30.428888888700037</v>
          </cell>
          <cell r="BZ125">
            <v>33.310277777777777</v>
          </cell>
          <cell r="CA125">
            <v>94.350833333400601</v>
          </cell>
          <cell r="CB125">
            <v>0</v>
          </cell>
          <cell r="CC125">
            <v>0</v>
          </cell>
          <cell r="CD125">
            <v>102.95055555569785</v>
          </cell>
          <cell r="CE125">
            <v>92.566388888888881</v>
          </cell>
          <cell r="CF125">
            <v>96.794166666808948</v>
          </cell>
          <cell r="CG125">
            <v>88.12166666666667</v>
          </cell>
          <cell r="CH125">
            <v>0.30361111111111111</v>
          </cell>
          <cell r="CI125">
            <v>4.4722222222222219E-2</v>
          </cell>
          <cell r="CJ125">
            <v>0.32</v>
          </cell>
          <cell r="CK125">
            <v>0.16444444444444445</v>
          </cell>
          <cell r="CL125">
            <v>5.5327777777777776</v>
          </cell>
          <cell r="CM125">
            <v>4.2355555555555551</v>
          </cell>
          <cell r="CN125">
            <v>0</v>
          </cell>
          <cell r="CO125">
            <v>613.49750000001302</v>
          </cell>
          <cell r="CP125">
            <v>230.45277777776434</v>
          </cell>
          <cell r="CQ125">
            <v>0</v>
          </cell>
          <cell r="CR125">
            <v>18.201666666666668</v>
          </cell>
          <cell r="CS125">
            <v>9.0466666666666669</v>
          </cell>
          <cell r="CT125">
            <v>0</v>
          </cell>
          <cell r="CU125">
            <v>32.664444444444442</v>
          </cell>
          <cell r="CV125">
            <v>15.868055555555555</v>
          </cell>
          <cell r="CW125">
            <v>0</v>
          </cell>
          <cell r="CX125">
            <v>34.564166666666665</v>
          </cell>
          <cell r="CY125">
            <v>1.4666666666666668</v>
          </cell>
          <cell r="CZ125">
            <v>2.2499999999999999E-2</v>
          </cell>
          <cell r="DA125">
            <v>1.0805555555555555</v>
          </cell>
          <cell r="DB125">
            <v>0</v>
          </cell>
          <cell r="DC125">
            <v>5.020833333333333</v>
          </cell>
          <cell r="DD125">
            <v>0</v>
          </cell>
          <cell r="DE125">
            <v>0</v>
          </cell>
          <cell r="DF125">
            <v>0.21805555555555556</v>
          </cell>
          <cell r="DG125">
            <v>0</v>
          </cell>
          <cell r="DH125">
            <v>0</v>
          </cell>
          <cell r="DI125">
            <v>24.041944444444447</v>
          </cell>
          <cell r="DJ125">
            <v>3.5425</v>
          </cell>
          <cell r="DK125">
            <v>0</v>
          </cell>
          <cell r="DL125">
            <v>9.4241666666666664</v>
          </cell>
          <cell r="DM125">
            <v>0</v>
          </cell>
          <cell r="DN125">
            <v>79.381388888888893</v>
          </cell>
          <cell r="DO125">
            <v>385.61499999998659</v>
          </cell>
          <cell r="DP125">
            <v>999.11249999999961</v>
          </cell>
          <cell r="DQ125">
            <v>43.990540833321639</v>
          </cell>
          <cell r="DR125">
            <v>4.299999999999999E-2</v>
          </cell>
          <cell r="DS125">
            <v>1067.0263741663832</v>
          </cell>
          <cell r="DT125">
            <v>30.08666666666667</v>
          </cell>
          <cell r="DU125">
            <v>23.923333333061976</v>
          </cell>
          <cell r="DV125">
            <v>22.25</v>
          </cell>
          <cell r="DW125">
            <v>2.0852343052328828E-2</v>
          </cell>
          <cell r="DX125">
            <v>954.2348300000001</v>
          </cell>
          <cell r="DY125">
            <v>167.73333333333338</v>
          </cell>
          <cell r="DZ125">
            <v>3019.2000000000007</v>
          </cell>
          <cell r="EA125">
            <v>0.36139219173588766</v>
          </cell>
          <cell r="EB125">
            <v>45.646000000000001</v>
          </cell>
          <cell r="EC125">
            <v>51320.357024293982</v>
          </cell>
          <cell r="ED125">
            <v>603.59024138748111</v>
          </cell>
          <cell r="EE125">
            <v>109</v>
          </cell>
          <cell r="EF125">
            <v>13.168807339300169</v>
          </cell>
          <cell r="EG125">
            <v>8.6219444443903761</v>
          </cell>
          <cell r="EH125">
            <v>12.874126099504039</v>
          </cell>
          <cell r="EI125">
            <v>14.443019121310117</v>
          </cell>
          <cell r="EJ125">
            <v>3.2936870997255263</v>
          </cell>
          <cell r="EK125">
            <v>9.375</v>
          </cell>
          <cell r="EL125">
            <v>16.989657596144191</v>
          </cell>
          <cell r="EM125">
            <v>33.027522935779814</v>
          </cell>
          <cell r="EN125">
            <v>344.6949439420423</v>
          </cell>
          <cell r="EO125">
            <v>178.53779337002911</v>
          </cell>
          <cell r="EP125">
            <v>1112.0071103745072</v>
          </cell>
          <cell r="EQ125">
            <v>535.98115381009052</v>
          </cell>
          <cell r="ER125">
            <v>-902.83990517587563</v>
          </cell>
          <cell r="ES125">
            <v>-126.93013332639664</v>
          </cell>
          <cell r="ET125">
            <v>-5.97976111315216E-2</v>
          </cell>
          <cell r="EU125">
            <v>-23.09610102582679</v>
          </cell>
          <cell r="EV125">
            <v>7.5616666666666665</v>
          </cell>
          <cell r="EW125">
            <v>0</v>
          </cell>
        </row>
        <row r="126">
          <cell r="A126">
            <v>42254</v>
          </cell>
          <cell r="B126">
            <v>11</v>
          </cell>
          <cell r="C126" t="str">
            <v>Mon</v>
          </cell>
          <cell r="D126">
            <v>128633</v>
          </cell>
          <cell r="E126">
            <v>3066</v>
          </cell>
          <cell r="F126">
            <v>5250</v>
          </cell>
          <cell r="G126">
            <v>5025</v>
          </cell>
          <cell r="H126">
            <v>3690</v>
          </cell>
          <cell r="I126">
            <v>15646</v>
          </cell>
          <cell r="J126">
            <v>1756</v>
          </cell>
          <cell r="K126">
            <v>163066</v>
          </cell>
          <cell r="L126">
            <v>124</v>
          </cell>
          <cell r="M126">
            <v>163190</v>
          </cell>
          <cell r="N126">
            <v>1579</v>
          </cell>
          <cell r="O126">
            <v>3368</v>
          </cell>
          <cell r="P126">
            <v>222686</v>
          </cell>
          <cell r="Q126">
            <v>2157</v>
          </cell>
          <cell r="R126">
            <v>81</v>
          </cell>
          <cell r="S126">
            <v>151</v>
          </cell>
          <cell r="T126">
            <v>8</v>
          </cell>
          <cell r="U126">
            <v>2112</v>
          </cell>
          <cell r="V126">
            <v>11153</v>
          </cell>
          <cell r="W126">
            <v>2238</v>
          </cell>
          <cell r="X126">
            <v>2667</v>
          </cell>
          <cell r="Y126">
            <v>9</v>
          </cell>
          <cell r="Z126">
            <v>42</v>
          </cell>
          <cell r="AA126">
            <v>293</v>
          </cell>
          <cell r="AB126">
            <v>3011</v>
          </cell>
          <cell r="AC126">
            <v>72</v>
          </cell>
          <cell r="AD126">
            <v>2471</v>
          </cell>
          <cell r="AE126">
            <v>187</v>
          </cell>
          <cell r="AF126">
            <v>0</v>
          </cell>
          <cell r="AG126">
            <v>0</v>
          </cell>
          <cell r="AH126">
            <v>0.92784828841719436</v>
          </cell>
          <cell r="AI126">
            <v>0.89906852867586373</v>
          </cell>
          <cell r="AJ126">
            <v>0.99031680423877444</v>
          </cell>
          <cell r="AK126">
            <v>179.71854577716371</v>
          </cell>
          <cell r="AL126">
            <v>157.23972875947348</v>
          </cell>
          <cell r="AM126">
            <v>0.10671752541915544</v>
          </cell>
          <cell r="AN126">
            <v>16.779895347058545</v>
          </cell>
          <cell r="AO126">
            <v>39.96993551960125</v>
          </cell>
          <cell r="AP126">
            <v>21.218850705166151</v>
          </cell>
          <cell r="AQ126">
            <v>13.326033632605245</v>
          </cell>
          <cell r="AR126">
            <v>72.862377122430743</v>
          </cell>
          <cell r="AS126">
            <v>13.614885487549836</v>
          </cell>
          <cell r="AT126">
            <v>71.597067269465953</v>
          </cell>
          <cell r="AU126">
            <v>209.14053022810691</v>
          </cell>
          <cell r="AV126">
            <v>0.34233951301249904</v>
          </cell>
          <cell r="AW126">
            <v>0.67324247417901673</v>
          </cell>
          <cell r="AX126">
            <v>46.214944115490667</v>
          </cell>
          <cell r="BF126">
            <v>211.87</v>
          </cell>
          <cell r="BG126">
            <v>513.60027777730147</v>
          </cell>
          <cell r="BH126">
            <v>1605.2550000011952</v>
          </cell>
          <cell r="BI126">
            <v>59.217222222310696</v>
          </cell>
          <cell r="BJ126">
            <v>2389.9425000008077</v>
          </cell>
          <cell r="BK126">
            <v>779.69583333343371</v>
          </cell>
          <cell r="BL126">
            <v>723.43944444444446</v>
          </cell>
          <cell r="BM126">
            <v>715.74694444442252</v>
          </cell>
          <cell r="BN126">
            <v>659.92583333333346</v>
          </cell>
          <cell r="BO126">
            <v>19.498888888888889</v>
          </cell>
          <cell r="BP126">
            <v>16.627777777777776</v>
          </cell>
          <cell r="BQ126">
            <v>18.839444444444446</v>
          </cell>
          <cell r="BR126">
            <v>17.576388888888889</v>
          </cell>
          <cell r="BS126">
            <v>7.7125000001223656</v>
          </cell>
          <cell r="BT126">
            <v>6.3522222222222222</v>
          </cell>
          <cell r="BU126">
            <v>17.898055555555555</v>
          </cell>
          <cell r="BV126">
            <v>22.957222222222221</v>
          </cell>
          <cell r="BW126">
            <v>200.71638888918329</v>
          </cell>
          <cell r="BX126">
            <v>84.263333333333335</v>
          </cell>
          <cell r="BY126">
            <v>116.45305555584997</v>
          </cell>
          <cell r="BZ126">
            <v>129.01055555555556</v>
          </cell>
          <cell r="CA126">
            <v>167.94194444506067</v>
          </cell>
          <cell r="CB126">
            <v>0</v>
          </cell>
          <cell r="CC126">
            <v>0</v>
          </cell>
          <cell r="CD126">
            <v>221.15500000006728</v>
          </cell>
          <cell r="CE126">
            <v>174.52222222222221</v>
          </cell>
          <cell r="CF126">
            <v>200.4458333334006</v>
          </cell>
          <cell r="CG126">
            <v>158.92027777777778</v>
          </cell>
          <cell r="CH126">
            <v>0.39611111111111114</v>
          </cell>
          <cell r="CI126">
            <v>0.2986111111111111</v>
          </cell>
          <cell r="CJ126">
            <v>1.8888888888888888</v>
          </cell>
          <cell r="CK126">
            <v>1.0494444444444444</v>
          </cell>
          <cell r="CL126">
            <v>18.424166666666665</v>
          </cell>
          <cell r="CM126">
            <v>14.253888888888889</v>
          </cell>
          <cell r="CN126">
            <v>0</v>
          </cell>
          <cell r="CO126">
            <v>1369.5091666677449</v>
          </cell>
          <cell r="CP126">
            <v>376.45194444444002</v>
          </cell>
          <cell r="CQ126">
            <v>12.274166666666666</v>
          </cell>
          <cell r="CR126">
            <v>46.212222222235937</v>
          </cell>
          <cell r="CS126">
            <v>33.319722222222225</v>
          </cell>
          <cell r="CT126">
            <v>0</v>
          </cell>
          <cell r="CU126">
            <v>47.192777777777778</v>
          </cell>
          <cell r="CV126">
            <v>67.103055555555557</v>
          </cell>
          <cell r="CW126">
            <v>37.56805555555556</v>
          </cell>
          <cell r="CX126">
            <v>85.544999999999987</v>
          </cell>
          <cell r="CY126">
            <v>14.33111111111111</v>
          </cell>
          <cell r="CZ126">
            <v>2.8744444444444444</v>
          </cell>
          <cell r="DA126">
            <v>8.8249999999999993</v>
          </cell>
          <cell r="DB126">
            <v>2.2697222222222222</v>
          </cell>
          <cell r="DC126">
            <v>1.9113888888888888</v>
          </cell>
          <cell r="DD126">
            <v>8.1647222222222222</v>
          </cell>
          <cell r="DE126">
            <v>12.114444444444445</v>
          </cell>
          <cell r="DF126">
            <v>0</v>
          </cell>
          <cell r="DG126">
            <v>0</v>
          </cell>
          <cell r="DH126">
            <v>30.053888888888888</v>
          </cell>
          <cell r="DI126">
            <v>39.12777777777778</v>
          </cell>
          <cell r="DJ126">
            <v>12.412777777777778</v>
          </cell>
          <cell r="DK126">
            <v>14.70888888888889</v>
          </cell>
          <cell r="DL126">
            <v>10.025</v>
          </cell>
          <cell r="DM126">
            <v>0</v>
          </cell>
          <cell r="DN126">
            <v>242.3641666666667</v>
          </cell>
          <cell r="DO126">
            <v>862.48611111112041</v>
          </cell>
          <cell r="DP126">
            <v>2231.9952777788653</v>
          </cell>
          <cell r="DQ126">
            <v>97.934709722256216</v>
          </cell>
          <cell r="DR126">
            <v>4.3000000000000003E-2</v>
          </cell>
          <cell r="DS126">
            <v>2375.4860986119356</v>
          </cell>
          <cell r="DT126">
            <v>111.39222222222222</v>
          </cell>
          <cell r="DU126">
            <v>45.556111110814093</v>
          </cell>
          <cell r="DV126">
            <v>190.49</v>
          </cell>
          <cell r="DW126">
            <v>8.0189903073442009E-2</v>
          </cell>
          <cell r="DX126">
            <v>7993.3317899999993</v>
          </cell>
          <cell r="DY126">
            <v>15.933333333333332</v>
          </cell>
          <cell r="DZ126">
            <v>286.79999999999995</v>
          </cell>
          <cell r="EA126">
            <v>0.36307773453824699</v>
          </cell>
          <cell r="EB126">
            <v>44.010399999999997</v>
          </cell>
          <cell r="EC126">
            <v>109782.95729447555</v>
          </cell>
          <cell r="ED126">
            <v>2443.1726783369768</v>
          </cell>
          <cell r="EE126">
            <v>281</v>
          </cell>
          <cell r="EF126">
            <v>9.7272835112058562</v>
          </cell>
          <cell r="EG126">
            <v>19.236666667252365</v>
          </cell>
          <cell r="EH126">
            <v>9.7210188872451777</v>
          </cell>
          <cell r="EI126">
            <v>13.305340179179437</v>
          </cell>
          <cell r="EJ126">
            <v>22.720897615708274</v>
          </cell>
          <cell r="EK126">
            <v>22.235294117647058</v>
          </cell>
          <cell r="EL126">
            <v>15.903025917047358</v>
          </cell>
          <cell r="EM126">
            <v>278.67063784612662</v>
          </cell>
          <cell r="EN126">
            <v>651.53970825546503</v>
          </cell>
          <cell r="EO126">
            <v>206.16764701317649</v>
          </cell>
          <cell r="EP126">
            <v>-1036.7088624879052</v>
          </cell>
          <cell r="EQ126">
            <v>-1738.9169099225169</v>
          </cell>
          <cell r="ER126">
            <v>98.204867152266019</v>
          </cell>
          <cell r="ES126">
            <v>-190.34426703097887</v>
          </cell>
          <cell r="ET126">
            <v>-0.14803036467181074</v>
          </cell>
          <cell r="EU126">
            <v>-216.77802864548494</v>
          </cell>
          <cell r="EV126">
            <v>8.9130555555555553</v>
          </cell>
          <cell r="EW126">
            <v>1.4155555555555555</v>
          </cell>
        </row>
        <row r="127">
          <cell r="A127">
            <v>42255</v>
          </cell>
          <cell r="B127">
            <v>11</v>
          </cell>
          <cell r="C127" t="str">
            <v>Tue</v>
          </cell>
          <cell r="D127">
            <v>120859</v>
          </cell>
          <cell r="E127">
            <v>4000</v>
          </cell>
          <cell r="F127">
            <v>2971</v>
          </cell>
          <cell r="G127">
            <v>7133</v>
          </cell>
          <cell r="H127">
            <v>8599</v>
          </cell>
          <cell r="I127">
            <v>19783</v>
          </cell>
          <cell r="J127">
            <v>7427</v>
          </cell>
          <cell r="K127">
            <v>170772</v>
          </cell>
          <cell r="L127">
            <v>125</v>
          </cell>
          <cell r="M127">
            <v>170897</v>
          </cell>
          <cell r="N127">
            <v>2751</v>
          </cell>
          <cell r="O127">
            <v>3882</v>
          </cell>
          <cell r="P127">
            <v>202052</v>
          </cell>
          <cell r="Q127">
            <v>3005</v>
          </cell>
          <cell r="R127">
            <v>115</v>
          </cell>
          <cell r="S127">
            <v>118</v>
          </cell>
          <cell r="T127">
            <v>3</v>
          </cell>
          <cell r="U127">
            <v>2954</v>
          </cell>
          <cell r="V127">
            <v>13043</v>
          </cell>
          <cell r="W127">
            <v>3120</v>
          </cell>
          <cell r="X127">
            <v>2568</v>
          </cell>
          <cell r="Y127">
            <v>6</v>
          </cell>
          <cell r="Z127">
            <v>22</v>
          </cell>
          <cell r="AA127">
            <v>618</v>
          </cell>
          <cell r="AB127">
            <v>3214</v>
          </cell>
          <cell r="AC127">
            <v>79</v>
          </cell>
          <cell r="AD127">
            <v>3728</v>
          </cell>
          <cell r="AE127">
            <v>154</v>
          </cell>
          <cell r="AF127">
            <v>0</v>
          </cell>
          <cell r="AG127">
            <v>0</v>
          </cell>
          <cell r="AH127">
            <v>0.91678678214157949</v>
          </cell>
          <cell r="AI127">
            <v>0.9620870732629424</v>
          </cell>
          <cell r="AJ127">
            <v>0.98389080177078214</v>
          </cell>
          <cell r="AK127">
            <v>180.44679090669916</v>
          </cell>
          <cell r="AL127">
            <v>161.47480320298664</v>
          </cell>
          <cell r="AM127">
            <v>0.15933525402290774</v>
          </cell>
          <cell r="AN127">
            <v>14.407244446441478</v>
          </cell>
          <cell r="AO127">
            <v>39.70599516431308</v>
          </cell>
          <cell r="AP127">
            <v>21.714923670563579</v>
          </cell>
          <cell r="AQ127">
            <v>15.188538278989368</v>
          </cell>
          <cell r="AR127">
            <v>54.734615384615381</v>
          </cell>
          <cell r="AS127">
            <v>14.568787608982953</v>
          </cell>
          <cell r="AT127">
            <v>70.783672459014142</v>
          </cell>
          <cell r="AU127">
            <v>221.20168245641264</v>
          </cell>
          <cell r="AV127">
            <v>0.31999608535058016</v>
          </cell>
          <cell r="AW127">
            <v>0.67320006552620504</v>
          </cell>
          <cell r="AX127">
            <v>45.687030620895264</v>
          </cell>
          <cell r="BF127">
            <v>201.995</v>
          </cell>
          <cell r="BG127">
            <v>449.44638888839586</v>
          </cell>
          <cell r="BH127">
            <v>1865.081388888814</v>
          </cell>
          <cell r="BI127">
            <v>12.077777777864704</v>
          </cell>
          <cell r="BJ127">
            <v>2528.6005555550746</v>
          </cell>
          <cell r="BK127">
            <v>772.01944444364835</v>
          </cell>
          <cell r="BL127">
            <v>707.77722222222224</v>
          </cell>
          <cell r="BM127">
            <v>669.77638888846013</v>
          </cell>
          <cell r="BN127">
            <v>610.24750000000006</v>
          </cell>
          <cell r="BO127">
            <v>24.771666666604837</v>
          </cell>
          <cell r="BP127">
            <v>19.592222222222222</v>
          </cell>
          <cell r="BQ127">
            <v>11.330277777777777</v>
          </cell>
          <cell r="BR127">
            <v>11.113611111111112</v>
          </cell>
          <cell r="BS127">
            <v>8.2724999998051985</v>
          </cell>
          <cell r="BT127">
            <v>10.591666666666667</v>
          </cell>
          <cell r="BU127">
            <v>57.868611111000391</v>
          </cell>
          <cell r="BV127">
            <v>56.232222222222219</v>
          </cell>
          <cell r="BW127">
            <v>269.44777777813272</v>
          </cell>
          <cell r="BX127">
            <v>97.768611111126631</v>
          </cell>
          <cell r="BY127">
            <v>171.67916666700609</v>
          </cell>
          <cell r="BZ127">
            <v>190.23055555555558</v>
          </cell>
          <cell r="CA127">
            <v>205.4180555554818</v>
          </cell>
          <cell r="CB127">
            <v>0</v>
          </cell>
          <cell r="CC127">
            <v>0</v>
          </cell>
          <cell r="CD127">
            <v>220.60861111176357</v>
          </cell>
          <cell r="CE127">
            <v>187.18444444444444</v>
          </cell>
          <cell r="CF127">
            <v>179.93055555626904</v>
          </cell>
          <cell r="CG127">
            <v>157.54888888888891</v>
          </cell>
          <cell r="CH127">
            <v>0.42805555555555558</v>
          </cell>
          <cell r="CI127">
            <v>0.22722222222222221</v>
          </cell>
          <cell r="CJ127">
            <v>2.0258333333333334</v>
          </cell>
          <cell r="CK127">
            <v>1.1936111111111112</v>
          </cell>
          <cell r="CL127">
            <v>38.224166666605619</v>
          </cell>
          <cell r="CM127">
            <v>28.214722222222218</v>
          </cell>
          <cell r="CN127">
            <v>0</v>
          </cell>
          <cell r="CO127">
            <v>1467.4938888890265</v>
          </cell>
          <cell r="CP127">
            <v>381.3077777777778</v>
          </cell>
          <cell r="CQ127">
            <v>15.096111111111112</v>
          </cell>
          <cell r="CR127">
            <v>51.312777777777782</v>
          </cell>
          <cell r="CS127">
            <v>41.730000000000004</v>
          </cell>
          <cell r="CT127">
            <v>0</v>
          </cell>
          <cell r="CU127">
            <v>56.362777777777779</v>
          </cell>
          <cell r="CV127">
            <v>74.581666666666663</v>
          </cell>
          <cell r="CW127">
            <v>43.18944444444444</v>
          </cell>
          <cell r="CX127">
            <v>91.661111111111111</v>
          </cell>
          <cell r="CY127">
            <v>17.957777777777778</v>
          </cell>
          <cell r="CZ127">
            <v>7.1041666667649732</v>
          </cell>
          <cell r="DA127">
            <v>4.1316666666666668</v>
          </cell>
          <cell r="DB127">
            <v>1.6388888888888888</v>
          </cell>
          <cell r="DC127">
            <v>8.6936111111111103</v>
          </cell>
          <cell r="DD127">
            <v>0.69861111111111107</v>
          </cell>
          <cell r="DE127">
            <v>12.813333333333333</v>
          </cell>
          <cell r="DF127">
            <v>0</v>
          </cell>
          <cell r="DG127">
            <v>0</v>
          </cell>
          <cell r="DH127">
            <v>29.073055555555555</v>
          </cell>
          <cell r="DI127">
            <v>42.490555555360494</v>
          </cell>
          <cell r="DJ127">
            <v>13.371666666597594</v>
          </cell>
          <cell r="DK127">
            <v>7.0066666666666668</v>
          </cell>
          <cell r="DL127">
            <v>10.005833333333333</v>
          </cell>
          <cell r="DM127">
            <v>0</v>
          </cell>
          <cell r="DN127">
            <v>246.6469444442786</v>
          </cell>
          <cell r="DO127">
            <v>910.22749999983421</v>
          </cell>
          <cell r="DP127">
            <v>2377.7213888888609</v>
          </cell>
          <cell r="DQ127">
            <v>103.74138194442973</v>
          </cell>
          <cell r="DR127">
            <v>4.299999999999999E-2</v>
          </cell>
          <cell r="DS127">
            <v>2516.3316597218659</v>
          </cell>
          <cell r="DT127">
            <v>119.69111111111111</v>
          </cell>
          <cell r="DU127">
            <v>34.868888888575334</v>
          </cell>
          <cell r="DV127">
            <v>198.33999999999997</v>
          </cell>
          <cell r="DW127">
            <v>7.8821088322642979E-2</v>
          </cell>
          <cell r="DX127">
            <v>8211.5682799999995</v>
          </cell>
          <cell r="DY127">
            <v>2.4499999999999966</v>
          </cell>
          <cell r="DZ127">
            <v>44.099999999999937</v>
          </cell>
          <cell r="EA127">
            <v>0.36172795286470427</v>
          </cell>
          <cell r="EB127">
            <v>43.955799999999996</v>
          </cell>
          <cell r="EC127">
            <v>114963.7215900411</v>
          </cell>
          <cell r="ED127">
            <v>505.58671889243851</v>
          </cell>
          <cell r="EE127">
            <v>291</v>
          </cell>
          <cell r="EF127">
            <v>7.1894616265103783</v>
          </cell>
          <cell r="EG127">
            <v>12.540277777641183</v>
          </cell>
          <cell r="EH127">
            <v>12.2804297265708</v>
          </cell>
          <cell r="EI127">
            <v>14.272172906157223</v>
          </cell>
          <cell r="EJ127">
            <v>14.016872160934458</v>
          </cell>
          <cell r="EK127">
            <v>10.859728506787331</v>
          </cell>
          <cell r="EL127">
            <v>16.167782162270473</v>
          </cell>
          <cell r="EM127">
            <v>262.2177547868298</v>
          </cell>
          <cell r="EN127">
            <v>862.25445756034674</v>
          </cell>
          <cell r="EO127">
            <v>148.59523729549809</v>
          </cell>
          <cell r="EP127">
            <v>-3026.979018641634</v>
          </cell>
          <cell r="EQ127">
            <v>-14.22131867320644</v>
          </cell>
          <cell r="ER127">
            <v>-1040.7523886473186</v>
          </cell>
          <cell r="ES127">
            <v>-655.95756007109162</v>
          </cell>
          <cell r="ET127">
            <v>-0.13298197674530365</v>
          </cell>
          <cell r="EU127">
            <v>-199.21643792403188</v>
          </cell>
          <cell r="EV127">
            <v>20.732222222078903</v>
          </cell>
          <cell r="EW127">
            <v>7.6380555555555558</v>
          </cell>
        </row>
        <row r="128">
          <cell r="A128">
            <v>42256</v>
          </cell>
          <cell r="B128">
            <v>11</v>
          </cell>
          <cell r="C128" t="str">
            <v>Wed</v>
          </cell>
          <cell r="D128">
            <v>112705</v>
          </cell>
          <cell r="E128">
            <v>3477</v>
          </cell>
          <cell r="F128">
            <v>2874</v>
          </cell>
          <cell r="G128">
            <v>6470</v>
          </cell>
          <cell r="H128">
            <v>6211</v>
          </cell>
          <cell r="I128">
            <v>10212</v>
          </cell>
          <cell r="J128">
            <v>1218</v>
          </cell>
          <cell r="K128">
            <v>143167</v>
          </cell>
          <cell r="L128">
            <v>0</v>
          </cell>
          <cell r="M128">
            <v>143167</v>
          </cell>
          <cell r="N128">
            <v>1452</v>
          </cell>
          <cell r="O128">
            <v>3484</v>
          </cell>
          <cell r="P128">
            <v>199338</v>
          </cell>
          <cell r="Q128">
            <v>2318</v>
          </cell>
          <cell r="R128">
            <v>78</v>
          </cell>
          <cell r="S128">
            <v>125</v>
          </cell>
          <cell r="T128">
            <v>13</v>
          </cell>
          <cell r="U128">
            <v>2308</v>
          </cell>
          <cell r="V128">
            <v>13123</v>
          </cell>
          <cell r="W128">
            <v>2396</v>
          </cell>
          <cell r="X128">
            <v>2691</v>
          </cell>
          <cell r="Y128">
            <v>18</v>
          </cell>
          <cell r="Z128">
            <v>37</v>
          </cell>
          <cell r="AA128">
            <v>222</v>
          </cell>
          <cell r="AB128">
            <v>2968</v>
          </cell>
          <cell r="AC128">
            <v>76</v>
          </cell>
          <cell r="AD128">
            <v>3091</v>
          </cell>
          <cell r="AE128">
            <v>157</v>
          </cell>
          <cell r="AF128">
            <v>0</v>
          </cell>
          <cell r="AG128">
            <v>0</v>
          </cell>
          <cell r="AH128">
            <v>0.85659551961322289</v>
          </cell>
          <cell r="AI128">
            <v>0.91435809921939637</v>
          </cell>
          <cell r="AJ128">
            <v>0.98985799800233298</v>
          </cell>
          <cell r="AK128">
            <v>163.62455130459901</v>
          </cell>
          <cell r="AL128">
            <v>166.27744789288661</v>
          </cell>
          <cell r="AM128">
            <v>7.983683390725517E-2</v>
          </cell>
          <cell r="AN128">
            <v>13.503541578953719</v>
          </cell>
          <cell r="AO128">
            <v>31.623295908678784</v>
          </cell>
          <cell r="AP128">
            <v>20.90852379910601</v>
          </cell>
          <cell r="AQ128">
            <v>13.75882497443043</v>
          </cell>
          <cell r="AR128">
            <v>59.752504173622704</v>
          </cell>
          <cell r="AS128">
            <v>13.389708591407221</v>
          </cell>
          <cell r="AT128">
            <v>60.351046960598651</v>
          </cell>
          <cell r="AU128">
            <v>184.68845273431836</v>
          </cell>
          <cell r="AV128">
            <v>0.32677217263504837</v>
          </cell>
          <cell r="AW128">
            <v>0.75342229687523044</v>
          </cell>
          <cell r="AX128">
            <v>43.62237366093629</v>
          </cell>
          <cell r="BF128">
            <v>223.995</v>
          </cell>
          <cell r="BG128">
            <v>397.60555555550121</v>
          </cell>
          <cell r="BH128">
            <v>1813.1927777774463</v>
          </cell>
          <cell r="BI128">
            <v>46.41916666678852</v>
          </cell>
          <cell r="BJ128">
            <v>2481.2124999997359</v>
          </cell>
          <cell r="BK128">
            <v>775.18111111121493</v>
          </cell>
          <cell r="BL128">
            <v>664.01666666666665</v>
          </cell>
          <cell r="BM128">
            <v>688.80250000008516</v>
          </cell>
          <cell r="BN128">
            <v>583.45944444444444</v>
          </cell>
          <cell r="BO128">
            <v>20.910833333452594</v>
          </cell>
          <cell r="BP128">
            <v>17.915000000000003</v>
          </cell>
          <cell r="BQ128">
            <v>12.305</v>
          </cell>
          <cell r="BR128">
            <v>11.553055555555556</v>
          </cell>
          <cell r="BS128">
            <v>7.4155555554549206</v>
          </cell>
          <cell r="BT128">
            <v>12.247777777777777</v>
          </cell>
          <cell r="BU128">
            <v>45.74722222222222</v>
          </cell>
          <cell r="BV128">
            <v>38.841388888888886</v>
          </cell>
          <cell r="BW128">
            <v>258.00638888912482</v>
          </cell>
          <cell r="BX128">
            <v>110.17194444440693</v>
          </cell>
          <cell r="BY128">
            <v>147.83444444471792</v>
          </cell>
          <cell r="BZ128">
            <v>155.26055555555556</v>
          </cell>
          <cell r="CA128">
            <v>174.1427777773724</v>
          </cell>
          <cell r="CB128">
            <v>0</v>
          </cell>
          <cell r="CC128">
            <v>0</v>
          </cell>
          <cell r="CD128">
            <v>221.66277777730721</v>
          </cell>
          <cell r="CE128">
            <v>182.59222222222226</v>
          </cell>
          <cell r="CF128">
            <v>205.95388888824783</v>
          </cell>
          <cell r="CG128">
            <v>171.39805555555557</v>
          </cell>
          <cell r="CH128">
            <v>0.88722222222222225</v>
          </cell>
          <cell r="CI128">
            <v>0.73833333333333329</v>
          </cell>
          <cell r="CJ128">
            <v>0.58527777777777779</v>
          </cell>
          <cell r="CK128">
            <v>0.51416666666666666</v>
          </cell>
          <cell r="CL128">
            <v>14.236388889059373</v>
          </cell>
          <cell r="CM128">
            <v>9.9416666666666664</v>
          </cell>
          <cell r="CN128">
            <v>0</v>
          </cell>
          <cell r="CO128">
            <v>1428.9930555550193</v>
          </cell>
          <cell r="CP128">
            <v>390.26916666639192</v>
          </cell>
          <cell r="CQ128">
            <v>9.2652777777777775</v>
          </cell>
          <cell r="CR128">
            <v>43.270555555555561</v>
          </cell>
          <cell r="CS128">
            <v>51.180833333333339</v>
          </cell>
          <cell r="CT128">
            <v>0</v>
          </cell>
          <cell r="CU128">
            <v>55.742777777777775</v>
          </cell>
          <cell r="CV128">
            <v>87.691944444343548</v>
          </cell>
          <cell r="CW128">
            <v>31.303888888888888</v>
          </cell>
          <cell r="CX128">
            <v>88.828888888888883</v>
          </cell>
          <cell r="CY128">
            <v>5.8666666666666671</v>
          </cell>
          <cell r="CZ128">
            <v>5.0269444444170217</v>
          </cell>
          <cell r="DA128">
            <v>3.6441666666666666</v>
          </cell>
          <cell r="DB128">
            <v>11.588888888888889</v>
          </cell>
          <cell r="DC128">
            <v>3.8105555555555557</v>
          </cell>
          <cell r="DD128">
            <v>9.1925000000000008</v>
          </cell>
          <cell r="DE128">
            <v>18.396111111173457</v>
          </cell>
          <cell r="DF128">
            <v>0.15416666666666667</v>
          </cell>
          <cell r="DG128">
            <v>0</v>
          </cell>
          <cell r="DH128">
            <v>29.921388888888888</v>
          </cell>
          <cell r="DI128">
            <v>36.770277777914373</v>
          </cell>
          <cell r="DJ128">
            <v>6.1388888888888893</v>
          </cell>
          <cell r="DK128">
            <v>9.3711111111111123</v>
          </cell>
          <cell r="DL128">
            <v>10.004444444444445</v>
          </cell>
          <cell r="DM128">
            <v>0</v>
          </cell>
          <cell r="DN128">
            <v>238.7150000001715</v>
          </cell>
          <cell r="DO128">
            <v>907.43944444424051</v>
          </cell>
          <cell r="DP128">
            <v>2336.4324999992596</v>
          </cell>
          <cell r="DQ128">
            <v>100.46659749996816</v>
          </cell>
          <cell r="DR128">
            <v>4.2350991106135778E-2</v>
          </cell>
          <cell r="DS128">
            <v>2472.7038197219676</v>
          </cell>
          <cell r="DT128">
            <v>115.52</v>
          </cell>
          <cell r="DU128">
            <v>35.804722222740125</v>
          </cell>
          <cell r="DV128">
            <v>168.43</v>
          </cell>
          <cell r="DW128">
            <v>6.8115719584619872E-2</v>
          </cell>
          <cell r="DX128">
            <v>6823.5108400000008</v>
          </cell>
          <cell r="DY128">
            <v>0.20000000000000195</v>
          </cell>
          <cell r="DZ128">
            <v>3.6000000000000352</v>
          </cell>
          <cell r="EA128">
            <v>0.36698266780138417</v>
          </cell>
          <cell r="EB128">
            <v>42.712600000000002</v>
          </cell>
          <cell r="EC128">
            <v>107865.20997673612</v>
          </cell>
          <cell r="ED128">
            <v>1877.5521477825885</v>
          </cell>
          <cell r="EE128">
            <v>278</v>
          </cell>
          <cell r="EF128">
            <v>7.7276378898000262</v>
          </cell>
          <cell r="EG128">
            <v>11.007222221914885</v>
          </cell>
          <cell r="EH128">
            <v>14.263362439201059</v>
          </cell>
          <cell r="EI128">
            <v>13.066031501158774</v>
          </cell>
          <cell r="EJ128">
            <v>20.288040075140888</v>
          </cell>
          <cell r="EK128">
            <v>63.217845277645942</v>
          </cell>
          <cell r="EL128">
            <v>15.593842071187476</v>
          </cell>
          <cell r="EM128">
            <v>233.56359203575784</v>
          </cell>
          <cell r="EN128">
            <v>872.4902607250558</v>
          </cell>
          <cell r="EO128">
            <v>135.76780618131033</v>
          </cell>
          <cell r="EP128">
            <v>3244.3129361993088</v>
          </cell>
          <cell r="EQ128">
            <v>811.52328431220235</v>
          </cell>
          <cell r="ER128">
            <v>82.001117504492939</v>
          </cell>
          <cell r="ES128">
            <v>262.35335630424493</v>
          </cell>
          <cell r="ET128">
            <v>-9.6443388676559438E-2</v>
          </cell>
          <cell r="EU128">
            <v>-29.478904328056572</v>
          </cell>
          <cell r="EV128">
            <v>17.384722222225069</v>
          </cell>
          <cell r="EW128">
            <v>2.881388888888889</v>
          </cell>
        </row>
        <row r="129">
          <cell r="A129">
            <v>42257</v>
          </cell>
          <cell r="B129">
            <v>11</v>
          </cell>
          <cell r="C129" t="str">
            <v>Thu</v>
          </cell>
          <cell r="D129">
            <v>148292</v>
          </cell>
          <cell r="E129">
            <v>2988</v>
          </cell>
          <cell r="F129">
            <v>5113</v>
          </cell>
          <cell r="G129">
            <v>9863</v>
          </cell>
          <cell r="H129">
            <v>10877</v>
          </cell>
          <cell r="I129">
            <v>12690</v>
          </cell>
          <cell r="J129">
            <v>3056</v>
          </cell>
          <cell r="K129">
            <v>192879</v>
          </cell>
          <cell r="L129">
            <v>0</v>
          </cell>
          <cell r="M129">
            <v>192879</v>
          </cell>
          <cell r="N129">
            <v>2243</v>
          </cell>
          <cell r="O129">
            <v>3793</v>
          </cell>
          <cell r="P129">
            <v>213335</v>
          </cell>
          <cell r="Q129">
            <v>2985</v>
          </cell>
          <cell r="R129">
            <v>60</v>
          </cell>
          <cell r="S129">
            <v>136</v>
          </cell>
          <cell r="T129">
            <v>16</v>
          </cell>
          <cell r="U129">
            <v>2834</v>
          </cell>
          <cell r="V129">
            <v>19365</v>
          </cell>
          <cell r="W129">
            <v>3045</v>
          </cell>
          <cell r="X129">
            <v>3415</v>
          </cell>
          <cell r="Y129">
            <v>12</v>
          </cell>
          <cell r="Z129">
            <v>19</v>
          </cell>
          <cell r="AA129">
            <v>316</v>
          </cell>
          <cell r="AB129">
            <v>3762</v>
          </cell>
          <cell r="AC129">
            <v>154</v>
          </cell>
          <cell r="AD129">
            <v>3662</v>
          </cell>
          <cell r="AE129">
            <v>237</v>
          </cell>
          <cell r="AF129">
            <v>0</v>
          </cell>
          <cell r="AG129">
            <v>0</v>
          </cell>
          <cell r="AH129">
            <v>0.88867073613527647</v>
          </cell>
          <cell r="AI129">
            <v>0.93169058989173981</v>
          </cell>
          <cell r="AJ129">
            <v>0.98837094758890287</v>
          </cell>
          <cell r="AK129">
            <v>171.92815779809951</v>
          </cell>
          <cell r="AL129">
            <v>152.61985499643043</v>
          </cell>
          <cell r="AM129">
            <v>8.1636673769565377E-2</v>
          </cell>
          <cell r="AN129">
            <v>12.800446967567101</v>
          </cell>
          <cell r="AO129">
            <v>32.599135770052989</v>
          </cell>
          <cell r="AP129">
            <v>20.348401077912737</v>
          </cell>
          <cell r="AQ129">
            <v>13.941208339887297</v>
          </cell>
          <cell r="AR129">
            <v>63.342857142857142</v>
          </cell>
          <cell r="AS129">
            <v>14.182965193979761</v>
          </cell>
          <cell r="AT129">
            <v>71.021410616502749</v>
          </cell>
          <cell r="AU129">
            <v>197.4076970774822</v>
          </cell>
          <cell r="AV129">
            <v>0.35977022004682507</v>
          </cell>
          <cell r="AW129">
            <v>0.63657631588136498</v>
          </cell>
          <cell r="AX129">
            <v>43.376131006572763</v>
          </cell>
          <cell r="BF129">
            <v>192.495</v>
          </cell>
          <cell r="BG129">
            <v>451.57333333302859</v>
          </cell>
          <cell r="BH129">
            <v>2165.3366666650031</v>
          </cell>
          <cell r="BI129">
            <v>39.890833333349633</v>
          </cell>
          <cell r="BJ129">
            <v>2849.2958333313809</v>
          </cell>
          <cell r="BK129">
            <v>977.05916666610676</v>
          </cell>
          <cell r="BL129">
            <v>868.2838888888889</v>
          </cell>
          <cell r="BM129">
            <v>862.52305555523856</v>
          </cell>
          <cell r="BN129">
            <v>756.35277777777787</v>
          </cell>
          <cell r="BO129">
            <v>19.578055555549344</v>
          </cell>
          <cell r="BP129">
            <v>14.317222222222222</v>
          </cell>
          <cell r="BQ129">
            <v>17.730277777777779</v>
          </cell>
          <cell r="BR129">
            <v>16.052222222222223</v>
          </cell>
          <cell r="BS129">
            <v>10.773333333164143</v>
          </cell>
          <cell r="BT129">
            <v>17.656666666666666</v>
          </cell>
          <cell r="BU129">
            <v>66.454444444376918</v>
          </cell>
          <cell r="BV129">
            <v>63.905000000000001</v>
          </cell>
          <cell r="BW129">
            <v>296.31777777842012</v>
          </cell>
          <cell r="BX129">
            <v>116.35277777775993</v>
          </cell>
          <cell r="BY129">
            <v>179.96500000066021</v>
          </cell>
          <cell r="BZ129">
            <v>186.17750000000001</v>
          </cell>
          <cell r="CA129">
            <v>218.41722222082626</v>
          </cell>
          <cell r="CB129">
            <v>0</v>
          </cell>
          <cell r="CC129">
            <v>0</v>
          </cell>
          <cell r="CD129">
            <v>265.24777777758737</v>
          </cell>
          <cell r="CE129">
            <v>228.62305555555557</v>
          </cell>
          <cell r="CF129">
            <v>244.80361111119754</v>
          </cell>
          <cell r="CG129">
            <v>213.50527777777779</v>
          </cell>
          <cell r="CH129">
            <v>0.54500000000000004</v>
          </cell>
          <cell r="CI129">
            <v>0.44472222222222224</v>
          </cell>
          <cell r="CJ129">
            <v>1.1205555555172679</v>
          </cell>
          <cell r="CK129">
            <v>1.0447222222222221</v>
          </cell>
          <cell r="CL129">
            <v>18.778611110872585</v>
          </cell>
          <cell r="CM129">
            <v>13.628333333333334</v>
          </cell>
          <cell r="CN129">
            <v>0</v>
          </cell>
          <cell r="CO129">
            <v>1757.0419444429406</v>
          </cell>
          <cell r="CP129">
            <v>390.29444444443203</v>
          </cell>
          <cell r="CQ129">
            <v>9.5783333333333331</v>
          </cell>
          <cell r="CR129">
            <v>42.951388888888893</v>
          </cell>
          <cell r="CS129">
            <v>42.416666666666664</v>
          </cell>
          <cell r="CT129">
            <v>0</v>
          </cell>
          <cell r="CU129">
            <v>65.56805555555556</v>
          </cell>
          <cell r="CV129">
            <v>72.574444444444438</v>
          </cell>
          <cell r="CW129">
            <v>36.735277777777775</v>
          </cell>
          <cell r="CX129">
            <v>102.50472222222223</v>
          </cell>
          <cell r="CY129">
            <v>11.702777777777778</v>
          </cell>
          <cell r="CZ129">
            <v>6.5983333333522189</v>
          </cell>
          <cell r="DA129">
            <v>4.655555555555555</v>
          </cell>
          <cell r="DB129">
            <v>0</v>
          </cell>
          <cell r="DC129">
            <v>2.7844444444444445</v>
          </cell>
          <cell r="DD129">
            <v>9.5552777777777766</v>
          </cell>
          <cell r="DE129">
            <v>9.6950000000000003</v>
          </cell>
          <cell r="DF129">
            <v>0</v>
          </cell>
          <cell r="DG129">
            <v>0</v>
          </cell>
          <cell r="DH129">
            <v>31.4175</v>
          </cell>
          <cell r="DI129">
            <v>35.223333333333329</v>
          </cell>
          <cell r="DJ129">
            <v>19.184444444460226</v>
          </cell>
          <cell r="DK129">
            <v>20.5213888888863</v>
          </cell>
          <cell r="DL129">
            <v>0</v>
          </cell>
          <cell r="DM129">
            <v>0</v>
          </cell>
          <cell r="DN129">
            <v>253.84277777780989</v>
          </cell>
          <cell r="DO129">
            <v>913.96138888890857</v>
          </cell>
          <cell r="DP129">
            <v>2671.0033333318493</v>
          </cell>
          <cell r="DQ129">
            <v>114.8531433332695</v>
          </cell>
          <cell r="DR129">
            <v>4.229092982267732E-2</v>
          </cell>
          <cell r="DS129">
            <v>2830.6398099977309</v>
          </cell>
          <cell r="DT129">
            <v>139.54805555555555</v>
          </cell>
          <cell r="DU129">
            <v>44.783333332612052</v>
          </cell>
          <cell r="DV129">
            <v>178.93</v>
          </cell>
          <cell r="DW129">
            <v>6.3211857392814472E-2</v>
          </cell>
          <cell r="DX129">
            <v>7312.80483</v>
          </cell>
          <cell r="DY129">
            <v>39.016666666666673</v>
          </cell>
          <cell r="DZ129">
            <v>702.30000000000007</v>
          </cell>
          <cell r="EA129">
            <v>0.32288155690484732</v>
          </cell>
          <cell r="EB129">
            <v>43.061400000000006</v>
          </cell>
          <cell r="EC129">
            <v>122782.2032308818</v>
          </cell>
          <cell r="ED129">
            <v>1612.9028725006497</v>
          </cell>
          <cell r="EE129">
            <v>323</v>
          </cell>
          <cell r="EF129">
            <v>8.3188854487824244</v>
          </cell>
          <cell r="EG129">
            <v>18.173888887965067</v>
          </cell>
          <cell r="EH129">
            <v>13.040687189242353</v>
          </cell>
          <cell r="EI129">
            <v>13.9499576190843</v>
          </cell>
          <cell r="EJ129">
            <v>22.01834862385321</v>
          </cell>
          <cell r="EK129">
            <v>16.955875062552582</v>
          </cell>
          <cell r="EL129">
            <v>16.827655577628949</v>
          </cell>
          <cell r="EM129">
            <v>288.37675664666529</v>
          </cell>
          <cell r="EN129">
            <v>915.50123763813997</v>
          </cell>
          <cell r="EO129">
            <v>163.67603537945706</v>
          </cell>
          <cell r="EP129">
            <v>1770.8874322279962</v>
          </cell>
          <cell r="EQ129">
            <v>1303.7441648576914</v>
          </cell>
          <cell r="ER129">
            <v>20.501369424648701</v>
          </cell>
          <cell r="ES129">
            <v>-298.32339782262005</v>
          </cell>
          <cell r="ET129">
            <v>-0.28061740358911952</v>
          </cell>
          <cell r="EU129">
            <v>-336.76911726008552</v>
          </cell>
          <cell r="EV129">
            <v>24.224722222240331</v>
          </cell>
          <cell r="EW129">
            <v>3.4091666665688778</v>
          </cell>
        </row>
        <row r="130">
          <cell r="A130">
            <v>42258</v>
          </cell>
          <cell r="B130">
            <v>11</v>
          </cell>
          <cell r="C130" t="str">
            <v>Fri</v>
          </cell>
          <cell r="D130">
            <v>168930</v>
          </cell>
          <cell r="E130">
            <v>3471</v>
          </cell>
          <cell r="F130">
            <v>7396</v>
          </cell>
          <cell r="G130">
            <v>9536</v>
          </cell>
          <cell r="H130">
            <v>8441</v>
          </cell>
          <cell r="I130">
            <v>12252</v>
          </cell>
          <cell r="J130">
            <v>1075</v>
          </cell>
          <cell r="K130">
            <v>211101</v>
          </cell>
          <cell r="L130">
            <v>0</v>
          </cell>
          <cell r="M130">
            <v>211101</v>
          </cell>
          <cell r="N130">
            <v>2784</v>
          </cell>
          <cell r="O130">
            <v>3131</v>
          </cell>
          <cell r="P130">
            <v>162348</v>
          </cell>
          <cell r="Q130">
            <v>2933</v>
          </cell>
          <cell r="R130">
            <v>90</v>
          </cell>
          <cell r="S130">
            <v>218</v>
          </cell>
          <cell r="T130">
            <v>13</v>
          </cell>
          <cell r="U130">
            <v>2820</v>
          </cell>
          <cell r="V130">
            <v>17272</v>
          </cell>
          <cell r="W130">
            <v>3023</v>
          </cell>
          <cell r="X130">
            <v>3919</v>
          </cell>
          <cell r="Y130">
            <v>13</v>
          </cell>
          <cell r="Z130">
            <v>24</v>
          </cell>
          <cell r="AA130">
            <v>253</v>
          </cell>
          <cell r="AB130">
            <v>4209</v>
          </cell>
          <cell r="AC130">
            <v>64</v>
          </cell>
          <cell r="AD130">
            <v>2872</v>
          </cell>
          <cell r="AE130">
            <v>227</v>
          </cell>
          <cell r="AF130">
            <v>0</v>
          </cell>
          <cell r="AG130">
            <v>0</v>
          </cell>
          <cell r="AH130">
            <v>0.8693192006277779</v>
          </cell>
          <cell r="AI130">
            <v>0.89356311718706727</v>
          </cell>
          <cell r="AJ130">
            <v>0.98681199994315516</v>
          </cell>
          <cell r="AK130">
            <v>174.35615734556168</v>
          </cell>
          <cell r="AL130">
            <v>160.10147601476015</v>
          </cell>
          <cell r="AM130">
            <v>6.313091837556431E-2</v>
          </cell>
          <cell r="AN130">
            <v>13.112808825619981</v>
          </cell>
          <cell r="AO130">
            <v>31.662064567959842</v>
          </cell>
          <cell r="AP130">
            <v>20.530987509643815</v>
          </cell>
          <cell r="AQ130">
            <v>13.515094388784993</v>
          </cell>
          <cell r="AR130">
            <v>69.831624214356594</v>
          </cell>
          <cell r="AS130">
            <v>13.549712863113488</v>
          </cell>
          <cell r="AT130">
            <v>76.334146230435266</v>
          </cell>
          <cell r="AU130">
            <v>194.39297757538571</v>
          </cell>
          <cell r="AV130">
            <v>0.39267954626001261</v>
          </cell>
          <cell r="AW130">
            <v>0.81345813827119917</v>
          </cell>
          <cell r="AX130">
            <v>59.578044783158091</v>
          </cell>
          <cell r="BF130">
            <v>207.995</v>
          </cell>
          <cell r="BG130">
            <v>634.96444444580857</v>
          </cell>
          <cell r="BH130">
            <v>1981.1291666669304</v>
          </cell>
          <cell r="BI130">
            <v>77.080833333554764</v>
          </cell>
          <cell r="BJ130">
            <v>2901.1694444462937</v>
          </cell>
          <cell r="BK130">
            <v>1085.9497222225268</v>
          </cell>
          <cell r="BL130">
            <v>944.03694444444443</v>
          </cell>
          <cell r="BM130">
            <v>968.87888888943905</v>
          </cell>
          <cell r="BN130">
            <v>837.495</v>
          </cell>
          <cell r="BO130">
            <v>21.68</v>
          </cell>
          <cell r="BP130">
            <v>17.884999999999998</v>
          </cell>
          <cell r="BQ130">
            <v>26.268333333533569</v>
          </cell>
          <cell r="BR130">
            <v>22.53638888888889</v>
          </cell>
          <cell r="BS130">
            <v>15.684722221845036</v>
          </cell>
          <cell r="BT130">
            <v>17.175833333333333</v>
          </cell>
          <cell r="BU130">
            <v>53.437777777708966</v>
          </cell>
          <cell r="BV130">
            <v>48.944722222222225</v>
          </cell>
          <cell r="BW130">
            <v>238.77416666691659</v>
          </cell>
          <cell r="BX130">
            <v>98.888055555555553</v>
          </cell>
          <cell r="BY130">
            <v>139.88611111136103</v>
          </cell>
          <cell r="BZ130">
            <v>144.48694444444445</v>
          </cell>
          <cell r="CA130">
            <v>223.67583333406284</v>
          </cell>
          <cell r="CB130">
            <v>0</v>
          </cell>
          <cell r="CC130">
            <v>0</v>
          </cell>
          <cell r="CD130">
            <v>310.6338888891292</v>
          </cell>
          <cell r="CE130">
            <v>258.08111111111111</v>
          </cell>
          <cell r="CF130">
            <v>290.81166666685186</v>
          </cell>
          <cell r="CG130">
            <v>244.76499999999999</v>
          </cell>
          <cell r="CH130">
            <v>0.82305555556383403</v>
          </cell>
          <cell r="CI130">
            <v>0.47194444444444444</v>
          </cell>
          <cell r="CJ130">
            <v>1.9633333333333334</v>
          </cell>
          <cell r="CK130">
            <v>1.2877777777777779</v>
          </cell>
          <cell r="CL130">
            <v>17.035833333380157</v>
          </cell>
          <cell r="CM130">
            <v>11.55638888888889</v>
          </cell>
          <cell r="CN130">
            <v>0</v>
          </cell>
          <cell r="CO130">
            <v>1859.0336111126353</v>
          </cell>
          <cell r="CP130">
            <v>383.01805555556723</v>
          </cell>
          <cell r="CQ130">
            <v>3.2919444444444443</v>
          </cell>
          <cell r="CR130">
            <v>34.421388888888892</v>
          </cell>
          <cell r="CS130">
            <v>34.591388888888886</v>
          </cell>
          <cell r="CT130">
            <v>0</v>
          </cell>
          <cell r="CU130">
            <v>53.452222222222218</v>
          </cell>
          <cell r="CV130">
            <v>54.567500000000003</v>
          </cell>
          <cell r="CW130">
            <v>43.056111110972964</v>
          </cell>
          <cell r="CX130">
            <v>109.33166666666666</v>
          </cell>
          <cell r="CY130">
            <v>10.766666666666667</v>
          </cell>
          <cell r="CZ130">
            <v>2.5341666666839995</v>
          </cell>
          <cell r="DA130">
            <v>4.8891666666666671</v>
          </cell>
          <cell r="DB130">
            <v>0</v>
          </cell>
          <cell r="DC130">
            <v>2.1463888888086915</v>
          </cell>
          <cell r="DD130">
            <v>7.1861111111111109</v>
          </cell>
          <cell r="DE130">
            <v>16.427500000000002</v>
          </cell>
          <cell r="DF130">
            <v>3.8888888888888888E-3</v>
          </cell>
          <cell r="DG130">
            <v>1.3230555555555557</v>
          </cell>
          <cell r="DH130">
            <v>30.163888888888888</v>
          </cell>
          <cell r="DI130">
            <v>39.111111111111107</v>
          </cell>
          <cell r="DJ130">
            <v>9.9669444444444455</v>
          </cell>
          <cell r="DK130">
            <v>17.336666666666666</v>
          </cell>
          <cell r="DL130">
            <v>0</v>
          </cell>
          <cell r="DM130">
            <v>0</v>
          </cell>
          <cell r="DN130">
            <v>251.18722222215939</v>
          </cell>
          <cell r="DO130">
            <v>857.58583333314402</v>
          </cell>
          <cell r="DP130">
            <v>2716.6194444457792</v>
          </cell>
          <cell r="DQ130">
            <v>116.8146361111685</v>
          </cell>
          <cell r="DR130">
            <v>4.2240186047271304E-2</v>
          </cell>
          <cell r="DS130">
            <v>2882.3004694462861</v>
          </cell>
          <cell r="DT130">
            <v>143.66305555555553</v>
          </cell>
          <cell r="DU130">
            <v>48.866388889338396</v>
          </cell>
          <cell r="DV130">
            <v>151.88</v>
          </cell>
          <cell r="DW130">
            <v>5.2694020491617033E-2</v>
          </cell>
          <cell r="DX130">
            <v>8710.9940999999999</v>
          </cell>
          <cell r="DY130">
            <v>34.43333333333333</v>
          </cell>
          <cell r="DZ130">
            <v>395.98333333333329</v>
          </cell>
          <cell r="EA130">
            <v>0.29753519538436374</v>
          </cell>
          <cell r="EB130">
            <v>58.311199999999999</v>
          </cell>
          <cell r="EC130">
            <v>171721.82644718842</v>
          </cell>
          <cell r="ED130">
            <v>4315.6679814012105</v>
          </cell>
          <cell r="EE130">
            <v>339</v>
          </cell>
          <cell r="EF130">
            <v>8.6489183874935218</v>
          </cell>
          <cell r="EG130">
            <v>18.906944444844139</v>
          </cell>
          <cell r="EH130">
            <v>12.006170571993305</v>
          </cell>
          <cell r="EI130">
            <v>13.476075581553369</v>
          </cell>
          <cell r="EJ130">
            <v>15.79480256480907</v>
          </cell>
          <cell r="EK130">
            <v>12.224108658743633</v>
          </cell>
          <cell r="EL130">
            <v>14.851049258874212</v>
          </cell>
          <cell r="EM130">
            <v>281.55573884691159</v>
          </cell>
          <cell r="EN130">
            <v>607.98016471841959</v>
          </cell>
          <cell r="EO130">
            <v>157.95941281677096</v>
          </cell>
          <cell r="EP130">
            <v>3155.0786181735089</v>
          </cell>
          <cell r="EQ130">
            <v>1332.4518410962883</v>
          </cell>
          <cell r="ER130">
            <v>484.06597791255842</v>
          </cell>
          <cell r="ES130">
            <v>170.98785559387537</v>
          </cell>
          <cell r="ET130">
            <v>0.34528869306619936</v>
          </cell>
          <cell r="EU130">
            <v>364.53499917428775</v>
          </cell>
          <cell r="EV130">
            <v>22.594166666833011</v>
          </cell>
          <cell r="EW130">
            <v>11.051666666699006</v>
          </cell>
        </row>
        <row r="131">
          <cell r="A131">
            <v>42259</v>
          </cell>
          <cell r="B131">
            <v>11</v>
          </cell>
          <cell r="C131" t="str">
            <v>Sat</v>
          </cell>
          <cell r="D131">
            <v>106478</v>
          </cell>
          <cell r="E131">
            <v>2580</v>
          </cell>
          <cell r="F131">
            <v>561</v>
          </cell>
          <cell r="G131">
            <v>6174</v>
          </cell>
          <cell r="H131">
            <v>12897</v>
          </cell>
          <cell r="I131">
            <v>6087</v>
          </cell>
          <cell r="J131">
            <v>757</v>
          </cell>
          <cell r="K131">
            <v>135534</v>
          </cell>
          <cell r="L131">
            <v>0</v>
          </cell>
          <cell r="M131">
            <v>135534</v>
          </cell>
          <cell r="N131">
            <v>1535</v>
          </cell>
          <cell r="O131">
            <v>1407</v>
          </cell>
          <cell r="P131">
            <v>51873</v>
          </cell>
          <cell r="Q131">
            <v>2446</v>
          </cell>
          <cell r="R131">
            <v>72</v>
          </cell>
          <cell r="S131">
            <v>96</v>
          </cell>
          <cell r="T131">
            <v>6</v>
          </cell>
          <cell r="U131">
            <v>2389</v>
          </cell>
          <cell r="V131">
            <v>12932</v>
          </cell>
          <cell r="W131">
            <v>2518</v>
          </cell>
          <cell r="X131">
            <v>2639</v>
          </cell>
          <cell r="Y131">
            <v>20</v>
          </cell>
          <cell r="Z131">
            <v>61</v>
          </cell>
          <cell r="AA131">
            <v>174</v>
          </cell>
          <cell r="AB131">
            <v>2894</v>
          </cell>
          <cell r="AC131">
            <v>103</v>
          </cell>
          <cell r="AD131">
            <v>1103</v>
          </cell>
          <cell r="AE131">
            <v>194</v>
          </cell>
          <cell r="AF131">
            <v>0</v>
          </cell>
          <cell r="AG131">
            <v>0</v>
          </cell>
          <cell r="AH131">
            <v>0.88480347991654928</v>
          </cell>
          <cell r="AI131">
            <v>0.91583795803009849</v>
          </cell>
          <cell r="AJ131">
            <v>0.98867442855667209</v>
          </cell>
          <cell r="AK131">
            <v>179.71231649405502</v>
          </cell>
          <cell r="AL131">
            <v>156.75949367103146</v>
          </cell>
          <cell r="AM131">
            <v>5.0496554370121148E-2</v>
          </cell>
          <cell r="AN131">
            <v>17.373110984584606</v>
          </cell>
          <cell r="AO131">
            <v>42.118392496320503</v>
          </cell>
          <cell r="AP131">
            <v>23.181332570504569</v>
          </cell>
          <cell r="AQ131">
            <v>13.238734778436402</v>
          </cell>
          <cell r="AR131">
            <v>53.826052422557588</v>
          </cell>
          <cell r="AS131">
            <v>13.937546989591794</v>
          </cell>
          <cell r="AT131">
            <v>74.582105641031205</v>
          </cell>
          <cell r="AU131">
            <v>192.38681577971562</v>
          </cell>
          <cell r="AV131">
            <v>0.38766744664264463</v>
          </cell>
          <cell r="AW131">
            <v>1.1699370631583716</v>
          </cell>
          <cell r="AX131">
            <v>83.707132797022567</v>
          </cell>
          <cell r="BF131">
            <v>183</v>
          </cell>
          <cell r="BG131">
            <v>451.68805555507311</v>
          </cell>
          <cell r="BH131">
            <v>-45638983.652499996</v>
          </cell>
          <cell r="BI131">
            <v>46.204999999745951</v>
          </cell>
          <cell r="BJ131">
            <v>-45638302.759444445</v>
          </cell>
          <cell r="BK131">
            <v>704.48694444419448</v>
          </cell>
          <cell r="BL131">
            <v>623.33249999999998</v>
          </cell>
          <cell r="BM131">
            <v>592.49138888887649</v>
          </cell>
          <cell r="BN131">
            <v>521.98388888888894</v>
          </cell>
          <cell r="BO131">
            <v>16.45833333331807</v>
          </cell>
          <cell r="BP131">
            <v>13.496666666666666</v>
          </cell>
          <cell r="BQ131">
            <v>2.7430555555555554</v>
          </cell>
          <cell r="BR131">
            <v>3.7361111111111112</v>
          </cell>
          <cell r="BS131">
            <v>11.012222222323633</v>
          </cell>
          <cell r="BT131">
            <v>11.464444444444444</v>
          </cell>
          <cell r="BU131">
            <v>81.781944444120811</v>
          </cell>
          <cell r="BV131">
            <v>72.651388888888889</v>
          </cell>
          <cell r="BW131">
            <v>80.987222222228937</v>
          </cell>
          <cell r="BX131">
            <v>33.405833333333334</v>
          </cell>
          <cell r="BY131">
            <v>47.58138888889561</v>
          </cell>
          <cell r="BZ131">
            <v>53.082222222222228</v>
          </cell>
          <cell r="CA131">
            <v>190.19944444399508</v>
          </cell>
          <cell r="CB131">
            <v>0</v>
          </cell>
          <cell r="CC131">
            <v>0</v>
          </cell>
          <cell r="CD131">
            <v>207.6405555555196</v>
          </cell>
          <cell r="CE131">
            <v>180.65972222222223</v>
          </cell>
          <cell r="CF131">
            <v>192.75388888885294</v>
          </cell>
          <cell r="CG131">
            <v>169.97972222222222</v>
          </cell>
          <cell r="CH131">
            <v>1.0736111111111113</v>
          </cell>
          <cell r="CI131">
            <v>0.82527777777777778</v>
          </cell>
          <cell r="CJ131">
            <v>2.2288888888888887</v>
          </cell>
          <cell r="CK131">
            <v>2.3461111111111115</v>
          </cell>
          <cell r="CL131">
            <v>11.584166666666668</v>
          </cell>
          <cell r="CM131">
            <v>7.5086111111111107</v>
          </cell>
          <cell r="CN131">
            <v>0</v>
          </cell>
          <cell r="CO131">
            <v>1183.314166665938</v>
          </cell>
          <cell r="CP131">
            <v>307.57944444437226</v>
          </cell>
          <cell r="CQ131">
            <v>0</v>
          </cell>
          <cell r="CR131">
            <v>18.689166666666665</v>
          </cell>
          <cell r="CS131">
            <v>24.225555555555559</v>
          </cell>
          <cell r="CT131">
            <v>0</v>
          </cell>
          <cell r="CU131">
            <v>47.839444444444446</v>
          </cell>
          <cell r="CV131">
            <v>17.276944444444446</v>
          </cell>
          <cell r="CW131">
            <v>28.548888888932609</v>
          </cell>
          <cell r="CX131">
            <v>71.23</v>
          </cell>
          <cell r="CY131">
            <v>3.6333333333333333</v>
          </cell>
          <cell r="CZ131">
            <v>3.0447222222315355</v>
          </cell>
          <cell r="DA131">
            <v>7.5711111111111116</v>
          </cell>
          <cell r="DB131">
            <v>0</v>
          </cell>
          <cell r="DC131">
            <v>3.0022222222222221</v>
          </cell>
          <cell r="DD131">
            <v>0</v>
          </cell>
          <cell r="DE131">
            <v>0</v>
          </cell>
          <cell r="DF131">
            <v>0</v>
          </cell>
          <cell r="DG131">
            <v>0</v>
          </cell>
          <cell r="DH131">
            <v>17.986388888888889</v>
          </cell>
          <cell r="DI131">
            <v>29.199722222133488</v>
          </cell>
          <cell r="DJ131">
            <v>26.533333333306686</v>
          </cell>
          <cell r="DK131">
            <v>2.2416666666666667</v>
          </cell>
          <cell r="DL131">
            <v>0</v>
          </cell>
          <cell r="DM131">
            <v>0</v>
          </cell>
          <cell r="DN131">
            <v>164.4424999998939</v>
          </cell>
          <cell r="DO131">
            <v>608.60194444430988</v>
          </cell>
          <cell r="DP131">
            <v>1791.916111110248</v>
          </cell>
          <cell r="DQ131">
            <v>77.052392777740664</v>
          </cell>
          <cell r="DR131">
            <v>4.2400650006962713E-2</v>
          </cell>
          <cell r="DS131">
            <v>1894.2979483314339</v>
          </cell>
          <cell r="DT131">
            <v>77.223333333333329</v>
          </cell>
          <cell r="DU131">
            <v>25.329444443445315</v>
          </cell>
          <cell r="DV131">
            <v>75.849999999999994</v>
          </cell>
          <cell r="DW131">
            <v>4.004121952769437E-2</v>
          </cell>
          <cell r="DX131">
            <v>6219.6058000000003</v>
          </cell>
          <cell r="DY131">
            <v>33.63333333333334</v>
          </cell>
          <cell r="DZ131">
            <v>0</v>
          </cell>
          <cell r="EA131">
            <v>0.3212810028012692</v>
          </cell>
          <cell r="EB131">
            <v>81.281400000000005</v>
          </cell>
          <cell r="EC131">
            <v>158566.24991810674</v>
          </cell>
          <cell r="ED131">
            <v>3789.1479455351864</v>
          </cell>
          <cell r="EE131">
            <v>212</v>
          </cell>
          <cell r="EF131">
            <v>7.1687106915411274</v>
          </cell>
          <cell r="EG131">
            <v>14.955833333361532</v>
          </cell>
          <cell r="EH131">
            <v>12.971527274728983</v>
          </cell>
          <cell r="EI131">
            <v>13.691033759229201</v>
          </cell>
          <cell r="EJ131">
            <v>18.628719275549802</v>
          </cell>
          <cell r="EK131">
            <v>27.367896311066801</v>
          </cell>
          <cell r="EL131">
            <v>15.020502122149484</v>
          </cell>
          <cell r="EM131">
            <v>204.51645569620254</v>
          </cell>
          <cell r="EN131">
            <v>560.64978306415389</v>
          </cell>
          <cell r="EO131">
            <v>157.69984545686779</v>
          </cell>
          <cell r="EP131">
            <v>3943.4022594712033</v>
          </cell>
          <cell r="EQ131">
            <v>-360.67501700423247</v>
          </cell>
          <cell r="ER131">
            <v>538.47110107584876</v>
          </cell>
          <cell r="ES131">
            <v>-175.10248841122723</v>
          </cell>
          <cell r="ET131">
            <v>1.3866527178636043</v>
          </cell>
          <cell r="EU131">
            <v>735.33381711067614</v>
          </cell>
          <cell r="EV131">
            <v>27.53083333338585</v>
          </cell>
          <cell r="EW131">
            <v>9.2216666665996634</v>
          </cell>
        </row>
        <row r="132">
          <cell r="A132">
            <v>42260</v>
          </cell>
          <cell r="B132">
            <v>11</v>
          </cell>
          <cell r="C132" t="str">
            <v>Sun</v>
          </cell>
          <cell r="D132">
            <v>58212</v>
          </cell>
          <cell r="E132">
            <v>2272</v>
          </cell>
          <cell r="F132">
            <v>0</v>
          </cell>
          <cell r="G132">
            <v>3420</v>
          </cell>
          <cell r="H132">
            <v>5276</v>
          </cell>
          <cell r="I132">
            <v>2229</v>
          </cell>
          <cell r="J132">
            <v>264</v>
          </cell>
          <cell r="K132">
            <v>71673</v>
          </cell>
          <cell r="L132">
            <v>0</v>
          </cell>
          <cell r="M132">
            <v>71673</v>
          </cell>
          <cell r="N132">
            <v>795</v>
          </cell>
          <cell r="O132">
            <v>712</v>
          </cell>
          <cell r="P132">
            <v>25882</v>
          </cell>
          <cell r="Q132">
            <v>1510</v>
          </cell>
          <cell r="R132">
            <v>51</v>
          </cell>
          <cell r="S132">
            <v>31</v>
          </cell>
          <cell r="T132">
            <v>13</v>
          </cell>
          <cell r="U132">
            <v>1468</v>
          </cell>
          <cell r="V132">
            <v>9864</v>
          </cell>
          <cell r="W132">
            <v>1561</v>
          </cell>
          <cell r="X132">
            <v>1353</v>
          </cell>
          <cell r="Y132">
            <v>2</v>
          </cell>
          <cell r="Z132">
            <v>16</v>
          </cell>
          <cell r="AA132">
            <v>71</v>
          </cell>
          <cell r="AB132">
            <v>1442</v>
          </cell>
          <cell r="AC132">
            <v>41</v>
          </cell>
          <cell r="AD132">
            <v>718</v>
          </cell>
          <cell r="AE132">
            <v>55</v>
          </cell>
          <cell r="AF132">
            <v>0</v>
          </cell>
          <cell r="AG132">
            <v>0</v>
          </cell>
          <cell r="AH132">
            <v>0.92171276702430771</v>
          </cell>
          <cell r="AI132">
            <v>0.96747049522587159</v>
          </cell>
          <cell r="AJ132">
            <v>0.98890795697124445</v>
          </cell>
          <cell r="AK132">
            <v>179.67929844180534</v>
          </cell>
          <cell r="AL132">
            <v>167.96106536336941</v>
          </cell>
          <cell r="AM132">
            <v>3.4782972667531706E-2</v>
          </cell>
          <cell r="AN132">
            <v>13.176035160749187</v>
          </cell>
          <cell r="AO132">
            <v>27.598384925980479</v>
          </cell>
          <cell r="AP132">
            <v>25.425929569078704</v>
          </cell>
          <cell r="AQ132">
            <v>16.319300252950871</v>
          </cell>
          <cell r="AR132">
            <v>45.914798206278029</v>
          </cell>
          <cell r="AS132">
            <v>14.572525769733616</v>
          </cell>
          <cell r="AT132">
            <v>69.746617790667869</v>
          </cell>
          <cell r="AU132">
            <v>190.38001806223301</v>
          </cell>
          <cell r="AV132">
            <v>0.36635471779327444</v>
          </cell>
          <cell r="AW132">
            <v>0.70951654301640221</v>
          </cell>
          <cell r="AX132">
            <v>47.476091354862689</v>
          </cell>
          <cell r="BF132">
            <v>177.495</v>
          </cell>
          <cell r="BG132">
            <v>147.93361111080742</v>
          </cell>
          <cell r="BH132">
            <v>710.97805555599632</v>
          </cell>
          <cell r="BI132">
            <v>18.597222222291297</v>
          </cell>
          <cell r="BJ132">
            <v>1055.0038888890949</v>
          </cell>
          <cell r="BK132">
            <v>376.47333333360086</v>
          </cell>
          <cell r="BL132">
            <v>347.0002777777778</v>
          </cell>
          <cell r="BM132">
            <v>323.97722222214566</v>
          </cell>
          <cell r="BN132">
            <v>295.66333333333336</v>
          </cell>
          <cell r="BO132">
            <v>13.526944444444444</v>
          </cell>
          <cell r="BP132">
            <v>11.792222222222222</v>
          </cell>
          <cell r="BQ132">
            <v>0</v>
          </cell>
          <cell r="BR132">
            <v>0</v>
          </cell>
          <cell r="BS132">
            <v>7.0925000001197782</v>
          </cell>
          <cell r="BT132">
            <v>7.5338888888888889</v>
          </cell>
          <cell r="BU132">
            <v>31.876666666890959</v>
          </cell>
          <cell r="BV132">
            <v>32.010833333333331</v>
          </cell>
          <cell r="BW132">
            <v>54.037500000077095</v>
          </cell>
          <cell r="BX132">
            <v>25.798611111106712</v>
          </cell>
          <cell r="BY132">
            <v>28.238888888970379</v>
          </cell>
          <cell r="BZ132">
            <v>32.246111111111112</v>
          </cell>
          <cell r="CA132">
            <v>95.653611111036355</v>
          </cell>
          <cell r="CB132">
            <v>0</v>
          </cell>
          <cell r="CC132">
            <v>0</v>
          </cell>
          <cell r="CD132">
            <v>98.953333333261938</v>
          </cell>
          <cell r="CE132">
            <v>90.808611111111105</v>
          </cell>
          <cell r="CF132">
            <v>92.824999999951103</v>
          </cell>
          <cell r="CG132">
            <v>86.970555555555549</v>
          </cell>
          <cell r="CH132">
            <v>5.8055555555555555E-2</v>
          </cell>
          <cell r="CI132">
            <v>0.11722222222222223</v>
          </cell>
          <cell r="CJ132">
            <v>1.2944444444444443</v>
          </cell>
          <cell r="CK132">
            <v>0.77444444444444438</v>
          </cell>
          <cell r="CL132">
            <v>4.7758333333108265</v>
          </cell>
          <cell r="CM132">
            <v>2.9463888888888885</v>
          </cell>
          <cell r="CN132">
            <v>0</v>
          </cell>
          <cell r="CO132">
            <v>625.11777777797624</v>
          </cell>
          <cell r="CP132">
            <v>244.50777777777779</v>
          </cell>
          <cell r="CQ132">
            <v>0</v>
          </cell>
          <cell r="CR132">
            <v>18.857222222222223</v>
          </cell>
          <cell r="CS132">
            <v>9.0730555555555554</v>
          </cell>
          <cell r="CT132">
            <v>0</v>
          </cell>
          <cell r="CU132">
            <v>9.3080555555555549</v>
          </cell>
          <cell r="CV132">
            <v>15.239444444444445</v>
          </cell>
          <cell r="CW132">
            <v>7.0761111111111115</v>
          </cell>
          <cell r="CX132">
            <v>33.934722222222227</v>
          </cell>
          <cell r="CY132">
            <v>1.4666666666666666</v>
          </cell>
          <cell r="CZ132">
            <v>7.6011111110309137</v>
          </cell>
          <cell r="DA132">
            <v>0.34333333333333332</v>
          </cell>
          <cell r="DB132">
            <v>0.3988888888888889</v>
          </cell>
          <cell r="DC132">
            <v>2.5933333333333333</v>
          </cell>
          <cell r="DD132">
            <v>0</v>
          </cell>
          <cell r="DE132">
            <v>0</v>
          </cell>
          <cell r="DF132">
            <v>4.4444444444444446E-2</v>
          </cell>
          <cell r="DG132">
            <v>0</v>
          </cell>
          <cell r="DH132">
            <v>10.237500000000001</v>
          </cell>
          <cell r="DI132">
            <v>15.221944444444443</v>
          </cell>
          <cell r="DJ132">
            <v>1.1955555555555555</v>
          </cell>
          <cell r="DK132">
            <v>0</v>
          </cell>
          <cell r="DL132">
            <v>9.7055555555340831</v>
          </cell>
          <cell r="DM132">
            <v>0</v>
          </cell>
          <cell r="DN132">
            <v>82.743055555453893</v>
          </cell>
          <cell r="DO132">
            <v>386.80472222212057</v>
          </cell>
          <cell r="DP132">
            <v>1011.9225000000968</v>
          </cell>
          <cell r="DQ132">
            <v>43.512667500004149</v>
          </cell>
          <cell r="DR132">
            <v>4.2343161150994166E-2</v>
          </cell>
          <cell r="DS132">
            <v>1071.1323897224327</v>
          </cell>
          <cell r="DT132">
            <v>30.090555555555554</v>
          </cell>
          <cell r="DU132">
            <v>15.697222222331726</v>
          </cell>
          <cell r="DV132">
            <v>15.56</v>
          </cell>
          <cell r="DW132">
            <v>1.4526682368397182E-2</v>
          </cell>
          <cell r="DX132">
            <v>664.88903000000005</v>
          </cell>
          <cell r="DY132">
            <v>186.56666666666672</v>
          </cell>
          <cell r="DZ132">
            <v>3358.2000000000007</v>
          </cell>
          <cell r="EA132">
            <v>0.36111756672987455</v>
          </cell>
          <cell r="EB132">
            <v>45.646000000000001</v>
          </cell>
          <cell r="EC132">
            <v>50853.179187614594</v>
          </cell>
          <cell r="ED132">
            <v>800.25482722513584</v>
          </cell>
          <cell r="EE132">
            <v>116</v>
          </cell>
          <cell r="EF132">
            <v>8.1192528736198586</v>
          </cell>
          <cell r="EG132">
            <v>3.1191666665942304</v>
          </cell>
          <cell r="EH132">
            <v>17.632914774654747</v>
          </cell>
          <cell r="EI132">
            <v>14.575814705097901</v>
          </cell>
          <cell r="EJ132">
            <v>34.449760765550238</v>
          </cell>
          <cell r="EK132">
            <v>12.360515021459229</v>
          </cell>
          <cell r="EL132">
            <v>14.866515442401242</v>
          </cell>
          <cell r="EM132">
            <v>0</v>
          </cell>
          <cell r="EN132">
            <v>482.19950651282949</v>
          </cell>
          <cell r="EO132">
            <v>165.51291435625464</v>
          </cell>
          <cell r="EP132">
            <v>1667.5717380648198</v>
          </cell>
          <cell r="EQ132">
            <v>292.68127369482943</v>
          </cell>
          <cell r="ER132">
            <v>-617.1757178485168</v>
          </cell>
          <cell r="ES132">
            <v>-168.69152814003985</v>
          </cell>
          <cell r="ET132">
            <v>-0.10441662642312066</v>
          </cell>
          <cell r="EU132">
            <v>-42.529538831742407</v>
          </cell>
          <cell r="EV132">
            <v>11.086388888888889</v>
          </cell>
          <cell r="EW132">
            <v>0.38694444444444442</v>
          </cell>
        </row>
        <row r="133">
          <cell r="A133">
            <v>42261</v>
          </cell>
          <cell r="B133">
            <v>12</v>
          </cell>
          <cell r="C133" t="str">
            <v>Mon</v>
          </cell>
          <cell r="D133">
            <v>128212</v>
          </cell>
          <cell r="E133">
            <v>3451</v>
          </cell>
          <cell r="F133">
            <v>5633</v>
          </cell>
          <cell r="G133">
            <v>7155</v>
          </cell>
          <cell r="H133">
            <v>4024</v>
          </cell>
          <cell r="I133">
            <v>13298</v>
          </cell>
          <cell r="J133">
            <v>995</v>
          </cell>
          <cell r="K133">
            <v>162768</v>
          </cell>
          <cell r="L133">
            <v>0</v>
          </cell>
          <cell r="M133">
            <v>162768</v>
          </cell>
          <cell r="N133">
            <v>1524</v>
          </cell>
          <cell r="O133">
            <v>3167</v>
          </cell>
          <cell r="P133">
            <v>183070</v>
          </cell>
          <cell r="Q133">
            <v>2059</v>
          </cell>
          <cell r="R133">
            <v>73</v>
          </cell>
          <cell r="S133">
            <v>159</v>
          </cell>
          <cell r="T133">
            <v>3</v>
          </cell>
          <cell r="U133">
            <v>2046</v>
          </cell>
          <cell r="V133">
            <v>10184</v>
          </cell>
          <cell r="W133">
            <v>2132</v>
          </cell>
          <cell r="X133">
            <v>2814</v>
          </cell>
          <cell r="Y133">
            <v>11</v>
          </cell>
          <cell r="Z133">
            <v>18</v>
          </cell>
          <cell r="AA133">
            <v>303</v>
          </cell>
          <cell r="AB133">
            <v>3146</v>
          </cell>
          <cell r="AC133">
            <v>59</v>
          </cell>
          <cell r="AD133">
            <v>2145</v>
          </cell>
          <cell r="AE133">
            <v>137</v>
          </cell>
          <cell r="AF133">
            <v>0</v>
          </cell>
          <cell r="AG133">
            <v>0</v>
          </cell>
          <cell r="AH133">
            <v>0.92627616849938943</v>
          </cell>
          <cell r="AI133">
            <v>0.89715864358396358</v>
          </cell>
          <cell r="AJ133">
            <v>0.99063698024181657</v>
          </cell>
          <cell r="AK133">
            <v>173.19932080630568</v>
          </cell>
          <cell r="AL133">
            <v>156.38579089194283</v>
          </cell>
          <cell r="AM133">
            <v>8.7812100658606118E-2</v>
          </cell>
          <cell r="AN133">
            <v>16.360137697647623</v>
          </cell>
          <cell r="AO133">
            <v>36.052707304947752</v>
          </cell>
          <cell r="AP133">
            <v>20.286245704667607</v>
          </cell>
          <cell r="AQ133">
            <v>12.505743530627726</v>
          </cell>
          <cell r="AR133">
            <v>76.345215759849907</v>
          </cell>
          <cell r="AS133">
            <v>13.903487288647549</v>
          </cell>
          <cell r="AT133">
            <v>71.489286943067029</v>
          </cell>
          <cell r="AU133">
            <v>199.90638633518833</v>
          </cell>
          <cell r="AV133">
            <v>0.35761382241785439</v>
          </cell>
          <cell r="AW133">
            <v>0.65476146627422471</v>
          </cell>
          <cell r="AX133">
            <v>44.903901090152878</v>
          </cell>
          <cell r="BF133">
            <v>205.6825</v>
          </cell>
          <cell r="BG133">
            <v>482.63416666634043</v>
          </cell>
          <cell r="BH133">
            <v>1643.5016666657618</v>
          </cell>
          <cell r="BI133">
            <v>55.49972222234252</v>
          </cell>
          <cell r="BJ133">
            <v>2387.3180555544445</v>
          </cell>
          <cell r="BK133">
            <v>814.22111111089055</v>
          </cell>
          <cell r="BL133">
            <v>754.1936111111113</v>
          </cell>
          <cell r="BM133">
            <v>740.25694444485475</v>
          </cell>
          <cell r="BN133">
            <v>682.78416666666658</v>
          </cell>
          <cell r="BO133">
            <v>22.06722222215522</v>
          </cell>
          <cell r="BP133">
            <v>17.206944444444446</v>
          </cell>
          <cell r="BQ133">
            <v>18.687222222172551</v>
          </cell>
          <cell r="BR133">
            <v>17.713888888888889</v>
          </cell>
          <cell r="BS133">
            <v>13.496388888374593</v>
          </cell>
          <cell r="BT133">
            <v>12.041666666666668</v>
          </cell>
          <cell r="BU133">
            <v>19.713333333333335</v>
          </cell>
          <cell r="BV133">
            <v>24.446944444444444</v>
          </cell>
          <cell r="BW133">
            <v>193.58027777818603</v>
          </cell>
          <cell r="BX133">
            <v>87.843611111151475</v>
          </cell>
          <cell r="BY133">
            <v>105.73666666703454</v>
          </cell>
          <cell r="BZ133">
            <v>112.71361111111112</v>
          </cell>
          <cell r="CA133">
            <v>170.48166666608302</v>
          </cell>
          <cell r="CB133">
            <v>0</v>
          </cell>
          <cell r="CC133">
            <v>0</v>
          </cell>
          <cell r="CD133">
            <v>226.27416666671581</v>
          </cell>
          <cell r="CE133">
            <v>185.15277777777777</v>
          </cell>
          <cell r="CF133">
            <v>206.2186111110542</v>
          </cell>
          <cell r="CG133">
            <v>169.67222222222222</v>
          </cell>
          <cell r="CH133">
            <v>0.69916666666666671</v>
          </cell>
          <cell r="CI133">
            <v>0.43722222222222223</v>
          </cell>
          <cell r="CJ133">
            <v>1.1944444444444444</v>
          </cell>
          <cell r="CK133">
            <v>1.056111111111111</v>
          </cell>
          <cell r="CL133">
            <v>18.16194444455051</v>
          </cell>
          <cell r="CM133">
            <v>13.987222222222222</v>
          </cell>
          <cell r="CN133">
            <v>0</v>
          </cell>
          <cell r="CO133">
            <v>1404.557222221875</v>
          </cell>
          <cell r="CP133">
            <v>371.44666666677199</v>
          </cell>
          <cell r="CQ133">
            <v>0.68166666666666664</v>
          </cell>
          <cell r="CR133">
            <v>46.613888888888887</v>
          </cell>
          <cell r="CS133">
            <v>31.238333333333337</v>
          </cell>
          <cell r="CT133">
            <v>0</v>
          </cell>
          <cell r="CU133">
            <v>52.294444444553612</v>
          </cell>
          <cell r="CV133">
            <v>57.041388888888889</v>
          </cell>
          <cell r="CW133">
            <v>38.551111111049281</v>
          </cell>
          <cell r="CX133">
            <v>88.772777777777776</v>
          </cell>
          <cell r="CY133">
            <v>8.9608333333333334</v>
          </cell>
          <cell r="CZ133">
            <v>5.6263888888888891</v>
          </cell>
          <cell r="DA133">
            <v>7.6936111111111112</v>
          </cell>
          <cell r="DB133">
            <v>0.77972222222222221</v>
          </cell>
          <cell r="DC133">
            <v>1.6780555555555556</v>
          </cell>
          <cell r="DD133">
            <v>15.239722222222222</v>
          </cell>
          <cell r="DE133">
            <v>10.44</v>
          </cell>
          <cell r="DF133">
            <v>0.70361111111111108</v>
          </cell>
          <cell r="DG133">
            <v>0</v>
          </cell>
          <cell r="DH133">
            <v>22.686944444444446</v>
          </cell>
          <cell r="DI133">
            <v>44.31944444436192</v>
          </cell>
          <cell r="DJ133">
            <v>11.94083333328004</v>
          </cell>
          <cell r="DK133">
            <v>14.436944444444444</v>
          </cell>
          <cell r="DL133">
            <v>10.055555555555555</v>
          </cell>
          <cell r="DM133">
            <v>0</v>
          </cell>
          <cell r="DN133">
            <v>243.33444444430864</v>
          </cell>
          <cell r="DO133">
            <v>841.20194444446122</v>
          </cell>
          <cell r="DP133">
            <v>2245.7591666663361</v>
          </cell>
          <cell r="DQ133">
            <v>96.567644166652471</v>
          </cell>
          <cell r="DR133">
            <v>4.2413447503476184E-2</v>
          </cell>
          <cell r="DS133">
            <v>2373.3843108320498</v>
          </cell>
          <cell r="DT133">
            <v>109.64444444444442</v>
          </cell>
          <cell r="DU133">
            <v>31.057499999061427</v>
          </cell>
          <cell r="DV133">
            <v>146.04999999999998</v>
          </cell>
          <cell r="DW133">
            <v>6.1536599586266949E-2</v>
          </cell>
          <cell r="DX133">
            <v>6055.0482999999995</v>
          </cell>
          <cell r="DY133">
            <v>30.56666666666667</v>
          </cell>
          <cell r="DZ133">
            <v>550.20000000000005</v>
          </cell>
          <cell r="EA133">
            <v>0.35443140860299893</v>
          </cell>
          <cell r="EB133">
            <v>44.010399999999997</v>
          </cell>
          <cell r="EC133">
            <v>106574.21434252302</v>
          </cell>
          <cell r="ED133">
            <v>2289.7433802827318</v>
          </cell>
          <cell r="EE133">
            <v>279</v>
          </cell>
          <cell r="EF133">
            <v>6.679032257862672</v>
          </cell>
          <cell r="EG133">
            <v>15.878333332643377</v>
          </cell>
          <cell r="EH133">
            <v>8.6281095836645125</v>
          </cell>
          <cell r="EI133">
            <v>13.645713084958109</v>
          </cell>
          <cell r="EJ133">
            <v>15.73301549463647</v>
          </cell>
          <cell r="EK133">
            <v>15.069767441860465</v>
          </cell>
          <cell r="EL133">
            <v>16.68323570337289</v>
          </cell>
          <cell r="EM133">
            <v>301.43591878071618</v>
          </cell>
          <cell r="EN133">
            <v>530.14180749956859</v>
          </cell>
          <cell r="EO133">
            <v>204.12580317889751</v>
          </cell>
          <cell r="EP133">
            <v>440.57040771176338</v>
          </cell>
          <cell r="EQ133">
            <v>-1381.8128074630731</v>
          </cell>
          <cell r="ER133">
            <v>533.54822055917259</v>
          </cell>
          <cell r="ES133">
            <v>-369.59450660991422</v>
          </cell>
          <cell r="ET133">
            <v>-0.18485549069319918</v>
          </cell>
          <cell r="EU133">
            <v>-237.01246507583184</v>
          </cell>
          <cell r="EV133">
            <v>18.275000000077611</v>
          </cell>
          <cell r="EW133">
            <v>2.6552777777777781</v>
          </cell>
        </row>
        <row r="134">
          <cell r="A134">
            <v>42262</v>
          </cell>
          <cell r="B134">
            <v>12</v>
          </cell>
          <cell r="C134" t="str">
            <v>Tue</v>
          </cell>
          <cell r="D134">
            <v>114739</v>
          </cell>
          <cell r="E134">
            <v>3462</v>
          </cell>
          <cell r="F134">
            <v>3731</v>
          </cell>
          <cell r="G134">
            <v>8855</v>
          </cell>
          <cell r="H134">
            <v>8087</v>
          </cell>
          <cell r="I134">
            <v>22331</v>
          </cell>
          <cell r="J134">
            <v>3991</v>
          </cell>
          <cell r="K134">
            <v>165196</v>
          </cell>
          <cell r="L134">
            <v>0</v>
          </cell>
          <cell r="M134">
            <v>165196</v>
          </cell>
          <cell r="N134">
            <v>1559</v>
          </cell>
          <cell r="O134">
            <v>3377</v>
          </cell>
          <cell r="P134">
            <v>193273</v>
          </cell>
          <cell r="Q134">
            <v>3046</v>
          </cell>
          <cell r="R134">
            <v>93</v>
          </cell>
          <cell r="S134">
            <v>132</v>
          </cell>
          <cell r="T134">
            <v>11</v>
          </cell>
          <cell r="U134">
            <v>3020</v>
          </cell>
          <cell r="V134">
            <v>13091</v>
          </cell>
          <cell r="W134">
            <v>3139</v>
          </cell>
          <cell r="X134">
            <v>2835</v>
          </cell>
          <cell r="Y134">
            <v>3</v>
          </cell>
          <cell r="Z134">
            <v>33</v>
          </cell>
          <cell r="AA134">
            <v>566</v>
          </cell>
          <cell r="AB134">
            <v>3437</v>
          </cell>
          <cell r="AC134">
            <v>72</v>
          </cell>
          <cell r="AD134">
            <v>3436</v>
          </cell>
          <cell r="AE134">
            <v>173</v>
          </cell>
          <cell r="AF134">
            <v>0</v>
          </cell>
          <cell r="AG134">
            <v>0</v>
          </cell>
          <cell r="AH134">
            <v>0.89005262138627961</v>
          </cell>
          <cell r="AI134">
            <v>0.98143219292290729</v>
          </cell>
          <cell r="AJ134">
            <v>0.99056272548972135</v>
          </cell>
          <cell r="AK134">
            <v>169.06207190667729</v>
          </cell>
          <cell r="AL134">
            <v>137.86420654410301</v>
          </cell>
          <cell r="AM134">
            <v>0.15933799849875299</v>
          </cell>
          <cell r="AN134">
            <v>13.826689837742087</v>
          </cell>
          <cell r="AO134">
            <v>37.090190192022554</v>
          </cell>
          <cell r="AP134">
            <v>22.429743853756658</v>
          </cell>
          <cell r="AQ134">
            <v>14.557231080839271</v>
          </cell>
          <cell r="AR134">
            <v>52.626951258362539</v>
          </cell>
          <cell r="AS134">
            <v>14.740177741822752</v>
          </cell>
          <cell r="AT134">
            <v>67.843437484095915</v>
          </cell>
          <cell r="AU134">
            <v>207.87985517396987</v>
          </cell>
          <cell r="AV134">
            <v>0.32635888372790761</v>
          </cell>
          <cell r="AW134">
            <v>0.66803948179864359</v>
          </cell>
          <cell r="AX134">
            <v>43.476803030994752</v>
          </cell>
          <cell r="BF134">
            <v>203.37</v>
          </cell>
          <cell r="BG134">
            <v>474.26666666654717</v>
          </cell>
          <cell r="BH134">
            <v>1862.3772222212183</v>
          </cell>
          <cell r="BI134">
            <v>0</v>
          </cell>
          <cell r="BJ134">
            <v>2540.0138888877659</v>
          </cell>
          <cell r="BK134">
            <v>794.67055555600257</v>
          </cell>
          <cell r="BL134">
            <v>707.2986111111112</v>
          </cell>
          <cell r="BM134">
            <v>678.67972222259425</v>
          </cell>
          <cell r="BN134">
            <v>606.51833333333332</v>
          </cell>
          <cell r="BO134">
            <v>25.111666666666668</v>
          </cell>
          <cell r="BP134">
            <v>18.166666666666664</v>
          </cell>
          <cell r="BQ134">
            <v>14.256388888888889</v>
          </cell>
          <cell r="BR134">
            <v>12.680277777777778</v>
          </cell>
          <cell r="BS134">
            <v>9.5597222223006071</v>
          </cell>
          <cell r="BT134">
            <v>14.158055555555556</v>
          </cell>
          <cell r="BU134">
            <v>67.063055555552197</v>
          </cell>
          <cell r="BV134">
            <v>55.775277777777781</v>
          </cell>
          <cell r="BW134">
            <v>244.237777778305</v>
          </cell>
          <cell r="BX134">
            <v>91.048333333333332</v>
          </cell>
          <cell r="BY134">
            <v>153.18944444497166</v>
          </cell>
          <cell r="BZ134">
            <v>176.76222222222222</v>
          </cell>
          <cell r="CA134">
            <v>215.63166666576171</v>
          </cell>
          <cell r="CB134">
            <v>0</v>
          </cell>
          <cell r="CC134">
            <v>0</v>
          </cell>
          <cell r="CD134">
            <v>233.17222222145233</v>
          </cell>
          <cell r="CE134">
            <v>202.42555555555555</v>
          </cell>
          <cell r="CF134">
            <v>195.73138888859293</v>
          </cell>
          <cell r="CG134">
            <v>174.95</v>
          </cell>
          <cell r="CH134">
            <v>0.19805555555555557</v>
          </cell>
          <cell r="CI134">
            <v>0.1111111111111111</v>
          </cell>
          <cell r="CJ134">
            <v>1.868611111111111</v>
          </cell>
          <cell r="CK134">
            <v>1.7675000000000001</v>
          </cell>
          <cell r="CL134">
            <v>35.374166666192728</v>
          </cell>
          <cell r="CM134">
            <v>25.596944444444443</v>
          </cell>
          <cell r="CN134">
            <v>0</v>
          </cell>
          <cell r="CO134">
            <v>1487.7122222215219</v>
          </cell>
          <cell r="CP134">
            <v>388.15944444442914</v>
          </cell>
          <cell r="CQ134">
            <v>21.082222222115895</v>
          </cell>
          <cell r="CR134">
            <v>51.247500000000002</v>
          </cell>
          <cell r="CS134">
            <v>35.585555555555558</v>
          </cell>
          <cell r="CT134">
            <v>0</v>
          </cell>
          <cell r="CU134">
            <v>62.496111111111119</v>
          </cell>
          <cell r="CV134">
            <v>70.702222222330619</v>
          </cell>
          <cell r="CW134">
            <v>43.516944444444448</v>
          </cell>
          <cell r="CX134">
            <v>89.11611111111111</v>
          </cell>
          <cell r="CY134">
            <v>17.572222222222223</v>
          </cell>
          <cell r="CZ134">
            <v>7.9027777776952526</v>
          </cell>
          <cell r="DA134">
            <v>5.5652777777777782</v>
          </cell>
          <cell r="DB134">
            <v>0</v>
          </cell>
          <cell r="DC134">
            <v>2.7405555555555554</v>
          </cell>
          <cell r="DD134">
            <v>4.2725</v>
          </cell>
          <cell r="DE134">
            <v>12.544166666666666</v>
          </cell>
          <cell r="DF134">
            <v>0.14055555555555554</v>
          </cell>
          <cell r="DG134">
            <v>0</v>
          </cell>
          <cell r="DH134">
            <v>32.325555555555553</v>
          </cell>
          <cell r="DI134">
            <v>32.857500000000002</v>
          </cell>
          <cell r="DJ134">
            <v>14.889444444311732</v>
          </cell>
          <cell r="DK134">
            <v>12.97638888888889</v>
          </cell>
          <cell r="DL134">
            <v>10.020277777777778</v>
          </cell>
          <cell r="DM134">
            <v>0</v>
          </cell>
          <cell r="DN134">
            <v>242.92333333311811</v>
          </cell>
          <cell r="DO134">
            <v>915.71333333310508</v>
          </cell>
          <cell r="DP134">
            <v>2403.425555554627</v>
          </cell>
          <cell r="DQ134">
            <v>103.34729888884894</v>
          </cell>
          <cell r="DR134">
            <v>4.2443134284824074E-2</v>
          </cell>
          <cell r="DS134">
            <v>2538.3064655543913</v>
          </cell>
          <cell r="DT134">
            <v>119.69499999999999</v>
          </cell>
          <cell r="DU134">
            <v>31.533611110915274</v>
          </cell>
          <cell r="DV134">
            <v>101.60000000000001</v>
          </cell>
          <cell r="DW134">
            <v>4.0026687627653962E-2</v>
          </cell>
          <cell r="DX134">
            <v>4179.0943000000007</v>
          </cell>
          <cell r="DY134">
            <v>4.7499999999999964</v>
          </cell>
          <cell r="DZ134">
            <v>85.499999999999943</v>
          </cell>
          <cell r="EA134">
            <v>0.36075759399411378</v>
          </cell>
          <cell r="EB134">
            <v>43.955799999999996</v>
          </cell>
          <cell r="EC134">
            <v>110357.45023520873</v>
          </cell>
          <cell r="ED134">
            <v>0</v>
          </cell>
          <cell r="EE134">
            <v>290</v>
          </cell>
          <cell r="EF134">
            <v>6.5241954022583322</v>
          </cell>
          <cell r="EG134">
            <v>12.853611110657351</v>
          </cell>
          <cell r="EH134">
            <v>13.459252696431745</v>
          </cell>
          <cell r="EI134">
            <v>14.484135713222956</v>
          </cell>
          <cell r="EJ134">
            <v>15.147265077138849</v>
          </cell>
          <cell r="EK134">
            <v>17.660175412516725</v>
          </cell>
          <cell r="EL134">
            <v>16.000376923110082</v>
          </cell>
          <cell r="EM134">
            <v>261.70722677941666</v>
          </cell>
          <cell r="EN134">
            <v>926.28214440617808</v>
          </cell>
          <cell r="EO134">
            <v>120.58800382724989</v>
          </cell>
          <cell r="EP134">
            <v>-503.60309693614181</v>
          </cell>
          <cell r="EQ134">
            <v>479.68369295552577</v>
          </cell>
          <cell r="ER134">
            <v>-717.91789099987295</v>
          </cell>
          <cell r="ES134">
            <v>-760.42836619156742</v>
          </cell>
          <cell r="ET134">
            <v>-0.15823980206347976</v>
          </cell>
          <cell r="EU134">
            <v>-192.86737960019224</v>
          </cell>
          <cell r="EV134">
            <v>29.485555555251842</v>
          </cell>
          <cell r="EW134">
            <v>7.2386111111111111</v>
          </cell>
        </row>
        <row r="135">
          <cell r="A135">
            <v>42263</v>
          </cell>
          <cell r="B135">
            <v>12</v>
          </cell>
          <cell r="C135" t="str">
            <v>Wed</v>
          </cell>
          <cell r="D135">
            <v>110459</v>
          </cell>
          <cell r="E135">
            <v>3089</v>
          </cell>
          <cell r="F135">
            <v>3030</v>
          </cell>
          <cell r="G135">
            <v>7075</v>
          </cell>
          <cell r="H135">
            <v>9026</v>
          </cell>
          <cell r="I135">
            <v>10620</v>
          </cell>
          <cell r="J135">
            <v>1254</v>
          </cell>
          <cell r="K135">
            <v>144553</v>
          </cell>
          <cell r="L135">
            <v>0</v>
          </cell>
          <cell r="M135">
            <v>144553</v>
          </cell>
          <cell r="N135">
            <v>1250</v>
          </cell>
          <cell r="O135">
            <v>3530</v>
          </cell>
          <cell r="P135">
            <v>200201</v>
          </cell>
          <cell r="Q135">
            <v>2412</v>
          </cell>
          <cell r="R135">
            <v>72</v>
          </cell>
          <cell r="S135">
            <v>118</v>
          </cell>
          <cell r="T135">
            <v>6</v>
          </cell>
          <cell r="U135">
            <v>2336</v>
          </cell>
          <cell r="V135">
            <v>14546</v>
          </cell>
          <cell r="W135">
            <v>2484</v>
          </cell>
          <cell r="X135">
            <v>2751</v>
          </cell>
          <cell r="Y135">
            <v>16</v>
          </cell>
          <cell r="Z135">
            <v>18</v>
          </cell>
          <cell r="AA135">
            <v>237</v>
          </cell>
          <cell r="AB135">
            <v>3022</v>
          </cell>
          <cell r="AC135">
            <v>69</v>
          </cell>
          <cell r="AD135">
            <v>2871</v>
          </cell>
          <cell r="AE135">
            <v>157</v>
          </cell>
          <cell r="AF135">
            <v>0</v>
          </cell>
          <cell r="AG135">
            <v>0</v>
          </cell>
          <cell r="AH135">
            <v>0.92865728610565235</v>
          </cell>
          <cell r="AI135">
            <v>0.93875764834929964</v>
          </cell>
          <cell r="AJ135">
            <v>0.99135265266026995</v>
          </cell>
          <cell r="AK135">
            <v>170.34495019067941</v>
          </cell>
          <cell r="AL135">
            <v>153.24320972467493</v>
          </cell>
          <cell r="AM135">
            <v>8.2142881849563823E-2</v>
          </cell>
          <cell r="AN135">
            <v>15.360478074918101</v>
          </cell>
          <cell r="AO135">
            <v>35.145360414177617</v>
          </cell>
          <cell r="AP135">
            <v>22.192066716147981</v>
          </cell>
          <cell r="AQ135">
            <v>12.542709508048425</v>
          </cell>
          <cell r="AR135">
            <v>58.193639291465381</v>
          </cell>
          <cell r="AS135">
            <v>13.693054165782696</v>
          </cell>
          <cell r="AT135">
            <v>61.18566367750153</v>
          </cell>
          <cell r="AU135">
            <v>194.92445794593962</v>
          </cell>
          <cell r="AV135">
            <v>0.31389423534767902</v>
          </cell>
          <cell r="AW135">
            <v>0.72824817682034881</v>
          </cell>
          <cell r="AX135">
            <v>42.752289875106761</v>
          </cell>
          <cell r="BF135">
            <v>207.495</v>
          </cell>
          <cell r="BG135">
            <v>394.50611111125494</v>
          </cell>
          <cell r="BH135">
            <v>1830.2319444435207</v>
          </cell>
          <cell r="BI135">
            <v>51.077222222268794</v>
          </cell>
          <cell r="BJ135">
            <v>2483.3102777770446</v>
          </cell>
          <cell r="BK135">
            <v>741.58472222141745</v>
          </cell>
          <cell r="BL135">
            <v>688.6780555555556</v>
          </cell>
          <cell r="BM135">
            <v>648.44305555495043</v>
          </cell>
          <cell r="BN135">
            <v>589.91638888888895</v>
          </cell>
          <cell r="BO135">
            <v>20.157499999835981</v>
          </cell>
          <cell r="BP135">
            <v>17.487500000000001</v>
          </cell>
          <cell r="BQ135">
            <v>10.590555555681284</v>
          </cell>
          <cell r="BR135">
            <v>11.328611111111112</v>
          </cell>
          <cell r="BS135">
            <v>13.988611110949682</v>
          </cell>
          <cell r="BT135">
            <v>13.342777777777778</v>
          </cell>
          <cell r="BU135">
            <v>48.405000000000001</v>
          </cell>
          <cell r="BV135">
            <v>56.602777777777774</v>
          </cell>
          <cell r="BW135">
            <v>229.81055555582512</v>
          </cell>
          <cell r="BX135">
            <v>100.44</v>
          </cell>
          <cell r="BY135">
            <v>129.37055555582512</v>
          </cell>
          <cell r="BZ135">
            <v>144.69527777777779</v>
          </cell>
          <cell r="CA135">
            <v>198.04333333288656</v>
          </cell>
          <cell r="CB135">
            <v>0</v>
          </cell>
          <cell r="CC135">
            <v>0</v>
          </cell>
          <cell r="CD135">
            <v>220.69583333363394</v>
          </cell>
          <cell r="CE135">
            <v>183.93222222222221</v>
          </cell>
          <cell r="CF135">
            <v>205.04055555578088</v>
          </cell>
          <cell r="CG135">
            <v>172.08444444444442</v>
          </cell>
          <cell r="CH135">
            <v>0.69138888888888883</v>
          </cell>
          <cell r="CI135">
            <v>0.58444444444444443</v>
          </cell>
          <cell r="CJ135">
            <v>0.88972222220100872</v>
          </cell>
          <cell r="CK135">
            <v>0.69750000000000001</v>
          </cell>
          <cell r="CL135">
            <v>14.074166666763164</v>
          </cell>
          <cell r="CM135">
            <v>10.565833333333334</v>
          </cell>
          <cell r="CN135">
            <v>0</v>
          </cell>
          <cell r="CO135">
            <v>1390.1344444437627</v>
          </cell>
          <cell r="CP135">
            <v>377.26222222222225</v>
          </cell>
          <cell r="CQ135">
            <v>33.778611111111111</v>
          </cell>
          <cell r="CR135">
            <v>47.571111111111115</v>
          </cell>
          <cell r="CS135">
            <v>50.643333333333331</v>
          </cell>
          <cell r="CT135">
            <v>0</v>
          </cell>
          <cell r="CU135">
            <v>52.604444444444447</v>
          </cell>
          <cell r="CV135">
            <v>58.018611111111113</v>
          </cell>
          <cell r="CW135">
            <v>37.959722222222219</v>
          </cell>
          <cell r="CX135">
            <v>86.354444444444439</v>
          </cell>
          <cell r="CY135">
            <v>32.233333333333334</v>
          </cell>
          <cell r="CZ135">
            <v>1.1808333333333334</v>
          </cell>
          <cell r="DA135">
            <v>8.281944444444445</v>
          </cell>
          <cell r="DB135">
            <v>23.594999999999999</v>
          </cell>
          <cell r="DC135">
            <v>3.4975000000000001</v>
          </cell>
          <cell r="DD135">
            <v>7.8502777777777784</v>
          </cell>
          <cell r="DE135">
            <v>15.963888888888889</v>
          </cell>
          <cell r="DF135">
            <v>0.15138888888888888</v>
          </cell>
          <cell r="DG135">
            <v>0</v>
          </cell>
          <cell r="DH135">
            <v>28.301111111111112</v>
          </cell>
          <cell r="DI135">
            <v>36.49166666666666</v>
          </cell>
          <cell r="DJ135">
            <v>11.123055555555556</v>
          </cell>
          <cell r="DK135">
            <v>8.0355555555555558</v>
          </cell>
          <cell r="DL135">
            <v>10.000555555555556</v>
          </cell>
          <cell r="DM135">
            <v>0</v>
          </cell>
          <cell r="DN135">
            <v>273.06055555555554</v>
          </cell>
          <cell r="DO135">
            <v>930.89861111111099</v>
          </cell>
          <cell r="DP135">
            <v>2321.0330555548735</v>
          </cell>
          <cell r="DQ135">
            <v>99.804421388859566</v>
          </cell>
          <cell r="DR135">
            <v>4.2244711355879171E-2</v>
          </cell>
          <cell r="DS135">
            <v>2462.3349769437114</v>
          </cell>
          <cell r="DT135">
            <v>123.56638888888889</v>
          </cell>
          <cell r="DU135">
            <v>41.497499999977961</v>
          </cell>
          <cell r="DV135">
            <v>138.13</v>
          </cell>
          <cell r="DW135">
            <v>5.6097160334963488E-2</v>
          </cell>
          <cell r="DX135">
            <v>5495.8129399999998</v>
          </cell>
          <cell r="DY135">
            <v>0</v>
          </cell>
          <cell r="DZ135">
            <v>0</v>
          </cell>
          <cell r="EA135">
            <v>0.37805522799605312</v>
          </cell>
          <cell r="EB135">
            <v>42.712600000000002</v>
          </cell>
          <cell r="EC135">
            <v>105270.45870391188</v>
          </cell>
          <cell r="ED135">
            <v>2019.8694816685049</v>
          </cell>
          <cell r="EE135">
            <v>284</v>
          </cell>
          <cell r="EF135">
            <v>8.7670774647840766</v>
          </cell>
          <cell r="EG135">
            <v>13.935277777165693</v>
          </cell>
          <cell r="EH135">
            <v>11.266370323615634</v>
          </cell>
          <cell r="EI135">
            <v>13.416857911563724</v>
          </cell>
          <cell r="EJ135">
            <v>23.141824025713138</v>
          </cell>
          <cell r="EK135">
            <v>20.231033406664071</v>
          </cell>
          <cell r="EL135">
            <v>16.839362898812841</v>
          </cell>
          <cell r="EM135">
            <v>286.10397103998588</v>
          </cell>
          <cell r="EN135">
            <v>505.76858159006184</v>
          </cell>
          <cell r="EO135">
            <v>186.46834004751574</v>
          </cell>
          <cell r="EP135">
            <v>1606.2921251448943</v>
          </cell>
          <cell r="EQ135">
            <v>-594.97511011275776</v>
          </cell>
          <cell r="ER135">
            <v>845.17132063608346</v>
          </cell>
          <cell r="ES135">
            <v>51.66833978568701</v>
          </cell>
          <cell r="ET135">
            <v>-9.3400130817817784E-2</v>
          </cell>
          <cell r="EU135">
            <v>-7.0195550395460771</v>
          </cell>
          <cell r="EV135">
            <v>20.825555555609885</v>
          </cell>
          <cell r="EW135">
            <v>7.8733333333229858</v>
          </cell>
        </row>
        <row r="136">
          <cell r="A136">
            <v>42264</v>
          </cell>
          <cell r="B136">
            <v>12</v>
          </cell>
          <cell r="C136" t="str">
            <v>Thu</v>
          </cell>
          <cell r="D136">
            <v>126977</v>
          </cell>
          <cell r="E136">
            <v>3754</v>
          </cell>
          <cell r="F136">
            <v>5092</v>
          </cell>
          <cell r="G136">
            <v>9432</v>
          </cell>
          <cell r="H136">
            <v>9776</v>
          </cell>
          <cell r="I136">
            <v>14489</v>
          </cell>
          <cell r="J136">
            <v>2715</v>
          </cell>
          <cell r="K136">
            <v>172235</v>
          </cell>
          <cell r="L136">
            <v>0</v>
          </cell>
          <cell r="M136">
            <v>172235</v>
          </cell>
          <cell r="N136">
            <v>3286</v>
          </cell>
          <cell r="O136">
            <v>3786</v>
          </cell>
          <cell r="P136">
            <v>212996</v>
          </cell>
          <cell r="Q136">
            <v>2804</v>
          </cell>
          <cell r="R136">
            <v>56</v>
          </cell>
          <cell r="S136">
            <v>139</v>
          </cell>
          <cell r="T136">
            <v>15</v>
          </cell>
          <cell r="U136">
            <v>2658</v>
          </cell>
          <cell r="V136">
            <v>15474</v>
          </cell>
          <cell r="W136">
            <v>2860</v>
          </cell>
          <cell r="X136">
            <v>3052</v>
          </cell>
          <cell r="Y136">
            <v>5</v>
          </cell>
          <cell r="Z136">
            <v>16</v>
          </cell>
          <cell r="AA136">
            <v>318</v>
          </cell>
          <cell r="AB136">
            <v>3391</v>
          </cell>
          <cell r="AC136">
            <v>69</v>
          </cell>
          <cell r="AD136">
            <v>3406</v>
          </cell>
          <cell r="AE136">
            <v>272</v>
          </cell>
          <cell r="AF136">
            <v>0</v>
          </cell>
          <cell r="AG136">
            <v>0</v>
          </cell>
          <cell r="AH136">
            <v>0.87674529443365823</v>
          </cell>
          <cell r="AI136">
            <v>0.94053177403326116</v>
          </cell>
          <cell r="AJ136">
            <v>0.9809214155078817</v>
          </cell>
          <cell r="AK136">
            <v>160.88277714528965</v>
          </cell>
          <cell r="AL136">
            <v>178.75954021786953</v>
          </cell>
          <cell r="AM136">
            <v>9.9886782593549509E-2</v>
          </cell>
          <cell r="AN136">
            <v>14.851799103630261</v>
          </cell>
          <cell r="AO136">
            <v>41.340151777150872</v>
          </cell>
          <cell r="AP136">
            <v>20.852600197589545</v>
          </cell>
          <cell r="AQ136">
            <v>12.589074795932301</v>
          </cell>
          <cell r="AR136">
            <v>60.222027972027973</v>
          </cell>
          <cell r="AS136">
            <v>14.311791084169993</v>
          </cell>
          <cell r="AT136">
            <v>65.811100914684431</v>
          </cell>
          <cell r="AU136">
            <v>191.39774192100066</v>
          </cell>
          <cell r="AV136">
            <v>0.34384470921212817</v>
          </cell>
          <cell r="AW136">
            <v>0.68277495741226313</v>
          </cell>
          <cell r="AX136">
            <v>43.113231390943433</v>
          </cell>
          <cell r="BF136">
            <v>191.495</v>
          </cell>
          <cell r="BG136">
            <v>454.25388888884726</v>
          </cell>
          <cell r="BH136">
            <v>2048.4119444446073</v>
          </cell>
          <cell r="BI136">
            <v>46.043611110993403</v>
          </cell>
          <cell r="BJ136">
            <v>2740.2044444444477</v>
          </cell>
          <cell r="BK136">
            <v>899.88000000067882</v>
          </cell>
          <cell r="BL136">
            <v>788.96555555555551</v>
          </cell>
          <cell r="BM136">
            <v>789.25166666740154</v>
          </cell>
          <cell r="BN136">
            <v>681.70361111111106</v>
          </cell>
          <cell r="BO136">
            <v>21.000277777760445</v>
          </cell>
          <cell r="BP136">
            <v>16.835833333333333</v>
          </cell>
          <cell r="BQ136">
            <v>17.583611111110852</v>
          </cell>
          <cell r="BR136">
            <v>16.340277777777779</v>
          </cell>
          <cell r="BS136">
            <v>12.314722222201009</v>
          </cell>
          <cell r="BT136">
            <v>17.150833333333331</v>
          </cell>
          <cell r="BU136">
            <v>59.729722222204892</v>
          </cell>
          <cell r="BV136">
            <v>56.935000000000002</v>
          </cell>
          <cell r="BW136">
            <v>254.91861111120059</v>
          </cell>
          <cell r="BX136">
            <v>91.5816666665593</v>
          </cell>
          <cell r="BY136">
            <v>163.33694444464132</v>
          </cell>
          <cell r="BZ136">
            <v>173.63055555555556</v>
          </cell>
          <cell r="CA136">
            <v>227.18111111104878</v>
          </cell>
          <cell r="CB136">
            <v>0</v>
          </cell>
          <cell r="CC136">
            <v>0</v>
          </cell>
          <cell r="CD136">
            <v>236.93749999961378</v>
          </cell>
          <cell r="CE136">
            <v>202.84027777777777</v>
          </cell>
          <cell r="CF136">
            <v>216.10666666612209</v>
          </cell>
          <cell r="CG136">
            <v>187.87888888888889</v>
          </cell>
          <cell r="CH136">
            <v>0.21416666666666667</v>
          </cell>
          <cell r="CI136">
            <v>0.17305555555555555</v>
          </cell>
          <cell r="CJ136">
            <v>1.1072222222222221</v>
          </cell>
          <cell r="CK136">
            <v>0.67611111111111111</v>
          </cell>
          <cell r="CL136">
            <v>19.509444444602771</v>
          </cell>
          <cell r="CM136">
            <v>14.112222222222222</v>
          </cell>
          <cell r="CN136">
            <v>0</v>
          </cell>
          <cell r="CO136">
            <v>1618.917222222542</v>
          </cell>
          <cell r="CP136">
            <v>386.83000000013942</v>
          </cell>
          <cell r="CQ136">
            <v>42.875000000056659</v>
          </cell>
          <cell r="CR136">
            <v>43.064999999999998</v>
          </cell>
          <cell r="CS136">
            <v>45.405833333333334</v>
          </cell>
          <cell r="CT136">
            <v>0</v>
          </cell>
          <cell r="CU136">
            <v>59.712222222222223</v>
          </cell>
          <cell r="CV136">
            <v>62.321944444444448</v>
          </cell>
          <cell r="CW136">
            <v>61.658333333207608</v>
          </cell>
          <cell r="CX136">
            <v>95.257500000000007</v>
          </cell>
          <cell r="CY136">
            <v>23.425555555555558</v>
          </cell>
          <cell r="CZ136">
            <v>1.6274999999999999</v>
          </cell>
          <cell r="DA136">
            <v>8.2897222222222222</v>
          </cell>
          <cell r="DB136">
            <v>3.5902777777777777</v>
          </cell>
          <cell r="DC136">
            <v>8.044722222222223</v>
          </cell>
          <cell r="DD136">
            <v>7.5936111111111115</v>
          </cell>
          <cell r="DE136">
            <v>4.1191666666666666</v>
          </cell>
          <cell r="DF136">
            <v>0</v>
          </cell>
          <cell r="DG136">
            <v>0</v>
          </cell>
          <cell r="DH136">
            <v>29.318333333333332</v>
          </cell>
          <cell r="DI136">
            <v>33.549166666666665</v>
          </cell>
          <cell r="DJ136">
            <v>17.821944444593456</v>
          </cell>
          <cell r="DK136">
            <v>17.203055555555554</v>
          </cell>
          <cell r="DL136">
            <v>0</v>
          </cell>
          <cell r="DM136">
            <v>0</v>
          </cell>
          <cell r="DN136">
            <v>249.84055555570458</v>
          </cell>
          <cell r="DO136">
            <v>951.70888888910838</v>
          </cell>
          <cell r="DP136">
            <v>2570.6261111116505</v>
          </cell>
          <cell r="DQ136">
            <v>110.53692277780097</v>
          </cell>
          <cell r="DR136">
            <v>4.2236227129959295E-2</v>
          </cell>
          <cell r="DS136">
            <v>2727.6485894444986</v>
          </cell>
          <cell r="DT136">
            <v>132.41694444444445</v>
          </cell>
          <cell r="DU136">
            <v>46.485555555047171</v>
          </cell>
          <cell r="DV136">
            <v>169.65</v>
          </cell>
          <cell r="DW136">
            <v>6.2196428328969683E-2</v>
          </cell>
          <cell r="DX136">
            <v>6944.9818700000005</v>
          </cell>
          <cell r="DY136">
            <v>6.3333333333333321</v>
          </cell>
          <cell r="DZ136">
            <v>113.99999999999997</v>
          </cell>
          <cell r="EA136">
            <v>0.34891184024659472</v>
          </cell>
          <cell r="EB136">
            <v>43.061400000000006</v>
          </cell>
          <cell r="EC136">
            <v>117597.74478990113</v>
          </cell>
          <cell r="ED136">
            <v>1839.7224819397543</v>
          </cell>
          <cell r="EE136">
            <v>324</v>
          </cell>
          <cell r="EF136">
            <v>8.6084362138976243</v>
          </cell>
          <cell r="EG136">
            <v>20.451666666477294</v>
          </cell>
          <cell r="EH136">
            <v>13.299649580434451</v>
          </cell>
          <cell r="EI136">
            <v>14.122655478811501</v>
          </cell>
          <cell r="EJ136">
            <v>23.346303501945524</v>
          </cell>
          <cell r="EK136">
            <v>14.450577019568492</v>
          </cell>
          <cell r="EL136">
            <v>16.299797818587997</v>
          </cell>
          <cell r="EM136">
            <v>289.58784221418733</v>
          </cell>
          <cell r="EN136">
            <v>765.91252565940704</v>
          </cell>
          <cell r="EO136">
            <v>163.67060880731356</v>
          </cell>
          <cell r="EP136">
            <v>2645.4107803440756</v>
          </cell>
          <cell r="EQ136">
            <v>-591.29795775150183</v>
          </cell>
          <cell r="ER136">
            <v>823.9626696285286</v>
          </cell>
          <cell r="ES136">
            <v>-423.54457725151997</v>
          </cell>
          <cell r="ET136">
            <v>-0.16127826185900984</v>
          </cell>
          <cell r="EU136">
            <v>-119.83372640841873</v>
          </cell>
          <cell r="EV136">
            <v>27.790833333231149</v>
          </cell>
          <cell r="EW136">
            <v>8.8852777778657366</v>
          </cell>
        </row>
        <row r="137">
          <cell r="A137">
            <v>42265</v>
          </cell>
          <cell r="B137">
            <v>12</v>
          </cell>
          <cell r="C137" t="str">
            <v>Fri</v>
          </cell>
          <cell r="D137">
            <v>154564</v>
          </cell>
          <cell r="E137">
            <v>2992</v>
          </cell>
          <cell r="F137">
            <v>7442</v>
          </cell>
          <cell r="G137">
            <v>11370</v>
          </cell>
          <cell r="H137">
            <v>8052</v>
          </cell>
          <cell r="I137">
            <v>15029</v>
          </cell>
          <cell r="J137">
            <v>604</v>
          </cell>
          <cell r="K137">
            <v>200053</v>
          </cell>
          <cell r="L137">
            <v>0</v>
          </cell>
          <cell r="M137">
            <v>200053</v>
          </cell>
          <cell r="N137">
            <v>2234</v>
          </cell>
          <cell r="O137">
            <v>3020</v>
          </cell>
          <cell r="P137">
            <v>158447</v>
          </cell>
          <cell r="Q137">
            <v>2759</v>
          </cell>
          <cell r="R137">
            <v>81</v>
          </cell>
          <cell r="S137">
            <v>216</v>
          </cell>
          <cell r="T137">
            <v>12</v>
          </cell>
          <cell r="U137">
            <v>2668</v>
          </cell>
          <cell r="V137">
            <v>14784</v>
          </cell>
          <cell r="W137">
            <v>2840</v>
          </cell>
          <cell r="X137">
            <v>3576</v>
          </cell>
          <cell r="Y137">
            <v>11</v>
          </cell>
          <cell r="Z137">
            <v>24</v>
          </cell>
          <cell r="AA137">
            <v>292</v>
          </cell>
          <cell r="AB137">
            <v>3903</v>
          </cell>
          <cell r="AC137">
            <v>61</v>
          </cell>
          <cell r="AD137">
            <v>3107</v>
          </cell>
          <cell r="AE137">
            <v>221</v>
          </cell>
          <cell r="AF137">
            <v>0</v>
          </cell>
          <cell r="AG137">
            <v>0</v>
          </cell>
          <cell r="AH137">
            <v>0.878291602409079</v>
          </cell>
          <cell r="AI137">
            <v>0.88745266860651151</v>
          </cell>
          <cell r="AJ137">
            <v>0.98883295926579451</v>
          </cell>
          <cell r="AK137">
            <v>169.0864089484154</v>
          </cell>
          <cell r="AL137">
            <v>155.60370980333803</v>
          </cell>
          <cell r="AM137">
            <v>7.8144291762682894E-2</v>
          </cell>
          <cell r="AN137">
            <v>12.36529483022321</v>
          </cell>
          <cell r="AO137">
            <v>36.252446673354136</v>
          </cell>
          <cell r="AP137">
            <v>19.306864041510654</v>
          </cell>
          <cell r="AQ137">
            <v>11.853624433453783</v>
          </cell>
          <cell r="AR137">
            <v>70.441197183098595</v>
          </cell>
          <cell r="AS137">
            <v>13.598934601081666</v>
          </cell>
          <cell r="AT137">
            <v>74.002243934549313</v>
          </cell>
          <cell r="AU137">
            <v>194.27216199717637</v>
          </cell>
          <cell r="AV137">
            <v>0.38092047349339164</v>
          </cell>
          <cell r="AW137">
            <v>0.8512910043234384</v>
          </cell>
          <cell r="AX137">
            <v>60.437818605861317</v>
          </cell>
          <cell r="BF137">
            <v>191.495</v>
          </cell>
          <cell r="BG137">
            <v>639.10916666652759</v>
          </cell>
          <cell r="BH137">
            <v>1950.2808333327398</v>
          </cell>
          <cell r="BI137">
            <v>64.170277777714645</v>
          </cell>
          <cell r="BJ137">
            <v>2845.0552777769822</v>
          </cell>
          <cell r="BK137">
            <v>1029.7563888896632</v>
          </cell>
          <cell r="BL137">
            <v>904.42638888888894</v>
          </cell>
          <cell r="BM137">
            <v>914.1125000008376</v>
          </cell>
          <cell r="BN137">
            <v>798.80527777777775</v>
          </cell>
          <cell r="BO137">
            <v>19.228333333321434</v>
          </cell>
          <cell r="BP137">
            <v>16.290277777777778</v>
          </cell>
          <cell r="BQ137">
            <v>24.654722222222222</v>
          </cell>
          <cell r="BR137">
            <v>22.225000000000001</v>
          </cell>
          <cell r="BS137">
            <v>17.414166666713751</v>
          </cell>
          <cell r="BT137">
            <v>18.125555555555557</v>
          </cell>
          <cell r="BU137">
            <v>54.346666666568105</v>
          </cell>
          <cell r="BV137">
            <v>48.980277777777779</v>
          </cell>
          <cell r="BW137">
            <v>244.23194444329192</v>
          </cell>
          <cell r="BX137">
            <v>83.304722222230765</v>
          </cell>
          <cell r="BY137">
            <v>160.92722222106116</v>
          </cell>
          <cell r="BZ137">
            <v>159.98916666666668</v>
          </cell>
          <cell r="CA137">
            <v>239.5891666674402</v>
          </cell>
          <cell r="CB137">
            <v>0</v>
          </cell>
          <cell r="CC137">
            <v>0</v>
          </cell>
          <cell r="CD137">
            <v>287.00777777764688</v>
          </cell>
          <cell r="CE137">
            <v>237.53194444444446</v>
          </cell>
          <cell r="CF137">
            <v>262.93083333324461</v>
          </cell>
          <cell r="CG137">
            <v>221.7222222222222</v>
          </cell>
          <cell r="CH137">
            <v>0.74722222222222223</v>
          </cell>
          <cell r="CI137">
            <v>0.44388888888888889</v>
          </cell>
          <cell r="CJ137">
            <v>1.6669444444444446</v>
          </cell>
          <cell r="CK137">
            <v>1.5983333333333334</v>
          </cell>
          <cell r="CL137">
            <v>21.662777777735609</v>
          </cell>
          <cell r="CM137">
            <v>13.7675</v>
          </cell>
          <cell r="CN137">
            <v>0</v>
          </cell>
          <cell r="CO137">
            <v>1800.5852777780422</v>
          </cell>
          <cell r="CP137">
            <v>363.0077777776213</v>
          </cell>
          <cell r="CQ137">
            <v>8.9302777777777784</v>
          </cell>
          <cell r="CR137">
            <v>32.523888888888891</v>
          </cell>
          <cell r="CS137">
            <v>32.142499999942565</v>
          </cell>
          <cell r="CT137">
            <v>0</v>
          </cell>
          <cell r="CU137">
            <v>53.963888888888889</v>
          </cell>
          <cell r="CV137">
            <v>69.555277777777775</v>
          </cell>
          <cell r="CW137">
            <v>46.12444444444445</v>
          </cell>
          <cell r="CX137">
            <v>96.908888888888882</v>
          </cell>
          <cell r="CY137">
            <v>21.49388888888889</v>
          </cell>
          <cell r="CZ137">
            <v>0.58916666666666662</v>
          </cell>
          <cell r="DA137">
            <v>8.0344444444444445</v>
          </cell>
          <cell r="DB137">
            <v>0</v>
          </cell>
          <cell r="DC137">
            <v>1.9161111109882283</v>
          </cell>
          <cell r="DD137">
            <v>13.115555555555556</v>
          </cell>
          <cell r="DE137">
            <v>9.1472222222222221</v>
          </cell>
          <cell r="DF137">
            <v>0.15138888888888888</v>
          </cell>
          <cell r="DG137">
            <v>1.0297222222222222</v>
          </cell>
          <cell r="DH137">
            <v>23.225833333333334</v>
          </cell>
          <cell r="DI137">
            <v>41.267222222222223</v>
          </cell>
          <cell r="DJ137">
            <v>15.0188888889145</v>
          </cell>
          <cell r="DK137">
            <v>23.828611111111112</v>
          </cell>
          <cell r="DL137">
            <v>0</v>
          </cell>
          <cell r="DM137">
            <v>0</v>
          </cell>
          <cell r="DN137">
            <v>255.72694444434717</v>
          </cell>
          <cell r="DO137">
            <v>861.97499999968886</v>
          </cell>
          <cell r="DP137">
            <v>2662.5602777777312</v>
          </cell>
          <cell r="DQ137">
            <v>114.49009194444243</v>
          </cell>
          <cell r="DR137">
            <v>4.2351395441016168E-2</v>
          </cell>
          <cell r="DS137">
            <v>2817.8270363881174</v>
          </cell>
          <cell r="DT137">
            <v>149.69027777777777</v>
          </cell>
          <cell r="DU137">
            <v>40.7766666659438</v>
          </cell>
          <cell r="DV137">
            <v>187.48</v>
          </cell>
          <cell r="DW137">
            <v>6.6533537218207442E-2</v>
          </cell>
          <cell r="DX137">
            <v>10697.88927</v>
          </cell>
          <cell r="DY137">
            <v>42.983333333333327</v>
          </cell>
          <cell r="DZ137">
            <v>494.30833333333328</v>
          </cell>
          <cell r="EA137">
            <v>0.30590060669748059</v>
          </cell>
          <cell r="EB137">
            <v>58.311199999999999</v>
          </cell>
          <cell r="EC137">
            <v>170303.31928791682</v>
          </cell>
          <cell r="ED137">
            <v>3591.3187697187091</v>
          </cell>
          <cell r="EE137">
            <v>341</v>
          </cell>
          <cell r="EF137">
            <v>7.1747800585238357</v>
          </cell>
          <cell r="EG137">
            <v>21.079722223081884</v>
          </cell>
          <cell r="EH137">
            <v>10.484009118393852</v>
          </cell>
          <cell r="EI137">
            <v>13.600534994949394</v>
          </cell>
          <cell r="EJ137">
            <v>14.721189591078067</v>
          </cell>
          <cell r="EK137">
            <v>14.397600399933344</v>
          </cell>
          <cell r="EL137">
            <v>13.479342446106305</v>
          </cell>
          <cell r="EM137">
            <v>301.84886825827823</v>
          </cell>
          <cell r="EN137">
            <v>652.91668660396749</v>
          </cell>
          <cell r="EO137">
            <v>148.15996074609794</v>
          </cell>
          <cell r="EP137">
            <v>2923.4436137180519</v>
          </cell>
          <cell r="EQ137">
            <v>2157.4782055038036</v>
          </cell>
          <cell r="ER137">
            <v>1992.1782897930223</v>
          </cell>
          <cell r="ES137">
            <v>18.752188048313258</v>
          </cell>
          <cell r="ET137">
            <v>0.51362310256150168</v>
          </cell>
          <cell r="EU137">
            <v>477.91662383645019</v>
          </cell>
          <cell r="EV137">
            <v>22.271388888737029</v>
          </cell>
          <cell r="EW137">
            <v>11.751666666666667</v>
          </cell>
        </row>
        <row r="138">
          <cell r="A138">
            <v>42266</v>
          </cell>
          <cell r="B138">
            <v>12</v>
          </cell>
          <cell r="C138" t="str">
            <v>Sat</v>
          </cell>
          <cell r="D138">
            <v>99068</v>
          </cell>
          <cell r="E138">
            <v>2879</v>
          </cell>
          <cell r="F138">
            <v>689</v>
          </cell>
          <cell r="G138">
            <v>5288</v>
          </cell>
          <cell r="H138">
            <v>11275</v>
          </cell>
          <cell r="I138">
            <v>6640</v>
          </cell>
          <cell r="J138">
            <v>1125</v>
          </cell>
          <cell r="K138">
            <v>126964</v>
          </cell>
          <cell r="L138">
            <v>0</v>
          </cell>
          <cell r="M138">
            <v>126964</v>
          </cell>
          <cell r="N138">
            <v>843</v>
          </cell>
          <cell r="O138">
            <v>1551</v>
          </cell>
          <cell r="P138">
            <v>57819</v>
          </cell>
          <cell r="Q138">
            <v>2466</v>
          </cell>
          <cell r="R138">
            <v>63</v>
          </cell>
          <cell r="S138">
            <v>96</v>
          </cell>
          <cell r="T138">
            <v>12</v>
          </cell>
          <cell r="U138">
            <v>2337</v>
          </cell>
          <cell r="V138">
            <v>14103</v>
          </cell>
          <cell r="W138">
            <v>2529</v>
          </cell>
          <cell r="X138">
            <v>2561</v>
          </cell>
          <cell r="Y138">
            <v>2</v>
          </cell>
          <cell r="Z138">
            <v>33</v>
          </cell>
          <cell r="AA138">
            <v>203</v>
          </cell>
          <cell r="AB138">
            <v>2799</v>
          </cell>
          <cell r="AC138">
            <v>45</v>
          </cell>
          <cell r="AD138">
            <v>1336</v>
          </cell>
          <cell r="AE138">
            <v>204</v>
          </cell>
          <cell r="AF138">
            <v>0</v>
          </cell>
          <cell r="AG138">
            <v>0</v>
          </cell>
          <cell r="AH138">
            <v>0.91159503481798798</v>
          </cell>
          <cell r="AI138">
            <v>0.91945097915603324</v>
          </cell>
          <cell r="AJ138">
            <v>0.99336032261113383</v>
          </cell>
          <cell r="AK138">
            <v>171.54863076564484</v>
          </cell>
          <cell r="AL138">
            <v>151.47759492560874</v>
          </cell>
          <cell r="AM138">
            <v>6.1159068712390914E-2</v>
          </cell>
          <cell r="AN138">
            <v>15.333157582570024</v>
          </cell>
          <cell r="AO138">
            <v>40.991381208979988</v>
          </cell>
          <cell r="AP138">
            <v>21.100474690534551</v>
          </cell>
          <cell r="AQ138">
            <v>13.803475885149181</v>
          </cell>
          <cell r="AR138">
            <v>50.20324238829577</v>
          </cell>
          <cell r="AS138">
            <v>13.95397144787386</v>
          </cell>
          <cell r="AT138">
            <v>70.64721740757706</v>
          </cell>
          <cell r="AU138">
            <v>186.60687456743261</v>
          </cell>
          <cell r="AV138">
            <v>0.37858850361939828</v>
          </cell>
          <cell r="AW138">
            <v>1.2305082602141673</v>
          </cell>
          <cell r="AX138">
            <v>83.391718095542487</v>
          </cell>
          <cell r="BF138">
            <v>175</v>
          </cell>
          <cell r="BG138">
            <v>423.29222222181221</v>
          </cell>
          <cell r="BH138">
            <v>1228.9233333322104</v>
          </cell>
          <cell r="BI138">
            <v>36.013055555484669</v>
          </cell>
          <cell r="BJ138">
            <v>1863.2286111095073</v>
          </cell>
          <cell r="BK138">
            <v>680.38222222150796</v>
          </cell>
          <cell r="BL138">
            <v>620.23305555555555</v>
          </cell>
          <cell r="BM138">
            <v>577.4922222220373</v>
          </cell>
          <cell r="BN138">
            <v>520.87888888888892</v>
          </cell>
          <cell r="BO138">
            <v>19.00611111111111</v>
          </cell>
          <cell r="BP138">
            <v>15.594166666666666</v>
          </cell>
          <cell r="BQ138">
            <v>3.4644444443601081</v>
          </cell>
          <cell r="BR138">
            <v>3.7311111111111113</v>
          </cell>
          <cell r="BS138">
            <v>9.048055555338248</v>
          </cell>
          <cell r="BT138">
            <v>11.069166666666668</v>
          </cell>
          <cell r="BU138">
            <v>71.37138888866123</v>
          </cell>
          <cell r="BV138">
            <v>68.959722222222226</v>
          </cell>
          <cell r="BW138">
            <v>101.15333333318769</v>
          </cell>
          <cell r="BX138">
            <v>37.837222222222223</v>
          </cell>
          <cell r="BY138">
            <v>63.316111110965458</v>
          </cell>
          <cell r="BZ138">
            <v>62.905277777777776</v>
          </cell>
          <cell r="CA138">
            <v>183.21472222231276</v>
          </cell>
          <cell r="CB138">
            <v>0</v>
          </cell>
          <cell r="CC138">
            <v>0</v>
          </cell>
          <cell r="CD138">
            <v>200.58805555507126</v>
          </cell>
          <cell r="CE138">
            <v>179.74166666666667</v>
          </cell>
          <cell r="CF138">
            <v>185.51361111056576</v>
          </cell>
          <cell r="CG138">
            <v>169.92583333333332</v>
          </cell>
          <cell r="CH138">
            <v>0.26194444444444442</v>
          </cell>
          <cell r="CI138">
            <v>8.7777777777777788E-2</v>
          </cell>
          <cell r="CJ138">
            <v>1.1394444444444445</v>
          </cell>
          <cell r="CK138">
            <v>0.96805555555555556</v>
          </cell>
          <cell r="CL138">
            <v>13.67305555561661</v>
          </cell>
          <cell r="CM138">
            <v>8.76</v>
          </cell>
          <cell r="CN138">
            <v>0</v>
          </cell>
          <cell r="CO138">
            <v>1165.3383333320799</v>
          </cell>
          <cell r="CP138">
            <v>304.95277777763238</v>
          </cell>
          <cell r="CQ138">
            <v>0</v>
          </cell>
          <cell r="CR138">
            <v>18.24861111111111</v>
          </cell>
          <cell r="CS138">
            <v>24.340555555555554</v>
          </cell>
          <cell r="CT138">
            <v>0</v>
          </cell>
          <cell r="CU138">
            <v>47.878611111111113</v>
          </cell>
          <cell r="CV138">
            <v>9.5877777777777773</v>
          </cell>
          <cell r="CW138">
            <v>29.958611111111111</v>
          </cell>
          <cell r="CX138">
            <v>72.010555555555555</v>
          </cell>
          <cell r="CY138">
            <v>4.7833333333333332</v>
          </cell>
          <cell r="CZ138">
            <v>0.64166666666666661</v>
          </cell>
          <cell r="DA138">
            <v>3.770833333333333</v>
          </cell>
          <cell r="DB138">
            <v>0</v>
          </cell>
          <cell r="DC138">
            <v>10.144722222222223</v>
          </cell>
          <cell r="DD138">
            <v>5.9</v>
          </cell>
          <cell r="DE138">
            <v>0</v>
          </cell>
          <cell r="DF138">
            <v>0</v>
          </cell>
          <cell r="DG138">
            <v>0.54138888888888892</v>
          </cell>
          <cell r="DH138">
            <v>21.185833333333335</v>
          </cell>
          <cell r="DI138">
            <v>42.129444444454279</v>
          </cell>
          <cell r="DJ138">
            <v>10.576388889029881</v>
          </cell>
          <cell r="DK138">
            <v>2.3230555555555554</v>
          </cell>
          <cell r="DL138">
            <v>0</v>
          </cell>
          <cell r="DM138">
            <v>0</v>
          </cell>
          <cell r="DN138">
            <v>174.00722222237309</v>
          </cell>
          <cell r="DO138">
            <v>608.97416666667209</v>
          </cell>
          <cell r="DP138">
            <v>1774.3124999987519</v>
          </cell>
          <cell r="DQ138">
            <v>76.295437499946331</v>
          </cell>
          <cell r="DR138">
            <v>4.2453454209578433E-2</v>
          </cell>
          <cell r="DS138">
            <v>1873.4504374983305</v>
          </cell>
          <cell r="DT138">
            <v>74.762222222222221</v>
          </cell>
          <cell r="DU138">
            <v>22.842499999632381</v>
          </cell>
          <cell r="DV138">
            <v>60.5</v>
          </cell>
          <cell r="DW138">
            <v>3.2293354971689191E-2</v>
          </cell>
          <cell r="DX138">
            <v>4960.9811200000004</v>
          </cell>
          <cell r="DY138">
            <v>78.433333333333323</v>
          </cell>
          <cell r="DZ138">
            <v>0</v>
          </cell>
          <cell r="EA138">
            <v>0.32505485839265219</v>
          </cell>
          <cell r="EB138">
            <v>81.281400000000005</v>
          </cell>
          <cell r="EC138">
            <v>156230.25074983152</v>
          </cell>
          <cell r="ED138">
            <v>3020.891294994316</v>
          </cell>
          <cell r="EE138">
            <v>215</v>
          </cell>
          <cell r="EF138">
            <v>6.3746511626881057</v>
          </cell>
          <cell r="EG138">
            <v>12.544166666984609</v>
          </cell>
          <cell r="EH138">
            <v>16.262539028352844</v>
          </cell>
          <cell r="EI138">
            <v>13.804916979777019</v>
          </cell>
          <cell r="EJ138">
            <v>7.6352067868504774</v>
          </cell>
          <cell r="EK138">
            <v>28.961482203803023</v>
          </cell>
          <cell r="EL138">
            <v>14.846717997617715</v>
          </cell>
          <cell r="EM138">
            <v>198.87748557251294</v>
          </cell>
          <cell r="EN138">
            <v>584.43496148519353</v>
          </cell>
          <cell r="EO138">
            <v>157.97646894036077</v>
          </cell>
          <cell r="EP138">
            <v>5530.063818552022</v>
          </cell>
          <cell r="EQ138">
            <v>650.38346488538514</v>
          </cell>
          <cell r="ER138">
            <v>-100.06406671900572</v>
          </cell>
          <cell r="ES138">
            <v>-131.35524593102434</v>
          </cell>
          <cell r="ET138">
            <v>1.6496757892857854</v>
          </cell>
          <cell r="EU138">
            <v>790.47025873267739</v>
          </cell>
          <cell r="EV138">
            <v>24.075555555451299</v>
          </cell>
          <cell r="EW138">
            <v>7.9402777776774016</v>
          </cell>
        </row>
        <row r="139">
          <cell r="A139">
            <v>42267</v>
          </cell>
          <cell r="B139">
            <v>12</v>
          </cell>
          <cell r="C139" t="str">
            <v>Sun</v>
          </cell>
          <cell r="D139">
            <v>51056</v>
          </cell>
          <cell r="E139">
            <v>1891</v>
          </cell>
          <cell r="F139">
            <v>407</v>
          </cell>
          <cell r="G139">
            <v>4322</v>
          </cell>
          <cell r="H139">
            <v>4475</v>
          </cell>
          <cell r="I139">
            <v>5589</v>
          </cell>
          <cell r="J139">
            <v>238</v>
          </cell>
          <cell r="K139">
            <v>67978</v>
          </cell>
          <cell r="L139">
            <v>0</v>
          </cell>
          <cell r="M139">
            <v>67978</v>
          </cell>
          <cell r="N139">
            <v>557</v>
          </cell>
          <cell r="O139">
            <v>372</v>
          </cell>
          <cell r="P139">
            <v>11978</v>
          </cell>
          <cell r="Q139">
            <v>1499</v>
          </cell>
          <cell r="R139">
            <v>40</v>
          </cell>
          <cell r="S139">
            <v>57</v>
          </cell>
          <cell r="T139">
            <v>10</v>
          </cell>
          <cell r="U139">
            <v>1435</v>
          </cell>
          <cell r="V139">
            <v>10272</v>
          </cell>
          <cell r="W139">
            <v>1539</v>
          </cell>
          <cell r="X139">
            <v>1490</v>
          </cell>
          <cell r="Y139">
            <v>0</v>
          </cell>
          <cell r="Z139">
            <v>6</v>
          </cell>
          <cell r="AA139">
            <v>113</v>
          </cell>
          <cell r="AB139">
            <v>1609</v>
          </cell>
          <cell r="AC139">
            <v>28</v>
          </cell>
          <cell r="AD139">
            <v>310</v>
          </cell>
          <cell r="AE139">
            <v>145</v>
          </cell>
          <cell r="AF139">
            <v>0</v>
          </cell>
          <cell r="AG139">
            <v>0</v>
          </cell>
          <cell r="AH139">
            <v>0.90475863384328259</v>
          </cell>
          <cell r="AI139">
            <v>0.86825446889309865</v>
          </cell>
          <cell r="AJ139">
            <v>0.99180617258524817</v>
          </cell>
          <cell r="AK139">
            <v>175.79030828074767</v>
          </cell>
          <cell r="AL139">
            <v>168.55084305132587</v>
          </cell>
          <cell r="AM139">
            <v>8.5718909058813145E-2</v>
          </cell>
          <cell r="AN139">
            <v>12.307805420645497</v>
          </cell>
          <cell r="AO139">
            <v>21.007388351189825</v>
          </cell>
          <cell r="AP139">
            <v>24.766977364185898</v>
          </cell>
          <cell r="AQ139">
            <v>16.027122644904274</v>
          </cell>
          <cell r="AR139">
            <v>44.170240415854451</v>
          </cell>
          <cell r="AS139">
            <v>14.296433049408989</v>
          </cell>
          <cell r="AT139">
            <v>70.405078171272564</v>
          </cell>
          <cell r="AU139">
            <v>197.76121332819622</v>
          </cell>
          <cell r="AV139">
            <v>0.35601054921943281</v>
          </cell>
          <cell r="AW139">
            <v>0.73116355424713331</v>
          </cell>
          <cell r="AX139">
            <v>49.381471601728961</v>
          </cell>
          <cell r="BF139">
            <v>176.995</v>
          </cell>
          <cell r="BG139">
            <v>114.16666666710464</v>
          </cell>
          <cell r="BH139">
            <v>691.66249999841079</v>
          </cell>
          <cell r="BI139">
            <v>0</v>
          </cell>
          <cell r="BJ139">
            <v>982.82416666551546</v>
          </cell>
          <cell r="BK139">
            <v>343.73777777741765</v>
          </cell>
          <cell r="BL139">
            <v>310.99972222222226</v>
          </cell>
          <cell r="BM139">
            <v>290.43694444440308</v>
          </cell>
          <cell r="BN139">
            <v>262.6491666666667</v>
          </cell>
          <cell r="BO139">
            <v>11.219166666666666</v>
          </cell>
          <cell r="BP139">
            <v>9.4583333333333321</v>
          </cell>
          <cell r="BQ139">
            <v>1.0894444444444444</v>
          </cell>
          <cell r="BR139">
            <v>1.0958333333333334</v>
          </cell>
          <cell r="BS139">
            <v>8.2688888883559652</v>
          </cell>
          <cell r="BT139">
            <v>8.9736111111111114</v>
          </cell>
          <cell r="BU139">
            <v>32.723333333547536</v>
          </cell>
          <cell r="BV139">
            <v>28.822777777777777</v>
          </cell>
          <cell r="BW139">
            <v>30.224722221883326</v>
          </cell>
          <cell r="BX139">
            <v>17.708055555555553</v>
          </cell>
          <cell r="BY139">
            <v>12.516666666327769</v>
          </cell>
          <cell r="BZ139">
            <v>14.104722222222222</v>
          </cell>
          <cell r="CA139">
            <v>96.024722222320776</v>
          </cell>
          <cell r="CB139">
            <v>0</v>
          </cell>
          <cell r="CC139">
            <v>0</v>
          </cell>
          <cell r="CD139">
            <v>112.54555555495821</v>
          </cell>
          <cell r="CE139">
            <v>94.481111111111119</v>
          </cell>
          <cell r="CF139">
            <v>103.59611111069719</v>
          </cell>
          <cell r="CG139">
            <v>89.8125</v>
          </cell>
          <cell r="CH139">
            <v>0</v>
          </cell>
          <cell r="CI139">
            <v>0</v>
          </cell>
          <cell r="CJ139">
            <v>0.34055555555555556</v>
          </cell>
          <cell r="CK139">
            <v>0.16722222222222222</v>
          </cell>
          <cell r="CL139">
            <v>8.6088888887054722</v>
          </cell>
          <cell r="CM139">
            <v>4.5013888888888891</v>
          </cell>
          <cell r="CN139">
            <v>0</v>
          </cell>
          <cell r="CO139">
            <v>582.53277777658002</v>
          </cell>
          <cell r="CP139">
            <v>236.93333333331469</v>
          </cell>
          <cell r="CQ139">
            <v>0</v>
          </cell>
          <cell r="CR139">
            <v>7.2630555555555558</v>
          </cell>
          <cell r="CS139">
            <v>8.6591666666666658</v>
          </cell>
          <cell r="CT139">
            <v>0</v>
          </cell>
          <cell r="CU139">
            <v>10.447222222222223</v>
          </cell>
          <cell r="CV139">
            <v>17.013888888888889</v>
          </cell>
          <cell r="CW139">
            <v>23.09277777777778</v>
          </cell>
          <cell r="CX139">
            <v>33.173333333333332</v>
          </cell>
          <cell r="CY139">
            <v>0.75</v>
          </cell>
          <cell r="CZ139">
            <v>0.20972222222222223</v>
          </cell>
          <cell r="DA139">
            <v>1.6958333333333333</v>
          </cell>
          <cell r="DB139">
            <v>1.2841666666666667</v>
          </cell>
          <cell r="DC139">
            <v>2.8908333333333331</v>
          </cell>
          <cell r="DD139">
            <v>0</v>
          </cell>
          <cell r="DE139">
            <v>0</v>
          </cell>
          <cell r="DF139">
            <v>0.14583333333333334</v>
          </cell>
          <cell r="DG139">
            <v>0</v>
          </cell>
          <cell r="DH139">
            <v>6.0916666666666668</v>
          </cell>
          <cell r="DI139">
            <v>12.705555555500194</v>
          </cell>
          <cell r="DJ139">
            <v>1.4719444443751126</v>
          </cell>
          <cell r="DK139">
            <v>0</v>
          </cell>
          <cell r="DL139">
            <v>6.7761111111111108</v>
          </cell>
          <cell r="DM139">
            <v>0</v>
          </cell>
          <cell r="DN139">
            <v>67.194999999875307</v>
          </cell>
          <cell r="DO139">
            <v>370.60444444430107</v>
          </cell>
          <cell r="DP139">
            <v>953.13722222088109</v>
          </cell>
          <cell r="DQ139">
            <v>40.98490055549788</v>
          </cell>
          <cell r="DR139">
            <v>4.2448220416188481E-2</v>
          </cell>
          <cell r="DS139">
            <v>1006.5118449987912</v>
          </cell>
          <cell r="DT139">
            <v>26.126944444444444</v>
          </cell>
          <cell r="DU139">
            <v>12.38972222241213</v>
          </cell>
          <cell r="DV139">
            <v>26.42</v>
          </cell>
          <cell r="DW139">
            <v>2.6249070123990179E-2</v>
          </cell>
          <cell r="DX139">
            <v>1189.42605</v>
          </cell>
          <cell r="DY139">
            <v>160.33333333333331</v>
          </cell>
          <cell r="DZ139">
            <v>2885.9999999999995</v>
          </cell>
          <cell r="EA139">
            <v>0.36820673923091901</v>
          </cell>
          <cell r="EB139">
            <v>46.614799999999995</v>
          </cell>
          <cell r="EC139">
            <v>49703.036090611626</v>
          </cell>
          <cell r="ED139">
            <v>0</v>
          </cell>
          <cell r="EE139">
            <v>104</v>
          </cell>
          <cell r="EF139">
            <v>7.1479166667762293</v>
          </cell>
          <cell r="EG139">
            <v>8.7055555558121878</v>
          </cell>
          <cell r="EH139">
            <v>16.656030631289468</v>
          </cell>
          <cell r="EI139">
            <v>14.382779276413828</v>
          </cell>
          <cell r="EJ139">
            <v>0</v>
          </cell>
          <cell r="EK139">
            <v>17.618270799347471</v>
          </cell>
          <cell r="EL139">
            <v>13.12596799201946</v>
          </cell>
          <cell r="EM139">
            <v>373.58490566037739</v>
          </cell>
          <cell r="EN139">
            <v>522.68207474478561</v>
          </cell>
          <cell r="EO139">
            <v>136.75257206796496</v>
          </cell>
          <cell r="EP139">
            <v>1109.5552699876296</v>
          </cell>
          <cell r="EQ139">
            <v>342.85386080671981</v>
          </cell>
          <cell r="ER139">
            <v>-484.87969346744637</v>
          </cell>
          <cell r="ES139">
            <v>-87.091119289726038</v>
          </cell>
          <cell r="ET139">
            <v>2.9722505299119573E-2</v>
          </cell>
          <cell r="EU139">
            <v>12.711069050389385</v>
          </cell>
          <cell r="EV139">
            <v>11.613888888762126</v>
          </cell>
          <cell r="EW139">
            <v>0.17888888888888888</v>
          </cell>
        </row>
        <row r="140">
          <cell r="A140">
            <v>42268</v>
          </cell>
          <cell r="B140">
            <v>13</v>
          </cell>
          <cell r="C140" t="str">
            <v>Mon</v>
          </cell>
          <cell r="D140">
            <v>120630</v>
          </cell>
          <cell r="E140">
            <v>3365</v>
          </cell>
          <cell r="F140">
            <v>5378</v>
          </cell>
          <cell r="G140">
            <v>8371</v>
          </cell>
          <cell r="H140">
            <v>2652</v>
          </cell>
          <cell r="I140">
            <v>16660</v>
          </cell>
          <cell r="J140">
            <v>2085</v>
          </cell>
          <cell r="K140">
            <v>159141</v>
          </cell>
          <cell r="L140">
            <v>0</v>
          </cell>
          <cell r="M140">
            <v>159141</v>
          </cell>
          <cell r="N140">
            <v>1426</v>
          </cell>
          <cell r="O140">
            <v>3382</v>
          </cell>
          <cell r="P140">
            <v>208858</v>
          </cell>
          <cell r="Q140">
            <v>2131</v>
          </cell>
          <cell r="R140">
            <v>78</v>
          </cell>
          <cell r="S140">
            <v>154</v>
          </cell>
          <cell r="T140">
            <v>13</v>
          </cell>
          <cell r="U140">
            <v>2100</v>
          </cell>
          <cell r="V140">
            <v>10757</v>
          </cell>
          <cell r="W140">
            <v>2209</v>
          </cell>
          <cell r="X140">
            <v>2583</v>
          </cell>
          <cell r="Y140">
            <v>11</v>
          </cell>
          <cell r="Z140">
            <v>35</v>
          </cell>
          <cell r="AA140">
            <v>283</v>
          </cell>
          <cell r="AB140">
            <v>2912</v>
          </cell>
          <cell r="AC140">
            <v>50</v>
          </cell>
          <cell r="AD140">
            <v>2572</v>
          </cell>
          <cell r="AE140">
            <v>223</v>
          </cell>
          <cell r="AF140">
            <v>0</v>
          </cell>
          <cell r="AG140">
            <v>0</v>
          </cell>
          <cell r="AH140">
            <v>0.89035342237727777</v>
          </cell>
          <cell r="AI140">
            <v>0.92729813029325925</v>
          </cell>
          <cell r="AJ140">
            <v>0.9910393927397716</v>
          </cell>
          <cell r="AK140">
            <v>165.75633283181915</v>
          </cell>
          <cell r="AL140">
            <v>155.42725173174688</v>
          </cell>
          <cell r="AM140">
            <v>0.1177886276949372</v>
          </cell>
          <cell r="AN140">
            <v>16.631832599768991</v>
          </cell>
          <cell r="AO140">
            <v>41.368624919430282</v>
          </cell>
          <cell r="AP140">
            <v>21.152668756181704</v>
          </cell>
          <cell r="AQ140">
            <v>13.021948871122877</v>
          </cell>
          <cell r="AR140">
            <v>72.042100497962878</v>
          </cell>
          <cell r="AS140">
            <v>14.15946415766537</v>
          </cell>
          <cell r="AT140">
            <v>70.878607180258825</v>
          </cell>
          <cell r="AU140">
            <v>196.25701826212162</v>
          </cell>
          <cell r="AV140">
            <v>0.36115196189108045</v>
          </cell>
          <cell r="AW140">
            <v>0.69129719241516541</v>
          </cell>
          <cell r="AX140">
            <v>46.97812286290538</v>
          </cell>
          <cell r="BF140">
            <v>200.495</v>
          </cell>
          <cell r="BG140">
            <v>522.58805555523702</v>
          </cell>
          <cell r="BH140">
            <v>1611.888888888129</v>
          </cell>
          <cell r="BI140">
            <v>54.117500000028457</v>
          </cell>
          <cell r="BJ140">
            <v>2389.0894444433948</v>
          </cell>
          <cell r="BK140">
            <v>810.8805555552193</v>
          </cell>
          <cell r="BL140">
            <v>721.97027777777782</v>
          </cell>
          <cell r="BM140">
            <v>727.75499999987608</v>
          </cell>
          <cell r="BN140">
            <v>652.5430555555555</v>
          </cell>
          <cell r="BO140">
            <v>21.650000000049413</v>
          </cell>
          <cell r="BP140">
            <v>17.872500000000002</v>
          </cell>
          <cell r="BQ140">
            <v>19.098888888768592</v>
          </cell>
          <cell r="BR140">
            <v>17.487777777777779</v>
          </cell>
          <cell r="BS140">
            <v>17.502222222043461</v>
          </cell>
          <cell r="BT140">
            <v>13.783055555555556</v>
          </cell>
          <cell r="BU140">
            <v>24.874444444481696</v>
          </cell>
          <cell r="BV140">
            <v>20.283888888888889</v>
          </cell>
          <cell r="BW140">
            <v>203.34499999999846</v>
          </cell>
          <cell r="BX140">
            <v>81.752777777525807</v>
          </cell>
          <cell r="BY140">
            <v>121.59222222247266</v>
          </cell>
          <cell r="BZ140">
            <v>133.2477777777778</v>
          </cell>
          <cell r="CA140">
            <v>169.63666666658619</v>
          </cell>
          <cell r="CB140">
            <v>0</v>
          </cell>
          <cell r="CC140">
            <v>0</v>
          </cell>
          <cell r="CD140">
            <v>205.65749999964223</v>
          </cell>
          <cell r="CE140">
            <v>170.21027777777778</v>
          </cell>
          <cell r="CF140">
            <v>185.11277777717862</v>
          </cell>
          <cell r="CG140">
            <v>155.63916666666668</v>
          </cell>
          <cell r="CH140">
            <v>0.62694444444444442</v>
          </cell>
          <cell r="CI140">
            <v>0.49916666666666665</v>
          </cell>
          <cell r="CJ140">
            <v>0.63361111111111112</v>
          </cell>
          <cell r="CK140">
            <v>0.61777777777777776</v>
          </cell>
          <cell r="CL140">
            <v>19.284166666908035</v>
          </cell>
          <cell r="CM140">
            <v>13.454166666666667</v>
          </cell>
          <cell r="CN140">
            <v>0</v>
          </cell>
          <cell r="CO140">
            <v>1389.5197222214463</v>
          </cell>
          <cell r="CP140">
            <v>378.03277777765487</v>
          </cell>
          <cell r="CQ140">
            <v>18.66</v>
          </cell>
          <cell r="CR140">
            <v>45.662499999999994</v>
          </cell>
          <cell r="CS140">
            <v>34.665555555555557</v>
          </cell>
          <cell r="CT140">
            <v>0</v>
          </cell>
          <cell r="CU140">
            <v>47.030833333333334</v>
          </cell>
          <cell r="CV140">
            <v>51.518888888888888</v>
          </cell>
          <cell r="CW140">
            <v>44.916944444444447</v>
          </cell>
          <cell r="CX140">
            <v>88.476666666666659</v>
          </cell>
          <cell r="CY140">
            <v>15.816111111111111</v>
          </cell>
          <cell r="CZ140">
            <v>4.8725000000000005</v>
          </cell>
          <cell r="DA140">
            <v>8.9805555555555561</v>
          </cell>
          <cell r="DB140">
            <v>0</v>
          </cell>
          <cell r="DC140">
            <v>3.2127777778419357</v>
          </cell>
          <cell r="DD140">
            <v>3.7055555555555557</v>
          </cell>
          <cell r="DE140">
            <v>3.6188888888888888</v>
          </cell>
          <cell r="DF140">
            <v>0.20555555555555555</v>
          </cell>
          <cell r="DG140">
            <v>0</v>
          </cell>
          <cell r="DH140">
            <v>32.580555555555556</v>
          </cell>
          <cell r="DI140">
            <v>37.540833333369036</v>
          </cell>
          <cell r="DJ140">
            <v>13.043611111093263</v>
          </cell>
          <cell r="DK140">
            <v>13.161944444444444</v>
          </cell>
          <cell r="DL140">
            <v>10.038611111111111</v>
          </cell>
          <cell r="DM140">
            <v>0</v>
          </cell>
          <cell r="DN140">
            <v>235.25416666674863</v>
          </cell>
          <cell r="DO140">
            <v>855.74166666662575</v>
          </cell>
          <cell r="DP140">
            <v>2245.2613888880719</v>
          </cell>
          <cell r="DQ140">
            <v>96.546239722187082</v>
          </cell>
          <cell r="DR140">
            <v>4.2999999999999997E-2</v>
          </cell>
          <cell r="DS140">
            <v>2341.8076286102591</v>
          </cell>
          <cell r="DT140">
            <v>115.41416666666666</v>
          </cell>
          <cell r="DU140">
            <v>32.298333332997508</v>
          </cell>
          <cell r="DV140">
            <v>177.05</v>
          </cell>
          <cell r="DW140">
            <v>7.5603989771384411E-2</v>
          </cell>
          <cell r="DX140">
            <v>7534.3875500000004</v>
          </cell>
          <cell r="DY140">
            <v>35.18333333333333</v>
          </cell>
          <cell r="DZ140">
            <v>633.29999999999995</v>
          </cell>
          <cell r="EA140">
            <v>0.36541928389500716</v>
          </cell>
          <cell r="EB140">
            <v>44.028800000000004</v>
          </cell>
          <cell r="EC140">
            <v>110013.72649814184</v>
          </cell>
          <cell r="ED140">
            <v>2310.9081655567784</v>
          </cell>
          <cell r="EE140">
            <v>281</v>
          </cell>
          <cell r="EF140">
            <v>6.8964412810670837</v>
          </cell>
          <cell r="EG140">
            <v>17.278611110940112</v>
          </cell>
          <cell r="EH140">
            <v>12.906129929552353</v>
          </cell>
          <cell r="EI140">
            <v>13.953655879494029</v>
          </cell>
          <cell r="EJ140">
            <v>17.545414266725743</v>
          </cell>
          <cell r="EK140">
            <v>55.238930293730817</v>
          </cell>
          <cell r="EL140">
            <v>14.675251717546754</v>
          </cell>
          <cell r="EM140">
            <v>281.5870614945888</v>
          </cell>
          <cell r="EN140">
            <v>478.28212290991291</v>
          </cell>
          <cell r="EO140">
            <v>106.61544646430632</v>
          </cell>
          <cell r="EP140">
            <v>1840.920897548147</v>
          </cell>
          <cell r="EQ140">
            <v>-1761.4903852108075</v>
          </cell>
          <cell r="ER140">
            <v>266.11192217963492</v>
          </cell>
          <cell r="ES140">
            <v>-519.43410279166994</v>
          </cell>
          <cell r="ET140">
            <v>-3.4798486409542528E-2</v>
          </cell>
          <cell r="EU140">
            <v>-38.313069832011166</v>
          </cell>
          <cell r="EV140">
            <v>8.8855555555555554</v>
          </cell>
          <cell r="EW140">
            <v>17.623888888888889</v>
          </cell>
        </row>
        <row r="141">
          <cell r="A141">
            <v>42269</v>
          </cell>
          <cell r="B141">
            <v>13</v>
          </cell>
          <cell r="C141" t="str">
            <v>Tue</v>
          </cell>
          <cell r="D141">
            <v>109052</v>
          </cell>
          <cell r="E141">
            <v>3472</v>
          </cell>
          <cell r="F141">
            <v>4085</v>
          </cell>
          <cell r="G141">
            <v>8601</v>
          </cell>
          <cell r="H141">
            <v>9177</v>
          </cell>
          <cell r="I141">
            <v>17933</v>
          </cell>
          <cell r="J141">
            <v>3765</v>
          </cell>
          <cell r="K141">
            <v>156085</v>
          </cell>
          <cell r="L141">
            <v>0</v>
          </cell>
          <cell r="M141">
            <v>156085</v>
          </cell>
          <cell r="N141">
            <v>1603</v>
          </cell>
          <cell r="O141">
            <v>3702</v>
          </cell>
          <cell r="P141">
            <v>192479</v>
          </cell>
          <cell r="Q141">
            <v>2740</v>
          </cell>
          <cell r="R141">
            <v>75</v>
          </cell>
          <cell r="S141">
            <v>140</v>
          </cell>
          <cell r="T141">
            <v>10</v>
          </cell>
          <cell r="U141">
            <v>2704</v>
          </cell>
          <cell r="V141">
            <v>13779</v>
          </cell>
          <cell r="W141">
            <v>2815</v>
          </cell>
          <cell r="X141">
            <v>2795</v>
          </cell>
          <cell r="Y141">
            <v>8</v>
          </cell>
          <cell r="Z141">
            <v>66</v>
          </cell>
          <cell r="AA141">
            <v>388</v>
          </cell>
          <cell r="AB141">
            <v>3257</v>
          </cell>
          <cell r="AC141">
            <v>151</v>
          </cell>
          <cell r="AD141">
            <v>3131</v>
          </cell>
          <cell r="AE141">
            <v>288</v>
          </cell>
          <cell r="AF141">
            <v>0</v>
          </cell>
          <cell r="AG141">
            <v>0</v>
          </cell>
          <cell r="AH141">
            <v>0.89861261848759644</v>
          </cell>
          <cell r="AI141">
            <v>0.97199943945353384</v>
          </cell>
          <cell r="AJ141">
            <v>0.98972995483230286</v>
          </cell>
          <cell r="AK141">
            <v>169.47648793214171</v>
          </cell>
          <cell r="AL141">
            <v>148.7840588508374</v>
          </cell>
          <cell r="AM141">
            <v>0.13901399878271456</v>
          </cell>
          <cell r="AN141">
            <v>15.844550493347564</v>
          </cell>
          <cell r="AO141">
            <v>38.208277427978395</v>
          </cell>
          <cell r="AP141">
            <v>22.894958137020126</v>
          </cell>
          <cell r="AQ141">
            <v>12.907482365900522</v>
          </cell>
          <cell r="AR141">
            <v>55.447602131438721</v>
          </cell>
          <cell r="AS141">
            <v>14.540070386391131</v>
          </cell>
          <cell r="AT141">
            <v>66.420648504054753</v>
          </cell>
          <cell r="AU141">
            <v>203.34872214478875</v>
          </cell>
          <cell r="AV141">
            <v>0.32663420651722508</v>
          </cell>
          <cell r="AW141">
            <v>0.702424253480603</v>
          </cell>
          <cell r="AX141">
            <v>44.731998505424926</v>
          </cell>
          <cell r="BF141">
            <v>198.995</v>
          </cell>
          <cell r="BG141">
            <v>495.46666666567819</v>
          </cell>
          <cell r="BH141">
            <v>1805.6783333340161</v>
          </cell>
          <cell r="BI141">
            <v>0</v>
          </cell>
          <cell r="BJ141">
            <v>2500.1399999996947</v>
          </cell>
          <cell r="BK141">
            <v>767.57305555558912</v>
          </cell>
          <cell r="BL141">
            <v>689.75083333333328</v>
          </cell>
          <cell r="BM141">
            <v>643.46388888861304</v>
          </cell>
          <cell r="BN141">
            <v>574.93027777777775</v>
          </cell>
          <cell r="BO141">
            <v>23.335833333333333</v>
          </cell>
          <cell r="BP141">
            <v>18.108333333333334</v>
          </cell>
          <cell r="BQ141">
            <v>12.745833333333334</v>
          </cell>
          <cell r="BR141">
            <v>12.878888888888889</v>
          </cell>
          <cell r="BS141">
            <v>10.937777777375498</v>
          </cell>
          <cell r="BT141">
            <v>13.236388888888889</v>
          </cell>
          <cell r="BU141">
            <v>77.089722222933915</v>
          </cell>
          <cell r="BV141">
            <v>70.596944444444446</v>
          </cell>
          <cell r="BW141">
            <v>233.64499999885189</v>
          </cell>
          <cell r="BX141">
            <v>96.890000000083049</v>
          </cell>
          <cell r="BY141">
            <v>136.75499999876885</v>
          </cell>
          <cell r="BZ141">
            <v>153.39222222222222</v>
          </cell>
          <cell r="CA141">
            <v>218.09055555534005</v>
          </cell>
          <cell r="CB141">
            <v>0</v>
          </cell>
          <cell r="CC141">
            <v>0</v>
          </cell>
          <cell r="CD141">
            <v>224.00166666651143</v>
          </cell>
          <cell r="CE141">
            <v>197.26305555555552</v>
          </cell>
          <cell r="CF141">
            <v>195.6641666666126</v>
          </cell>
          <cell r="CG141">
            <v>176.74305555555557</v>
          </cell>
          <cell r="CH141">
            <v>0.54888888888888887</v>
          </cell>
          <cell r="CI141">
            <v>0.32194444444444442</v>
          </cell>
          <cell r="CJ141">
            <v>1.1055555555555556</v>
          </cell>
          <cell r="CK141">
            <v>1.1269444444444445</v>
          </cell>
          <cell r="CL141">
            <v>26.683055555454402</v>
          </cell>
          <cell r="CM141">
            <v>19.071111111111112</v>
          </cell>
          <cell r="CN141">
            <v>0</v>
          </cell>
          <cell r="CO141">
            <v>1443.3102777762929</v>
          </cell>
          <cell r="CP141">
            <v>387.77222222218057</v>
          </cell>
          <cell r="CQ141">
            <v>18.678888888636138</v>
          </cell>
          <cell r="CR141">
            <v>40.903611111111111</v>
          </cell>
          <cell r="CS141">
            <v>38.365555555555552</v>
          </cell>
          <cell r="CT141">
            <v>0</v>
          </cell>
          <cell r="CU141">
            <v>59.17</v>
          </cell>
          <cell r="CV141">
            <v>67.956666666666663</v>
          </cell>
          <cell r="CW141">
            <v>49.39972222217591</v>
          </cell>
          <cell r="CX141">
            <v>88.24111111111111</v>
          </cell>
          <cell r="CY141">
            <v>17.905277777777776</v>
          </cell>
          <cell r="CZ141">
            <v>5.2686111112451179</v>
          </cell>
          <cell r="DA141">
            <v>6.1111111111111116</v>
          </cell>
          <cell r="DB141">
            <v>0.99472222222222217</v>
          </cell>
          <cell r="DC141">
            <v>2.3774999999999999</v>
          </cell>
          <cell r="DD141">
            <v>8.5766666665536153</v>
          </cell>
          <cell r="DE141">
            <v>8.0916666666666668</v>
          </cell>
          <cell r="DF141">
            <v>0</v>
          </cell>
          <cell r="DG141">
            <v>0</v>
          </cell>
          <cell r="DH141">
            <v>26.786944444444444</v>
          </cell>
          <cell r="DI141">
            <v>35.714722222222221</v>
          </cell>
          <cell r="DJ141">
            <v>18.883888888857587</v>
          </cell>
          <cell r="DK141">
            <v>15.410555555555554</v>
          </cell>
          <cell r="DL141">
            <v>10.027222222222223</v>
          </cell>
          <cell r="DM141">
            <v>0</v>
          </cell>
          <cell r="DN141">
            <v>244.38999999998967</v>
          </cell>
          <cell r="DO141">
            <v>906.6366666663157</v>
          </cell>
          <cell r="DP141">
            <v>2349.9469444426086</v>
          </cell>
          <cell r="DQ141">
            <v>101.04771861103215</v>
          </cell>
          <cell r="DR141">
            <v>4.299999999999999E-2</v>
          </cell>
          <cell r="DS141">
            <v>2450.9946630536406</v>
          </cell>
          <cell r="DT141">
            <v>119.66972222222222</v>
          </cell>
          <cell r="DU141">
            <v>36.036944445911523</v>
          </cell>
          <cell r="DV141">
            <v>126.69000000000001</v>
          </cell>
          <cell r="DW141">
            <v>5.1689219038184159E-2</v>
          </cell>
          <cell r="DX141">
            <v>5229.8806900000009</v>
          </cell>
          <cell r="DY141">
            <v>0.50000000000000089</v>
          </cell>
          <cell r="DZ141">
            <v>9.000000000000016</v>
          </cell>
          <cell r="EA141">
            <v>0.36990560621488949</v>
          </cell>
          <cell r="EB141">
            <v>43.916199999999996</v>
          </cell>
          <cell r="EC141">
            <v>109637.88960451992</v>
          </cell>
          <cell r="ED141">
            <v>0</v>
          </cell>
          <cell r="EE141">
            <v>302</v>
          </cell>
          <cell r="EF141">
            <v>7.1596578369360646</v>
          </cell>
          <cell r="EG141">
            <v>23.45111111071504</v>
          </cell>
          <cell r="EH141">
            <v>12.280867999828375</v>
          </cell>
          <cell r="EI141">
            <v>14.284679957584325</v>
          </cell>
          <cell r="EJ141">
            <v>14.574898785425102</v>
          </cell>
          <cell r="EK141">
            <v>59.698492462311556</v>
          </cell>
          <cell r="EL141">
            <v>14.541063304899023</v>
          </cell>
          <cell r="EM141">
            <v>320.49689440993791</v>
          </cell>
          <cell r="EN141">
            <v>786.35717191027038</v>
          </cell>
          <cell r="EO141">
            <v>119.04310633603342</v>
          </cell>
          <cell r="EP141">
            <v>687.24230556458565</v>
          </cell>
          <cell r="EQ141">
            <v>-875.34902713004044</v>
          </cell>
          <cell r="ER141">
            <v>308.56443097289286</v>
          </cell>
          <cell r="ES141">
            <v>-654.26525099941</v>
          </cell>
          <cell r="ET141">
            <v>-2.1142046545813087E-2</v>
          </cell>
          <cell r="EU141">
            <v>-20.385950904319234</v>
          </cell>
          <cell r="EV141">
            <v>20.977500000028716</v>
          </cell>
          <cell r="EW141">
            <v>8.1300000001034807</v>
          </cell>
        </row>
        <row r="142">
          <cell r="A142">
            <v>42270</v>
          </cell>
          <cell r="B142">
            <v>13</v>
          </cell>
          <cell r="C142" t="str">
            <v>Wed</v>
          </cell>
          <cell r="D142">
            <v>99756</v>
          </cell>
          <cell r="E142">
            <v>3097</v>
          </cell>
          <cell r="F142">
            <v>3512</v>
          </cell>
          <cell r="G142">
            <v>9103</v>
          </cell>
          <cell r="H142">
            <v>7990</v>
          </cell>
          <cell r="I142">
            <v>13443</v>
          </cell>
          <cell r="J142">
            <v>2137</v>
          </cell>
          <cell r="K142">
            <v>139038</v>
          </cell>
          <cell r="L142">
            <v>0</v>
          </cell>
          <cell r="M142">
            <v>139038</v>
          </cell>
          <cell r="N142">
            <v>1185</v>
          </cell>
          <cell r="O142">
            <v>3047</v>
          </cell>
          <cell r="P142">
            <v>178460</v>
          </cell>
          <cell r="Q142">
            <v>2631</v>
          </cell>
          <cell r="R142">
            <v>54</v>
          </cell>
          <cell r="S142">
            <v>116</v>
          </cell>
          <cell r="T142">
            <v>0</v>
          </cell>
          <cell r="U142">
            <v>2438</v>
          </cell>
          <cell r="V142">
            <v>14081</v>
          </cell>
          <cell r="W142">
            <v>2685</v>
          </cell>
          <cell r="X142">
            <v>2527</v>
          </cell>
          <cell r="Y142">
            <v>10</v>
          </cell>
          <cell r="Z142">
            <v>54</v>
          </cell>
          <cell r="AA142">
            <v>363</v>
          </cell>
          <cell r="AB142">
            <v>2954</v>
          </cell>
          <cell r="AC142">
            <v>102</v>
          </cell>
          <cell r="AD142">
            <v>2784</v>
          </cell>
          <cell r="AE142">
            <v>287</v>
          </cell>
          <cell r="AF142">
            <v>0</v>
          </cell>
          <cell r="AG142">
            <v>0</v>
          </cell>
          <cell r="AH142">
            <v>0.90695267741464347</v>
          </cell>
          <cell r="AI142">
            <v>0.95232542486411842</v>
          </cell>
          <cell r="AJ142">
            <v>0.99147715013161875</v>
          </cell>
          <cell r="AK142">
            <v>165.85779484757816</v>
          </cell>
          <cell r="AL142">
            <v>150.93409866187386</v>
          </cell>
          <cell r="AM142">
            <v>0.11205569700369683</v>
          </cell>
          <cell r="AN142">
            <v>14.017358768236416</v>
          </cell>
          <cell r="AO142">
            <v>32.481219037584552</v>
          </cell>
          <cell r="AP142">
            <v>22.530601233972124</v>
          </cell>
          <cell r="AQ142">
            <v>12.987396877451635</v>
          </cell>
          <cell r="AR142">
            <v>51.783240223463686</v>
          </cell>
          <cell r="AS142">
            <v>14.73994688604825</v>
          </cell>
          <cell r="AT142">
            <v>59.667213744739051</v>
          </cell>
          <cell r="AU142">
            <v>196.50648541494493</v>
          </cell>
          <cell r="AV142">
            <v>0.30363992119010835</v>
          </cell>
          <cell r="AW142">
            <v>0.76736065086201166</v>
          </cell>
          <cell r="AX142">
            <v>43.898630847829082</v>
          </cell>
          <cell r="BF142">
            <v>198.495</v>
          </cell>
          <cell r="BG142">
            <v>426.62638888979257</v>
          </cell>
          <cell r="BH142">
            <v>1808.2780555569741</v>
          </cell>
          <cell r="BI142">
            <v>32.039722222182903</v>
          </cell>
          <cell r="BJ142">
            <v>2465.4391666689494</v>
          </cell>
          <cell r="BK142">
            <v>707.54916666697318</v>
          </cell>
          <cell r="BL142">
            <v>641.71361111111116</v>
          </cell>
          <cell r="BM142">
            <v>601.45499999969775</v>
          </cell>
          <cell r="BN142">
            <v>538.53499999999997</v>
          </cell>
          <cell r="BO142">
            <v>20.518888888971158</v>
          </cell>
          <cell r="BP142">
            <v>16.929444444444442</v>
          </cell>
          <cell r="BQ142">
            <v>12.834166666666667</v>
          </cell>
          <cell r="BR142">
            <v>11.861666666666666</v>
          </cell>
          <cell r="BS142">
            <v>13.400277777969734</v>
          </cell>
          <cell r="BT142">
            <v>15.327777777777778</v>
          </cell>
          <cell r="BU142">
            <v>59.340833333667831</v>
          </cell>
          <cell r="BV142">
            <v>59.05972222222222</v>
          </cell>
          <cell r="BW142">
            <v>217.37333333470468</v>
          </cell>
          <cell r="BX142">
            <v>93.808055555866503</v>
          </cell>
          <cell r="BY142">
            <v>123.56527777883819</v>
          </cell>
          <cell r="BZ142">
            <v>139.35416666666669</v>
          </cell>
          <cell r="CA142">
            <v>206.73888888862894</v>
          </cell>
          <cell r="CB142">
            <v>0</v>
          </cell>
          <cell r="CC142">
            <v>0</v>
          </cell>
          <cell r="CD142">
            <v>200.4077777780895</v>
          </cell>
          <cell r="CE142">
            <v>169.17361111111111</v>
          </cell>
          <cell r="CF142">
            <v>173.23222222232752</v>
          </cell>
          <cell r="CG142">
            <v>152.04611111111109</v>
          </cell>
          <cell r="CH142">
            <v>0.58805555555555555</v>
          </cell>
          <cell r="CI142">
            <v>0.37666666666666665</v>
          </cell>
          <cell r="CJ142">
            <v>1.3716666668731099</v>
          </cell>
          <cell r="CK142">
            <v>0.58277777777777784</v>
          </cell>
          <cell r="CL142">
            <v>25.215833333333336</v>
          </cell>
          <cell r="CM142">
            <v>16.168055555555554</v>
          </cell>
          <cell r="CN142">
            <v>0</v>
          </cell>
          <cell r="CO142">
            <v>1332.0691666683963</v>
          </cell>
          <cell r="CP142">
            <v>421.09083333344819</v>
          </cell>
          <cell r="CQ142">
            <v>50.841388888955635</v>
          </cell>
          <cell r="CR142">
            <v>44.893055555555556</v>
          </cell>
          <cell r="CS142">
            <v>43.473611111111111</v>
          </cell>
          <cell r="CT142">
            <v>0</v>
          </cell>
          <cell r="CU142">
            <v>48.5</v>
          </cell>
          <cell r="CV142">
            <v>68.164722222222224</v>
          </cell>
          <cell r="CW142">
            <v>40.86666666666666</v>
          </cell>
          <cell r="CX142">
            <v>83.356666666666669</v>
          </cell>
          <cell r="CY142">
            <v>49.622499999999995</v>
          </cell>
          <cell r="CZ142">
            <v>3.8908333331998439</v>
          </cell>
          <cell r="DA142">
            <v>9.83</v>
          </cell>
          <cell r="DB142">
            <v>4.9211111111111112</v>
          </cell>
          <cell r="DC142">
            <v>2.2324999999999999</v>
          </cell>
          <cell r="DD142">
            <v>6.259722222222222</v>
          </cell>
          <cell r="DE142">
            <v>24.325555555639117</v>
          </cell>
          <cell r="DF142">
            <v>0.10416666666666667</v>
          </cell>
          <cell r="DG142">
            <v>0</v>
          </cell>
          <cell r="DH142">
            <v>27.072777777777777</v>
          </cell>
          <cell r="DI142">
            <v>34.518611111259347</v>
          </cell>
          <cell r="DJ142">
            <v>13.479722222182124</v>
          </cell>
          <cell r="DK142">
            <v>10.660555555555556</v>
          </cell>
          <cell r="DL142">
            <v>10.050277777777778</v>
          </cell>
          <cell r="DM142">
            <v>0</v>
          </cell>
          <cell r="DN142">
            <v>280.32500000005825</v>
          </cell>
          <cell r="DO142">
            <v>998.15527777801765</v>
          </cell>
          <cell r="DP142">
            <v>2330.2244444464141</v>
          </cell>
          <cell r="DQ142">
            <v>100.19965111119579</v>
          </cell>
          <cell r="DR142">
            <v>4.2999999999999997E-2</v>
          </cell>
          <cell r="DS142">
            <v>2430.4240955576097</v>
          </cell>
          <cell r="DT142">
            <v>111.51444444444444</v>
          </cell>
          <cell r="DU142">
            <v>29.197222222623243</v>
          </cell>
          <cell r="DV142">
            <v>152.28</v>
          </cell>
          <cell r="DW142">
            <v>6.2655731680055851E-2</v>
          </cell>
          <cell r="DX142">
            <v>6028.6735599999993</v>
          </cell>
          <cell r="DY142">
            <v>5.6833333333333371</v>
          </cell>
          <cell r="DZ142">
            <v>102.30000000000007</v>
          </cell>
          <cell r="EA142">
            <v>0.41069181284141765</v>
          </cell>
          <cell r="EB142">
            <v>42.992800000000003</v>
          </cell>
          <cell r="EC142">
            <v>106692.29017455238</v>
          </cell>
          <cell r="ED142">
            <v>1293.5801291651233</v>
          </cell>
          <cell r="EE142">
            <v>275</v>
          </cell>
          <cell r="EF142">
            <v>6.3703030303905255</v>
          </cell>
          <cell r="EG142">
            <v>21.384166666195572</v>
          </cell>
          <cell r="EH142">
            <v>13.421144928396679</v>
          </cell>
          <cell r="EI142">
            <v>14.587355444513259</v>
          </cell>
          <cell r="EJ142">
            <v>17.005196032120924</v>
          </cell>
          <cell r="EK142">
            <v>39.368165243163581</v>
          </cell>
          <cell r="EL142">
            <v>14.395716976767241</v>
          </cell>
          <cell r="EM142">
            <v>273.64456853451077</v>
          </cell>
          <cell r="EN142">
            <v>679.31427622832371</v>
          </cell>
          <cell r="EO142">
            <v>134.64590150045575</v>
          </cell>
          <cell r="EP142">
            <v>1840.787577955085</v>
          </cell>
          <cell r="EQ142">
            <v>346.36638297393375</v>
          </cell>
          <cell r="ER142">
            <v>620.55794665960411</v>
          </cell>
          <cell r="ES142">
            <v>-509.66951006932862</v>
          </cell>
          <cell r="ET142">
            <v>8.3339532683696427E-2</v>
          </cell>
          <cell r="EU142">
            <v>162.78716587926033</v>
          </cell>
          <cell r="EV142">
            <v>27.143611111163629</v>
          </cell>
          <cell r="EW142">
            <v>3.591111111139309</v>
          </cell>
        </row>
      </sheetData>
      <sheetData sheetId="14">
        <row r="1">
          <cell r="A1" t="str">
            <v>Date</v>
          </cell>
          <cell r="B1" t="str">
            <v>Week</v>
          </cell>
          <cell r="C1" t="str">
            <v>Day</v>
          </cell>
          <cell r="D1" t="str">
            <v>DCCartons Picked to Pallet</v>
          </cell>
          <cell r="E1" t="str">
            <v>DCCartons Picked to Roll Cage</v>
          </cell>
          <cell r="F1" t="str">
            <v>DCTotal Cartons Picked</v>
          </cell>
          <cell r="G1" t="str">
            <v>DCOther Cartons Handled Ex NDC Cross Dock</v>
          </cell>
          <cell r="H1" t="str">
            <v>DCTotal Cartons Handled Ex NDC Cross Dock</v>
          </cell>
          <cell r="I1" t="str">
            <v>DCPallets Received</v>
          </cell>
          <cell r="J1" t="str">
            <v xml:space="preserve">DCPallets despatched </v>
          </cell>
          <cell r="K1" t="str">
            <v xml:space="preserve">DCRoll Cages despatched </v>
          </cell>
          <cell r="L1" t="str">
            <v>DCULD despatched</v>
          </cell>
          <cell r="M1" t="str">
            <v>DCPallets Replenished</v>
          </cell>
          <cell r="N1" t="str">
            <v>DCPallets Cross Docked</v>
          </cell>
          <cell r="O1" t="str">
            <v>DCOther Pallets Despatched</v>
          </cell>
          <cell r="P1" t="str">
            <v>DCPick Rate to Pallet</v>
          </cell>
          <cell r="Q1" t="str">
            <v>DCPick Rate to Roll Cage</v>
          </cell>
          <cell r="R1" t="str">
            <v>DCPallets Received per Hour</v>
          </cell>
          <cell r="S1" t="str">
            <v>DCULD Despatched per Hour</v>
          </cell>
          <cell r="T1" t="str">
            <v>DCPallets Replenished per Hour</v>
          </cell>
          <cell r="U1" t="str">
            <v>DCPickrate</v>
          </cell>
          <cell r="V1" t="str">
            <v>DCCartons/Total Hours</v>
          </cell>
          <cell r="W1" t="str">
            <v>DCTotal Labour Cost per Carton</v>
          </cell>
          <cell r="X1" t="str">
            <v>DCLabour Cost Per Hour</v>
          </cell>
          <cell r="Y1" t="str">
            <v>DCLCPH - Salaries &amp; Wages</v>
          </cell>
          <cell r="Z1" t="str">
            <v>DCExcluding On Costs @ &amp; Contractors</v>
          </cell>
          <cell r="AA1" t="str">
            <v>DCEBA Multiplier</v>
          </cell>
          <cell r="AB1" t="str">
            <v>DCLCPH uplifted for EBA</v>
          </cell>
          <cell r="AC1" t="str">
            <v>DCPublic Holidays Allowances</v>
          </cell>
          <cell r="AD1" t="str">
            <v>DCAdjusted Labour Cost Per Hour</v>
          </cell>
          <cell r="AE1" t="str">
            <v>DCLCPH - Contract Labour</v>
          </cell>
          <cell r="AF1" t="str">
            <v>DCLCPH - Total Labour</v>
          </cell>
          <cell r="AG1" t="str">
            <v>DCLabour Hours</v>
          </cell>
          <cell r="AH1" t="str">
            <v>DCSalaries and Wages Hours</v>
          </cell>
          <cell r="AI1" t="str">
            <v>DCContractor Hours</v>
          </cell>
          <cell r="AJ1" t="str">
            <v>DCTotal Hours</v>
          </cell>
          <cell r="AK1" t="str">
            <v>DCLabour Hours by Activity</v>
          </cell>
          <cell r="AL1" t="str">
            <v>DCTotal Selection Hours</v>
          </cell>
          <cell r="AM1" t="str">
            <v>DCSelection Hours - Pallets</v>
          </cell>
          <cell r="AN1" t="str">
            <v>DCSelection Hours - Roll Cages</v>
          </cell>
          <cell r="AO1" t="str">
            <v>DCReceiving Hours</v>
          </cell>
          <cell r="AP1" t="str">
            <v>DCDespatch Hours</v>
          </cell>
          <cell r="AQ1" t="str">
            <v>DCOther Handling Hours Ex Cross Dock</v>
          </cell>
          <cell r="AR1" t="str">
            <v>DCDe-Stuffing Hours</v>
          </cell>
          <cell r="AS1" t="str">
            <v>DCReplenishment Hours</v>
          </cell>
          <cell r="AT1" t="str">
            <v>DCOther Direct Hours</v>
          </cell>
          <cell r="AU1" t="str">
            <v>DCTotal Production Hours</v>
          </cell>
          <cell r="AV1" t="str">
            <v>DCDC Management &amp; Supervision</v>
          </cell>
          <cell r="AW1" t="str">
            <v>DCTraining</v>
          </cell>
          <cell r="AX1" t="str">
            <v>DCInventory Control</v>
          </cell>
          <cell r="AY1" t="str">
            <v>DCMaintenance</v>
          </cell>
          <cell r="AZ1" t="str">
            <v>DCStocktake</v>
          </cell>
          <cell r="BA1" t="str">
            <v>DCCleaning</v>
          </cell>
          <cell r="BB1" t="str">
            <v>DCClerical Support</v>
          </cell>
          <cell r="BC1" t="str">
            <v>DCRehab</v>
          </cell>
          <cell r="BD1" t="str">
            <v>DCOther Support Hours</v>
          </cell>
          <cell r="BE1" t="str">
            <v>DCTotal Support Hours</v>
          </cell>
          <cell r="BF1" t="str">
            <v>DCTotal Throughput Hours</v>
          </cell>
          <cell r="BG1" t="str">
            <v>DCOther Non Throughput Hours +/(-)</v>
          </cell>
          <cell r="BH1" t="str">
            <v>DCRatio</v>
          </cell>
          <cell r="BI1" t="str">
            <v>DCTotal Hours</v>
          </cell>
          <cell r="BJ1" t="str">
            <v>DCLabour Costs</v>
          </cell>
          <cell r="BK1" t="str">
            <v>DCSalaries &amp; Wages</v>
          </cell>
          <cell r="BL1" t="str">
            <v>DCAnnual Leave</v>
          </cell>
          <cell r="BM1" t="str">
            <v>DCLong Service Leave</v>
          </cell>
          <cell r="BN1" t="str">
            <v>DCSuperannuation - Co Contribution</v>
          </cell>
          <cell r="BO1" t="str">
            <v>DCPayroll Tax</v>
          </cell>
          <cell r="BP1" t="str">
            <v>DCOther OCE</v>
          </cell>
          <cell r="BQ1" t="str">
            <v>DCOther Leave</v>
          </cell>
          <cell r="BR1" t="str">
            <v>DCMaternity Leave</v>
          </cell>
          <cell r="BS1" t="str">
            <v>DCBonus</v>
          </cell>
          <cell r="BT1" t="str">
            <v>DCTea Money</v>
          </cell>
          <cell r="BU1" t="str">
            <v>DCOn Costs and Entitlements</v>
          </cell>
          <cell r="BV1" t="str">
            <v>DCW/Comp Paid</v>
          </cell>
          <cell r="BW1" t="str">
            <v>DCW/Comp Fixed</v>
          </cell>
          <cell r="BX1" t="str">
            <v>DCW/Comp Variable</v>
          </cell>
          <cell r="BY1" t="str">
            <v>DCW/Comp Make up pay</v>
          </cell>
          <cell r="BZ1" t="str">
            <v>DCSick Pay %</v>
          </cell>
          <cell r="CA1" t="str">
            <v>DCSick Pay</v>
          </cell>
          <cell r="CB1" t="str">
            <v>DCTotal Employee Costs</v>
          </cell>
          <cell r="CC1" t="str">
            <v>DCDestuffing Offset</v>
          </cell>
          <cell r="CD1" t="str">
            <v>DCContract Labour Cost</v>
          </cell>
          <cell r="CE1" t="str">
            <v>DCTotal Labour Costs</v>
          </cell>
        </row>
        <row r="2">
          <cell r="A2">
            <v>42131</v>
          </cell>
          <cell r="B2">
            <v>-7</v>
          </cell>
          <cell r="C2" t="str">
            <v>Thu</v>
          </cell>
          <cell r="D2">
            <v>167101.73147745157</v>
          </cell>
          <cell r="E2">
            <v>3628.0272599818527</v>
          </cell>
          <cell r="F2">
            <v>170729.75873743341</v>
          </cell>
          <cell r="G2">
            <v>52.248000000000005</v>
          </cell>
          <cell r="H2">
            <v>170782.0067374334</v>
          </cell>
          <cell r="I2">
            <v>3585.2000250000001</v>
          </cell>
          <cell r="J2">
            <v>2760.6595852749351</v>
          </cell>
          <cell r="K2">
            <v>82.305000000000007</v>
          </cell>
          <cell r="L2">
            <v>2760.6595852749351</v>
          </cell>
          <cell r="M2">
            <v>3219.93435</v>
          </cell>
          <cell r="N2">
            <v>465.23922500000003</v>
          </cell>
          <cell r="O2">
            <v>104</v>
          </cell>
          <cell r="P2">
            <v>197.20000000000002</v>
          </cell>
          <cell r="Q2">
            <v>158</v>
          </cell>
          <cell r="R2">
            <v>13.183333333333332</v>
          </cell>
          <cell r="S2">
            <v>14</v>
          </cell>
          <cell r="T2">
            <v>14.083333333333334</v>
          </cell>
          <cell r="U2">
            <v>196.79817656643738</v>
          </cell>
          <cell r="V2">
            <v>71.887026961435652</v>
          </cell>
          <cell r="W2">
            <v>0.67083682632190333</v>
          </cell>
          <cell r="X2">
            <v>0</v>
          </cell>
          <cell r="Y2">
            <v>32.921041066666668</v>
          </cell>
          <cell r="Z2">
            <v>0</v>
          </cell>
          <cell r="AA2">
            <v>1.038</v>
          </cell>
          <cell r="AB2">
            <v>34.172040627200005</v>
          </cell>
          <cell r="AC2">
            <v>0</v>
          </cell>
          <cell r="AD2">
            <v>34.172040627200005</v>
          </cell>
          <cell r="AE2">
            <v>44.30449728</v>
          </cell>
          <cell r="AF2">
            <v>48.236010088467879</v>
          </cell>
          <cell r="AG2">
            <v>0</v>
          </cell>
          <cell r="AH2">
            <v>2349.2190587230493</v>
          </cell>
          <cell r="AI2">
            <v>191.32192483879345</v>
          </cell>
          <cell r="AJ2">
            <v>2540.5409835618429</v>
          </cell>
          <cell r="AK2">
            <v>0</v>
          </cell>
          <cell r="AL2">
            <v>900.07888264468011</v>
          </cell>
          <cell r="AM2">
            <v>877.11668479669379</v>
          </cell>
          <cell r="AN2">
            <v>22.962197847986406</v>
          </cell>
          <cell r="AO2">
            <v>282.8483275569418</v>
          </cell>
          <cell r="AP2">
            <v>216.9230970796626</v>
          </cell>
          <cell r="AQ2">
            <v>0</v>
          </cell>
          <cell r="AR2">
            <v>0</v>
          </cell>
          <cell r="AS2">
            <v>235.8257057359433</v>
          </cell>
          <cell r="AT2">
            <v>0</v>
          </cell>
          <cell r="AU2">
            <v>1611.4108382386084</v>
          </cell>
          <cell r="AV2">
            <v>350.93570512820509</v>
          </cell>
          <cell r="AW2">
            <v>33.684000000000005</v>
          </cell>
          <cell r="AX2">
            <v>43.118166666666667</v>
          </cell>
          <cell r="AY2">
            <v>42.948</v>
          </cell>
          <cell r="AZ2">
            <v>0</v>
          </cell>
          <cell r="BA2">
            <v>55.522999999999996</v>
          </cell>
          <cell r="BB2">
            <v>47.046923076923086</v>
          </cell>
          <cell r="BC2">
            <v>38.417500000000004</v>
          </cell>
          <cell r="BD2">
            <v>218.86094</v>
          </cell>
          <cell r="BE2">
            <v>830.53423487179498</v>
          </cell>
          <cell r="BF2">
            <v>2441.945073110403</v>
          </cell>
          <cell r="BG2">
            <v>98.595910451439636</v>
          </cell>
          <cell r="BH2">
            <v>3.2250000000000001E-2</v>
          </cell>
          <cell r="BI2">
            <v>2540.5409835618429</v>
          </cell>
          <cell r="BK2">
            <v>79840.169631079261</v>
          </cell>
          <cell r="BL2">
            <v>7491.2553078485389</v>
          </cell>
          <cell r="BM2">
            <v>958.08203557295121</v>
          </cell>
          <cell r="BN2">
            <v>8464.111338785011</v>
          </cell>
          <cell r="BO2">
            <v>5222.1812307409982</v>
          </cell>
          <cell r="BP2">
            <v>0</v>
          </cell>
          <cell r="BQ2">
            <v>619.66046576844849</v>
          </cell>
          <cell r="BR2">
            <v>36.779493370794881</v>
          </cell>
          <cell r="BS2">
            <v>0</v>
          </cell>
          <cell r="BT2">
            <v>0</v>
          </cell>
          <cell r="BU2">
            <v>22792.06987208674</v>
          </cell>
          <cell r="BV2">
            <v>3313.8983602357075</v>
          </cell>
          <cell r="BW2">
            <v>2140.2490308526276</v>
          </cell>
          <cell r="BX2">
            <v>2899.9670807615603</v>
          </cell>
          <cell r="BY2">
            <v>912.85292509048941</v>
          </cell>
          <cell r="BZ2">
            <v>3.6624999999999998E-2</v>
          </cell>
          <cell r="CA2">
            <v>3058.2901016374717</v>
          </cell>
          <cell r="CB2">
            <v>116107.44395856546</v>
          </cell>
          <cell r="CC2">
            <v>-2765.6928315938349</v>
          </cell>
          <cell r="CD2">
            <v>8476.4216986246902</v>
          </cell>
          <cell r="CE2">
            <v>121818.17282559632</v>
          </cell>
        </row>
        <row r="3">
          <cell r="A3">
            <v>42132</v>
          </cell>
          <cell r="B3">
            <v>-7</v>
          </cell>
          <cell r="C3" t="str">
            <v>Fri</v>
          </cell>
          <cell r="D3">
            <v>213569.19987815176</v>
          </cell>
          <cell r="E3">
            <v>5074.9190839031862</v>
          </cell>
          <cell r="F3">
            <v>218644.11896205496</v>
          </cell>
          <cell r="G3">
            <v>73.084999999999994</v>
          </cell>
          <cell r="H3">
            <v>218717.20396205498</v>
          </cell>
          <cell r="I3">
            <v>3693.6472999999996</v>
          </cell>
          <cell r="J3">
            <v>2873.1962699319292</v>
          </cell>
          <cell r="K3">
            <v>93.986999999999995</v>
          </cell>
          <cell r="L3">
            <v>2873.1962699319292</v>
          </cell>
          <cell r="M3">
            <v>3822.7658799999999</v>
          </cell>
          <cell r="N3">
            <v>505.87300499999998</v>
          </cell>
          <cell r="O3">
            <v>102</v>
          </cell>
          <cell r="P3">
            <v>197.20000000000002</v>
          </cell>
          <cell r="Q3">
            <v>158</v>
          </cell>
          <cell r="R3">
            <v>13.183333333333332</v>
          </cell>
          <cell r="S3">
            <v>14</v>
          </cell>
          <cell r="T3">
            <v>14.083333333333334</v>
          </cell>
          <cell r="U3">
            <v>196.79817656643738</v>
          </cell>
          <cell r="V3">
            <v>71.887026961435652</v>
          </cell>
          <cell r="W3">
            <v>0.67083682632190333</v>
          </cell>
          <cell r="X3">
            <v>0</v>
          </cell>
          <cell r="Y3">
            <v>32.921041066666668</v>
          </cell>
          <cell r="Z3">
            <v>0</v>
          </cell>
          <cell r="AA3">
            <v>1.038</v>
          </cell>
          <cell r="AB3">
            <v>34.172040627200005</v>
          </cell>
          <cell r="AC3">
            <v>0</v>
          </cell>
          <cell r="AD3">
            <v>34.172040627200005</v>
          </cell>
          <cell r="AE3">
            <v>44.30449728</v>
          </cell>
          <cell r="AF3">
            <v>48.236010088467879</v>
          </cell>
          <cell r="AG3">
            <v>0</v>
          </cell>
          <cell r="AH3">
            <v>2972.3355368191869</v>
          </cell>
          <cell r="AI3">
            <v>245.50596641237058</v>
          </cell>
          <cell r="AJ3">
            <v>3217.8415032315575</v>
          </cell>
          <cell r="AK3">
            <v>0</v>
          </cell>
          <cell r="AL3">
            <v>1163.8402671032416</v>
          </cell>
          <cell r="AM3">
            <v>1131.7205260658795</v>
          </cell>
          <cell r="AN3">
            <v>32.119741037361933</v>
          </cell>
          <cell r="AO3">
            <v>287.93932295807338</v>
          </cell>
          <cell r="AP3">
            <v>228.86721307072813</v>
          </cell>
          <cell r="AQ3">
            <v>0</v>
          </cell>
          <cell r="AR3">
            <v>0</v>
          </cell>
          <cell r="AS3">
            <v>284.46078000872933</v>
          </cell>
          <cell r="AT3">
            <v>0</v>
          </cell>
          <cell r="AU3">
            <v>2063.6378031570848</v>
          </cell>
          <cell r="AV3">
            <v>423.41051282051285</v>
          </cell>
          <cell r="AW3">
            <v>47.1175</v>
          </cell>
          <cell r="AX3">
            <v>52.284666666666652</v>
          </cell>
          <cell r="AY3">
            <v>55.074999999999996</v>
          </cell>
          <cell r="AZ3">
            <v>0</v>
          </cell>
          <cell r="BA3">
            <v>70.896000000000001</v>
          </cell>
          <cell r="BB3">
            <v>47.046923076923086</v>
          </cell>
          <cell r="BC3">
            <v>52.323333333333338</v>
          </cell>
          <cell r="BD3">
            <v>279.53062999999997</v>
          </cell>
          <cell r="BE3">
            <v>1027.6845658974357</v>
          </cell>
          <cell r="BF3">
            <v>3091.3223690545205</v>
          </cell>
          <cell r="BG3">
            <v>126.51913417703669</v>
          </cell>
          <cell r="BH3">
            <v>3.2250000000000001E-2</v>
          </cell>
          <cell r="BI3">
            <v>3217.8415032315575</v>
          </cell>
          <cell r="BK3">
            <v>100233.48968849673</v>
          </cell>
          <cell r="BL3">
            <v>9400.0700652228134</v>
          </cell>
          <cell r="BM3">
            <v>1202.8018762619608</v>
          </cell>
          <cell r="BN3">
            <v>10628.065529173315</v>
          </cell>
          <cell r="BO3">
            <v>6557.296106350761</v>
          </cell>
          <cell r="BP3">
            <v>0</v>
          </cell>
          <cell r="BQ3">
            <v>782.91685982017748</v>
          </cell>
          <cell r="BR3">
            <v>46.976153399503616</v>
          </cell>
          <cell r="BS3">
            <v>0</v>
          </cell>
          <cell r="BT3">
            <v>0</v>
          </cell>
          <cell r="BU3">
            <v>28618.126590228534</v>
          </cell>
          <cell r="BV3">
            <v>4188.3773663891216</v>
          </cell>
          <cell r="BW3">
            <v>2725.5658194777129</v>
          </cell>
          <cell r="BX3">
            <v>4013.5291038362921</v>
          </cell>
          <cell r="BY3">
            <v>1147.0100330372159</v>
          </cell>
          <cell r="BZ3">
            <v>3.6624999999999998E-2</v>
          </cell>
          <cell r="CA3">
            <v>3853.3549998957801</v>
          </cell>
          <cell r="CB3">
            <v>146199.55728994813</v>
          </cell>
          <cell r="CC3">
            <v>-3763.866660677787</v>
          </cell>
          <cell r="CD3">
            <v>10877.018421140645</v>
          </cell>
          <cell r="CE3">
            <v>153312.70905041101</v>
          </cell>
        </row>
        <row r="4">
          <cell r="A4">
            <v>42133</v>
          </cell>
          <cell r="B4">
            <v>-7</v>
          </cell>
          <cell r="C4" t="str">
            <v>Sat</v>
          </cell>
          <cell r="D4">
            <v>113515.17870022697</v>
          </cell>
          <cell r="E4">
            <v>2159.5400357034837</v>
          </cell>
          <cell r="F4">
            <v>115674.71873593045</v>
          </cell>
          <cell r="G4">
            <v>31.1</v>
          </cell>
          <cell r="H4">
            <v>115705.81873593046</v>
          </cell>
          <cell r="I4">
            <v>1226.6745249999999</v>
          </cell>
          <cell r="J4">
            <v>2230.499792285952</v>
          </cell>
          <cell r="K4">
            <v>70.091999999999999</v>
          </cell>
          <cell r="L4">
            <v>2230.499792285952</v>
          </cell>
          <cell r="M4">
            <v>2383.56592</v>
          </cell>
          <cell r="N4">
            <v>402.87448000000001</v>
          </cell>
          <cell r="O4">
            <v>100</v>
          </cell>
          <cell r="P4">
            <v>197.20000000000002</v>
          </cell>
          <cell r="Q4">
            <v>158</v>
          </cell>
          <cell r="R4">
            <v>13.183333333333332</v>
          </cell>
          <cell r="S4">
            <v>14</v>
          </cell>
          <cell r="T4">
            <v>14.083333333333334</v>
          </cell>
          <cell r="U4">
            <v>196.79817656643738</v>
          </cell>
          <cell r="V4">
            <v>71.887026961435652</v>
          </cell>
          <cell r="W4">
            <v>0.67083682632190333</v>
          </cell>
          <cell r="X4">
            <v>0</v>
          </cell>
          <cell r="Y4">
            <v>32.921041066666668</v>
          </cell>
          <cell r="Z4">
            <v>0</v>
          </cell>
          <cell r="AA4">
            <v>1.038</v>
          </cell>
          <cell r="AB4">
            <v>34.172040627200005</v>
          </cell>
          <cell r="AC4">
            <v>0</v>
          </cell>
          <cell r="AD4">
            <v>34.172040627200005</v>
          </cell>
          <cell r="AE4">
            <v>44.30449728</v>
          </cell>
          <cell r="AF4">
            <v>48.236010088467879</v>
          </cell>
          <cell r="AG4">
            <v>0</v>
          </cell>
          <cell r="AH4">
            <v>1513.4263415163068</v>
          </cell>
          <cell r="AI4">
            <v>129.44262501479579</v>
          </cell>
          <cell r="AJ4">
            <v>1642.8689665311024</v>
          </cell>
          <cell r="AK4">
            <v>0</v>
          </cell>
          <cell r="AL4">
            <v>607.98336068838296</v>
          </cell>
          <cell r="AM4">
            <v>594.31538577886727</v>
          </cell>
          <cell r="AN4">
            <v>13.667974909515719</v>
          </cell>
          <cell r="AO4">
            <v>85.564656557377035</v>
          </cell>
          <cell r="AP4">
            <v>179.48028429069973</v>
          </cell>
          <cell r="AQ4">
            <v>0</v>
          </cell>
          <cell r="AR4">
            <v>0</v>
          </cell>
          <cell r="AS4">
            <v>175.11703915159751</v>
          </cell>
          <cell r="AT4">
            <v>0</v>
          </cell>
          <cell r="AU4">
            <v>1094.7059969956731</v>
          </cell>
          <cell r="AV4">
            <v>197.81717948717949</v>
          </cell>
          <cell r="AW4">
            <v>20.05</v>
          </cell>
          <cell r="AX4">
            <v>25.580333333333336</v>
          </cell>
          <cell r="AY4">
            <v>20.190000000000001</v>
          </cell>
          <cell r="AZ4">
            <v>0</v>
          </cell>
          <cell r="BA4">
            <v>37.844000000000001</v>
          </cell>
          <cell r="BB4">
            <v>7.8411538461538477</v>
          </cell>
          <cell r="BC4">
            <v>24.273333333333337</v>
          </cell>
          <cell r="BD4">
            <v>147.85996</v>
          </cell>
          <cell r="BE4">
            <v>481.45596</v>
          </cell>
          <cell r="BF4">
            <v>1576.1619569956731</v>
          </cell>
          <cell r="BG4">
            <v>66.707009535429322</v>
          </cell>
          <cell r="BH4">
            <v>3.2250000000000001E-2</v>
          </cell>
          <cell r="BI4">
            <v>1642.8689665311024</v>
          </cell>
          <cell r="BK4">
            <v>51261.003107576194</v>
          </cell>
          <cell r="BL4">
            <v>4801.0657959323853</v>
          </cell>
          <cell r="BM4">
            <v>615.13203729091435</v>
          </cell>
          <cell r="BN4">
            <v>5438.3332238426101</v>
          </cell>
          <cell r="BO4">
            <v>3355.3388597252037</v>
          </cell>
          <cell r="BP4">
            <v>0</v>
          </cell>
          <cell r="BQ4">
            <v>405.26632084694108</v>
          </cell>
          <cell r="BR4">
            <v>25.10706964633064</v>
          </cell>
          <cell r="BS4">
            <v>0</v>
          </cell>
          <cell r="BT4">
            <v>0</v>
          </cell>
          <cell r="BU4">
            <v>14640.243307284385</v>
          </cell>
          <cell r="BV4">
            <v>2294.0099546070041</v>
          </cell>
          <cell r="BW4">
            <v>1355.1426086471449</v>
          </cell>
          <cell r="BX4">
            <v>1802.0856294253399</v>
          </cell>
          <cell r="BY4">
            <v>595.14828290586365</v>
          </cell>
          <cell r="BZ4">
            <v>3.6624999999999998E-2</v>
          </cell>
          <cell r="CA4">
            <v>1994.0452575337956</v>
          </cell>
          <cell r="CB4">
            <v>74683.952409556718</v>
          </cell>
          <cell r="CC4">
            <v>-1831.4035063901295</v>
          </cell>
          <cell r="CD4">
            <v>5734.8904278840819</v>
          </cell>
          <cell r="CE4">
            <v>78587.439331050657</v>
          </cell>
        </row>
        <row r="5">
          <cell r="A5">
            <v>42134</v>
          </cell>
          <cell r="B5">
            <v>-7</v>
          </cell>
          <cell r="C5" t="str">
            <v>Sun</v>
          </cell>
          <cell r="D5">
            <v>37413.296138288664</v>
          </cell>
          <cell r="E5">
            <v>172.7632028562787</v>
          </cell>
          <cell r="F5">
            <v>37586.059341144944</v>
          </cell>
          <cell r="G5">
            <v>2.488</v>
          </cell>
          <cell r="H5">
            <v>37588.547341144942</v>
          </cell>
          <cell r="I5">
            <v>615.24482499999976</v>
          </cell>
          <cell r="J5">
            <v>1647.1776223439856</v>
          </cell>
          <cell r="K5">
            <v>40.356000000000002</v>
          </cell>
          <cell r="L5">
            <v>1647.1776223439856</v>
          </cell>
          <cell r="M5">
            <v>789.21940000000018</v>
          </cell>
          <cell r="N5">
            <v>259.67509000000001</v>
          </cell>
          <cell r="O5">
            <v>98</v>
          </cell>
          <cell r="P5">
            <v>197.20000000000002</v>
          </cell>
          <cell r="Q5">
            <v>158</v>
          </cell>
          <cell r="R5">
            <v>13.183333333333332</v>
          </cell>
          <cell r="S5">
            <v>14</v>
          </cell>
          <cell r="T5">
            <v>14.083333333333334</v>
          </cell>
          <cell r="U5">
            <v>196.79817656643738</v>
          </cell>
          <cell r="V5">
            <v>71.887026961435652</v>
          </cell>
          <cell r="W5">
            <v>0.67083682632190333</v>
          </cell>
          <cell r="X5">
            <v>0</v>
          </cell>
          <cell r="Y5">
            <v>32.921041066666668</v>
          </cell>
          <cell r="Z5">
            <v>0</v>
          </cell>
          <cell r="AA5">
            <v>1.038</v>
          </cell>
          <cell r="AB5">
            <v>34.172040627200005</v>
          </cell>
          <cell r="AC5">
            <v>0</v>
          </cell>
          <cell r="AD5">
            <v>34.172040627200005</v>
          </cell>
          <cell r="AE5">
            <v>44.30449728</v>
          </cell>
          <cell r="AF5">
            <v>48.236010088467879</v>
          </cell>
          <cell r="AG5">
            <v>0</v>
          </cell>
          <cell r="AH5">
            <v>518.71589088336282</v>
          </cell>
          <cell r="AI5">
            <v>41.506287055632413</v>
          </cell>
          <cell r="AJ5">
            <v>560.22217793899517</v>
          </cell>
          <cell r="AK5">
            <v>0</v>
          </cell>
          <cell r="AL5">
            <v>185.73364028900147</v>
          </cell>
          <cell r="AM5">
            <v>184.64020229624023</v>
          </cell>
          <cell r="AN5">
            <v>1.0934379927612574</v>
          </cell>
          <cell r="AO5">
            <v>40.420445081967202</v>
          </cell>
          <cell r="AP5">
            <v>126.96290742344274</v>
          </cell>
          <cell r="AQ5">
            <v>0</v>
          </cell>
          <cell r="AR5">
            <v>0</v>
          </cell>
          <cell r="AS5">
            <v>51.924887410427687</v>
          </cell>
          <cell r="AT5">
            <v>0</v>
          </cell>
          <cell r="AU5">
            <v>356.67134053791608</v>
          </cell>
          <cell r="AV5">
            <v>86.393269230769235</v>
          </cell>
          <cell r="AW5">
            <v>1.6040000000000001</v>
          </cell>
          <cell r="AX5">
            <v>10.752166666666668</v>
          </cell>
          <cell r="AY5">
            <v>4.9313333333333329</v>
          </cell>
          <cell r="AZ5">
            <v>0</v>
          </cell>
          <cell r="BA5">
            <v>12.581</v>
          </cell>
          <cell r="BB5">
            <v>13.068589743589747</v>
          </cell>
          <cell r="BC5">
            <v>4.1708333333333343</v>
          </cell>
          <cell r="BD5">
            <v>48.659779999999998</v>
          </cell>
          <cell r="BE5">
            <v>182.16097230769233</v>
          </cell>
          <cell r="BF5">
            <v>538.83231284560839</v>
          </cell>
          <cell r="BG5">
            <v>21.389865093386796</v>
          </cell>
          <cell r="BH5">
            <v>3.2250000000000001E-2</v>
          </cell>
          <cell r="BI5">
            <v>560.22217793899517</v>
          </cell>
          <cell r="BK5">
            <v>18436.209586629306</v>
          </cell>
          <cell r="BL5">
            <v>1730.6890590805917</v>
          </cell>
          <cell r="BM5">
            <v>221.2345150395517</v>
          </cell>
          <cell r="BN5">
            <v>1954.2439520812823</v>
          </cell>
          <cell r="BO5">
            <v>1205.7280059731504</v>
          </cell>
          <cell r="BP5">
            <v>0</v>
          </cell>
          <cell r="BQ5">
            <v>141.33113474966822</v>
          </cell>
          <cell r="BR5">
            <v>8.3457182808855563</v>
          </cell>
          <cell r="BS5">
            <v>0</v>
          </cell>
          <cell r="BT5">
            <v>0</v>
          </cell>
          <cell r="BU5">
            <v>5261.5723852051296</v>
          </cell>
          <cell r="BV5">
            <v>817.23606728647087</v>
          </cell>
          <cell r="BW5">
            <v>424.46395996853806</v>
          </cell>
          <cell r="BX5">
            <v>230.922067054617</v>
          </cell>
          <cell r="BY5">
            <v>220.05240750213298</v>
          </cell>
          <cell r="BZ5">
            <v>3.6624999999999998E-2</v>
          </cell>
          <cell r="CA5">
            <v>705.76165591054655</v>
          </cell>
          <cell r="CB5">
            <v>26394.420093411019</v>
          </cell>
          <cell r="CC5">
            <v>-358.11020009012566</v>
          </cell>
          <cell r="CD5">
            <v>1838.9151819591657</v>
          </cell>
          <cell r="CE5">
            <v>27875.225075280061</v>
          </cell>
        </row>
        <row r="6">
          <cell r="A6">
            <v>42135</v>
          </cell>
          <cell r="B6">
            <v>-6</v>
          </cell>
          <cell r="C6" t="str">
            <v>Mon</v>
          </cell>
          <cell r="D6">
            <v>145384.12688584413</v>
          </cell>
          <cell r="E6">
            <v>3136.1017302296868</v>
          </cell>
          <cell r="F6">
            <v>148520.22861607381</v>
          </cell>
          <cell r="G6">
            <v>2425.6750000000002</v>
          </cell>
          <cell r="H6">
            <v>150945.90361607383</v>
          </cell>
          <cell r="I6">
            <v>3111.8072549999997</v>
          </cell>
          <cell r="J6">
            <v>1916.2681176559422</v>
          </cell>
          <cell r="K6">
            <v>66.912000000000006</v>
          </cell>
          <cell r="L6">
            <v>1916.2681176559422</v>
          </cell>
          <cell r="M6">
            <v>2631.5688599999999</v>
          </cell>
          <cell r="N6">
            <v>343.63687500000003</v>
          </cell>
          <cell r="O6">
            <v>96</v>
          </cell>
          <cell r="P6">
            <v>197.20000000000002</v>
          </cell>
          <cell r="Q6">
            <v>158</v>
          </cell>
          <cell r="R6">
            <v>13.183333333333332</v>
          </cell>
          <cell r="S6">
            <v>14</v>
          </cell>
          <cell r="T6">
            <v>14.083333333333334</v>
          </cell>
          <cell r="U6">
            <v>196.84607460663563</v>
          </cell>
          <cell r="V6">
            <v>72.284641503013276</v>
          </cell>
          <cell r="W6">
            <v>0.66882938845079487</v>
          </cell>
          <cell r="X6">
            <v>0</v>
          </cell>
          <cell r="Y6">
            <v>32.980783733333332</v>
          </cell>
          <cell r="Z6">
            <v>0</v>
          </cell>
          <cell r="AA6">
            <v>1.038</v>
          </cell>
          <cell r="AB6">
            <v>34.234053515200003</v>
          </cell>
          <cell r="AC6">
            <v>0</v>
          </cell>
          <cell r="AD6">
            <v>34.234053515200003</v>
          </cell>
          <cell r="AE6">
            <v>44.30449728</v>
          </cell>
          <cell r="AF6">
            <v>48.329209044567527</v>
          </cell>
          <cell r="AG6">
            <v>0</v>
          </cell>
          <cell r="AH6">
            <v>2070.8266516678659</v>
          </cell>
          <cell r="AI6">
            <v>167.11388944269055</v>
          </cell>
          <cell r="AJ6">
            <v>2237.9405411105568</v>
          </cell>
          <cell r="AK6">
            <v>0</v>
          </cell>
          <cell r="AL6">
            <v>792.58632080882012</v>
          </cell>
          <cell r="AM6">
            <v>772.73757568078418</v>
          </cell>
          <cell r="AN6">
            <v>19.848745128035993</v>
          </cell>
          <cell r="AO6">
            <v>249.38017679312344</v>
          </cell>
          <cell r="AP6">
            <v>153.42700957268448</v>
          </cell>
          <cell r="AQ6">
            <v>0</v>
          </cell>
          <cell r="AR6">
            <v>0</v>
          </cell>
          <cell r="AS6">
            <v>197.93174714445937</v>
          </cell>
          <cell r="AT6">
            <v>0</v>
          </cell>
          <cell r="AU6">
            <v>1387.1516333117415</v>
          </cell>
          <cell r="AV6">
            <v>321.15961538461534</v>
          </cell>
          <cell r="AW6">
            <v>33.483499999999999</v>
          </cell>
          <cell r="AX6">
            <v>38.080999999999996</v>
          </cell>
          <cell r="AY6">
            <v>42.766999999999996</v>
          </cell>
          <cell r="AZ6">
            <v>0</v>
          </cell>
          <cell r="BA6">
            <v>49.622</v>
          </cell>
          <cell r="BB6">
            <v>47.046923076923086</v>
          </cell>
          <cell r="BC6">
            <v>37.106666666666662</v>
          </cell>
          <cell r="BD6">
            <v>195.40166999999997</v>
          </cell>
          <cell r="BE6">
            <v>764.66837512820507</v>
          </cell>
          <cell r="BF6">
            <v>2151.8200084399468</v>
          </cell>
          <cell r="BG6">
            <v>86.120532670610004</v>
          </cell>
          <cell r="BH6">
            <v>3.2250000000000001E-2</v>
          </cell>
          <cell r="BI6">
            <v>2237.9405411105568</v>
          </cell>
          <cell r="BK6">
            <v>70582.846714453888</v>
          </cell>
          <cell r="BL6">
            <v>6624.7698828524035</v>
          </cell>
          <cell r="BM6">
            <v>846.99416057344649</v>
          </cell>
          <cell r="BN6">
            <v>7481.6148180114787</v>
          </cell>
          <cell r="BO6">
            <v>4616.0012450712484</v>
          </cell>
          <cell r="BP6">
            <v>0</v>
          </cell>
          <cell r="BQ6">
            <v>546.82455946938819</v>
          </cell>
          <cell r="BR6">
            <v>32.15083191248219</v>
          </cell>
          <cell r="BS6">
            <v>0</v>
          </cell>
          <cell r="BT6">
            <v>0</v>
          </cell>
          <cell r="BU6">
            <v>20148.355497890447</v>
          </cell>
          <cell r="BV6">
            <v>2853.1336018716511</v>
          </cell>
          <cell r="BW6">
            <v>1875.2200181319745</v>
          </cell>
          <cell r="BX6">
            <v>2835.3858776583388</v>
          </cell>
          <cell r="BY6">
            <v>801.99880214159782</v>
          </cell>
          <cell r="BZ6">
            <v>3.6624999999999998E-2</v>
          </cell>
          <cell r="CA6">
            <v>2694.1978153042251</v>
          </cell>
          <cell r="CB6">
            <v>102822.15910616574</v>
          </cell>
          <cell r="CC6">
            <v>-2529.6540971273689</v>
          </cell>
          <cell r="CD6">
            <v>7403.8968602639052</v>
          </cell>
          <cell r="CE6">
            <v>107696.40186930227</v>
          </cell>
        </row>
        <row r="7">
          <cell r="A7">
            <v>42136</v>
          </cell>
          <cell r="B7">
            <v>-6</v>
          </cell>
          <cell r="C7" t="str">
            <v>Tue</v>
          </cell>
          <cell r="D7">
            <v>138759.45009538808</v>
          </cell>
          <cell r="E7">
            <v>2873.1949983541444</v>
          </cell>
          <cell r="F7">
            <v>141632.64509374223</v>
          </cell>
          <cell r="G7">
            <v>2222.3249999999998</v>
          </cell>
          <cell r="H7">
            <v>143854.97009374225</v>
          </cell>
          <cell r="I7">
            <v>3100.3077050000002</v>
          </cell>
          <cell r="J7">
            <v>2558.3013394519139</v>
          </cell>
          <cell r="K7">
            <v>89.052000000000007</v>
          </cell>
          <cell r="L7">
            <v>2558.3013394519139</v>
          </cell>
          <cell r="M7">
            <v>2695.1053200000001</v>
          </cell>
          <cell r="N7">
            <v>457.93982500000004</v>
          </cell>
          <cell r="O7">
            <v>94</v>
          </cell>
          <cell r="P7">
            <v>197.20000000000002</v>
          </cell>
          <cell r="Q7">
            <v>158</v>
          </cell>
          <cell r="R7">
            <v>13.183333333333332</v>
          </cell>
          <cell r="S7">
            <v>14</v>
          </cell>
          <cell r="T7">
            <v>14.083333333333334</v>
          </cell>
          <cell r="U7">
            <v>196.84607460663563</v>
          </cell>
          <cell r="V7">
            <v>72.284641503013276</v>
          </cell>
          <cell r="W7">
            <v>0.66882938845079487</v>
          </cell>
          <cell r="X7">
            <v>0</v>
          </cell>
          <cell r="Y7">
            <v>32.980783733333332</v>
          </cell>
          <cell r="Z7">
            <v>0</v>
          </cell>
          <cell r="AA7">
            <v>1.038</v>
          </cell>
          <cell r="AB7">
            <v>34.234053515200003</v>
          </cell>
          <cell r="AC7">
            <v>0</v>
          </cell>
          <cell r="AD7">
            <v>34.234053515200003</v>
          </cell>
          <cell r="AE7">
            <v>44.30449728</v>
          </cell>
          <cell r="AF7">
            <v>48.329209044567527</v>
          </cell>
          <cell r="AG7">
            <v>0</v>
          </cell>
          <cell r="AH7">
            <v>1979.5587879358006</v>
          </cell>
          <cell r="AI7">
            <v>159.17755346598921</v>
          </cell>
          <cell r="AJ7">
            <v>2138.7363414017896</v>
          </cell>
          <cell r="AK7">
            <v>0</v>
          </cell>
          <cell r="AL7">
            <v>750.15705513627336</v>
          </cell>
          <cell r="AM7">
            <v>731.97227666567744</v>
          </cell>
          <cell r="AN7">
            <v>18.184778470595852</v>
          </cell>
          <cell r="AO7">
            <v>242.3730904591614</v>
          </cell>
          <cell r="AP7">
            <v>204.70719576572219</v>
          </cell>
          <cell r="AQ7">
            <v>0</v>
          </cell>
          <cell r="AR7">
            <v>0</v>
          </cell>
          <cell r="AS7">
            <v>199.06007860374919</v>
          </cell>
          <cell r="AT7">
            <v>0</v>
          </cell>
          <cell r="AU7">
            <v>1322.3412217228361</v>
          </cell>
          <cell r="AV7">
            <v>310.55762820512825</v>
          </cell>
          <cell r="AW7">
            <v>30.676500000000001</v>
          </cell>
          <cell r="AX7">
            <v>37.450166666666668</v>
          </cell>
          <cell r="AY7">
            <v>40.232999999999997</v>
          </cell>
          <cell r="AZ7">
            <v>0</v>
          </cell>
          <cell r="BA7">
            <v>47.326999999999998</v>
          </cell>
          <cell r="BB7">
            <v>47.046923076923086</v>
          </cell>
          <cell r="BC7">
            <v>34.228333333333339</v>
          </cell>
          <cell r="BD7">
            <v>186.84494999999998</v>
          </cell>
          <cell r="BE7">
            <v>734.36450128205138</v>
          </cell>
          <cell r="BF7">
            <v>2056.7057230048872</v>
          </cell>
          <cell r="BG7">
            <v>82.030618396902469</v>
          </cell>
          <cell r="BH7">
            <v>3.2250000000000001E-2</v>
          </cell>
          <cell r="BI7">
            <v>2138.7363414017896</v>
          </cell>
          <cell r="BK7">
            <v>67566.97554197401</v>
          </cell>
          <cell r="BL7">
            <v>6342.4843411082884</v>
          </cell>
          <cell r="BM7">
            <v>810.8037065036882</v>
          </cell>
          <cell r="BN7">
            <v>7161.6558199581623</v>
          </cell>
          <cell r="BO7">
            <v>4418.5931761834663</v>
          </cell>
          <cell r="BP7">
            <v>0</v>
          </cell>
          <cell r="BQ7">
            <v>522.30028944411754</v>
          </cell>
          <cell r="BR7">
            <v>30.642896326242258</v>
          </cell>
          <cell r="BS7">
            <v>0</v>
          </cell>
          <cell r="BT7">
            <v>0</v>
          </cell>
          <cell r="BU7">
            <v>19286.480229523964</v>
          </cell>
          <cell r="BV7">
            <v>2732.6831225965921</v>
          </cell>
          <cell r="BW7">
            <v>1831.3408389166211</v>
          </cell>
          <cell r="BX7">
            <v>2592.1255544041437</v>
          </cell>
          <cell r="BY7">
            <v>783.48484356164647</v>
          </cell>
          <cell r="BZ7">
            <v>3.6624999999999998E-2</v>
          </cell>
          <cell r="CA7">
            <v>2577.5720911910898</v>
          </cell>
          <cell r="CB7">
            <v>98320.221016008873</v>
          </cell>
          <cell r="CC7">
            <v>-2303.1071040474326</v>
          </cell>
          <cell r="CD7">
            <v>7052.2814845709745</v>
          </cell>
          <cell r="CE7">
            <v>103069.3953965324</v>
          </cell>
        </row>
        <row r="8">
          <cell r="A8">
            <v>42137</v>
          </cell>
          <cell r="B8">
            <v>-6</v>
          </cell>
          <cell r="C8" t="str">
            <v>Wed</v>
          </cell>
          <cell r="D8">
            <v>158460.74390065059</v>
          </cell>
          <cell r="E8">
            <v>3173.6598347833356</v>
          </cell>
          <cell r="F8">
            <v>161634.40373543394</v>
          </cell>
          <cell r="G8">
            <v>2454.7249999999999</v>
          </cell>
          <cell r="H8">
            <v>164089.12873543391</v>
          </cell>
          <cell r="I8">
            <v>2890.212955</v>
          </cell>
          <cell r="J8">
            <v>2338.520589388082</v>
          </cell>
          <cell r="K8">
            <v>70.356000000000009</v>
          </cell>
          <cell r="L8">
            <v>2338.520589388082</v>
          </cell>
          <cell r="M8">
            <v>2925.67481</v>
          </cell>
          <cell r="N8">
            <v>412.72790000000003</v>
          </cell>
          <cell r="O8">
            <v>92</v>
          </cell>
          <cell r="P8">
            <v>197.20000000000002</v>
          </cell>
          <cell r="Q8">
            <v>158</v>
          </cell>
          <cell r="R8">
            <v>13.183333333333332</v>
          </cell>
          <cell r="S8">
            <v>14</v>
          </cell>
          <cell r="T8">
            <v>14.083333333333334</v>
          </cell>
          <cell r="U8">
            <v>196.84607460663563</v>
          </cell>
          <cell r="V8">
            <v>72.284641503013276</v>
          </cell>
          <cell r="W8">
            <v>0.66882938845079487</v>
          </cell>
          <cell r="X8">
            <v>0</v>
          </cell>
          <cell r="Y8">
            <v>32.980783733333332</v>
          </cell>
          <cell r="Z8">
            <v>0</v>
          </cell>
          <cell r="AA8">
            <v>1.038</v>
          </cell>
          <cell r="AB8">
            <v>34.234053515200003</v>
          </cell>
          <cell r="AC8">
            <v>0</v>
          </cell>
          <cell r="AD8">
            <v>34.234053515200003</v>
          </cell>
          <cell r="AE8">
            <v>44.30449728</v>
          </cell>
          <cell r="AF8">
            <v>48.329209044567527</v>
          </cell>
          <cell r="AG8">
            <v>0</v>
          </cell>
          <cell r="AH8">
            <v>2238.6673048210264</v>
          </cell>
          <cell r="AI8">
            <v>181.70872884731313</v>
          </cell>
          <cell r="AJ8">
            <v>2420.376033668339</v>
          </cell>
          <cell r="AK8">
            <v>0</v>
          </cell>
          <cell r="AL8">
            <v>859.03071535292247</v>
          </cell>
          <cell r="AM8">
            <v>838.94426070239501</v>
          </cell>
          <cell r="AN8">
            <v>20.086454650527443</v>
          </cell>
          <cell r="AO8">
            <v>228.55638273393294</v>
          </cell>
          <cell r="AP8">
            <v>186.43423541858795</v>
          </cell>
          <cell r="AQ8">
            <v>0</v>
          </cell>
          <cell r="AR8">
            <v>0</v>
          </cell>
          <cell r="AS8">
            <v>218.89680056077657</v>
          </cell>
          <cell r="AT8">
            <v>0</v>
          </cell>
          <cell r="AU8">
            <v>1511.2511683210473</v>
          </cell>
          <cell r="AV8">
            <v>344.7110897435897</v>
          </cell>
          <cell r="AW8">
            <v>33.884499999999996</v>
          </cell>
          <cell r="AX8">
            <v>40.930166666666665</v>
          </cell>
          <cell r="AY8">
            <v>43.128999999999998</v>
          </cell>
          <cell r="AZ8">
            <v>0</v>
          </cell>
          <cell r="BA8">
            <v>54.266999999999996</v>
          </cell>
          <cell r="BB8">
            <v>47.046923076923086</v>
          </cell>
          <cell r="BC8">
            <v>38.655833333333334</v>
          </cell>
          <cell r="BD8">
            <v>212.85851</v>
          </cell>
          <cell r="BE8">
            <v>815.48302282051282</v>
          </cell>
          <cell r="BF8">
            <v>2326.7341911415597</v>
          </cell>
          <cell r="BG8">
            <v>93.641842526779385</v>
          </cell>
          <cell r="BH8">
            <v>3.2250000000000001E-2</v>
          </cell>
          <cell r="BI8">
            <v>2420.376033668339</v>
          </cell>
          <cell r="BK8">
            <v>76512.145189141767</v>
          </cell>
          <cell r="BL8">
            <v>7179.75222008319</v>
          </cell>
          <cell r="BM8">
            <v>918.14574226970126</v>
          </cell>
          <cell r="BN8">
            <v>8110.8503910159852</v>
          </cell>
          <cell r="BO8">
            <v>5004.2265492448078</v>
          </cell>
          <cell r="BP8">
            <v>0</v>
          </cell>
          <cell r="BQ8">
            <v>593.81580423929438</v>
          </cell>
          <cell r="BR8">
            <v>35.115481149826131</v>
          </cell>
          <cell r="BS8">
            <v>0</v>
          </cell>
          <cell r="BT8">
            <v>0</v>
          </cell>
          <cell r="BU8">
            <v>21841.906188002802</v>
          </cell>
          <cell r="BV8">
            <v>3145.2637999847693</v>
          </cell>
          <cell r="BW8">
            <v>1986.2475713483411</v>
          </cell>
          <cell r="BX8">
            <v>2920.819749748664</v>
          </cell>
          <cell r="BY8">
            <v>844.74236841910317</v>
          </cell>
          <cell r="BZ8">
            <v>3.6624999999999998E-2</v>
          </cell>
          <cell r="CA8">
            <v>2926.5483133860453</v>
          </cell>
          <cell r="CB8">
            <v>111348.13060019982</v>
          </cell>
          <cell r="CC8">
            <v>-2693.9342429272629</v>
          </cell>
          <cell r="CD8">
            <v>8050.5138829680436</v>
          </cell>
          <cell r="CE8">
            <v>116704.7102402406</v>
          </cell>
        </row>
        <row r="9">
          <cell r="A9">
            <v>42138</v>
          </cell>
          <cell r="B9">
            <v>-6</v>
          </cell>
          <cell r="C9" t="str">
            <v>Thu</v>
          </cell>
          <cell r="D9">
            <v>162484.76036352915</v>
          </cell>
          <cell r="E9">
            <v>3154.8807825065119</v>
          </cell>
          <cell r="F9">
            <v>165639.64114603569</v>
          </cell>
          <cell r="G9">
            <v>2440.1999999999998</v>
          </cell>
          <cell r="H9">
            <v>168079.84114603567</v>
          </cell>
          <cell r="I9">
            <v>3378.1554449999994</v>
          </cell>
          <cell r="J9">
            <v>2627.9375375958284</v>
          </cell>
          <cell r="K9">
            <v>76.260000000000005</v>
          </cell>
          <cell r="L9">
            <v>2627.9375375958284</v>
          </cell>
          <cell r="M9">
            <v>3028.0930499999999</v>
          </cell>
          <cell r="N9">
            <v>449.33292500000005</v>
          </cell>
          <cell r="O9">
            <v>90</v>
          </cell>
          <cell r="P9">
            <v>197.20000000000002</v>
          </cell>
          <cell r="Q9">
            <v>158</v>
          </cell>
          <cell r="R9">
            <v>13.183333333333332</v>
          </cell>
          <cell r="S9">
            <v>14</v>
          </cell>
          <cell r="T9">
            <v>14.083333333333334</v>
          </cell>
          <cell r="U9">
            <v>196.84607460663563</v>
          </cell>
          <cell r="V9">
            <v>72.284641503013276</v>
          </cell>
          <cell r="W9">
            <v>0.66882938845079487</v>
          </cell>
          <cell r="X9">
            <v>0</v>
          </cell>
          <cell r="Y9">
            <v>32.980783733333332</v>
          </cell>
          <cell r="Z9">
            <v>0</v>
          </cell>
          <cell r="AA9">
            <v>1.038</v>
          </cell>
          <cell r="AB9">
            <v>34.234053515200003</v>
          </cell>
          <cell r="AC9">
            <v>0</v>
          </cell>
          <cell r="AD9">
            <v>34.234053515200003</v>
          </cell>
          <cell r="AE9">
            <v>44.30449728</v>
          </cell>
          <cell r="AF9">
            <v>48.329209044567527</v>
          </cell>
          <cell r="AG9">
            <v>0</v>
          </cell>
          <cell r="AH9">
            <v>2287.7277094207748</v>
          </cell>
          <cell r="AI9">
            <v>185.97485098642176</v>
          </cell>
          <cell r="AJ9">
            <v>2473.7025604071969</v>
          </cell>
          <cell r="AK9">
            <v>0</v>
          </cell>
          <cell r="AL9">
            <v>872.61063330549257</v>
          </cell>
          <cell r="AM9">
            <v>852.64303341621087</v>
          </cell>
          <cell r="AN9">
            <v>19.967599889281722</v>
          </cell>
          <cell r="AO9">
            <v>264.7473478768315</v>
          </cell>
          <cell r="AP9">
            <v>207.29278858456053</v>
          </cell>
          <cell r="AQ9">
            <v>0</v>
          </cell>
          <cell r="AR9">
            <v>0</v>
          </cell>
          <cell r="AS9">
            <v>222.88598874855663</v>
          </cell>
          <cell r="AT9">
            <v>0</v>
          </cell>
          <cell r="AU9">
            <v>1547.3279780711628</v>
          </cell>
          <cell r="AV9">
            <v>350.93570512820509</v>
          </cell>
          <cell r="AW9">
            <v>33.684000000000005</v>
          </cell>
          <cell r="AX9">
            <v>43.118166666666667</v>
          </cell>
          <cell r="AY9">
            <v>42.948</v>
          </cell>
          <cell r="AZ9">
            <v>0</v>
          </cell>
          <cell r="BA9">
            <v>55.522999999999996</v>
          </cell>
          <cell r="BB9">
            <v>47.046923076923086</v>
          </cell>
          <cell r="BC9">
            <v>38.417500000000004</v>
          </cell>
          <cell r="BD9">
            <v>218.86094</v>
          </cell>
          <cell r="BE9">
            <v>830.53423487179498</v>
          </cell>
          <cell r="BF9">
            <v>2377.8622129429573</v>
          </cell>
          <cell r="BG9">
            <v>95.840347464239471</v>
          </cell>
          <cell r="BH9">
            <v>3.2250000000000001E-2</v>
          </cell>
          <cell r="BI9">
            <v>2473.7025604071969</v>
          </cell>
          <cell r="BK9">
            <v>78104.333937964271</v>
          </cell>
          <cell r="BL9">
            <v>7328.7810869729765</v>
          </cell>
          <cell r="BM9">
            <v>937.25200725557136</v>
          </cell>
          <cell r="BN9">
            <v>8279.9071336500583</v>
          </cell>
          <cell r="BO9">
            <v>5108.5310548186444</v>
          </cell>
          <cell r="BP9">
            <v>0</v>
          </cell>
          <cell r="BQ9">
            <v>605.85039770334129</v>
          </cell>
          <cell r="BR9">
            <v>35.911575524237385</v>
          </cell>
          <cell r="BS9">
            <v>0</v>
          </cell>
          <cell r="BT9">
            <v>0</v>
          </cell>
          <cell r="BU9">
            <v>22296.233255924828</v>
          </cell>
          <cell r="BV9">
            <v>3227.0406002365326</v>
          </cell>
          <cell r="BW9">
            <v>2124.4695084720461</v>
          </cell>
          <cell r="BX9">
            <v>2876.9941362616951</v>
          </cell>
          <cell r="BY9">
            <v>899.48982468836994</v>
          </cell>
          <cell r="BZ9">
            <v>3.6624999999999998E-2</v>
          </cell>
          <cell r="CA9">
            <v>2990.4009659064554</v>
          </cell>
          <cell r="CB9">
            <v>113618.95259606608</v>
          </cell>
          <cell r="CC9">
            <v>-2608.9085011913185</v>
          </cell>
          <cell r="CD9">
            <v>8239.5222796763283</v>
          </cell>
          <cell r="CE9">
            <v>119249.56637455108</v>
          </cell>
        </row>
        <row r="10">
          <cell r="A10">
            <v>42139</v>
          </cell>
          <cell r="B10">
            <v>-6</v>
          </cell>
          <cell r="C10" t="str">
            <v>Fri</v>
          </cell>
          <cell r="D10">
            <v>207802.44621059747</v>
          </cell>
          <cell r="E10">
            <v>4413.0772850537514</v>
          </cell>
          <cell r="F10">
            <v>212215.5234956512</v>
          </cell>
          <cell r="G10">
            <v>3413.375</v>
          </cell>
          <cell r="H10">
            <v>215628.8984956512</v>
          </cell>
          <cell r="I10">
            <v>3456.9501650000002</v>
          </cell>
          <cell r="J10">
            <v>2741.8400244651953</v>
          </cell>
          <cell r="K10">
            <v>87.083999999999989</v>
          </cell>
          <cell r="L10">
            <v>2741.8400244651953</v>
          </cell>
          <cell r="M10">
            <v>3621.6780399999998</v>
          </cell>
          <cell r="N10">
            <v>488.05732499999999</v>
          </cell>
          <cell r="O10">
            <v>88</v>
          </cell>
          <cell r="P10">
            <v>197.20000000000002</v>
          </cell>
          <cell r="Q10">
            <v>158</v>
          </cell>
          <cell r="R10">
            <v>13.183333333333332</v>
          </cell>
          <cell r="S10">
            <v>14</v>
          </cell>
          <cell r="T10">
            <v>14.083333333333334</v>
          </cell>
          <cell r="U10">
            <v>196.84607460663563</v>
          </cell>
          <cell r="V10">
            <v>72.284641503013276</v>
          </cell>
          <cell r="W10">
            <v>0.66882938845079487</v>
          </cell>
          <cell r="X10">
            <v>0</v>
          </cell>
          <cell r="Y10">
            <v>32.980783733333332</v>
          </cell>
          <cell r="Z10">
            <v>0</v>
          </cell>
          <cell r="AA10">
            <v>1.038</v>
          </cell>
          <cell r="AB10">
            <v>34.234053515200003</v>
          </cell>
          <cell r="AC10">
            <v>0</v>
          </cell>
          <cell r="AD10">
            <v>34.234053515200003</v>
          </cell>
          <cell r="AE10">
            <v>44.30449728</v>
          </cell>
          <cell r="AF10">
            <v>48.329209044567527</v>
          </cell>
          <cell r="AG10">
            <v>0</v>
          </cell>
          <cell r="AH10">
            <v>2893.6762733282235</v>
          </cell>
          <cell r="AI10">
            <v>238.66603045663459</v>
          </cell>
          <cell r="AJ10">
            <v>3132.3423037848584</v>
          </cell>
          <cell r="AK10">
            <v>0</v>
          </cell>
          <cell r="AL10">
            <v>1128.871086197016</v>
          </cell>
          <cell r="AM10">
            <v>1100.9402173042706</v>
          </cell>
          <cell r="AN10">
            <v>27.930868892745259</v>
          </cell>
          <cell r="AO10">
            <v>267.67500508559402</v>
          </cell>
          <cell r="AP10">
            <v>219.14177102027674</v>
          </cell>
          <cell r="AQ10">
            <v>0</v>
          </cell>
          <cell r="AR10">
            <v>0</v>
          </cell>
          <cell r="AS10">
            <v>270.63240656799212</v>
          </cell>
          <cell r="AT10">
            <v>0</v>
          </cell>
          <cell r="AU10">
            <v>1981.6634987978339</v>
          </cell>
          <cell r="AV10">
            <v>423.41051282051285</v>
          </cell>
          <cell r="AW10">
            <v>47.1175</v>
          </cell>
          <cell r="AX10">
            <v>52.284666666666652</v>
          </cell>
          <cell r="AY10">
            <v>55.074999999999996</v>
          </cell>
          <cell r="AZ10">
            <v>0</v>
          </cell>
          <cell r="BA10">
            <v>70.896000000000001</v>
          </cell>
          <cell r="BB10">
            <v>47.046923076923086</v>
          </cell>
          <cell r="BC10">
            <v>52.323333333333338</v>
          </cell>
          <cell r="BD10">
            <v>279.53062999999997</v>
          </cell>
          <cell r="BE10">
            <v>1027.6845658974357</v>
          </cell>
          <cell r="BF10">
            <v>3009.3480646952694</v>
          </cell>
          <cell r="BG10">
            <v>122.99423908958889</v>
          </cell>
          <cell r="BH10">
            <v>3.2250000000000001E-2</v>
          </cell>
          <cell r="BI10">
            <v>3132.3423037848584</v>
          </cell>
          <cell r="BK10">
            <v>98126.240802531218</v>
          </cell>
          <cell r="BL10">
            <v>9202.8315694964422</v>
          </cell>
          <cell r="BM10">
            <v>1177.5148896303749</v>
          </cell>
          <cell r="BN10">
            <v>10404.450455969674</v>
          </cell>
          <cell r="BO10">
            <v>6419.3302418371622</v>
          </cell>
          <cell r="BP10">
            <v>0</v>
          </cell>
          <cell r="BQ10">
            <v>766.13261817826231</v>
          </cell>
          <cell r="BR10">
            <v>45.922528956520857</v>
          </cell>
          <cell r="BS10">
            <v>0</v>
          </cell>
          <cell r="BT10">
            <v>0</v>
          </cell>
          <cell r="BU10">
            <v>28016.182304068436</v>
          </cell>
          <cell r="BV10">
            <v>4082.9226351521256</v>
          </cell>
          <cell r="BW10">
            <v>2710.4975678872283</v>
          </cell>
          <cell r="BX10">
            <v>3983.9924609078935</v>
          </cell>
          <cell r="BY10">
            <v>1133.9335799311289</v>
          </cell>
          <cell r="BZ10">
            <v>3.6624999999999998E-2</v>
          </cell>
          <cell r="CA10">
            <v>3770.9879197286032</v>
          </cell>
          <cell r="CB10">
            <v>143178.63105709519</v>
          </cell>
          <cell r="CC10">
            <v>-3544.2796181031235</v>
          </cell>
          <cell r="CD10">
            <v>10573.978497194366</v>
          </cell>
          <cell r="CE10">
            <v>150208.3299361864</v>
          </cell>
        </row>
        <row r="11">
          <cell r="A11">
            <v>42140</v>
          </cell>
          <cell r="B11">
            <v>-6</v>
          </cell>
          <cell r="C11" t="str">
            <v>Sat</v>
          </cell>
          <cell r="D11">
            <v>110011.90241226746</v>
          </cell>
          <cell r="E11">
            <v>1877.9052276824475</v>
          </cell>
          <cell r="F11">
            <v>111889.8076399499</v>
          </cell>
          <cell r="G11">
            <v>1452.5</v>
          </cell>
          <cell r="H11">
            <v>113342.3076399499</v>
          </cell>
          <cell r="I11">
            <v>1234.5273950000001</v>
          </cell>
          <cell r="J11">
            <v>2128.8980013902406</v>
          </cell>
          <cell r="K11">
            <v>64.944000000000003</v>
          </cell>
          <cell r="L11">
            <v>2128.8980013902406</v>
          </cell>
          <cell r="M11">
            <v>2237.7487599999995</v>
          </cell>
          <cell r="N11">
            <v>389.23699999999997</v>
          </cell>
          <cell r="O11">
            <v>86</v>
          </cell>
          <cell r="P11">
            <v>197.20000000000002</v>
          </cell>
          <cell r="Q11">
            <v>158</v>
          </cell>
          <cell r="R11">
            <v>13.183333333333332</v>
          </cell>
          <cell r="S11">
            <v>14</v>
          </cell>
          <cell r="T11">
            <v>14.083333333333334</v>
          </cell>
          <cell r="U11">
            <v>196.84607460663563</v>
          </cell>
          <cell r="V11">
            <v>72.284641503013276</v>
          </cell>
          <cell r="W11">
            <v>0.66882938845079487</v>
          </cell>
          <cell r="X11">
            <v>0</v>
          </cell>
          <cell r="Y11">
            <v>32.980783733333332</v>
          </cell>
          <cell r="Z11">
            <v>0</v>
          </cell>
          <cell r="AA11">
            <v>1.038</v>
          </cell>
          <cell r="AB11">
            <v>34.234053515200003</v>
          </cell>
          <cell r="AC11">
            <v>0</v>
          </cell>
          <cell r="AD11">
            <v>34.234053515200003</v>
          </cell>
          <cell r="AE11">
            <v>44.30449728</v>
          </cell>
          <cell r="AF11">
            <v>48.329209044567527</v>
          </cell>
          <cell r="AG11">
            <v>0</v>
          </cell>
          <cell r="AH11">
            <v>1468.1743634222264</v>
          </cell>
          <cell r="AI11">
            <v>125.50767039791924</v>
          </cell>
          <cell r="AJ11">
            <v>1593.6820338201455</v>
          </cell>
          <cell r="AK11">
            <v>0</v>
          </cell>
          <cell r="AL11">
            <v>587.60548396437684</v>
          </cell>
          <cell r="AM11">
            <v>575.72000783980445</v>
          </cell>
          <cell r="AN11">
            <v>11.885476124572453</v>
          </cell>
          <cell r="AO11">
            <v>85.218346803278678</v>
          </cell>
          <cell r="AP11">
            <v>171.82562928120461</v>
          </cell>
          <cell r="AQ11">
            <v>0</v>
          </cell>
          <cell r="AR11">
            <v>0</v>
          </cell>
          <cell r="AS11">
            <v>165.17500047624571</v>
          </cell>
          <cell r="AT11">
            <v>0</v>
          </cell>
          <cell r="AU11">
            <v>1047.5469052306139</v>
          </cell>
          <cell r="AV11">
            <v>197.81717948717949</v>
          </cell>
          <cell r="AW11">
            <v>20.05</v>
          </cell>
          <cell r="AX11">
            <v>25.580333333333336</v>
          </cell>
          <cell r="AY11">
            <v>20.190000000000001</v>
          </cell>
          <cell r="AZ11">
            <v>0</v>
          </cell>
          <cell r="BA11">
            <v>37.844000000000001</v>
          </cell>
          <cell r="BB11">
            <v>7.8411538461538477</v>
          </cell>
          <cell r="BC11">
            <v>24.273333333333337</v>
          </cell>
          <cell r="BD11">
            <v>147.85996</v>
          </cell>
          <cell r="BE11">
            <v>481.45596</v>
          </cell>
          <cell r="BF11">
            <v>1529.0028652306139</v>
          </cell>
          <cell r="BG11">
            <v>64.679168589531784</v>
          </cell>
          <cell r="BH11">
            <v>3.2250000000000001E-2</v>
          </cell>
          <cell r="BI11">
            <v>1593.6820338201455</v>
          </cell>
          <cell r="BK11">
            <v>49905.59904456856</v>
          </cell>
          <cell r="BL11">
            <v>4674.1999756348705</v>
          </cell>
          <cell r="BM11">
            <v>598.86718853482262</v>
          </cell>
          <cell r="BN11">
            <v>5294.5004598317182</v>
          </cell>
          <cell r="BO11">
            <v>3266.5970260560944</v>
          </cell>
          <cell r="BP11">
            <v>0</v>
          </cell>
          <cell r="BQ11">
            <v>394.47881014638006</v>
          </cell>
          <cell r="BR11">
            <v>24.429367614826816</v>
          </cell>
          <cell r="BS11">
            <v>0</v>
          </cell>
          <cell r="BT11">
            <v>0</v>
          </cell>
          <cell r="BU11">
            <v>14253.072827818711</v>
          </cell>
          <cell r="BV11">
            <v>2226.2004804188691</v>
          </cell>
          <cell r="BW11">
            <v>1343.6300931538517</v>
          </cell>
          <cell r="BX11">
            <v>1783.8214251024656</v>
          </cell>
          <cell r="BY11">
            <v>583.50590755894359</v>
          </cell>
          <cell r="BZ11">
            <v>3.6624999999999998E-2</v>
          </cell>
          <cell r="CA11">
            <v>1941.0451945677476</v>
          </cell>
          <cell r="CB11">
            <v>72740.866976711186</v>
          </cell>
          <cell r="CC11">
            <v>-1738.5664220154581</v>
          </cell>
          <cell r="CD11">
            <v>5560.5542417637498</v>
          </cell>
          <cell r="CE11">
            <v>76562.854796459476</v>
          </cell>
        </row>
        <row r="12">
          <cell r="A12">
            <v>42141</v>
          </cell>
          <cell r="B12">
            <v>-6</v>
          </cell>
          <cell r="C12" t="str">
            <v>Sun</v>
          </cell>
          <cell r="D12">
            <v>36004.860701979778</v>
          </cell>
          <cell r="E12">
            <v>150.23241821459578</v>
          </cell>
          <cell r="F12">
            <v>36155.093120194375</v>
          </cell>
          <cell r="G12">
            <v>116.2</v>
          </cell>
          <cell r="H12">
            <v>36271.293120194372</v>
          </cell>
          <cell r="I12">
            <v>679.86678499999994</v>
          </cell>
          <cell r="J12">
            <v>1561.6119728752735</v>
          </cell>
          <cell r="K12">
            <v>37.391999999999996</v>
          </cell>
          <cell r="L12">
            <v>1561.6119728752735</v>
          </cell>
          <cell r="M12">
            <v>705.40300000000013</v>
          </cell>
          <cell r="N12">
            <v>251.44315</v>
          </cell>
          <cell r="O12">
            <v>84</v>
          </cell>
          <cell r="P12">
            <v>197.20000000000002</v>
          </cell>
          <cell r="Q12">
            <v>158</v>
          </cell>
          <cell r="R12">
            <v>13.183333333333332</v>
          </cell>
          <cell r="S12">
            <v>14</v>
          </cell>
          <cell r="T12">
            <v>14.083333333333334</v>
          </cell>
          <cell r="U12">
            <v>196.84607460663563</v>
          </cell>
          <cell r="V12">
            <v>72.284641503013276</v>
          </cell>
          <cell r="W12">
            <v>0.66882938845079487</v>
          </cell>
          <cell r="X12">
            <v>0</v>
          </cell>
          <cell r="Y12">
            <v>32.980783733333332</v>
          </cell>
          <cell r="Z12">
            <v>0</v>
          </cell>
          <cell r="AA12">
            <v>1.038</v>
          </cell>
          <cell r="AB12">
            <v>34.234053515200003</v>
          </cell>
          <cell r="AC12">
            <v>0</v>
          </cell>
          <cell r="AD12">
            <v>34.234053515200003</v>
          </cell>
          <cell r="AE12">
            <v>44.30449728</v>
          </cell>
          <cell r="AF12">
            <v>48.329209044567527</v>
          </cell>
          <cell r="AG12">
            <v>0</v>
          </cell>
          <cell r="AH12">
            <v>502.74054366137801</v>
          </cell>
          <cell r="AI12">
            <v>40.117126427633721</v>
          </cell>
          <cell r="AJ12">
            <v>542.85767008901166</v>
          </cell>
          <cell r="AK12">
            <v>0</v>
          </cell>
          <cell r="AL12">
            <v>178.32155106573833</v>
          </cell>
          <cell r="AM12">
            <v>177.37071297577251</v>
          </cell>
          <cell r="AN12">
            <v>0.95083808996579622</v>
          </cell>
          <cell r="AO12">
            <v>44.645096147540976</v>
          </cell>
          <cell r="AP12">
            <v>120.90366754440706</v>
          </cell>
          <cell r="AQ12">
            <v>0</v>
          </cell>
          <cell r="AR12">
            <v>0</v>
          </cell>
          <cell r="AS12">
            <v>46.599335980861781</v>
          </cell>
          <cell r="AT12">
            <v>0</v>
          </cell>
          <cell r="AU12">
            <v>340.02272323208337</v>
          </cell>
          <cell r="AV12">
            <v>86.393269230769235</v>
          </cell>
          <cell r="AW12">
            <v>1.6040000000000001</v>
          </cell>
          <cell r="AX12">
            <v>10.752166666666668</v>
          </cell>
          <cell r="AY12">
            <v>4.9313333333333329</v>
          </cell>
          <cell r="AZ12">
            <v>0</v>
          </cell>
          <cell r="BA12">
            <v>12.581</v>
          </cell>
          <cell r="BB12">
            <v>13.068589743589747</v>
          </cell>
          <cell r="BC12">
            <v>4.1708333333333343</v>
          </cell>
          <cell r="BD12">
            <v>48.659779999999998</v>
          </cell>
          <cell r="BE12">
            <v>182.16097230769233</v>
          </cell>
          <cell r="BF12">
            <v>522.18369553977573</v>
          </cell>
          <cell r="BG12">
            <v>20.673974549235993</v>
          </cell>
          <cell r="BH12">
            <v>3.2250000000000001E-2</v>
          </cell>
          <cell r="BI12">
            <v>542.85767008901166</v>
          </cell>
          <cell r="BK12">
            <v>17820.496349031739</v>
          </cell>
          <cell r="BL12">
            <v>1673.0583000414592</v>
          </cell>
          <cell r="BM12">
            <v>213.8459561883808</v>
          </cell>
          <cell r="BN12">
            <v>1888.9028814614876</v>
          </cell>
          <cell r="BO12">
            <v>1165.4139199540275</v>
          </cell>
          <cell r="BP12">
            <v>0</v>
          </cell>
          <cell r="BQ12">
            <v>136.44926879722962</v>
          </cell>
          <cell r="BR12">
            <v>8.0378616620867689</v>
          </cell>
          <cell r="BS12">
            <v>0</v>
          </cell>
          <cell r="BT12">
            <v>0</v>
          </cell>
          <cell r="BU12">
            <v>5085.7081881046715</v>
          </cell>
          <cell r="BV12">
            <v>786.44726372357195</v>
          </cell>
          <cell r="BW12">
            <v>415.29002404584651</v>
          </cell>
          <cell r="BX12">
            <v>224.21567952981161</v>
          </cell>
          <cell r="BY12">
            <v>209.35322123114221</v>
          </cell>
          <cell r="BZ12">
            <v>3.6624999999999998E-2</v>
          </cell>
          <cell r="CA12">
            <v>681.63923977338629</v>
          </cell>
          <cell r="CB12">
            <v>25511.724850164894</v>
          </cell>
          <cell r="CC12">
            <v>-351.23968658380102</v>
          </cell>
          <cell r="CD12">
            <v>1777.3691186945146</v>
          </cell>
          <cell r="CE12">
            <v>26937.854282275606</v>
          </cell>
        </row>
        <row r="13">
          <cell r="A13">
            <v>42142</v>
          </cell>
          <cell r="B13">
            <v>-5</v>
          </cell>
          <cell r="C13" t="str">
            <v>Mon</v>
          </cell>
          <cell r="D13">
            <v>148973.5070633975</v>
          </cell>
          <cell r="E13">
            <v>3071.3989728359061</v>
          </cell>
          <cell r="F13">
            <v>152044.90603623341</v>
          </cell>
          <cell r="G13">
            <v>36.238999999999997</v>
          </cell>
          <cell r="H13">
            <v>152081.14503623341</v>
          </cell>
          <cell r="I13">
            <v>3167.5849349999999</v>
          </cell>
          <cell r="J13">
            <v>1984.0449497305344</v>
          </cell>
          <cell r="K13">
            <v>66.64</v>
          </cell>
          <cell r="L13">
            <v>1984.0449497305344</v>
          </cell>
          <cell r="M13">
            <v>2691.1536399999995</v>
          </cell>
          <cell r="N13">
            <v>380.09026999999998</v>
          </cell>
          <cell r="O13">
            <v>82</v>
          </cell>
          <cell r="P13">
            <v>197.20000000000002</v>
          </cell>
          <cell r="Q13">
            <v>158</v>
          </cell>
          <cell r="R13">
            <v>13.183333333333332</v>
          </cell>
          <cell r="S13">
            <v>14</v>
          </cell>
          <cell r="T13">
            <v>14.083333333333334</v>
          </cell>
          <cell r="U13">
            <v>196.86014832359311</v>
          </cell>
          <cell r="V13">
            <v>72.187929908732087</v>
          </cell>
          <cell r="W13">
            <v>0.67130211919734817</v>
          </cell>
          <cell r="X13">
            <v>0</v>
          </cell>
          <cell r="Y13">
            <v>33.078961999999997</v>
          </cell>
          <cell r="Z13">
            <v>0</v>
          </cell>
          <cell r="AA13">
            <v>1.038</v>
          </cell>
          <cell r="AB13">
            <v>34.335962555999998</v>
          </cell>
          <cell r="AC13">
            <v>0</v>
          </cell>
          <cell r="AD13">
            <v>34.335962555999998</v>
          </cell>
          <cell r="AE13">
            <v>44.30449728</v>
          </cell>
          <cell r="AF13">
            <v>48.480861033247542</v>
          </cell>
          <cell r="AG13">
            <v>0</v>
          </cell>
          <cell r="AH13">
            <v>2104.5129678726385</v>
          </cell>
          <cell r="AI13">
            <v>170.04313433006212</v>
          </cell>
          <cell r="AJ13">
            <v>2274.5561022027</v>
          </cell>
          <cell r="AK13">
            <v>0</v>
          </cell>
          <cell r="AL13">
            <v>812.02418667368431</v>
          </cell>
          <cell r="AM13">
            <v>792.58495266839373</v>
          </cell>
          <cell r="AN13">
            <v>19.439234005290544</v>
          </cell>
          <cell r="AO13">
            <v>254.94534394965905</v>
          </cell>
          <cell r="AP13">
            <v>159.32653778514614</v>
          </cell>
          <cell r="AQ13">
            <v>0</v>
          </cell>
          <cell r="AR13">
            <v>0</v>
          </cell>
          <cell r="AS13">
            <v>202.49134849142814</v>
          </cell>
          <cell r="AT13">
            <v>0</v>
          </cell>
          <cell r="AU13">
            <v>1422.2576362764048</v>
          </cell>
          <cell r="AV13">
            <v>321.15961538461534</v>
          </cell>
          <cell r="AW13">
            <v>33.483499999999999</v>
          </cell>
          <cell r="AX13">
            <v>38.080999999999996</v>
          </cell>
          <cell r="AY13">
            <v>42.766999999999996</v>
          </cell>
          <cell r="AZ13">
            <v>0</v>
          </cell>
          <cell r="BA13">
            <v>49.622</v>
          </cell>
          <cell r="BB13">
            <v>47.046923076923086</v>
          </cell>
          <cell r="BC13">
            <v>37.106666666666662</v>
          </cell>
          <cell r="BD13">
            <v>195.40166999999997</v>
          </cell>
          <cell r="BE13">
            <v>764.66837512820507</v>
          </cell>
          <cell r="BF13">
            <v>2186.9260114046097</v>
          </cell>
          <cell r="BG13">
            <v>87.630090798090521</v>
          </cell>
          <cell r="BH13">
            <v>3.2250000000000001E-2</v>
          </cell>
          <cell r="BI13">
            <v>2274.5561022027</v>
          </cell>
          <cell r="BK13">
            <v>71660.496952552348</v>
          </cell>
          <cell r="BL13">
            <v>6725.6379451384209</v>
          </cell>
          <cell r="BM13">
            <v>859.92596343062837</v>
          </cell>
          <cell r="BN13">
            <v>7595.9668486736509</v>
          </cell>
          <cell r="BO13">
            <v>4686.5540774146411</v>
          </cell>
          <cell r="BP13">
            <v>0</v>
          </cell>
          <cell r="BQ13">
            <v>555.44129931675025</v>
          </cell>
          <cell r="BR13">
            <v>32.689657031531425</v>
          </cell>
          <cell r="BS13">
            <v>0</v>
          </cell>
          <cell r="BT13">
            <v>0</v>
          </cell>
          <cell r="BU13">
            <v>20456.215791005623</v>
          </cell>
          <cell r="BV13">
            <v>2900.3131285826339</v>
          </cell>
          <cell r="BW13">
            <v>1904.2405948487376</v>
          </cell>
          <cell r="BX13">
            <v>2841.893077851963</v>
          </cell>
          <cell r="BY13">
            <v>806.66104813747688</v>
          </cell>
          <cell r="BZ13">
            <v>3.6624999999999998E-2</v>
          </cell>
          <cell r="CA13">
            <v>2736.2373297336303</v>
          </cell>
          <cell r="CB13">
            <v>104360.21193740904</v>
          </cell>
          <cell r="CC13">
            <v>-2571.0156329106085</v>
          </cell>
          <cell r="CD13">
            <v>7533.6755824089123</v>
          </cell>
          <cell r="CE13">
            <v>109322.87188690735</v>
          </cell>
        </row>
        <row r="14">
          <cell r="A14">
            <v>42143</v>
          </cell>
          <cell r="B14">
            <v>-5</v>
          </cell>
          <cell r="C14" t="str">
            <v>Tue</v>
          </cell>
          <cell r="D14">
            <v>141931.4776569836</v>
          </cell>
          <cell r="E14">
            <v>2813.9164242149318</v>
          </cell>
          <cell r="F14">
            <v>144745.39408119855</v>
          </cell>
          <cell r="G14">
            <v>33.201000000000001</v>
          </cell>
          <cell r="H14">
            <v>144778.59508119855</v>
          </cell>
          <cell r="I14">
            <v>3133.0323349999999</v>
          </cell>
          <cell r="J14">
            <v>2648.4234274554965</v>
          </cell>
          <cell r="K14">
            <v>88.69</v>
          </cell>
          <cell r="L14">
            <v>2648.4234274554965</v>
          </cell>
          <cell r="M14">
            <v>2754.3081599999996</v>
          </cell>
          <cell r="N14">
            <v>506.44012000000004</v>
          </cell>
          <cell r="O14">
            <v>80</v>
          </cell>
          <cell r="P14">
            <v>197.20000000000002</v>
          </cell>
          <cell r="Q14">
            <v>158</v>
          </cell>
          <cell r="R14">
            <v>13.183333333333332</v>
          </cell>
          <cell r="S14">
            <v>14</v>
          </cell>
          <cell r="T14">
            <v>14.083333333333334</v>
          </cell>
          <cell r="U14">
            <v>196.86014832359311</v>
          </cell>
          <cell r="V14">
            <v>72.187929908732087</v>
          </cell>
          <cell r="W14">
            <v>0.67130211919734817</v>
          </cell>
          <cell r="X14">
            <v>0</v>
          </cell>
          <cell r="Y14">
            <v>33.078961999999997</v>
          </cell>
          <cell r="Z14">
            <v>0</v>
          </cell>
          <cell r="AA14">
            <v>1.038</v>
          </cell>
          <cell r="AB14">
            <v>34.335962555999998</v>
          </cell>
          <cell r="AC14">
            <v>0</v>
          </cell>
          <cell r="AD14">
            <v>34.335962555999998</v>
          </cell>
          <cell r="AE14">
            <v>44.30449728</v>
          </cell>
          <cell r="AF14">
            <v>48.480861033247542</v>
          </cell>
          <cell r="AG14">
            <v>0</v>
          </cell>
          <cell r="AH14">
            <v>2009.3540883971639</v>
          </cell>
          <cell r="AI14">
            <v>161.76844915828173</v>
          </cell>
          <cell r="AJ14">
            <v>2171.1225375554454</v>
          </cell>
          <cell r="AK14">
            <v>0</v>
          </cell>
          <cell r="AL14">
            <v>767.41309257671048</v>
          </cell>
          <cell r="AM14">
            <v>749.60349495509706</v>
          </cell>
          <cell r="AN14">
            <v>17.809597621613491</v>
          </cell>
          <cell r="AO14">
            <v>246.22057515299798</v>
          </cell>
          <cell r="AP14">
            <v>212.5550145184759</v>
          </cell>
          <cell r="AQ14">
            <v>0</v>
          </cell>
          <cell r="AR14">
            <v>0</v>
          </cell>
          <cell r="AS14">
            <v>203.53560232708469</v>
          </cell>
          <cell r="AT14">
            <v>0</v>
          </cell>
          <cell r="AU14">
            <v>1353.3922247464754</v>
          </cell>
          <cell r="AV14">
            <v>310.55762820512825</v>
          </cell>
          <cell r="AW14">
            <v>30.676500000000001</v>
          </cell>
          <cell r="AX14">
            <v>37.450166666666668</v>
          </cell>
          <cell r="AY14">
            <v>40.232999999999997</v>
          </cell>
          <cell r="AZ14">
            <v>0</v>
          </cell>
          <cell r="BA14">
            <v>47.326999999999998</v>
          </cell>
          <cell r="BB14">
            <v>47.046923076923086</v>
          </cell>
          <cell r="BC14">
            <v>34.228333333333339</v>
          </cell>
          <cell r="BD14">
            <v>186.84494999999998</v>
          </cell>
          <cell r="BE14">
            <v>734.36450128205138</v>
          </cell>
          <cell r="BF14">
            <v>2087.7567260285264</v>
          </cell>
          <cell r="BG14">
            <v>83.365811526918947</v>
          </cell>
          <cell r="BH14">
            <v>3.2250000000000001E-2</v>
          </cell>
          <cell r="BI14">
            <v>2171.1225375554454</v>
          </cell>
          <cell r="BK14">
            <v>68554.849703395987</v>
          </cell>
          <cell r="BL14">
            <v>6434.9493626173835</v>
          </cell>
          <cell r="BM14">
            <v>822.65819644075179</v>
          </cell>
          <cell r="BN14">
            <v>7266.4817114111465</v>
          </cell>
          <cell r="BO14">
            <v>4483.2685781164528</v>
          </cell>
          <cell r="BP14">
            <v>0</v>
          </cell>
          <cell r="BQ14">
            <v>530.19778484330789</v>
          </cell>
          <cell r="BR14">
            <v>31.136833406953237</v>
          </cell>
          <cell r="BS14">
            <v>0</v>
          </cell>
          <cell r="BT14">
            <v>0</v>
          </cell>
          <cell r="BU14">
            <v>19568.692466835997</v>
          </cell>
          <cell r="BV14">
            <v>2775.935772376235</v>
          </cell>
          <cell r="BW14">
            <v>1858.2240114441813</v>
          </cell>
          <cell r="BX14">
            <v>2597.977667329953</v>
          </cell>
          <cell r="BY14">
            <v>787.28855274436353</v>
          </cell>
          <cell r="BZ14">
            <v>3.6624999999999998E-2</v>
          </cell>
          <cell r="CA14">
            <v>2616.1129282170095</v>
          </cell>
          <cell r="CB14">
            <v>99730.148980894068</v>
          </cell>
          <cell r="CC14">
            <v>-2342.2565221934328</v>
          </cell>
          <cell r="CD14">
            <v>7167.0698157229126</v>
          </cell>
          <cell r="CE14">
            <v>104554.96227442355</v>
          </cell>
        </row>
        <row r="15">
          <cell r="A15">
            <v>42144</v>
          </cell>
          <cell r="B15">
            <v>-5</v>
          </cell>
          <cell r="C15" t="str">
            <v>Wed</v>
          </cell>
          <cell r="D15">
            <v>162344.11685119229</v>
          </cell>
          <cell r="E15">
            <v>3108.1821940674736</v>
          </cell>
          <cell r="F15">
            <v>165452.29904525977</v>
          </cell>
          <cell r="G15">
            <v>36.672999999999995</v>
          </cell>
          <cell r="H15">
            <v>165488.97204525975</v>
          </cell>
          <cell r="I15">
            <v>2929.3535350000002</v>
          </cell>
          <cell r="J15">
            <v>2408.9844591385445</v>
          </cell>
          <cell r="K15">
            <v>70.069999999999993</v>
          </cell>
          <cell r="L15">
            <v>2408.9844591385445</v>
          </cell>
          <cell r="M15">
            <v>2990.8388</v>
          </cell>
          <cell r="N15">
            <v>449.78140999999999</v>
          </cell>
          <cell r="O15">
            <v>78</v>
          </cell>
          <cell r="P15">
            <v>197.20000000000002</v>
          </cell>
          <cell r="Q15">
            <v>158</v>
          </cell>
          <cell r="R15">
            <v>13.183333333333332</v>
          </cell>
          <cell r="S15">
            <v>14</v>
          </cell>
          <cell r="T15">
            <v>14.083333333333334</v>
          </cell>
          <cell r="U15">
            <v>196.86014832359311</v>
          </cell>
          <cell r="V15">
            <v>72.187929908732087</v>
          </cell>
          <cell r="W15">
            <v>0.67130211919734817</v>
          </cell>
          <cell r="X15">
            <v>0</v>
          </cell>
          <cell r="Y15">
            <v>33.078961999999997</v>
          </cell>
          <cell r="Z15">
            <v>0</v>
          </cell>
          <cell r="AA15">
            <v>1.038</v>
          </cell>
          <cell r="AB15">
            <v>34.335962555999998</v>
          </cell>
          <cell r="AC15">
            <v>0</v>
          </cell>
          <cell r="AD15">
            <v>34.335962555999998</v>
          </cell>
          <cell r="AE15">
            <v>44.30449728</v>
          </cell>
          <cell r="AF15">
            <v>48.480861033247542</v>
          </cell>
          <cell r="AG15">
            <v>0</v>
          </cell>
          <cell r="AH15">
            <v>2273.8561516508662</v>
          </cell>
          <cell r="AI15">
            <v>184.76862857164716</v>
          </cell>
          <cell r="AJ15">
            <v>2458.6247802225134</v>
          </cell>
          <cell r="AK15">
            <v>0</v>
          </cell>
          <cell r="AL15">
            <v>880.13864936627465</v>
          </cell>
          <cell r="AM15">
            <v>860.46661016331609</v>
          </cell>
          <cell r="AN15">
            <v>19.672039202958693</v>
          </cell>
          <cell r="AO15">
            <v>232.74361470427075</v>
          </cell>
          <cell r="AP15">
            <v>192.63799285457438</v>
          </cell>
          <cell r="AQ15">
            <v>0</v>
          </cell>
          <cell r="AR15">
            <v>0</v>
          </cell>
          <cell r="AS15">
            <v>223.86557199984529</v>
          </cell>
          <cell r="AT15">
            <v>0</v>
          </cell>
          <cell r="AU15">
            <v>1547.9230250364585</v>
          </cell>
          <cell r="AV15">
            <v>344.7110897435897</v>
          </cell>
          <cell r="AW15">
            <v>33.884499999999996</v>
          </cell>
          <cell r="AX15">
            <v>40.930166666666665</v>
          </cell>
          <cell r="AY15">
            <v>43.128999999999998</v>
          </cell>
          <cell r="AZ15">
            <v>0</v>
          </cell>
          <cell r="BA15">
            <v>54.266999999999996</v>
          </cell>
          <cell r="BB15">
            <v>47.046923076923086</v>
          </cell>
          <cell r="BC15">
            <v>38.655833333333334</v>
          </cell>
          <cell r="BD15">
            <v>212.85851</v>
          </cell>
          <cell r="BE15">
            <v>815.48302282051282</v>
          </cell>
          <cell r="BF15">
            <v>2363.4060478569713</v>
          </cell>
          <cell r="BG15">
            <v>95.218732365542067</v>
          </cell>
          <cell r="BH15">
            <v>3.2250000000000001E-2</v>
          </cell>
          <cell r="BI15">
            <v>2458.6247802225134</v>
          </cell>
          <cell r="BK15">
            <v>77668.20399223594</v>
          </cell>
          <cell r="BL15">
            <v>7287.9593240528029</v>
          </cell>
          <cell r="BM15">
            <v>932.01844790683128</v>
          </cell>
          <cell r="BN15">
            <v>8233.5226672809022</v>
          </cell>
          <cell r="BO15">
            <v>5079.9128006422152</v>
          </cell>
          <cell r="BP15">
            <v>0</v>
          </cell>
          <cell r="BQ15">
            <v>603.05865725246701</v>
          </cell>
          <cell r="BR15">
            <v>35.693510551373222</v>
          </cell>
          <cell r="BS15">
            <v>0</v>
          </cell>
          <cell r="BT15">
            <v>0</v>
          </cell>
          <cell r="BU15">
            <v>22172.165407686596</v>
          </cell>
          <cell r="BV15">
            <v>3196.2834796737534</v>
          </cell>
          <cell r="BW15">
            <v>2015.8466174705777</v>
          </cell>
          <cell r="BX15">
            <v>2928.4187620553121</v>
          </cell>
          <cell r="BY15">
            <v>849.63739396254857</v>
          </cell>
          <cell r="BZ15">
            <v>3.6624999999999998E-2</v>
          </cell>
          <cell r="CA15">
            <v>2971.6486502356697</v>
          </cell>
          <cell r="CB15">
            <v>112998.50187826084</v>
          </cell>
          <cell r="CC15">
            <v>-2724.1757038392338</v>
          </cell>
          <cell r="CD15">
            <v>8186.0812019818732</v>
          </cell>
          <cell r="CE15">
            <v>118460.40737640348</v>
          </cell>
        </row>
        <row r="16">
          <cell r="A16">
            <v>42145</v>
          </cell>
          <cell r="B16">
            <v>-5</v>
          </cell>
          <cell r="C16" t="str">
            <v>Thu</v>
          </cell>
          <cell r="D16">
            <v>166073.54066979623</v>
          </cell>
          <cell r="E16">
            <v>3089.7905834516901</v>
          </cell>
          <cell r="F16">
            <v>169163.33125324795</v>
          </cell>
          <cell r="G16">
            <v>36.456000000000003</v>
          </cell>
          <cell r="H16">
            <v>169199.78725324795</v>
          </cell>
          <cell r="I16">
            <v>3415.2829650000003</v>
          </cell>
          <cell r="J16">
            <v>2702.9074091918578</v>
          </cell>
          <cell r="K16">
            <v>75.95</v>
          </cell>
          <cell r="L16">
            <v>2702.9074091918578</v>
          </cell>
          <cell r="M16">
            <v>3093.9189999999999</v>
          </cell>
          <cell r="N16">
            <v>489.44689999999997</v>
          </cell>
          <cell r="O16">
            <v>76</v>
          </cell>
          <cell r="P16">
            <v>197.20000000000002</v>
          </cell>
          <cell r="Q16">
            <v>158</v>
          </cell>
          <cell r="R16">
            <v>13.183333333333332</v>
          </cell>
          <cell r="S16">
            <v>14</v>
          </cell>
          <cell r="T16">
            <v>14.083333333333334</v>
          </cell>
          <cell r="U16">
            <v>196.86014832359311</v>
          </cell>
          <cell r="V16">
            <v>72.187929908732087</v>
          </cell>
          <cell r="W16">
            <v>0.67130211919734817</v>
          </cell>
          <cell r="X16">
            <v>0</v>
          </cell>
          <cell r="Y16">
            <v>33.078961999999997</v>
          </cell>
          <cell r="Z16">
            <v>0</v>
          </cell>
          <cell r="AA16">
            <v>1.038</v>
          </cell>
          <cell r="AB16">
            <v>34.335962555999998</v>
          </cell>
          <cell r="AC16">
            <v>0</v>
          </cell>
          <cell r="AD16">
            <v>34.335962555999998</v>
          </cell>
          <cell r="AE16">
            <v>44.30449728</v>
          </cell>
          <cell r="AF16">
            <v>48.480861033247542</v>
          </cell>
          <cell r="AG16">
            <v>0</v>
          </cell>
          <cell r="AH16">
            <v>2320.6321042499208</v>
          </cell>
          <cell r="AI16">
            <v>188.8361027106954</v>
          </cell>
          <cell r="AJ16">
            <v>2509.468206960616</v>
          </cell>
          <cell r="AK16">
            <v>0</v>
          </cell>
          <cell r="AL16">
            <v>892.22062141636252</v>
          </cell>
          <cell r="AM16">
            <v>872.66498481223789</v>
          </cell>
          <cell r="AN16">
            <v>19.555636604124622</v>
          </cell>
          <cell r="AO16">
            <v>269.01421857252058</v>
          </cell>
          <cell r="AP16">
            <v>213.94472494031282</v>
          </cell>
          <cell r="AQ16">
            <v>0</v>
          </cell>
          <cell r="AR16">
            <v>0</v>
          </cell>
          <cell r="AS16">
            <v>227.84976376665063</v>
          </cell>
          <cell r="AT16">
            <v>0</v>
          </cell>
          <cell r="AU16">
            <v>1581.6191061185446</v>
          </cell>
          <cell r="AV16">
            <v>350.93570512820509</v>
          </cell>
          <cell r="AW16">
            <v>33.684000000000005</v>
          </cell>
          <cell r="AX16">
            <v>43.118166666666667</v>
          </cell>
          <cell r="AY16">
            <v>42.948</v>
          </cell>
          <cell r="AZ16">
            <v>0</v>
          </cell>
          <cell r="BA16">
            <v>55.522999999999996</v>
          </cell>
          <cell r="BB16">
            <v>47.046923076923086</v>
          </cell>
          <cell r="BC16">
            <v>38.417500000000004</v>
          </cell>
          <cell r="BD16">
            <v>218.86094</v>
          </cell>
          <cell r="BE16">
            <v>830.53423487179498</v>
          </cell>
          <cell r="BF16">
            <v>2412.1533409903395</v>
          </cell>
          <cell r="BG16">
            <v>97.314865970276912</v>
          </cell>
          <cell r="BH16">
            <v>3.2250000000000001E-2</v>
          </cell>
          <cell r="BI16">
            <v>2509.468206960616</v>
          </cell>
          <cell r="BK16">
            <v>79231.947912249234</v>
          </cell>
          <cell r="BL16">
            <v>7434.3257549660484</v>
          </cell>
          <cell r="BM16">
            <v>950.78337494699088</v>
          </cell>
          <cell r="BN16">
            <v>8399.5613578198208</v>
          </cell>
          <cell r="BO16">
            <v>5182.3552306390793</v>
          </cell>
          <cell r="BP16">
            <v>0</v>
          </cell>
          <cell r="BQ16">
            <v>614.86385945531185</v>
          </cell>
          <cell r="BR16">
            <v>36.47538251137987</v>
          </cell>
          <cell r="BS16">
            <v>0</v>
          </cell>
          <cell r="BT16">
            <v>0</v>
          </cell>
          <cell r="BU16">
            <v>22618.364960338633</v>
          </cell>
          <cell r="BV16">
            <v>3276.6781761209481</v>
          </cell>
          <cell r="BW16">
            <v>2154.2844239953506</v>
          </cell>
          <cell r="BX16">
            <v>2884.0254062695708</v>
          </cell>
          <cell r="BY16">
            <v>904.47213146763079</v>
          </cell>
          <cell r="BZ16">
            <v>3.6624999999999998E-2</v>
          </cell>
          <cell r="CA16">
            <v>3034.3965360093425</v>
          </cell>
          <cell r="CB16">
            <v>115228.59247006438</v>
          </cell>
          <cell r="CC16">
            <v>-2644.9601640443489</v>
          </cell>
          <cell r="CD16">
            <v>8366.2885989118058</v>
          </cell>
          <cell r="CE16">
            <v>120949.92090493185</v>
          </cell>
        </row>
        <row r="17">
          <cell r="A17">
            <v>42146</v>
          </cell>
          <cell r="B17">
            <v>-5</v>
          </cell>
          <cell r="C17" t="str">
            <v>Fri</v>
          </cell>
          <cell r="D17">
            <v>212764.96903112586</v>
          </cell>
          <cell r="E17">
            <v>4322.0284947092086</v>
          </cell>
          <cell r="F17">
            <v>217086.99752583509</v>
          </cell>
          <cell r="G17">
            <v>50.994999999999997</v>
          </cell>
          <cell r="H17">
            <v>217137.99252583508</v>
          </cell>
          <cell r="I17">
            <v>3476.7331549999999</v>
          </cell>
          <cell r="J17">
            <v>2829.568816481783</v>
          </cell>
          <cell r="K17">
            <v>86.73</v>
          </cell>
          <cell r="L17">
            <v>2829.568816481783</v>
          </cell>
          <cell r="M17">
            <v>3703.0037199999997</v>
          </cell>
          <cell r="N17">
            <v>534.48684000000003</v>
          </cell>
          <cell r="O17">
            <v>74</v>
          </cell>
          <cell r="P17">
            <v>197.20000000000002</v>
          </cell>
          <cell r="Q17">
            <v>158</v>
          </cell>
          <cell r="R17">
            <v>13.183333333333332</v>
          </cell>
          <cell r="S17">
            <v>14</v>
          </cell>
          <cell r="T17">
            <v>14.083333333333334</v>
          </cell>
          <cell r="U17">
            <v>196.86014832359311</v>
          </cell>
          <cell r="V17">
            <v>72.187929908732087</v>
          </cell>
          <cell r="W17">
            <v>0.67130211919734817</v>
          </cell>
          <cell r="X17">
            <v>0</v>
          </cell>
          <cell r="Y17">
            <v>33.078961999999997</v>
          </cell>
          <cell r="Z17">
            <v>0</v>
          </cell>
          <cell r="AA17">
            <v>1.038</v>
          </cell>
          <cell r="AB17">
            <v>34.335962555999998</v>
          </cell>
          <cell r="AC17">
            <v>0</v>
          </cell>
          <cell r="AD17">
            <v>34.335962555999998</v>
          </cell>
          <cell r="AE17">
            <v>44.30449728</v>
          </cell>
          <cell r="AF17">
            <v>48.480861033247542</v>
          </cell>
          <cell r="AG17">
            <v>0</v>
          </cell>
          <cell r="AH17">
            <v>2940.3207948745912</v>
          </cell>
          <cell r="AI17">
            <v>242.72207580849278</v>
          </cell>
          <cell r="AJ17">
            <v>3183.0428706830839</v>
          </cell>
          <cell r="AK17">
            <v>0</v>
          </cell>
          <cell r="AL17">
            <v>1155.7938695615039</v>
          </cell>
          <cell r="AM17">
            <v>1128.4392588354963</v>
          </cell>
          <cell r="AN17">
            <v>27.354610726007653</v>
          </cell>
          <cell r="AO17">
            <v>270.47628293592152</v>
          </cell>
          <cell r="AP17">
            <v>226.82848946870109</v>
          </cell>
          <cell r="AQ17">
            <v>0</v>
          </cell>
          <cell r="AR17">
            <v>0</v>
          </cell>
          <cell r="AS17">
            <v>276.82925628981377</v>
          </cell>
          <cell r="AT17">
            <v>0</v>
          </cell>
          <cell r="AU17">
            <v>2030.2738218066791</v>
          </cell>
          <cell r="AV17">
            <v>423.41051282051285</v>
          </cell>
          <cell r="AW17">
            <v>47.1175</v>
          </cell>
          <cell r="AX17">
            <v>52.284666666666652</v>
          </cell>
          <cell r="AY17">
            <v>55.074999999999996</v>
          </cell>
          <cell r="AZ17">
            <v>0</v>
          </cell>
          <cell r="BA17">
            <v>70.896000000000001</v>
          </cell>
          <cell r="BB17">
            <v>47.046923076923086</v>
          </cell>
          <cell r="BC17">
            <v>52.323333333333338</v>
          </cell>
          <cell r="BD17">
            <v>279.53062999999997</v>
          </cell>
          <cell r="BE17">
            <v>1027.6845658974357</v>
          </cell>
          <cell r="BF17">
            <v>3057.9583877041146</v>
          </cell>
          <cell r="BG17">
            <v>125.08448297896923</v>
          </cell>
          <cell r="BH17">
            <v>3.2250000000000001E-2</v>
          </cell>
          <cell r="BI17">
            <v>3183.0428706830839</v>
          </cell>
          <cell r="BK17">
            <v>99640.254395704935</v>
          </cell>
          <cell r="BL17">
            <v>9344.5432418175023</v>
          </cell>
          <cell r="BM17">
            <v>1195.6830527484594</v>
          </cell>
          <cell r="BN17">
            <v>10565.106177523452</v>
          </cell>
          <cell r="BO17">
            <v>6518.4514915618538</v>
          </cell>
          <cell r="BP17">
            <v>0</v>
          </cell>
          <cell r="BQ17">
            <v>778.23755575993209</v>
          </cell>
          <cell r="BR17">
            <v>46.679535753107729</v>
          </cell>
          <cell r="BS17">
            <v>0</v>
          </cell>
          <cell r="BT17">
            <v>0</v>
          </cell>
          <cell r="BU17">
            <v>28448.701055164311</v>
          </cell>
          <cell r="BV17">
            <v>4149.190970376224</v>
          </cell>
          <cell r="BW17">
            <v>2751.5218801373207</v>
          </cell>
          <cell r="BX17">
            <v>3993.0326652037338</v>
          </cell>
          <cell r="BY17">
            <v>1143.419917539117</v>
          </cell>
          <cell r="BZ17">
            <v>3.6624999999999998E-2</v>
          </cell>
          <cell r="CA17">
            <v>3830.052377771678</v>
          </cell>
          <cell r="CB17">
            <v>145339.4603363596</v>
          </cell>
          <cell r="CC17">
            <v>-3603.8191848570195</v>
          </cell>
          <cell r="CD17">
            <v>10753.679547453325</v>
          </cell>
          <cell r="CE17">
            <v>152489.32069895591</v>
          </cell>
        </row>
        <row r="18">
          <cell r="A18">
            <v>42147</v>
          </cell>
          <cell r="B18">
            <v>-5</v>
          </cell>
          <cell r="C18" t="str">
            <v>Sat</v>
          </cell>
          <cell r="D18">
            <v>112527.59362395556</v>
          </cell>
          <cell r="E18">
            <v>1839.161061578387</v>
          </cell>
          <cell r="F18">
            <v>114366.75468553396</v>
          </cell>
          <cell r="G18">
            <v>21.7</v>
          </cell>
          <cell r="H18">
            <v>114388.45468553397</v>
          </cell>
          <cell r="I18">
            <v>1197.4073149999999</v>
          </cell>
          <cell r="J18">
            <v>2195.2053471410627</v>
          </cell>
          <cell r="K18">
            <v>64.680000000000007</v>
          </cell>
          <cell r="L18">
            <v>2195.2053471410627</v>
          </cell>
          <cell r="M18">
            <v>2286.2222000000002</v>
          </cell>
          <cell r="N18">
            <v>423.23523999999998</v>
          </cell>
          <cell r="O18">
            <v>72</v>
          </cell>
          <cell r="P18">
            <v>197.20000000000002</v>
          </cell>
          <cell r="Q18">
            <v>158</v>
          </cell>
          <cell r="R18">
            <v>13.183333333333332</v>
          </cell>
          <cell r="S18">
            <v>14</v>
          </cell>
          <cell r="T18">
            <v>14.083333333333334</v>
          </cell>
          <cell r="U18">
            <v>196.86014832359311</v>
          </cell>
          <cell r="V18">
            <v>72.187929908732087</v>
          </cell>
          <cell r="W18">
            <v>0.67130211919734817</v>
          </cell>
          <cell r="X18">
            <v>0</v>
          </cell>
          <cell r="Y18">
            <v>33.078961999999997</v>
          </cell>
          <cell r="Z18">
            <v>0</v>
          </cell>
          <cell r="AA18">
            <v>1.038</v>
          </cell>
          <cell r="AB18">
            <v>34.335962555999998</v>
          </cell>
          <cell r="AC18">
            <v>0</v>
          </cell>
          <cell r="AD18">
            <v>34.335962555999998</v>
          </cell>
          <cell r="AE18">
            <v>44.30449728</v>
          </cell>
          <cell r="AF18">
            <v>48.480861033247542</v>
          </cell>
          <cell r="AG18">
            <v>0</v>
          </cell>
          <cell r="AH18">
            <v>1489.6200102192154</v>
          </cell>
          <cell r="AI18">
            <v>127.37250924983138</v>
          </cell>
          <cell r="AJ18">
            <v>1616.9925194690468</v>
          </cell>
          <cell r="AK18">
            <v>0</v>
          </cell>
          <cell r="AL18">
            <v>601.41054891808608</v>
          </cell>
          <cell r="AM18">
            <v>589.77028903467851</v>
          </cell>
          <cell r="AN18">
            <v>11.640259883407513</v>
          </cell>
          <cell r="AO18">
            <v>82.751507824716256</v>
          </cell>
          <cell r="AP18">
            <v>177.62555787921266</v>
          </cell>
          <cell r="AQ18">
            <v>0</v>
          </cell>
          <cell r="AR18">
            <v>0</v>
          </cell>
          <cell r="AS18">
            <v>168.83671316637106</v>
          </cell>
          <cell r="AT18">
            <v>0</v>
          </cell>
          <cell r="AU18">
            <v>1069.8963641461469</v>
          </cell>
          <cell r="AV18">
            <v>197.81717948717949</v>
          </cell>
          <cell r="AW18">
            <v>20.05</v>
          </cell>
          <cell r="AX18">
            <v>25.580333333333336</v>
          </cell>
          <cell r="AY18">
            <v>20.190000000000001</v>
          </cell>
          <cell r="AZ18">
            <v>0</v>
          </cell>
          <cell r="BA18">
            <v>37.844000000000001</v>
          </cell>
          <cell r="BB18">
            <v>7.8411538461538477</v>
          </cell>
          <cell r="BC18">
            <v>24.273333333333337</v>
          </cell>
          <cell r="BD18">
            <v>147.85996</v>
          </cell>
          <cell r="BE18">
            <v>481.45596</v>
          </cell>
          <cell r="BF18">
            <v>1551.3523241461469</v>
          </cell>
          <cell r="BG18">
            <v>65.6401953228997</v>
          </cell>
          <cell r="BH18">
            <v>3.2250000000000001E-2</v>
          </cell>
          <cell r="BI18">
            <v>1616.9925194690468</v>
          </cell>
          <cell r="BK18">
            <v>50664.840313688925</v>
          </cell>
          <cell r="BL18">
            <v>4745.2649584245355</v>
          </cell>
          <cell r="BM18">
            <v>607.97808376426701</v>
          </cell>
          <cell r="BN18">
            <v>5375.0657028677033</v>
          </cell>
          <cell r="BO18">
            <v>3316.304110851248</v>
          </cell>
          <cell r="BP18">
            <v>0</v>
          </cell>
          <cell r="BQ18">
            <v>400.54732208675443</v>
          </cell>
          <cell r="BR18">
            <v>24.808988249386999</v>
          </cell>
          <cell r="BS18">
            <v>0</v>
          </cell>
          <cell r="BT18">
            <v>0</v>
          </cell>
          <cell r="BU18">
            <v>14469.969166243898</v>
          </cell>
          <cell r="BV18">
            <v>2260.1487802857009</v>
          </cell>
          <cell r="BW18">
            <v>1361.5832032225819</v>
          </cell>
          <cell r="BX18">
            <v>1789.4115031211493</v>
          </cell>
          <cell r="BY18">
            <v>583.72135259656091</v>
          </cell>
          <cell r="BZ18">
            <v>3.6624999999999998E-2</v>
          </cell>
          <cell r="CA18">
            <v>1970.6691495949131</v>
          </cell>
          <cell r="CB18">
            <v>73825.194896475936</v>
          </cell>
          <cell r="CC18">
            <v>-1743.9318286265629</v>
          </cell>
          <cell r="CD18">
            <v>5643.17498960593</v>
          </cell>
          <cell r="CE18">
            <v>77724.438057455307</v>
          </cell>
        </row>
        <row r="19">
          <cell r="A19">
            <v>42148</v>
          </cell>
          <cell r="B19">
            <v>-5</v>
          </cell>
          <cell r="C19" t="str">
            <v>Sun</v>
          </cell>
          <cell r="D19">
            <v>36481.78707719456</v>
          </cell>
          <cell r="E19">
            <v>147.13288492627095</v>
          </cell>
          <cell r="F19">
            <v>36628.919962120839</v>
          </cell>
          <cell r="G19">
            <v>1.736</v>
          </cell>
          <cell r="H19">
            <v>36630.655962120836</v>
          </cell>
          <cell r="I19">
            <v>652.9406449999999</v>
          </cell>
          <cell r="J19">
            <v>1596.5719636734341</v>
          </cell>
          <cell r="K19">
            <v>37.24</v>
          </cell>
          <cell r="L19">
            <v>1596.5719636734341</v>
          </cell>
          <cell r="M19">
            <v>717.20744000000013</v>
          </cell>
          <cell r="N19">
            <v>270.33922000000001</v>
          </cell>
          <cell r="O19">
            <v>70</v>
          </cell>
          <cell r="P19">
            <v>197.20000000000002</v>
          </cell>
          <cell r="Q19">
            <v>158</v>
          </cell>
          <cell r="R19">
            <v>13.183333333333332</v>
          </cell>
          <cell r="S19">
            <v>14</v>
          </cell>
          <cell r="T19">
            <v>14.083333333333334</v>
          </cell>
          <cell r="U19">
            <v>196.86014832359311</v>
          </cell>
          <cell r="V19">
            <v>72.187929908732087</v>
          </cell>
          <cell r="W19">
            <v>0.67130211919734817</v>
          </cell>
          <cell r="X19">
            <v>0</v>
          </cell>
          <cell r="Y19">
            <v>33.078961999999997</v>
          </cell>
          <cell r="Z19">
            <v>0</v>
          </cell>
          <cell r="AA19">
            <v>1.038</v>
          </cell>
          <cell r="AB19">
            <v>34.335962555999998</v>
          </cell>
          <cell r="AC19">
            <v>0</v>
          </cell>
          <cell r="AD19">
            <v>34.335962555999998</v>
          </cell>
          <cell r="AE19">
            <v>44.30449728</v>
          </cell>
          <cell r="AF19">
            <v>48.480861033247542</v>
          </cell>
          <cell r="AG19">
            <v>0</v>
          </cell>
          <cell r="AH19">
            <v>504.90372886920869</v>
          </cell>
          <cell r="AI19">
            <v>40.305229489184242</v>
          </cell>
          <cell r="AJ19">
            <v>545.20895835839292</v>
          </cell>
          <cell r="AK19">
            <v>0</v>
          </cell>
          <cell r="AL19">
            <v>181.1605414574957</v>
          </cell>
          <cell r="AM19">
            <v>180.22932066682313</v>
          </cell>
          <cell r="AN19">
            <v>0.931220790672601</v>
          </cell>
          <cell r="AO19">
            <v>42.878959035308945</v>
          </cell>
          <cell r="AP19">
            <v>124.09644649972196</v>
          </cell>
          <cell r="AQ19">
            <v>0</v>
          </cell>
          <cell r="AR19">
            <v>0</v>
          </cell>
          <cell r="AS19">
            <v>47.404875359532376</v>
          </cell>
          <cell r="AT19">
            <v>0</v>
          </cell>
          <cell r="AU19">
            <v>342.27707440119286</v>
          </cell>
          <cell r="AV19">
            <v>86.393269230769235</v>
          </cell>
          <cell r="AW19">
            <v>1.6040000000000001</v>
          </cell>
          <cell r="AX19">
            <v>10.752166666666668</v>
          </cell>
          <cell r="AY19">
            <v>4.9313333333333329</v>
          </cell>
          <cell r="AZ19">
            <v>0</v>
          </cell>
          <cell r="BA19">
            <v>12.581</v>
          </cell>
          <cell r="BB19">
            <v>13.068589743589747</v>
          </cell>
          <cell r="BC19">
            <v>4.1708333333333343</v>
          </cell>
          <cell r="BD19">
            <v>48.659779999999998</v>
          </cell>
          <cell r="BE19">
            <v>182.16097230769233</v>
          </cell>
          <cell r="BF19">
            <v>524.43804670888517</v>
          </cell>
          <cell r="BG19">
            <v>20.770911649507703</v>
          </cell>
          <cell r="BH19">
            <v>3.2250000000000001E-2</v>
          </cell>
          <cell r="BI19">
            <v>545.20895835839292</v>
          </cell>
          <cell r="BK19">
            <v>17995.376771953663</v>
          </cell>
          <cell r="BL19">
            <v>1689.4271076269517</v>
          </cell>
          <cell r="BM19">
            <v>215.94452126344396</v>
          </cell>
          <cell r="BN19">
            <v>1907.4603969198124</v>
          </cell>
          <cell r="BO19">
            <v>1176.8635222851756</v>
          </cell>
          <cell r="BP19">
            <v>0</v>
          </cell>
          <cell r="BQ19">
            <v>137.84404932217146</v>
          </cell>
          <cell r="BR19">
            <v>8.125301873547734</v>
          </cell>
          <cell r="BS19">
            <v>0</v>
          </cell>
          <cell r="BT19">
            <v>0</v>
          </cell>
          <cell r="BU19">
            <v>5135.6648992911032</v>
          </cell>
          <cell r="BV19">
            <v>794.87018378253345</v>
          </cell>
          <cell r="BW19">
            <v>417.52876221428193</v>
          </cell>
          <cell r="BX19">
            <v>226.26828630229701</v>
          </cell>
          <cell r="BY19">
            <v>203.25404125469075</v>
          </cell>
          <cell r="BZ19">
            <v>3.6624999999999998E-2</v>
          </cell>
          <cell r="CA19">
            <v>688.47023341342549</v>
          </cell>
          <cell r="CB19">
            <v>25762.097070260228</v>
          </cell>
          <cell r="CC19">
            <v>-333.27682467381612</v>
          </cell>
          <cell r="CD19">
            <v>1785.7029302733392</v>
          </cell>
          <cell r="CE19">
            <v>27214.523175859751</v>
          </cell>
        </row>
        <row r="20">
          <cell r="A20">
            <v>42149</v>
          </cell>
          <cell r="B20">
            <v>-4</v>
          </cell>
          <cell r="C20" t="str">
            <v>Mon</v>
          </cell>
          <cell r="D20">
            <v>148054.11588653419</v>
          </cell>
          <cell r="E20">
            <v>2756.719518176606</v>
          </cell>
          <cell r="F20">
            <v>150810.83540471079</v>
          </cell>
          <cell r="G20">
            <v>167.82665</v>
          </cell>
          <cell r="H20">
            <v>150978.66205471079</v>
          </cell>
          <cell r="I20">
            <v>3291.5366584319936</v>
          </cell>
          <cell r="J20">
            <v>1678.4193419256055</v>
          </cell>
          <cell r="K20">
            <v>43.656000000000006</v>
          </cell>
          <cell r="L20">
            <v>1678.4193419256055</v>
          </cell>
          <cell r="M20">
            <v>2800.2276043309012</v>
          </cell>
          <cell r="N20">
            <v>377.82226500000002</v>
          </cell>
          <cell r="O20">
            <v>68</v>
          </cell>
          <cell r="P20">
            <v>197.20000000000002</v>
          </cell>
          <cell r="Q20">
            <v>158</v>
          </cell>
          <cell r="R20">
            <v>13.183333333333332</v>
          </cell>
          <cell r="S20">
            <v>14</v>
          </cell>
          <cell r="T20">
            <v>14.083333333333334</v>
          </cell>
          <cell r="U20">
            <v>196.88867205901917</v>
          </cell>
          <cell r="V20">
            <v>69.935967814462515</v>
          </cell>
          <cell r="W20">
            <v>0.72117835770087335</v>
          </cell>
          <cell r="X20">
            <v>0</v>
          </cell>
          <cell r="Y20">
            <v>32.859502666666664</v>
          </cell>
          <cell r="Z20">
            <v>0</v>
          </cell>
          <cell r="AA20">
            <v>1.038</v>
          </cell>
          <cell r="AB20">
            <v>34.108163767999997</v>
          </cell>
          <cell r="AC20">
            <v>1.6666666666666667</v>
          </cell>
          <cell r="AD20">
            <v>35.774830434666661</v>
          </cell>
          <cell r="AE20">
            <v>44.30449728</v>
          </cell>
          <cell r="AF20">
            <v>50.332150567264399</v>
          </cell>
          <cell r="AG20">
            <v>0</v>
          </cell>
          <cell r="AH20">
            <v>2177.8564929102313</v>
          </cell>
          <cell r="AI20">
            <v>176.42083215941796</v>
          </cell>
          <cell r="AJ20">
            <v>2354.2773250696491</v>
          </cell>
          <cell r="AK20">
            <v>0</v>
          </cell>
          <cell r="AL20">
            <v>804.76849647256552</v>
          </cell>
          <cell r="AM20">
            <v>787.32090458537175</v>
          </cell>
          <cell r="AN20">
            <v>17.44759188719371</v>
          </cell>
          <cell r="AO20">
            <v>266.20071873127125</v>
          </cell>
          <cell r="AP20">
            <v>129.37162634787916</v>
          </cell>
          <cell r="AQ20">
            <v>0</v>
          </cell>
          <cell r="AR20">
            <v>0</v>
          </cell>
          <cell r="AS20">
            <v>212.34124891469543</v>
          </cell>
          <cell r="AT20">
            <v>0</v>
          </cell>
          <cell r="AU20">
            <v>1392.6801740203637</v>
          </cell>
          <cell r="AV20">
            <v>321.15961538461534</v>
          </cell>
          <cell r="AW20">
            <v>33.483499999999999</v>
          </cell>
          <cell r="AX20">
            <v>36.960999999999999</v>
          </cell>
          <cell r="AY20">
            <v>42.766999999999996</v>
          </cell>
          <cell r="AZ20">
            <v>107.13200000000001</v>
          </cell>
          <cell r="BA20">
            <v>49.622</v>
          </cell>
          <cell r="BB20">
            <v>47.046923076923086</v>
          </cell>
          <cell r="BC20">
            <v>37.106666666666662</v>
          </cell>
          <cell r="BD20">
            <v>195.40166999999997</v>
          </cell>
          <cell r="BE20">
            <v>870.68037512820501</v>
          </cell>
          <cell r="BF20">
            <v>2263.3605491485682</v>
          </cell>
          <cell r="BG20">
            <v>90.916775921080756</v>
          </cell>
          <cell r="BH20">
            <v>3.2250000000000001E-2</v>
          </cell>
          <cell r="BI20">
            <v>2354.2773250696491</v>
          </cell>
          <cell r="BK20">
            <v>79657.062866121487</v>
          </cell>
          <cell r="BL20">
            <v>7474.1165146484918</v>
          </cell>
          <cell r="BM20">
            <v>955.88475439345791</v>
          </cell>
          <cell r="BN20">
            <v>8444.4996013446671</v>
          </cell>
          <cell r="BO20">
            <v>5210.0811953014982</v>
          </cell>
          <cell r="BP20">
            <v>0</v>
          </cell>
          <cell r="BQ20">
            <v>619.39309880795486</v>
          </cell>
          <cell r="BR20">
            <v>36.687939988315996</v>
          </cell>
          <cell r="BS20">
            <v>0</v>
          </cell>
          <cell r="BT20">
            <v>0</v>
          </cell>
          <cell r="BU20">
            <v>22740.663104484385</v>
          </cell>
          <cell r="BV20">
            <v>3228.2044399487222</v>
          </cell>
          <cell r="BW20">
            <v>2210.0002805210984</v>
          </cell>
          <cell r="BX20">
            <v>2853.7100377374363</v>
          </cell>
          <cell r="BY20">
            <v>922.52625939540121</v>
          </cell>
          <cell r="BZ20">
            <v>3.6624999999999998E-2</v>
          </cell>
          <cell r="CA20">
            <v>3048.1552199061975</v>
          </cell>
          <cell r="CB20">
            <v>115750.77389258659</v>
          </cell>
          <cell r="CC20">
            <v>-2675.3984000958008</v>
          </cell>
          <cell r="CD20">
            <v>7816.2362785422702</v>
          </cell>
          <cell r="CE20">
            <v>120891.61177103306</v>
          </cell>
        </row>
        <row r="21">
          <cell r="A21">
            <v>42150</v>
          </cell>
          <cell r="B21">
            <v>-4</v>
          </cell>
          <cell r="C21" t="str">
            <v>Tue</v>
          </cell>
          <cell r="D21">
            <v>141167.03660040325</v>
          </cell>
          <cell r="E21">
            <v>2525.6172831198846</v>
          </cell>
          <cell r="F21">
            <v>143692.65388352313</v>
          </cell>
          <cell r="G21">
            <v>153.75735</v>
          </cell>
          <cell r="H21">
            <v>143846.41123352313</v>
          </cell>
          <cell r="I21">
            <v>3210.7461632415798</v>
          </cell>
          <cell r="J21">
            <v>2241.7281692606607</v>
          </cell>
          <cell r="K21">
            <v>58.101000000000006</v>
          </cell>
          <cell r="L21">
            <v>2241.7281692606607</v>
          </cell>
          <cell r="M21">
            <v>2824.6709516010869</v>
          </cell>
          <cell r="N21">
            <v>503.50681500000002</v>
          </cell>
          <cell r="O21">
            <v>66</v>
          </cell>
          <cell r="P21">
            <v>197.20000000000002</v>
          </cell>
          <cell r="Q21">
            <v>158</v>
          </cell>
          <cell r="R21">
            <v>13.183333333333332</v>
          </cell>
          <cell r="S21">
            <v>14</v>
          </cell>
          <cell r="T21">
            <v>14.083333333333334</v>
          </cell>
          <cell r="U21">
            <v>196.88867205901917</v>
          </cell>
          <cell r="V21">
            <v>69.935967814462515</v>
          </cell>
          <cell r="W21">
            <v>0.72117835770087335</v>
          </cell>
          <cell r="X21">
            <v>0</v>
          </cell>
          <cell r="Y21">
            <v>32.859502666666664</v>
          </cell>
          <cell r="Z21">
            <v>0</v>
          </cell>
          <cell r="AA21">
            <v>1.038</v>
          </cell>
          <cell r="AB21">
            <v>34.108163767999997</v>
          </cell>
          <cell r="AC21">
            <v>1.6666666666666667</v>
          </cell>
          <cell r="AD21">
            <v>35.774830434666661</v>
          </cell>
          <cell r="AE21">
            <v>44.30449728</v>
          </cell>
          <cell r="AF21">
            <v>50.332150567264399</v>
          </cell>
          <cell r="AG21">
            <v>0</v>
          </cell>
          <cell r="AH21">
            <v>2078.1193351818961</v>
          </cell>
          <cell r="AI21">
            <v>167.74803583521489</v>
          </cell>
          <cell r="AJ21">
            <v>2245.8673710171111</v>
          </cell>
          <cell r="AK21">
            <v>0</v>
          </cell>
          <cell r="AL21">
            <v>761.10719962242104</v>
          </cell>
          <cell r="AM21">
            <v>745.12228010900412</v>
          </cell>
          <cell r="AN21">
            <v>15.984919513416992</v>
          </cell>
          <cell r="AO21">
            <v>254.04121359819666</v>
          </cell>
          <cell r="AP21">
            <v>172.668702692675</v>
          </cell>
          <cell r="AQ21">
            <v>0</v>
          </cell>
          <cell r="AR21">
            <v>0</v>
          </cell>
          <cell r="AS21">
            <v>210.85456650296305</v>
          </cell>
          <cell r="AT21">
            <v>0</v>
          </cell>
          <cell r="AU21">
            <v>1325.6175358314852</v>
          </cell>
          <cell r="AV21">
            <v>310.55762820512825</v>
          </cell>
          <cell r="AW21">
            <v>30.676500000000001</v>
          </cell>
          <cell r="AX21">
            <v>36.070166666666665</v>
          </cell>
          <cell r="AY21">
            <v>40.232999999999997</v>
          </cell>
          <cell r="AZ21">
            <v>100.81799999999998</v>
          </cell>
          <cell r="BA21">
            <v>47.326999999999998</v>
          </cell>
          <cell r="BB21">
            <v>47.046923076923086</v>
          </cell>
          <cell r="BC21">
            <v>34.228333333333339</v>
          </cell>
          <cell r="BD21">
            <v>186.84494999999998</v>
          </cell>
          <cell r="BE21">
            <v>833.80250128205148</v>
          </cell>
          <cell r="BF21">
            <v>2159.4200371135362</v>
          </cell>
          <cell r="BG21">
            <v>86.447333903574361</v>
          </cell>
          <cell r="BH21">
            <v>3.2250000000000001E-2</v>
          </cell>
          <cell r="BI21">
            <v>2245.8673710171111</v>
          </cell>
          <cell r="BK21">
            <v>75902.018031166066</v>
          </cell>
          <cell r="BL21">
            <v>7122.6443180966635</v>
          </cell>
          <cell r="BM21">
            <v>910.82421637399284</v>
          </cell>
          <cell r="BN21">
            <v>8046.1064809625004</v>
          </cell>
          <cell r="BO21">
            <v>4964.2808989156601</v>
          </cell>
          <cell r="BP21">
            <v>0</v>
          </cell>
          <cell r="BQ21">
            <v>588.94959183337869</v>
          </cell>
          <cell r="BR21">
            <v>34.81041757083829</v>
          </cell>
          <cell r="BS21">
            <v>0</v>
          </cell>
          <cell r="BT21">
            <v>0</v>
          </cell>
          <cell r="BU21">
            <v>21667.615923753034</v>
          </cell>
          <cell r="BV21">
            <v>3077.3878498438271</v>
          </cell>
          <cell r="BW21">
            <v>2139.7236568235899</v>
          </cell>
          <cell r="BX21">
            <v>2608.6050003813189</v>
          </cell>
          <cell r="BY21">
            <v>893.40711714024178</v>
          </cell>
          <cell r="BZ21">
            <v>3.6624999999999998E-2</v>
          </cell>
          <cell r="CA21">
            <v>2902.7163420802685</v>
          </cell>
          <cell r="CB21">
            <v>110195.89003967076</v>
          </cell>
          <cell r="CC21">
            <v>-2437.2103404807876</v>
          </cell>
          <cell r="CD21">
            <v>7431.9923973866216</v>
          </cell>
          <cell r="CE21">
            <v>115190.6720965766</v>
          </cell>
        </row>
        <row r="22">
          <cell r="A22">
            <v>42151</v>
          </cell>
          <cell r="B22">
            <v>-4</v>
          </cell>
          <cell r="C22" t="str">
            <v>Wed</v>
          </cell>
          <cell r="D22">
            <v>161519.60639897964</v>
          </cell>
          <cell r="E22">
            <v>2789.734123184709</v>
          </cell>
          <cell r="F22">
            <v>164309.34052216436</v>
          </cell>
          <cell r="G22">
            <v>169.83654999999999</v>
          </cell>
          <cell r="H22">
            <v>164479.17707216434</v>
          </cell>
          <cell r="I22">
            <v>3023.8490859470239</v>
          </cell>
          <cell r="J22">
            <v>2049.8446228185085</v>
          </cell>
          <cell r="K22">
            <v>45.903000000000006</v>
          </cell>
          <cell r="L22">
            <v>2049.8446228185085</v>
          </cell>
          <cell r="M22">
            <v>3102.5577739238288</v>
          </cell>
          <cell r="N22">
            <v>454.69632000000001</v>
          </cell>
          <cell r="O22">
            <v>64</v>
          </cell>
          <cell r="P22">
            <v>197.20000000000002</v>
          </cell>
          <cell r="Q22">
            <v>158</v>
          </cell>
          <cell r="R22">
            <v>13.183333333333332</v>
          </cell>
          <cell r="S22">
            <v>14</v>
          </cell>
          <cell r="T22">
            <v>14.083333333333334</v>
          </cell>
          <cell r="U22">
            <v>196.88867205901917</v>
          </cell>
          <cell r="V22">
            <v>69.935967814462515</v>
          </cell>
          <cell r="W22">
            <v>0.72117835770087335</v>
          </cell>
          <cell r="X22">
            <v>0</v>
          </cell>
          <cell r="Y22">
            <v>32.859502666666664</v>
          </cell>
          <cell r="Z22">
            <v>0</v>
          </cell>
          <cell r="AA22">
            <v>1.038</v>
          </cell>
          <cell r="AB22">
            <v>34.108163767999997</v>
          </cell>
          <cell r="AC22">
            <v>1.6666666666666667</v>
          </cell>
          <cell r="AD22">
            <v>35.774830434666661</v>
          </cell>
          <cell r="AE22">
            <v>44.30449728</v>
          </cell>
          <cell r="AF22">
            <v>50.332150567264399</v>
          </cell>
          <cell r="AG22">
            <v>0</v>
          </cell>
          <cell r="AH22">
            <v>2352.3129085265423</v>
          </cell>
          <cell r="AI22">
            <v>191.59095525648846</v>
          </cell>
          <cell r="AJ22">
            <v>2543.9038637830304</v>
          </cell>
          <cell r="AK22">
            <v>0</v>
          </cell>
          <cell r="AL22">
            <v>873.30904534398917</v>
          </cell>
          <cell r="AM22">
            <v>855.65250026054161</v>
          </cell>
          <cell r="AN22">
            <v>17.656545083447526</v>
          </cell>
          <cell r="AO22">
            <v>241.62213436311467</v>
          </cell>
          <cell r="AP22">
            <v>157.19614763810097</v>
          </cell>
          <cell r="AQ22">
            <v>0</v>
          </cell>
          <cell r="AR22">
            <v>0</v>
          </cell>
          <cell r="AS22">
            <v>234.2380228525675</v>
          </cell>
          <cell r="AT22">
            <v>0</v>
          </cell>
          <cell r="AU22">
            <v>1516.8202882776066</v>
          </cell>
          <cell r="AV22">
            <v>344.7110897435897</v>
          </cell>
          <cell r="AW22">
            <v>33.884499999999996</v>
          </cell>
          <cell r="AX22">
            <v>39.520166666666668</v>
          </cell>
          <cell r="AY22">
            <v>43.128999999999998</v>
          </cell>
          <cell r="AZ22">
            <v>114.27600000000001</v>
          </cell>
          <cell r="BA22">
            <v>54.266999999999996</v>
          </cell>
          <cell r="BB22">
            <v>47.046923076923086</v>
          </cell>
          <cell r="BC22">
            <v>38.655833333333334</v>
          </cell>
          <cell r="BD22">
            <v>212.85851</v>
          </cell>
          <cell r="BE22">
            <v>928.3490228205128</v>
          </cell>
          <cell r="BF22">
            <v>2445.1693110981191</v>
          </cell>
          <cell r="BG22">
            <v>98.734552684911421</v>
          </cell>
          <cell r="BH22">
            <v>3.2250000000000001E-2</v>
          </cell>
          <cell r="BI22">
            <v>2543.9038637830304</v>
          </cell>
          <cell r="BK22">
            <v>85895.077304102539</v>
          </cell>
          <cell r="BL22">
            <v>8057.994666043518</v>
          </cell>
          <cell r="BM22">
            <v>1030.7409276492308</v>
          </cell>
          <cell r="BN22">
            <v>9106.4945565425278</v>
          </cell>
          <cell r="BO22">
            <v>5618.5183591698715</v>
          </cell>
          <cell r="BP22">
            <v>0</v>
          </cell>
          <cell r="BQ22">
            <v>668.84754890591671</v>
          </cell>
          <cell r="BR22">
            <v>39.806947207306521</v>
          </cell>
          <cell r="BS22">
            <v>0</v>
          </cell>
          <cell r="BT22">
            <v>0</v>
          </cell>
          <cell r="BU22">
            <v>24522.403005518368</v>
          </cell>
          <cell r="BV22">
            <v>3534.8286401845071</v>
          </cell>
          <cell r="BW22">
            <v>2326.3407887478111</v>
          </cell>
          <cell r="BX22">
            <v>2942.218433330966</v>
          </cell>
          <cell r="BY22">
            <v>967.40658236097011</v>
          </cell>
          <cell r="BZ22">
            <v>3.6624999999999998E-2</v>
          </cell>
          <cell r="CA22">
            <v>3292.5619465021755</v>
          </cell>
          <cell r="CB22">
            <v>124718.34766186825</v>
          </cell>
          <cell r="CC22">
            <v>-2836.0848418541568</v>
          </cell>
          <cell r="CD22">
            <v>8488.340956033695</v>
          </cell>
          <cell r="CE22">
            <v>130370.60377604778</v>
          </cell>
        </row>
        <row r="23">
          <cell r="A23">
            <v>42152</v>
          </cell>
          <cell r="B23">
            <v>-4</v>
          </cell>
          <cell r="C23" t="str">
            <v>Thu</v>
          </cell>
          <cell r="D23">
            <v>165341.49951307685</v>
          </cell>
          <cell r="E23">
            <v>2773.226820680658</v>
          </cell>
          <cell r="F23">
            <v>168114.72633375751</v>
          </cell>
          <cell r="G23">
            <v>168.83160000000001</v>
          </cell>
          <cell r="H23">
            <v>168283.55793375749</v>
          </cell>
          <cell r="I23">
            <v>3506.9330177867987</v>
          </cell>
          <cell r="J23">
            <v>2321.7447149863096</v>
          </cell>
          <cell r="K23">
            <v>49.755000000000003</v>
          </cell>
          <cell r="L23">
            <v>2321.7447149863096</v>
          </cell>
          <cell r="M23">
            <v>3166.4427640400036</v>
          </cell>
          <cell r="N23">
            <v>495.05407500000001</v>
          </cell>
          <cell r="O23">
            <v>62</v>
          </cell>
          <cell r="P23">
            <v>197.20000000000002</v>
          </cell>
          <cell r="Q23">
            <v>158</v>
          </cell>
          <cell r="R23">
            <v>13.183333333333332</v>
          </cell>
          <cell r="S23">
            <v>14</v>
          </cell>
          <cell r="T23">
            <v>14.083333333333334</v>
          </cell>
          <cell r="U23">
            <v>196.88867205901917</v>
          </cell>
          <cell r="V23">
            <v>69.935967814462515</v>
          </cell>
          <cell r="W23">
            <v>0.72117835770087335</v>
          </cell>
          <cell r="X23">
            <v>0</v>
          </cell>
          <cell r="Y23">
            <v>32.859502666666664</v>
          </cell>
          <cell r="Z23">
            <v>0</v>
          </cell>
          <cell r="AA23">
            <v>1.038</v>
          </cell>
          <cell r="AB23">
            <v>34.108163767999997</v>
          </cell>
          <cell r="AC23">
            <v>1.6666666666666667</v>
          </cell>
          <cell r="AD23">
            <v>35.774830434666661</v>
          </cell>
          <cell r="AE23">
            <v>44.30449728</v>
          </cell>
          <cell r="AF23">
            <v>50.332150567264399</v>
          </cell>
          <cell r="AG23">
            <v>0</v>
          </cell>
          <cell r="AH23">
            <v>2399.6694019892043</v>
          </cell>
          <cell r="AI23">
            <v>195.70891120976341</v>
          </cell>
          <cell r="AJ23">
            <v>2595.3783131989676</v>
          </cell>
          <cell r="AK23">
            <v>0</v>
          </cell>
          <cell r="AL23">
            <v>885.79888285441837</v>
          </cell>
          <cell r="AM23">
            <v>868.24681436909782</v>
          </cell>
          <cell r="AN23">
            <v>17.552068485320618</v>
          </cell>
          <cell r="AO23">
            <v>278.01318955552654</v>
          </cell>
          <cell r="AP23">
            <v>175.88082927401319</v>
          </cell>
          <cell r="AQ23">
            <v>0</v>
          </cell>
          <cell r="AR23">
            <v>0</v>
          </cell>
          <cell r="AS23">
            <v>235.67284555117391</v>
          </cell>
          <cell r="AT23">
            <v>0</v>
          </cell>
          <cell r="AU23">
            <v>1550.0253767209908</v>
          </cell>
          <cell r="AV23">
            <v>350.93570512820509</v>
          </cell>
          <cell r="AW23">
            <v>33.684000000000005</v>
          </cell>
          <cell r="AX23">
            <v>41.248166666666663</v>
          </cell>
          <cell r="AY23">
            <v>42.948</v>
          </cell>
          <cell r="AZ23">
            <v>115.83199999999999</v>
          </cell>
          <cell r="BA23">
            <v>55.522999999999996</v>
          </cell>
          <cell r="BB23">
            <v>47.046923076923086</v>
          </cell>
          <cell r="BC23">
            <v>38.417500000000004</v>
          </cell>
          <cell r="BD23">
            <v>218.86094</v>
          </cell>
          <cell r="BE23">
            <v>944.49623487179497</v>
          </cell>
          <cell r="BF23">
            <v>2494.5216115927856</v>
          </cell>
          <cell r="BG23">
            <v>100.85670160618209</v>
          </cell>
          <cell r="BH23">
            <v>3.2250000000000001E-2</v>
          </cell>
          <cell r="BI23">
            <v>2595.3783131989676</v>
          </cell>
          <cell r="BK23">
            <v>87397.304734775564</v>
          </cell>
          <cell r="BL23">
            <v>8198.6031535545135</v>
          </cell>
          <cell r="BM23">
            <v>1048.7676568173069</v>
          </cell>
          <cell r="BN23">
            <v>9266.0069183260584</v>
          </cell>
          <cell r="BO23">
            <v>5716.9341796187418</v>
          </cell>
          <cell r="BP23">
            <v>0</v>
          </cell>
          <cell r="BQ23">
            <v>680.15210598334261</v>
          </cell>
          <cell r="BR23">
            <v>40.558060922643037</v>
          </cell>
          <cell r="BS23">
            <v>0</v>
          </cell>
          <cell r="BT23">
            <v>0</v>
          </cell>
          <cell r="BU23">
            <v>24951.022075222605</v>
          </cell>
          <cell r="BV23">
            <v>3612.578272549792</v>
          </cell>
          <cell r="BW23">
            <v>2464.7577376925929</v>
          </cell>
          <cell r="BX23">
            <v>2896.7940676223307</v>
          </cell>
          <cell r="BY23">
            <v>1022.2354543693702</v>
          </cell>
          <cell r="BZ23">
            <v>3.6624999999999998E-2</v>
          </cell>
          <cell r="CA23">
            <v>3352.9319722183195</v>
          </cell>
          <cell r="CB23">
            <v>126860.70445171397</v>
          </cell>
          <cell r="CC23">
            <v>-2752.9709427478119</v>
          </cell>
          <cell r="CD23">
            <v>8670.7849243647252</v>
          </cell>
          <cell r="CE23">
            <v>132778.5184333309</v>
          </cell>
        </row>
        <row r="24">
          <cell r="A24">
            <v>42153</v>
          </cell>
          <cell r="B24">
            <v>-4</v>
          </cell>
          <cell r="C24" t="str">
            <v>Fri</v>
          </cell>
          <cell r="D24">
            <v>211518.55979141287</v>
          </cell>
          <cell r="E24">
            <v>3879.2160884521104</v>
          </cell>
          <cell r="F24">
            <v>215397.77587986499</v>
          </cell>
          <cell r="G24">
            <v>236.16325000000001</v>
          </cell>
          <cell r="H24">
            <v>215633.939129865</v>
          </cell>
          <cell r="I24">
            <v>3558.7250668853512</v>
          </cell>
          <cell r="J24">
            <v>2400.7168263286003</v>
          </cell>
          <cell r="K24">
            <v>56.817</v>
          </cell>
          <cell r="L24">
            <v>2400.7168263286003</v>
          </cell>
          <cell r="M24">
            <v>3831.6273719647479</v>
          </cell>
          <cell r="N24">
            <v>537.33235500000001</v>
          </cell>
          <cell r="O24">
            <v>60</v>
          </cell>
          <cell r="P24">
            <v>197.20000000000002</v>
          </cell>
          <cell r="Q24">
            <v>158</v>
          </cell>
          <cell r="R24">
            <v>13.183333333333332</v>
          </cell>
          <cell r="S24">
            <v>14</v>
          </cell>
          <cell r="T24">
            <v>14.083333333333334</v>
          </cell>
          <cell r="U24">
            <v>196.88867205901917</v>
          </cell>
          <cell r="V24">
            <v>69.935967814462515</v>
          </cell>
          <cell r="W24">
            <v>0.72117835770087335</v>
          </cell>
          <cell r="X24">
            <v>0</v>
          </cell>
          <cell r="Y24">
            <v>32.859502666666664</v>
          </cell>
          <cell r="Z24">
            <v>0</v>
          </cell>
          <cell r="AA24">
            <v>1.038</v>
          </cell>
          <cell r="AB24">
            <v>34.108163767999997</v>
          </cell>
          <cell r="AC24">
            <v>1.6666666666666667</v>
          </cell>
          <cell r="AD24">
            <v>35.774830434666661</v>
          </cell>
          <cell r="AE24">
            <v>44.30449728</v>
          </cell>
          <cell r="AF24">
            <v>50.332150567264399</v>
          </cell>
          <cell r="AG24">
            <v>0</v>
          </cell>
          <cell r="AH24">
            <v>3044.3930979536185</v>
          </cell>
          <cell r="AI24">
            <v>251.77184129362547</v>
          </cell>
          <cell r="AJ24">
            <v>3296.1649392472436</v>
          </cell>
          <cell r="AK24">
            <v>0</v>
          </cell>
          <cell r="AL24">
            <v>1145.789315877111</v>
          </cell>
          <cell r="AM24">
            <v>1121.2373153172875</v>
          </cell>
          <cell r="AN24">
            <v>24.552000559823483</v>
          </cell>
          <cell r="AO24">
            <v>278.56997229712829</v>
          </cell>
          <cell r="AP24">
            <v>184.65293314186727</v>
          </cell>
          <cell r="AQ24">
            <v>0</v>
          </cell>
          <cell r="AR24">
            <v>0</v>
          </cell>
          <cell r="AS24">
            <v>288.9212456635812</v>
          </cell>
          <cell r="AT24">
            <v>0</v>
          </cell>
          <cell r="AU24">
            <v>1988.2521809285963</v>
          </cell>
          <cell r="AV24">
            <v>423.41051282051285</v>
          </cell>
          <cell r="AW24">
            <v>47.1175</v>
          </cell>
          <cell r="AX24">
            <v>50.484666666666655</v>
          </cell>
          <cell r="AY24">
            <v>55.074999999999996</v>
          </cell>
          <cell r="AZ24">
            <v>152.28</v>
          </cell>
          <cell r="BA24">
            <v>70.896000000000001</v>
          </cell>
          <cell r="BB24">
            <v>47.046923076923086</v>
          </cell>
          <cell r="BC24">
            <v>52.323333333333338</v>
          </cell>
          <cell r="BD24">
            <v>279.53062999999997</v>
          </cell>
          <cell r="BE24">
            <v>1178.164565897436</v>
          </cell>
          <cell r="BF24">
            <v>3166.4167468260321</v>
          </cell>
          <cell r="BG24">
            <v>129.74819242121168</v>
          </cell>
          <cell r="BH24">
            <v>3.2250000000000001E-2</v>
          </cell>
          <cell r="BI24">
            <v>3296.1649392472436</v>
          </cell>
          <cell r="BK24">
            <v>110901.09752461509</v>
          </cell>
          <cell r="BL24">
            <v>10398.558158683494</v>
          </cell>
          <cell r="BM24">
            <v>1330.8131702953815</v>
          </cell>
          <cell r="BN24">
            <v>11760.019010251624</v>
          </cell>
          <cell r="BO24">
            <v>7255.687938210528</v>
          </cell>
          <cell r="BP24">
            <v>0</v>
          </cell>
          <cell r="BQ24">
            <v>868.29098822761773</v>
          </cell>
          <cell r="BR24">
            <v>52.309957317562798</v>
          </cell>
          <cell r="BS24">
            <v>0</v>
          </cell>
          <cell r="BT24">
            <v>0</v>
          </cell>
          <cell r="BU24">
            <v>31665.679222986204</v>
          </cell>
          <cell r="BV24">
            <v>4611.0044363222905</v>
          </cell>
          <cell r="BW24">
            <v>3182.6510741570892</v>
          </cell>
          <cell r="BX24">
            <v>4009.449515514425</v>
          </cell>
          <cell r="BY24">
            <v>1309.6643022923886</v>
          </cell>
          <cell r="BZ24">
            <v>3.6624999999999998E-2</v>
          </cell>
          <cell r="CA24">
            <v>4269.3085412081646</v>
          </cell>
          <cell r="CB24">
            <v>161379.84382339331</v>
          </cell>
          <cell r="CC24">
            <v>-3749.9831080471868</v>
          </cell>
          <cell r="CD24">
            <v>11154.624857774023</v>
          </cell>
          <cell r="CE24">
            <v>168784.48557312012</v>
          </cell>
        </row>
        <row r="25">
          <cell r="A25">
            <v>42154</v>
          </cell>
          <cell r="B25">
            <v>-4</v>
          </cell>
          <cell r="C25" t="str">
            <v>Sat</v>
          </cell>
          <cell r="D25">
            <v>112206.84697978324</v>
          </cell>
          <cell r="E25">
            <v>1650.7302504051536</v>
          </cell>
          <cell r="F25">
            <v>113857.57723018838</v>
          </cell>
          <cell r="G25">
            <v>100.495</v>
          </cell>
          <cell r="H25">
            <v>113958.07223018838</v>
          </cell>
          <cell r="I25">
            <v>1159.6682694853002</v>
          </cell>
          <cell r="J25">
            <v>1847.9465232487748</v>
          </cell>
          <cell r="K25">
            <v>42.372</v>
          </cell>
          <cell r="L25">
            <v>1847.9465232487748</v>
          </cell>
          <cell r="M25">
            <v>2347.8982429666717</v>
          </cell>
          <cell r="N25">
            <v>428.94468000000001</v>
          </cell>
          <cell r="O25">
            <v>58</v>
          </cell>
          <cell r="P25">
            <v>197.20000000000002</v>
          </cell>
          <cell r="Q25">
            <v>158</v>
          </cell>
          <cell r="R25">
            <v>13.183333333333332</v>
          </cell>
          <cell r="S25">
            <v>14</v>
          </cell>
          <cell r="T25">
            <v>14.083333333333334</v>
          </cell>
          <cell r="U25">
            <v>196.88867205901917</v>
          </cell>
          <cell r="V25">
            <v>69.935967814462515</v>
          </cell>
          <cell r="W25">
            <v>0.72117835770087335</v>
          </cell>
          <cell r="X25">
            <v>0</v>
          </cell>
          <cell r="Y25">
            <v>32.859502666666664</v>
          </cell>
          <cell r="Z25">
            <v>0</v>
          </cell>
          <cell r="AA25">
            <v>1.038</v>
          </cell>
          <cell r="AB25">
            <v>34.108163767999997</v>
          </cell>
          <cell r="AC25">
            <v>1.6666666666666667</v>
          </cell>
          <cell r="AD25">
            <v>35.774830434666661</v>
          </cell>
          <cell r="AE25">
            <v>44.30449728</v>
          </cell>
          <cell r="AF25">
            <v>50.332150567264399</v>
          </cell>
          <cell r="AG25">
            <v>0</v>
          </cell>
          <cell r="AH25">
            <v>1541.813349154964</v>
          </cell>
          <cell r="AI25">
            <v>131.91106046163557</v>
          </cell>
          <cell r="AJ25">
            <v>1673.7244096165998</v>
          </cell>
          <cell r="AK25">
            <v>0</v>
          </cell>
          <cell r="AL25">
            <v>598.15784342096106</v>
          </cell>
          <cell r="AM25">
            <v>587.7101836082702</v>
          </cell>
          <cell r="AN25">
            <v>10.447659812690844</v>
          </cell>
          <cell r="AO25">
            <v>80.464586442122709</v>
          </cell>
          <cell r="AP25">
            <v>143.767024462075</v>
          </cell>
          <cell r="AQ25">
            <v>0</v>
          </cell>
          <cell r="AR25">
            <v>0</v>
          </cell>
          <cell r="AS25">
            <v>175.20784828719124</v>
          </cell>
          <cell r="AT25">
            <v>0</v>
          </cell>
          <cell r="AU25">
            <v>1049.7533556586618</v>
          </cell>
          <cell r="AV25">
            <v>197.81717948717949</v>
          </cell>
          <cell r="AW25">
            <v>20.05</v>
          </cell>
          <cell r="AX25">
            <v>24.220333333333329</v>
          </cell>
          <cell r="AY25">
            <v>20.190000000000001</v>
          </cell>
          <cell r="AZ25">
            <v>75.896000000000001</v>
          </cell>
          <cell r="BA25">
            <v>37.844000000000001</v>
          </cell>
          <cell r="BB25">
            <v>7.8411538461538477</v>
          </cell>
          <cell r="BC25">
            <v>24.273333333333337</v>
          </cell>
          <cell r="BD25">
            <v>147.85996</v>
          </cell>
          <cell r="BE25">
            <v>555.99195999999995</v>
          </cell>
          <cell r="BF25">
            <v>1605.7453156586619</v>
          </cell>
          <cell r="BG25">
            <v>67.979093957937835</v>
          </cell>
          <cell r="BH25">
            <v>3.2250000000000001E-2</v>
          </cell>
          <cell r="BI25">
            <v>1673.7244096165998</v>
          </cell>
          <cell r="BK25">
            <v>55698.971054285677</v>
          </cell>
          <cell r="BL25">
            <v>5216.4595957443917</v>
          </cell>
          <cell r="BM25">
            <v>668.38765265142808</v>
          </cell>
          <cell r="BN25">
            <v>5909.2499499856049</v>
          </cell>
          <cell r="BO25">
            <v>3645.8847174146131</v>
          </cell>
          <cell r="BP25">
            <v>0</v>
          </cell>
          <cell r="BQ25">
            <v>440.79519851903405</v>
          </cell>
          <cell r="BR25">
            <v>27.326053619685378</v>
          </cell>
          <cell r="BS25">
            <v>0</v>
          </cell>
          <cell r="BT25">
            <v>0</v>
          </cell>
          <cell r="BU25">
            <v>15908.103167934756</v>
          </cell>
          <cell r="BV25">
            <v>2468.7792788051383</v>
          </cell>
          <cell r="BW25">
            <v>1547.3463234283095</v>
          </cell>
          <cell r="BX25">
            <v>1799.5629854388715</v>
          </cell>
          <cell r="BY25">
            <v>651.37135476742651</v>
          </cell>
          <cell r="BZ25">
            <v>3.6624999999999998E-2</v>
          </cell>
          <cell r="CA25">
            <v>2167.0631722094226</v>
          </cell>
          <cell r="CB25">
            <v>80998.217232586641</v>
          </cell>
          <cell r="CC25">
            <v>-1816.9201461547823</v>
          </cell>
          <cell r="CD25">
            <v>5844.2532194244495</v>
          </cell>
          <cell r="CE25">
            <v>85025.550305856304</v>
          </cell>
        </row>
        <row r="26">
          <cell r="A26">
            <v>42155</v>
          </cell>
          <cell r="B26">
            <v>-4</v>
          </cell>
          <cell r="C26" t="str">
            <v>Sun</v>
          </cell>
          <cell r="D26">
            <v>36745.575096577646</v>
          </cell>
          <cell r="E26">
            <v>132.05842003241227</v>
          </cell>
          <cell r="F26">
            <v>36877.633516610062</v>
          </cell>
          <cell r="G26">
            <v>8.0396000000000001</v>
          </cell>
          <cell r="H26">
            <v>36885.673116610058</v>
          </cell>
          <cell r="I26">
            <v>610.56213984306419</v>
          </cell>
          <cell r="J26">
            <v>1395.9323675158835</v>
          </cell>
          <cell r="K26">
            <v>24.396000000000001</v>
          </cell>
          <cell r="L26">
            <v>1395.9323675158835</v>
          </cell>
          <cell r="M26">
            <v>679.98611324879801</v>
          </cell>
          <cell r="N26">
            <v>277.50848999999999</v>
          </cell>
          <cell r="O26">
            <v>56</v>
          </cell>
          <cell r="P26">
            <v>197.20000000000002</v>
          </cell>
          <cell r="Q26">
            <v>158</v>
          </cell>
          <cell r="R26">
            <v>13.183333333333332</v>
          </cell>
          <cell r="S26">
            <v>14</v>
          </cell>
          <cell r="T26">
            <v>14.083333333333334</v>
          </cell>
          <cell r="U26">
            <v>196.88867205901917</v>
          </cell>
          <cell r="V26">
            <v>69.935967814462515</v>
          </cell>
          <cell r="W26">
            <v>0.72117835770087335</v>
          </cell>
          <cell r="X26">
            <v>0</v>
          </cell>
          <cell r="Y26">
            <v>32.859502666666664</v>
          </cell>
          <cell r="Z26">
            <v>0</v>
          </cell>
          <cell r="AA26">
            <v>1.038</v>
          </cell>
          <cell r="AB26">
            <v>34.108163767999997</v>
          </cell>
          <cell r="AC26">
            <v>1.6666666666666667</v>
          </cell>
          <cell r="AD26">
            <v>35.774830434666661</v>
          </cell>
          <cell r="AE26">
            <v>44.30449728</v>
          </cell>
          <cell r="AF26">
            <v>50.332150567264399</v>
          </cell>
          <cell r="AG26">
            <v>0</v>
          </cell>
          <cell r="AH26">
            <v>518.54966306715164</v>
          </cell>
          <cell r="AI26">
            <v>41.491832462918381</v>
          </cell>
          <cell r="AJ26">
            <v>560.04149553006982</v>
          </cell>
          <cell r="AK26">
            <v>0</v>
          </cell>
          <cell r="AL26">
            <v>182.25382085612631</v>
          </cell>
          <cell r="AM26">
            <v>181.41800807111105</v>
          </cell>
          <cell r="AN26">
            <v>0.83581278501526757</v>
          </cell>
          <cell r="AO26">
            <v>40.102843203564831</v>
          </cell>
          <cell r="AP26">
            <v>103.52465500293208</v>
          </cell>
          <cell r="AQ26">
            <v>0</v>
          </cell>
          <cell r="AR26">
            <v>0</v>
          </cell>
          <cell r="AS26">
            <v>45.709213365449322</v>
          </cell>
          <cell r="AT26">
            <v>0</v>
          </cell>
          <cell r="AU26">
            <v>337.71610716406633</v>
          </cell>
          <cell r="AV26">
            <v>86.393269230769235</v>
          </cell>
          <cell r="AW26">
            <v>1.6040000000000001</v>
          </cell>
          <cell r="AX26">
            <v>9.6821666666666655</v>
          </cell>
          <cell r="AY26">
            <v>4.9313333333333329</v>
          </cell>
          <cell r="AZ26">
            <v>19.852</v>
          </cell>
          <cell r="BA26">
            <v>12.581</v>
          </cell>
          <cell r="BB26">
            <v>13.068589743589747</v>
          </cell>
          <cell r="BC26">
            <v>4.1708333333333343</v>
          </cell>
          <cell r="BD26">
            <v>48.659779999999998</v>
          </cell>
          <cell r="BE26">
            <v>200.94297230769232</v>
          </cell>
          <cell r="BF26">
            <v>538.65907947175856</v>
          </cell>
          <cell r="BG26">
            <v>21.382416058311261</v>
          </cell>
          <cell r="BH26">
            <v>3.2250000000000001E-2</v>
          </cell>
          <cell r="BI26">
            <v>560.04149553006982</v>
          </cell>
          <cell r="BK26">
            <v>18659.55939896758</v>
          </cell>
          <cell r="BL26">
            <v>1751.5946015154543</v>
          </cell>
          <cell r="BM26">
            <v>223.91471278761094</v>
          </cell>
          <cell r="BN26">
            <v>1977.9409867769236</v>
          </cell>
          <cell r="BO26">
            <v>1220.3485851289015</v>
          </cell>
          <cell r="BP26">
            <v>0</v>
          </cell>
          <cell r="BQ26">
            <v>143.13770786992316</v>
          </cell>
          <cell r="BR26">
            <v>8.4573931870546915</v>
          </cell>
          <cell r="BS26">
            <v>0</v>
          </cell>
          <cell r="BT26">
            <v>0</v>
          </cell>
          <cell r="BU26">
            <v>5325.3939872658675</v>
          </cell>
          <cell r="BV26">
            <v>824.63323205239726</v>
          </cell>
          <cell r="BW26">
            <v>436.11765559241644</v>
          </cell>
          <cell r="BX26">
            <v>229.99578371583561</v>
          </cell>
          <cell r="BY26">
            <v>203.72920423548752</v>
          </cell>
          <cell r="BZ26">
            <v>3.6624999999999998E-2</v>
          </cell>
          <cell r="CA26">
            <v>714.42286203786739</v>
          </cell>
          <cell r="CB26">
            <v>26710.757562757528</v>
          </cell>
          <cell r="CC26">
            <v>-349.053874953709</v>
          </cell>
          <cell r="CD26">
            <v>1838.2747784955832</v>
          </cell>
          <cell r="CE26">
            <v>28199.978466299406</v>
          </cell>
        </row>
        <row r="27">
          <cell r="A27">
            <v>42156</v>
          </cell>
          <cell r="B27">
            <v>-3</v>
          </cell>
          <cell r="C27" t="str">
            <v>Mon</v>
          </cell>
          <cell r="D27">
            <v>154362.52954536825</v>
          </cell>
          <cell r="E27">
            <v>2994.0254818574563</v>
          </cell>
          <cell r="F27">
            <v>157356.5550272257</v>
          </cell>
          <cell r="G27">
            <v>88.51</v>
          </cell>
          <cell r="H27">
            <v>157445.0650272257</v>
          </cell>
          <cell r="I27">
            <v>3357.6708369261623</v>
          </cell>
          <cell r="J27">
            <v>1722.6821773611312</v>
          </cell>
          <cell r="K27">
            <v>46.512</v>
          </cell>
          <cell r="L27">
            <v>1722.6821773611312</v>
          </cell>
          <cell r="M27">
            <v>2914.6290654049453</v>
          </cell>
          <cell r="N27">
            <v>383.86853500000007</v>
          </cell>
          <cell r="O27">
            <v>54</v>
          </cell>
          <cell r="P27">
            <v>196.51999999999998</v>
          </cell>
          <cell r="Q27">
            <v>158</v>
          </cell>
          <cell r="R27">
            <v>13.183333333333332</v>
          </cell>
          <cell r="S27">
            <v>14</v>
          </cell>
          <cell r="T27">
            <v>14.083333333333334</v>
          </cell>
          <cell r="U27">
            <v>196.2345843177807</v>
          </cell>
          <cell r="V27">
            <v>73.231095391517741</v>
          </cell>
          <cell r="W27">
            <v>0.66709985283834283</v>
          </cell>
          <cell r="X27">
            <v>0</v>
          </cell>
          <cell r="Y27">
            <v>33.42854293333334</v>
          </cell>
          <cell r="Z27">
            <v>0</v>
          </cell>
          <cell r="AA27">
            <v>1.038</v>
          </cell>
          <cell r="AB27">
            <v>34.698827564800006</v>
          </cell>
          <cell r="AC27">
            <v>0</v>
          </cell>
          <cell r="AD27">
            <v>34.698827564800006</v>
          </cell>
          <cell r="AE27">
            <v>44.30449728</v>
          </cell>
          <cell r="AF27">
            <v>48.873313682445712</v>
          </cell>
          <cell r="AG27">
            <v>0</v>
          </cell>
          <cell r="AH27">
            <v>2145.4927833230054</v>
          </cell>
          <cell r="AI27">
            <v>173.60659654313756</v>
          </cell>
          <cell r="AJ27">
            <v>2319.0993798661425</v>
          </cell>
          <cell r="AK27">
            <v>0</v>
          </cell>
          <cell r="AL27">
            <v>847.04643437384391</v>
          </cell>
          <cell r="AM27">
            <v>828.09690600765748</v>
          </cell>
          <cell r="AN27">
            <v>18.949528366186431</v>
          </cell>
          <cell r="AO27">
            <v>273.09574131875286</v>
          </cell>
          <cell r="AP27">
            <v>134.01446096999018</v>
          </cell>
          <cell r="AQ27">
            <v>0</v>
          </cell>
          <cell r="AR27">
            <v>0</v>
          </cell>
          <cell r="AS27">
            <v>221.13853711617253</v>
          </cell>
          <cell r="AT27">
            <v>0</v>
          </cell>
          <cell r="AU27">
            <v>1453.9842680246718</v>
          </cell>
          <cell r="AV27">
            <v>321.15961538461534</v>
          </cell>
          <cell r="AW27">
            <v>44.463749999999997</v>
          </cell>
          <cell r="AX27">
            <v>38.080999999999996</v>
          </cell>
          <cell r="AY27">
            <v>42.766999999999996</v>
          </cell>
          <cell r="AZ27">
            <v>0</v>
          </cell>
          <cell r="BA27">
            <v>49.622</v>
          </cell>
          <cell r="BB27">
            <v>47.046923076923086</v>
          </cell>
          <cell r="BC27">
            <v>37.106666666666662</v>
          </cell>
          <cell r="BD27">
            <v>195.40166999999997</v>
          </cell>
          <cell r="BE27">
            <v>775.64862512820514</v>
          </cell>
          <cell r="BF27">
            <v>2229.6328931528769</v>
          </cell>
          <cell r="BG27">
            <v>89.466486713266008</v>
          </cell>
          <cell r="BH27">
            <v>3.2250000000000001E-2</v>
          </cell>
          <cell r="BI27">
            <v>2319.0993798661425</v>
          </cell>
          <cell r="BK27">
            <v>73597.832606854587</v>
          </cell>
          <cell r="BL27">
            <v>6906.97256238111</v>
          </cell>
          <cell r="BM27">
            <v>883.17399128225509</v>
          </cell>
          <cell r="BN27">
            <v>7801.5343975252626</v>
          </cell>
          <cell r="BO27">
            <v>4813.3849935373046</v>
          </cell>
          <cell r="BP27">
            <v>0</v>
          </cell>
          <cell r="BQ27">
            <v>570.98294449715843</v>
          </cell>
          <cell r="BR27">
            <v>33.658324858682548</v>
          </cell>
          <cell r="BS27">
            <v>0</v>
          </cell>
          <cell r="BT27">
            <v>0</v>
          </cell>
          <cell r="BU27">
            <v>21009.707214081773</v>
          </cell>
          <cell r="BV27">
            <v>2976.572350116176</v>
          </cell>
          <cell r="BW27">
            <v>1981.5835899177832</v>
          </cell>
          <cell r="BX27">
            <v>2843.4373874489997</v>
          </cell>
          <cell r="BY27">
            <v>823.72599570496925</v>
          </cell>
          <cell r="BZ27">
            <v>3.6624999999999998E-2</v>
          </cell>
          <cell r="CA27">
            <v>2811.6860203864412</v>
          </cell>
          <cell r="CB27">
            <v>107116.52797045682</v>
          </cell>
          <cell r="CC27">
            <v>-2789.2186095197599</v>
          </cell>
          <cell r="CD27">
            <v>7691.5529843354961</v>
          </cell>
          <cell r="CE27">
            <v>112018.86234527256</v>
          </cell>
        </row>
        <row r="28">
          <cell r="A28">
            <v>42157</v>
          </cell>
          <cell r="B28">
            <v>-3</v>
          </cell>
          <cell r="C28" t="str">
            <v>Tue</v>
          </cell>
          <cell r="D28">
            <v>146678.1101318727</v>
          </cell>
          <cell r="E28">
            <v>2743.0293336777895</v>
          </cell>
          <cell r="F28">
            <v>149421.13946555048</v>
          </cell>
          <cell r="G28">
            <v>81.09</v>
          </cell>
          <cell r="H28">
            <v>149502.22946555051</v>
          </cell>
          <cell r="I28">
            <v>3227.1921451702474</v>
          </cell>
          <cell r="J28">
            <v>2300.4071675614382</v>
          </cell>
          <cell r="K28">
            <v>61.902000000000008</v>
          </cell>
          <cell r="L28">
            <v>2300.4071675614382</v>
          </cell>
          <cell r="M28">
            <v>2938.3331927531649</v>
          </cell>
          <cell r="N28">
            <v>511.54773499999999</v>
          </cell>
          <cell r="O28">
            <v>52</v>
          </cell>
          <cell r="P28">
            <v>196.51999999999998</v>
          </cell>
          <cell r="Q28">
            <v>158</v>
          </cell>
          <cell r="R28">
            <v>13.183333333333332</v>
          </cell>
          <cell r="S28">
            <v>14</v>
          </cell>
          <cell r="T28">
            <v>14.083333333333334</v>
          </cell>
          <cell r="U28">
            <v>196.2345843177807</v>
          </cell>
          <cell r="V28">
            <v>73.231095391517741</v>
          </cell>
          <cell r="W28">
            <v>0.66709985283834283</v>
          </cell>
          <cell r="X28">
            <v>0</v>
          </cell>
          <cell r="Y28">
            <v>33.42854293333334</v>
          </cell>
          <cell r="Z28">
            <v>0</v>
          </cell>
          <cell r="AA28">
            <v>1.038</v>
          </cell>
          <cell r="AB28">
            <v>34.698827564800006</v>
          </cell>
          <cell r="AC28">
            <v>0</v>
          </cell>
          <cell r="AD28">
            <v>34.698827564800006</v>
          </cell>
          <cell r="AE28">
            <v>44.30449728</v>
          </cell>
          <cell r="AF28">
            <v>48.873313682445712</v>
          </cell>
          <cell r="AG28">
            <v>0</v>
          </cell>
          <cell r="AH28">
            <v>2043.6998340279863</v>
          </cell>
          <cell r="AI28">
            <v>164.75503573487507</v>
          </cell>
          <cell r="AJ28">
            <v>2208.4548697628611</v>
          </cell>
          <cell r="AK28">
            <v>0</v>
          </cell>
          <cell r="AL28">
            <v>798.63891090835443</v>
          </cell>
          <cell r="AM28">
            <v>781.27796575849504</v>
          </cell>
          <cell r="AN28">
            <v>17.360945149859429</v>
          </cell>
          <cell r="AO28">
            <v>257.37250961075898</v>
          </cell>
          <cell r="AP28">
            <v>178.83651560044422</v>
          </cell>
          <cell r="AQ28">
            <v>0</v>
          </cell>
          <cell r="AR28">
            <v>0</v>
          </cell>
          <cell r="AS28">
            <v>219.52023461670626</v>
          </cell>
          <cell r="AT28">
            <v>0</v>
          </cell>
          <cell r="AU28">
            <v>1379.1256983393957</v>
          </cell>
          <cell r="AV28">
            <v>310.55762820512825</v>
          </cell>
          <cell r="AW28">
            <v>40.736249999999998</v>
          </cell>
          <cell r="AX28">
            <v>37.450166666666668</v>
          </cell>
          <cell r="AY28">
            <v>40.232999999999997</v>
          </cell>
          <cell r="AZ28">
            <v>0</v>
          </cell>
          <cell r="BA28">
            <v>47.326999999999998</v>
          </cell>
          <cell r="BB28">
            <v>47.046923076923086</v>
          </cell>
          <cell r="BC28">
            <v>34.228333333333339</v>
          </cell>
          <cell r="BD28">
            <v>186.84494999999998</v>
          </cell>
          <cell r="BE28">
            <v>744.42425128205127</v>
          </cell>
          <cell r="BF28">
            <v>2123.549949621447</v>
          </cell>
          <cell r="BG28">
            <v>84.904920141414522</v>
          </cell>
          <cell r="BH28">
            <v>3.2250000000000001E-2</v>
          </cell>
          <cell r="BI28">
            <v>2208.4548697628611</v>
          </cell>
          <cell r="BK28">
            <v>70260.363881768208</v>
          </cell>
          <cell r="BL28">
            <v>6594.5854897130239</v>
          </cell>
          <cell r="BM28">
            <v>843.12436658121851</v>
          </cell>
          <cell r="BN28">
            <v>7447.4487623905043</v>
          </cell>
          <cell r="BO28">
            <v>4594.9214970326411</v>
          </cell>
          <cell r="BP28">
            <v>0</v>
          </cell>
          <cell r="BQ28">
            <v>543.89483106088096</v>
          </cell>
          <cell r="BR28">
            <v>31.98959049613935</v>
          </cell>
          <cell r="BS28">
            <v>0</v>
          </cell>
          <cell r="BT28">
            <v>0</v>
          </cell>
          <cell r="BU28">
            <v>20055.964537274409</v>
          </cell>
          <cell r="BV28">
            <v>2842.33150009257</v>
          </cell>
          <cell r="BW28">
            <v>1926.2385370845857</v>
          </cell>
          <cell r="BX28">
            <v>2599.3665095178926</v>
          </cell>
          <cell r="BY28">
            <v>800.6022267867454</v>
          </cell>
          <cell r="BZ28">
            <v>3.6624999999999998E-2</v>
          </cell>
          <cell r="CA28">
            <v>2682.4956491970383</v>
          </cell>
          <cell r="CB28">
            <v>102155.87406273774</v>
          </cell>
          <cell r="CC28">
            <v>-2540.9496968271669</v>
          </cell>
          <cell r="CD28">
            <v>7299.3890325820767</v>
          </cell>
          <cell r="CE28">
            <v>106914.31339849267</v>
          </cell>
        </row>
        <row r="29">
          <cell r="A29">
            <v>42158</v>
          </cell>
          <cell r="B29">
            <v>-3</v>
          </cell>
          <cell r="C29" t="str">
            <v>Wed</v>
          </cell>
          <cell r="D29">
            <v>167779.06538654648</v>
          </cell>
          <cell r="E29">
            <v>3029.8820744545515</v>
          </cell>
          <cell r="F29">
            <v>170808.94746100105</v>
          </cell>
          <cell r="G29">
            <v>89.57</v>
          </cell>
          <cell r="H29">
            <v>170898.51746100106</v>
          </cell>
          <cell r="I29">
            <v>3062.0825162033857</v>
          </cell>
          <cell r="J29">
            <v>2093.1149207908265</v>
          </cell>
          <cell r="K29">
            <v>48.906000000000006</v>
          </cell>
          <cell r="L29">
            <v>2093.1149207908265</v>
          </cell>
          <cell r="M29">
            <v>3222.5388748999658</v>
          </cell>
          <cell r="N29">
            <v>460.54333000000003</v>
          </cell>
          <cell r="O29">
            <v>50</v>
          </cell>
          <cell r="P29">
            <v>196.51999999999998</v>
          </cell>
          <cell r="Q29">
            <v>158</v>
          </cell>
          <cell r="R29">
            <v>13.183333333333332</v>
          </cell>
          <cell r="S29">
            <v>14</v>
          </cell>
          <cell r="T29">
            <v>14.083333333333334</v>
          </cell>
          <cell r="U29">
            <v>196.2345843177807</v>
          </cell>
          <cell r="V29">
            <v>73.231095391517741</v>
          </cell>
          <cell r="W29">
            <v>0.66709985283834283</v>
          </cell>
          <cell r="X29">
            <v>0</v>
          </cell>
          <cell r="Y29">
            <v>33.42854293333334</v>
          </cell>
          <cell r="Z29">
            <v>0</v>
          </cell>
          <cell r="AA29">
            <v>1.038</v>
          </cell>
          <cell r="AB29">
            <v>34.698827564800006</v>
          </cell>
          <cell r="AC29">
            <v>0</v>
          </cell>
          <cell r="AD29">
            <v>34.698827564800006</v>
          </cell>
          <cell r="AE29">
            <v>44.30449728</v>
          </cell>
          <cell r="AF29">
            <v>48.873313682445712</v>
          </cell>
          <cell r="AG29">
            <v>0</v>
          </cell>
          <cell r="AH29">
            <v>2312.9059373732325</v>
          </cell>
          <cell r="AI29">
            <v>188.16426211272255</v>
          </cell>
          <cell r="AJ29">
            <v>2501.0701994859551</v>
          </cell>
          <cell r="AK29">
            <v>0</v>
          </cell>
          <cell r="AL29">
            <v>915.62021891869369</v>
          </cell>
          <cell r="AM29">
            <v>896.44375009303201</v>
          </cell>
          <cell r="AN29">
            <v>19.176468825661718</v>
          </cell>
          <cell r="AO29">
            <v>246.31403476949339</v>
          </cell>
          <cell r="AP29">
            <v>161.9771315115382</v>
          </cell>
          <cell r="AQ29">
            <v>0</v>
          </cell>
          <cell r="AR29">
            <v>0</v>
          </cell>
          <cell r="AS29">
            <v>243.42985994498554</v>
          </cell>
          <cell r="AT29">
            <v>0</v>
          </cell>
          <cell r="AU29">
            <v>1577.5067872736993</v>
          </cell>
          <cell r="AV29">
            <v>344.7110897435897</v>
          </cell>
          <cell r="AW29">
            <v>44.996250000000003</v>
          </cell>
          <cell r="AX29">
            <v>40.930166666666665</v>
          </cell>
          <cell r="AY29">
            <v>43.128999999999998</v>
          </cell>
          <cell r="AZ29">
            <v>0</v>
          </cell>
          <cell r="BA29">
            <v>54.266999999999996</v>
          </cell>
          <cell r="BB29">
            <v>47.046923076923086</v>
          </cell>
          <cell r="BC29">
            <v>38.655833333333334</v>
          </cell>
          <cell r="BD29">
            <v>212.85851</v>
          </cell>
          <cell r="BE29">
            <v>826.59477282051284</v>
          </cell>
          <cell r="BF29">
            <v>2404.1015600942119</v>
          </cell>
          <cell r="BG29">
            <v>96.968639391743423</v>
          </cell>
          <cell r="BH29">
            <v>3.2250000000000001E-2</v>
          </cell>
          <cell r="BI29">
            <v>2501.0701994859551</v>
          </cell>
          <cell r="BK29">
            <v>79589.933664935452</v>
          </cell>
          <cell r="BL29">
            <v>7467.8332214174789</v>
          </cell>
          <cell r="BM29">
            <v>955.07920397922555</v>
          </cell>
          <cell r="BN29">
            <v>8437.432547889628</v>
          </cell>
          <cell r="BO29">
            <v>5205.7209698233146</v>
          </cell>
          <cell r="BP29">
            <v>0</v>
          </cell>
          <cell r="BQ29">
            <v>618.48657813749742</v>
          </cell>
          <cell r="BR29">
            <v>36.654375387722979</v>
          </cell>
          <cell r="BS29">
            <v>0</v>
          </cell>
          <cell r="BT29">
            <v>0</v>
          </cell>
          <cell r="BU29">
            <v>22721.206896634867</v>
          </cell>
          <cell r="BV29">
            <v>3271.5156049872603</v>
          </cell>
          <cell r="BW29">
            <v>2091.8926398578515</v>
          </cell>
          <cell r="BX29">
            <v>2930.2221840008456</v>
          </cell>
          <cell r="BY29">
            <v>866.17791066260031</v>
          </cell>
          <cell r="BZ29">
            <v>3.6624999999999998E-2</v>
          </cell>
          <cell r="CA29">
            <v>3046.4608987123647</v>
          </cell>
          <cell r="CB29">
            <v>115732.17858062033</v>
          </cell>
          <cell r="CC29">
            <v>-2956.2558874740821</v>
          </cell>
          <cell r="CD29">
            <v>8336.5230389663247</v>
          </cell>
          <cell r="CE29">
            <v>121112.44573211255</v>
          </cell>
        </row>
        <row r="30">
          <cell r="A30">
            <v>42159</v>
          </cell>
          <cell r="B30">
            <v>-3</v>
          </cell>
          <cell r="C30" t="str">
            <v>Thu</v>
          </cell>
          <cell r="D30">
            <v>171179.27800955568</v>
          </cell>
          <cell r="E30">
            <v>3011.9537781560043</v>
          </cell>
          <cell r="F30">
            <v>174191.23178771167</v>
          </cell>
          <cell r="G30">
            <v>89.04</v>
          </cell>
          <cell r="H30">
            <v>174280.27178771168</v>
          </cell>
          <cell r="I30">
            <v>3531.610267626113</v>
          </cell>
          <cell r="J30">
            <v>2364.8376301980816</v>
          </cell>
          <cell r="K30">
            <v>53.01</v>
          </cell>
          <cell r="L30">
            <v>2364.8376301980816</v>
          </cell>
          <cell r="M30">
            <v>3289.678129809658</v>
          </cell>
          <cell r="N30">
            <v>501.37217499999997</v>
          </cell>
          <cell r="O30">
            <v>48</v>
          </cell>
          <cell r="P30">
            <v>196.51999999999998</v>
          </cell>
          <cell r="Q30">
            <v>158</v>
          </cell>
          <cell r="R30">
            <v>13.183333333333332</v>
          </cell>
          <cell r="S30">
            <v>14</v>
          </cell>
          <cell r="T30">
            <v>14.083333333333334</v>
          </cell>
          <cell r="U30">
            <v>196.2345843177807</v>
          </cell>
          <cell r="V30">
            <v>73.231095391517741</v>
          </cell>
          <cell r="W30">
            <v>0.66709985283834283</v>
          </cell>
          <cell r="X30">
            <v>0</v>
          </cell>
          <cell r="Y30">
            <v>33.42854293333334</v>
          </cell>
          <cell r="Z30">
            <v>0</v>
          </cell>
          <cell r="AA30">
            <v>1.038</v>
          </cell>
          <cell r="AB30">
            <v>34.698827564800006</v>
          </cell>
          <cell r="AC30">
            <v>0</v>
          </cell>
          <cell r="AD30">
            <v>34.698827564800006</v>
          </cell>
          <cell r="AE30">
            <v>44.30449728</v>
          </cell>
          <cell r="AF30">
            <v>48.873313682445712</v>
          </cell>
          <cell r="AG30">
            <v>0</v>
          </cell>
          <cell r="AH30">
            <v>2355.1905507342644</v>
          </cell>
          <cell r="AI30">
            <v>191.84118501368187</v>
          </cell>
          <cell r="AJ30">
            <v>2547.0317357479466</v>
          </cell>
          <cell r="AK30">
            <v>0</v>
          </cell>
          <cell r="AL30">
            <v>926.1087861955441</v>
          </cell>
          <cell r="AM30">
            <v>907.04578759961987</v>
          </cell>
          <cell r="AN30">
            <v>19.062998595924078</v>
          </cell>
          <cell r="AO30">
            <v>282.08206298919271</v>
          </cell>
          <cell r="AP30">
            <v>180.86530370226689</v>
          </cell>
          <cell r="AQ30">
            <v>0</v>
          </cell>
          <cell r="AR30">
            <v>0</v>
          </cell>
          <cell r="AS30">
            <v>245.04305489126889</v>
          </cell>
          <cell r="AT30">
            <v>0</v>
          </cell>
          <cell r="AU30">
            <v>1606.5879946970012</v>
          </cell>
          <cell r="AV30">
            <v>350.93570512820509</v>
          </cell>
          <cell r="AW30">
            <v>44.73</v>
          </cell>
          <cell r="AX30">
            <v>43.118166666666667</v>
          </cell>
          <cell r="AY30">
            <v>42.948</v>
          </cell>
          <cell r="AZ30">
            <v>0</v>
          </cell>
          <cell r="BA30">
            <v>55.522999999999996</v>
          </cell>
          <cell r="BB30">
            <v>47.046923076923086</v>
          </cell>
          <cell r="BC30">
            <v>38.417500000000004</v>
          </cell>
          <cell r="BD30">
            <v>218.86094</v>
          </cell>
          <cell r="BE30">
            <v>841.5802348717948</v>
          </cell>
          <cell r="BF30">
            <v>2448.1682295687961</v>
          </cell>
          <cell r="BG30">
            <v>98.863506179150534</v>
          </cell>
          <cell r="BH30">
            <v>3.2250000000000001E-2</v>
          </cell>
          <cell r="BI30">
            <v>2547.0317357479466</v>
          </cell>
          <cell r="BK30">
            <v>81045.143722649067</v>
          </cell>
          <cell r="BL30">
            <v>7604.0408828194722</v>
          </cell>
          <cell r="BM30">
            <v>972.54172467178876</v>
          </cell>
          <cell r="BN30">
            <v>8591.9518393198232</v>
          </cell>
          <cell r="BO30">
            <v>5301.0561693730397</v>
          </cell>
          <cell r="BP30">
            <v>0</v>
          </cell>
          <cell r="BQ30">
            <v>629.44115370547638</v>
          </cell>
          <cell r="BR30">
            <v>37.381980416579779</v>
          </cell>
          <cell r="BS30">
            <v>0</v>
          </cell>
          <cell r="BT30">
            <v>0</v>
          </cell>
          <cell r="BU30">
            <v>23136.413750306179</v>
          </cell>
          <cell r="BV30">
            <v>3346.6070068894201</v>
          </cell>
          <cell r="BW30">
            <v>2226.1158745088242</v>
          </cell>
          <cell r="BX30">
            <v>2885.6940897938857</v>
          </cell>
          <cell r="BY30">
            <v>919.31395303096497</v>
          </cell>
          <cell r="BZ30">
            <v>3.6624999999999998E-2</v>
          </cell>
          <cell r="CA30">
            <v>3104.9318531975205</v>
          </cell>
          <cell r="CB30">
            <v>117806.78032426577</v>
          </cell>
          <cell r="CC30">
            <v>-2869.8591483938353</v>
          </cell>
          <cell r="CD30">
            <v>8499.4272596306473</v>
          </cell>
          <cell r="CE30">
            <v>123436.34843550259</v>
          </cell>
        </row>
        <row r="31">
          <cell r="A31">
            <v>42160</v>
          </cell>
          <cell r="B31">
            <v>-3</v>
          </cell>
          <cell r="C31" t="str">
            <v>Fri</v>
          </cell>
          <cell r="D31">
            <v>220222.09021459823</v>
          </cell>
          <cell r="E31">
            <v>4213.1496301586958</v>
          </cell>
          <cell r="F31">
            <v>224435.2398447569</v>
          </cell>
          <cell r="G31">
            <v>124.55</v>
          </cell>
          <cell r="H31">
            <v>224559.78984475695</v>
          </cell>
          <cell r="I31">
            <v>3566.5017758533641</v>
          </cell>
          <cell r="J31">
            <v>2456.1428222003251</v>
          </cell>
          <cell r="K31">
            <v>60.533999999999999</v>
          </cell>
          <cell r="L31">
            <v>2456.1428222003251</v>
          </cell>
          <cell r="M31">
            <v>3989.8581552427981</v>
          </cell>
          <cell r="N31">
            <v>544.79599499999995</v>
          </cell>
          <cell r="O31">
            <v>46</v>
          </cell>
          <cell r="P31">
            <v>196.51999999999998</v>
          </cell>
          <cell r="Q31">
            <v>158</v>
          </cell>
          <cell r="R31">
            <v>13.183333333333332</v>
          </cell>
          <cell r="S31">
            <v>14</v>
          </cell>
          <cell r="T31">
            <v>14.083333333333334</v>
          </cell>
          <cell r="U31">
            <v>196.2345843177807</v>
          </cell>
          <cell r="V31">
            <v>73.231095391517741</v>
          </cell>
          <cell r="W31">
            <v>0.66709985283834283</v>
          </cell>
          <cell r="X31">
            <v>0</v>
          </cell>
          <cell r="Y31">
            <v>33.42854293333334</v>
          </cell>
          <cell r="Z31">
            <v>0</v>
          </cell>
          <cell r="AA31">
            <v>1.038</v>
          </cell>
          <cell r="AB31">
            <v>34.698827564800006</v>
          </cell>
          <cell r="AC31">
            <v>0</v>
          </cell>
          <cell r="AD31">
            <v>34.698827564800006</v>
          </cell>
          <cell r="AE31">
            <v>44.30449728</v>
          </cell>
          <cell r="AF31">
            <v>48.873313682445712</v>
          </cell>
          <cell r="AG31">
            <v>0</v>
          </cell>
          <cell r="AH31">
            <v>2995.9594202778326</v>
          </cell>
          <cell r="AI31">
            <v>247.56021714790515</v>
          </cell>
          <cell r="AJ31">
            <v>3243.519637425738</v>
          </cell>
          <cell r="AK31">
            <v>0</v>
          </cell>
          <cell r="AL31">
            <v>1204.5015283258331</v>
          </cell>
          <cell r="AM31">
            <v>1177.8360243374871</v>
          </cell>
          <cell r="AN31">
            <v>26.665503988346178</v>
          </cell>
          <cell r="AO31">
            <v>281.2099583315582</v>
          </cell>
          <cell r="AP31">
            <v>190.63731345851272</v>
          </cell>
          <cell r="AQ31">
            <v>0</v>
          </cell>
          <cell r="AR31">
            <v>0</v>
          </cell>
          <cell r="AS31">
            <v>301.05710313678162</v>
          </cell>
          <cell r="AT31">
            <v>0</v>
          </cell>
          <cell r="AU31">
            <v>2072.8060490287826</v>
          </cell>
          <cell r="AV31">
            <v>423.41051282051285</v>
          </cell>
          <cell r="AW31">
            <v>62.568750000000001</v>
          </cell>
          <cell r="AX31">
            <v>52.284666666666652</v>
          </cell>
          <cell r="AY31">
            <v>55.074999999999996</v>
          </cell>
          <cell r="AZ31">
            <v>0</v>
          </cell>
          <cell r="BA31">
            <v>70.896000000000001</v>
          </cell>
          <cell r="BB31">
            <v>47.046923076923086</v>
          </cell>
          <cell r="BC31">
            <v>52.323333333333338</v>
          </cell>
          <cell r="BD31">
            <v>279.53062999999997</v>
          </cell>
          <cell r="BE31">
            <v>1043.1358158974358</v>
          </cell>
          <cell r="BF31">
            <v>3115.9418649262184</v>
          </cell>
          <cell r="BG31">
            <v>127.57777249951968</v>
          </cell>
          <cell r="BH31">
            <v>3.2250000000000001E-2</v>
          </cell>
          <cell r="BI31">
            <v>3243.519637425738</v>
          </cell>
          <cell r="BK31">
            <v>102321.8566564822</v>
          </cell>
          <cell r="BL31">
            <v>9595.5412134262533</v>
          </cell>
          <cell r="BM31">
            <v>1227.8622798777865</v>
          </cell>
          <cell r="BN31">
            <v>10849.645195169529</v>
          </cell>
          <cell r="BO31">
            <v>6694.0061668123953</v>
          </cell>
          <cell r="BP31">
            <v>0</v>
          </cell>
          <cell r="BQ31">
            <v>799.75941661649165</v>
          </cell>
          <cell r="BR31">
            <v>48.020336883496348</v>
          </cell>
          <cell r="BS31">
            <v>0</v>
          </cell>
          <cell r="BT31">
            <v>0</v>
          </cell>
          <cell r="BU31">
            <v>29214.834608785954</v>
          </cell>
          <cell r="BV31">
            <v>4254.2724194769489</v>
          </cell>
          <cell r="BW31">
            <v>2858.557679085332</v>
          </cell>
          <cell r="BX31">
            <v>3995.1781154492819</v>
          </cell>
          <cell r="BY31">
            <v>1172.4081974923397</v>
          </cell>
          <cell r="BZ31">
            <v>3.6624999999999998E-2</v>
          </cell>
          <cell r="CA31">
            <v>3934.4622590161366</v>
          </cell>
          <cell r="CB31">
            <v>149154.17620346279</v>
          </cell>
          <cell r="CC31">
            <v>-3909.5754966777877</v>
          </cell>
          <cell r="CD31">
            <v>10968.030967265577</v>
          </cell>
          <cell r="CE31">
            <v>156212.63167405056</v>
          </cell>
        </row>
        <row r="32">
          <cell r="A32">
            <v>42161</v>
          </cell>
          <cell r="B32">
            <v>-3</v>
          </cell>
          <cell r="C32" t="str">
            <v>Sat</v>
          </cell>
          <cell r="D32">
            <v>115609.35653983415</v>
          </cell>
          <cell r="E32">
            <v>1792.8296298547646</v>
          </cell>
          <cell r="F32">
            <v>117402.18616968891</v>
          </cell>
          <cell r="G32">
            <v>53</v>
          </cell>
          <cell r="H32">
            <v>117455.18616968891</v>
          </cell>
          <cell r="I32">
            <v>1085.9352054372434</v>
          </cell>
          <cell r="J32">
            <v>1891.0893391002639</v>
          </cell>
          <cell r="K32">
            <v>45.144000000000005</v>
          </cell>
          <cell r="L32">
            <v>1891.0893391002639</v>
          </cell>
          <cell r="M32">
            <v>2434.5374198810305</v>
          </cell>
          <cell r="N32">
            <v>434.25991999999997</v>
          </cell>
          <cell r="O32">
            <v>44</v>
          </cell>
          <cell r="P32">
            <v>196.51999999999998</v>
          </cell>
          <cell r="Q32">
            <v>158</v>
          </cell>
          <cell r="R32">
            <v>13.183333333333332</v>
          </cell>
          <cell r="S32">
            <v>14</v>
          </cell>
          <cell r="T32">
            <v>14.083333333333334</v>
          </cell>
          <cell r="U32">
            <v>196.2345843177807</v>
          </cell>
          <cell r="V32">
            <v>73.231095391517741</v>
          </cell>
          <cell r="W32">
            <v>0.66709985283834283</v>
          </cell>
          <cell r="X32">
            <v>0</v>
          </cell>
          <cell r="Y32">
            <v>33.42854293333334</v>
          </cell>
          <cell r="Z32">
            <v>0</v>
          </cell>
          <cell r="AA32">
            <v>1.038</v>
          </cell>
          <cell r="AB32">
            <v>34.698827564800006</v>
          </cell>
          <cell r="AC32">
            <v>0</v>
          </cell>
          <cell r="AD32">
            <v>34.698827564800006</v>
          </cell>
          <cell r="AE32">
            <v>44.30449728</v>
          </cell>
          <cell r="AF32">
            <v>48.873313682445712</v>
          </cell>
          <cell r="AG32">
            <v>0</v>
          </cell>
          <cell r="AH32">
            <v>1508.0654528017367</v>
          </cell>
          <cell r="AI32">
            <v>128.97646077874634</v>
          </cell>
          <cell r="AJ32">
            <v>1637.0419135804832</v>
          </cell>
          <cell r="AK32">
            <v>0</v>
          </cell>
          <cell r="AL32">
            <v>621.94145424390547</v>
          </cell>
          <cell r="AM32">
            <v>610.59443127014106</v>
          </cell>
          <cell r="AN32">
            <v>11.347022973764332</v>
          </cell>
          <cell r="AO32">
            <v>75.694182429598811</v>
          </cell>
          <cell r="AP32">
            <v>148.3601717576598</v>
          </cell>
          <cell r="AQ32">
            <v>0</v>
          </cell>
          <cell r="AR32">
            <v>0</v>
          </cell>
          <cell r="AS32">
            <v>181.79245800213647</v>
          </cell>
          <cell r="AT32">
            <v>0</v>
          </cell>
          <cell r="AU32">
            <v>1082.5441772922991</v>
          </cell>
          <cell r="AV32">
            <v>197.81717948717949</v>
          </cell>
          <cell r="AW32">
            <v>26.625</v>
          </cell>
          <cell r="AX32">
            <v>25.580333333333336</v>
          </cell>
          <cell r="AY32">
            <v>20.190000000000001</v>
          </cell>
          <cell r="AZ32">
            <v>0</v>
          </cell>
          <cell r="BA32">
            <v>37.844000000000001</v>
          </cell>
          <cell r="BB32">
            <v>7.8411538461538477</v>
          </cell>
          <cell r="BC32">
            <v>24.273333333333337</v>
          </cell>
          <cell r="BD32">
            <v>147.85996</v>
          </cell>
          <cell r="BE32">
            <v>488.03096000000005</v>
          </cell>
          <cell r="BF32">
            <v>1570.5751372922989</v>
          </cell>
          <cell r="BG32">
            <v>66.466776288184235</v>
          </cell>
          <cell r="BH32">
            <v>3.2250000000000001E-2</v>
          </cell>
          <cell r="BI32">
            <v>1637.0419135804832</v>
          </cell>
          <cell r="BK32">
            <v>51716.498078801626</v>
          </cell>
          <cell r="BL32">
            <v>4843.7001252390855</v>
          </cell>
          <cell r="BM32">
            <v>620.59797694561962</v>
          </cell>
          <cell r="BN32">
            <v>5486.6510221545814</v>
          </cell>
          <cell r="BO32">
            <v>3385.1499396314048</v>
          </cell>
          <cell r="BP32">
            <v>0</v>
          </cell>
          <cell r="BQ32">
            <v>409.01274985635871</v>
          </cell>
          <cell r="BR32">
            <v>25.334817131943353</v>
          </cell>
          <cell r="BS32">
            <v>0</v>
          </cell>
          <cell r="BT32">
            <v>0</v>
          </cell>
          <cell r="BU32">
            <v>14770.446630958993</v>
          </cell>
          <cell r="BV32">
            <v>2300.3918115463844</v>
          </cell>
          <cell r="BW32">
            <v>1402.3553706893272</v>
          </cell>
          <cell r="BX32">
            <v>1790.7381583454496</v>
          </cell>
          <cell r="BY32">
            <v>586.08884210974429</v>
          </cell>
          <cell r="BZ32">
            <v>3.6624999999999998E-2</v>
          </cell>
          <cell r="CA32">
            <v>2011.5533883125522</v>
          </cell>
          <cell r="CB32">
            <v>75320.212871438853</v>
          </cell>
          <cell r="CC32">
            <v>-1893.4072663901297</v>
          </cell>
          <cell r="CD32">
            <v>5714.2372557559956</v>
          </cell>
          <cell r="CE32">
            <v>79141.042860804722</v>
          </cell>
        </row>
        <row r="33">
          <cell r="A33">
            <v>42162</v>
          </cell>
          <cell r="B33">
            <v>-3</v>
          </cell>
          <cell r="C33" t="str">
            <v>Sun</v>
          </cell>
          <cell r="D33">
            <v>36436.22974068336</v>
          </cell>
          <cell r="E33">
            <v>143.42637038838114</v>
          </cell>
          <cell r="F33">
            <v>36579.656111071738</v>
          </cell>
          <cell r="G33">
            <v>4.24</v>
          </cell>
          <cell r="H33">
            <v>36583.896111071743</v>
          </cell>
          <cell r="I33">
            <v>548.28310530503336</v>
          </cell>
          <cell r="J33">
            <v>1411.5646898220436</v>
          </cell>
          <cell r="K33">
            <v>25.992000000000001</v>
          </cell>
          <cell r="L33">
            <v>1411.5646898220436</v>
          </cell>
          <cell r="M33">
            <v>692.98838982641144</v>
          </cell>
          <cell r="N33">
            <v>280.29731000000004</v>
          </cell>
          <cell r="O33">
            <v>42</v>
          </cell>
          <cell r="P33">
            <v>196.51999999999998</v>
          </cell>
          <cell r="Q33">
            <v>158</v>
          </cell>
          <cell r="R33">
            <v>13.183333333333332</v>
          </cell>
          <cell r="S33">
            <v>14</v>
          </cell>
          <cell r="T33">
            <v>14.083333333333334</v>
          </cell>
          <cell r="U33">
            <v>196.2345843177807</v>
          </cell>
          <cell r="V33">
            <v>73.231095391517741</v>
          </cell>
          <cell r="W33">
            <v>0.66709985283834283</v>
          </cell>
          <cell r="X33">
            <v>0</v>
          </cell>
          <cell r="Y33">
            <v>33.42854293333334</v>
          </cell>
          <cell r="Z33">
            <v>0</v>
          </cell>
          <cell r="AA33">
            <v>1.038</v>
          </cell>
          <cell r="AB33">
            <v>34.698827564800006</v>
          </cell>
          <cell r="AC33">
            <v>0</v>
          </cell>
          <cell r="AD33">
            <v>34.698827564800006</v>
          </cell>
          <cell r="AE33">
            <v>44.30449728</v>
          </cell>
          <cell r="AF33">
            <v>48.873313682445712</v>
          </cell>
          <cell r="AG33">
            <v>0</v>
          </cell>
          <cell r="AH33">
            <v>497.82852869297511</v>
          </cell>
          <cell r="AI33">
            <v>39.689994691250917</v>
          </cell>
          <cell r="AJ33">
            <v>537.518523384226</v>
          </cell>
          <cell r="AK33">
            <v>0</v>
          </cell>
          <cell r="AL33">
            <v>181.69895597833681</v>
          </cell>
          <cell r="AM33">
            <v>180.79119414043566</v>
          </cell>
          <cell r="AN33">
            <v>0.90776183790114662</v>
          </cell>
          <cell r="AO33">
            <v>36.019935534182899</v>
          </cell>
          <cell r="AP33">
            <v>105.72252172136152</v>
          </cell>
          <cell r="AQ33">
            <v>0</v>
          </cell>
          <cell r="AR33">
            <v>0</v>
          </cell>
          <cell r="AS33">
            <v>46.55641354395209</v>
          </cell>
          <cell r="AT33">
            <v>0</v>
          </cell>
          <cell r="AU33">
            <v>334.37769475194375</v>
          </cell>
          <cell r="AV33">
            <v>86.393269230769235</v>
          </cell>
          <cell r="AW33">
            <v>2.13</v>
          </cell>
          <cell r="AX33">
            <v>10.752166666666668</v>
          </cell>
          <cell r="AY33">
            <v>4.9313333333333329</v>
          </cell>
          <cell r="AZ33">
            <v>0</v>
          </cell>
          <cell r="BA33">
            <v>12.581</v>
          </cell>
          <cell r="BB33">
            <v>13.068589743589747</v>
          </cell>
          <cell r="BC33">
            <v>4.1708333333333343</v>
          </cell>
          <cell r="BD33">
            <v>48.659779999999998</v>
          </cell>
          <cell r="BE33">
            <v>182.68697230769232</v>
          </cell>
          <cell r="BF33">
            <v>517.06466705963612</v>
          </cell>
          <cell r="BG33">
            <v>20.453856324589989</v>
          </cell>
          <cell r="BH33">
            <v>3.2250000000000001E-2</v>
          </cell>
          <cell r="BI33">
            <v>537.518523384226</v>
          </cell>
          <cell r="BK33">
            <v>17917.709503878945</v>
          </cell>
          <cell r="BL33">
            <v>1682.1574513351579</v>
          </cell>
          <cell r="BM33">
            <v>215.01251404654735</v>
          </cell>
          <cell r="BN33">
            <v>1899.212750840918</v>
          </cell>
          <cell r="BO33">
            <v>1171.7748956323533</v>
          </cell>
          <cell r="BP33">
            <v>0</v>
          </cell>
          <cell r="BQ33">
            <v>137.26375326883235</v>
          </cell>
          <cell r="BR33">
            <v>8.0864682395103742</v>
          </cell>
          <cell r="BS33">
            <v>0</v>
          </cell>
          <cell r="BT33">
            <v>0</v>
          </cell>
          <cell r="BU33">
            <v>5113.5078333633192</v>
          </cell>
          <cell r="BV33">
            <v>789.99963181920145</v>
          </cell>
          <cell r="BW33">
            <v>413.06430163483441</v>
          </cell>
          <cell r="BX33">
            <v>226.75541751746977</v>
          </cell>
          <cell r="BY33">
            <v>187.44802348962156</v>
          </cell>
          <cell r="BZ33">
            <v>3.6624999999999998E-2</v>
          </cell>
          <cell r="CA33">
            <v>685.33860473036498</v>
          </cell>
          <cell r="CB33">
            <v>25649.694948003627</v>
          </cell>
          <cell r="CC33">
            <v>-363.07050089012569</v>
          </cell>
          <cell r="CD33">
            <v>1758.4452618417408</v>
          </cell>
          <cell r="CE33">
            <v>27045.069708955241</v>
          </cell>
        </row>
        <row r="34">
          <cell r="A34">
            <v>42163</v>
          </cell>
          <cell r="B34">
            <v>-2</v>
          </cell>
          <cell r="C34" t="str">
            <v>Mon</v>
          </cell>
          <cell r="D34">
            <v>152029.6911134533</v>
          </cell>
          <cell r="E34">
            <v>2848.5091305680876</v>
          </cell>
          <cell r="F34">
            <v>154878.2002440214</v>
          </cell>
          <cell r="G34">
            <v>90.18</v>
          </cell>
          <cell r="H34">
            <v>154968.38024402139</v>
          </cell>
          <cell r="I34">
            <v>3396.2442519261631</v>
          </cell>
          <cell r="J34">
            <v>1716.8387016709412</v>
          </cell>
          <cell r="K34">
            <v>46.512</v>
          </cell>
          <cell r="L34">
            <v>1716.8387016709412</v>
          </cell>
          <cell r="M34">
            <v>2865.7824249226333</v>
          </cell>
          <cell r="N34">
            <v>458.24692499999998</v>
          </cell>
          <cell r="O34">
            <v>40</v>
          </cell>
          <cell r="P34">
            <v>196.17999999999998</v>
          </cell>
          <cell r="Q34">
            <v>158</v>
          </cell>
          <cell r="R34">
            <v>13.183333333333332</v>
          </cell>
          <cell r="S34">
            <v>14</v>
          </cell>
          <cell r="T34">
            <v>14.083333333333334</v>
          </cell>
          <cell r="U34">
            <v>195.91342660177713</v>
          </cell>
          <cell r="V34">
            <v>74.256096185585378</v>
          </cell>
          <cell r="W34">
            <v>0.77486045170713824</v>
          </cell>
          <cell r="X34">
            <v>0</v>
          </cell>
          <cell r="Y34">
            <v>35.521780933333332</v>
          </cell>
          <cell r="Z34">
            <v>0</v>
          </cell>
          <cell r="AA34">
            <v>1.038</v>
          </cell>
          <cell r="AB34">
            <v>36.871608608799995</v>
          </cell>
          <cell r="AC34">
            <v>4.333333333333333</v>
          </cell>
          <cell r="AD34">
            <v>41.204941942133331</v>
          </cell>
          <cell r="AE34">
            <v>44.30449728</v>
          </cell>
          <cell r="AF34">
            <v>57.418895565069988</v>
          </cell>
          <cell r="AG34">
            <v>0</v>
          </cell>
          <cell r="AH34">
            <v>2104.4723587895023</v>
          </cell>
          <cell r="AI34">
            <v>170.03960310544167</v>
          </cell>
          <cell r="AJ34">
            <v>2274.5119618949443</v>
          </cell>
          <cell r="AK34">
            <v>0</v>
          </cell>
          <cell r="AL34">
            <v>835.06667034082761</v>
          </cell>
          <cell r="AM34">
            <v>817.03813153976375</v>
          </cell>
          <cell r="AN34">
            <v>18.028538801063846</v>
          </cell>
          <cell r="AO34">
            <v>275.62514558104789</v>
          </cell>
          <cell r="AP34">
            <v>132.72276600071288</v>
          </cell>
          <cell r="AQ34">
            <v>0</v>
          </cell>
          <cell r="AR34">
            <v>0</v>
          </cell>
          <cell r="AS34">
            <v>217.44630377024842</v>
          </cell>
          <cell r="AT34">
            <v>0</v>
          </cell>
          <cell r="AU34">
            <v>1439.1495900369455</v>
          </cell>
          <cell r="AV34">
            <v>321.15961538461534</v>
          </cell>
          <cell r="AW34">
            <v>44.463749999999997</v>
          </cell>
          <cell r="AX34">
            <v>38.080999999999996</v>
          </cell>
          <cell r="AY34">
            <v>42.766999999999996</v>
          </cell>
          <cell r="AZ34">
            <v>0</v>
          </cell>
          <cell r="BA34">
            <v>49.622</v>
          </cell>
          <cell r="BB34">
            <v>47.046923076923086</v>
          </cell>
          <cell r="BC34">
            <v>37.106666666666662</v>
          </cell>
          <cell r="BD34">
            <v>167.4871457142857</v>
          </cell>
          <cell r="BE34">
            <v>747.73410084249076</v>
          </cell>
          <cell r="BF34">
            <v>2186.883690879436</v>
          </cell>
          <cell r="BG34">
            <v>87.628271015508062</v>
          </cell>
          <cell r="BH34">
            <v>3.2250000000000001E-2</v>
          </cell>
          <cell r="BI34">
            <v>2274.5119618949443</v>
          </cell>
          <cell r="BK34">
            <v>88717.569898682865</v>
          </cell>
          <cell r="BL34">
            <v>8322.179972896236</v>
          </cell>
          <cell r="BM34">
            <v>1064.6108387841946</v>
          </cell>
          <cell r="BN34">
            <v>9405.9430411521244</v>
          </cell>
          <cell r="BO34">
            <v>5803.2718664561471</v>
          </cell>
          <cell r="BP34">
            <v>0</v>
          </cell>
          <cell r="BQ34">
            <v>691.7640738242003</v>
          </cell>
          <cell r="BR34">
            <v>41.218193504596684</v>
          </cell>
          <cell r="BS34">
            <v>0</v>
          </cell>
          <cell r="BT34">
            <v>0</v>
          </cell>
          <cell r="BU34">
            <v>25328.9879866175</v>
          </cell>
          <cell r="BV34">
            <v>3614.967586601786</v>
          </cell>
          <cell r="BW34">
            <v>2511.3362249105026</v>
          </cell>
          <cell r="BX34">
            <v>2885.2941150412016</v>
          </cell>
          <cell r="BY34">
            <v>1029.6412290945652</v>
          </cell>
          <cell r="BZ34">
            <v>3.6624999999999998E-2</v>
          </cell>
          <cell r="CA34">
            <v>3401.797697286705</v>
          </cell>
          <cell r="CB34">
            <v>128672.35250785654</v>
          </cell>
          <cell r="CC34">
            <v>-2760.8369399273688</v>
          </cell>
          <cell r="CD34">
            <v>7533.5191332773211</v>
          </cell>
          <cell r="CE34">
            <v>133445.03470120652</v>
          </cell>
        </row>
        <row r="35">
          <cell r="A35">
            <v>42164</v>
          </cell>
          <cell r="B35">
            <v>-2</v>
          </cell>
          <cell r="C35" t="str">
            <v>Tue</v>
          </cell>
          <cell r="D35">
            <v>144842.45398846868</v>
          </cell>
          <cell r="E35">
            <v>2609.7119579456134</v>
          </cell>
          <cell r="F35">
            <v>147452.16594641429</v>
          </cell>
          <cell r="G35">
            <v>82.62</v>
          </cell>
          <cell r="H35">
            <v>147534.78594641428</v>
          </cell>
          <cell r="I35">
            <v>3290.5900351702476</v>
          </cell>
          <cell r="J35">
            <v>2292.8913719198877</v>
          </cell>
          <cell r="K35">
            <v>61.902000000000008</v>
          </cell>
          <cell r="L35">
            <v>2292.8913719198877</v>
          </cell>
          <cell r="M35">
            <v>2889.8738839181988</v>
          </cell>
          <cell r="N35">
            <v>610.98317500000007</v>
          </cell>
          <cell r="O35">
            <v>38</v>
          </cell>
          <cell r="P35">
            <v>196.17999999999998</v>
          </cell>
          <cell r="Q35">
            <v>158</v>
          </cell>
          <cell r="R35">
            <v>13.183333333333332</v>
          </cell>
          <cell r="S35">
            <v>14</v>
          </cell>
          <cell r="T35">
            <v>14.083333333333334</v>
          </cell>
          <cell r="U35">
            <v>195.91342660177713</v>
          </cell>
          <cell r="V35">
            <v>74.256096185585378</v>
          </cell>
          <cell r="W35">
            <v>0.77486045170713824</v>
          </cell>
          <cell r="X35">
            <v>0</v>
          </cell>
          <cell r="Y35">
            <v>35.521780933333332</v>
          </cell>
          <cell r="Z35">
            <v>0</v>
          </cell>
          <cell r="AA35">
            <v>1.038</v>
          </cell>
          <cell r="AB35">
            <v>36.871608608799995</v>
          </cell>
          <cell r="AC35">
            <v>4.333333333333333</v>
          </cell>
          <cell r="AD35">
            <v>41.204941942133331</v>
          </cell>
          <cell r="AE35">
            <v>44.30449728</v>
          </cell>
          <cell r="AF35">
            <v>57.418895565069988</v>
          </cell>
          <cell r="AG35">
            <v>0</v>
          </cell>
          <cell r="AH35">
            <v>2007.4786763034479</v>
          </cell>
          <cell r="AI35">
            <v>161.60536984578471</v>
          </cell>
          <cell r="AJ35">
            <v>2169.0840461492321</v>
          </cell>
          <cell r="AK35">
            <v>0</v>
          </cell>
          <cell r="AL35">
            <v>789.01283609764539</v>
          </cell>
          <cell r="AM35">
            <v>772.4956718068504</v>
          </cell>
          <cell r="AN35">
            <v>16.517164290795023</v>
          </cell>
          <cell r="AO35">
            <v>261.5297482992836</v>
          </cell>
          <cell r="AP35">
            <v>177.13031577647175</v>
          </cell>
          <cell r="AQ35">
            <v>0</v>
          </cell>
          <cell r="AR35">
            <v>0</v>
          </cell>
          <cell r="AS35">
            <v>215.9358897961045</v>
          </cell>
          <cell r="AT35">
            <v>0</v>
          </cell>
          <cell r="AU35">
            <v>1368.0701604068654</v>
          </cell>
          <cell r="AV35">
            <v>310.55762820512825</v>
          </cell>
          <cell r="AW35">
            <v>40.736249999999998</v>
          </cell>
          <cell r="AX35">
            <v>37.450166666666668</v>
          </cell>
          <cell r="AY35">
            <v>40.232999999999997</v>
          </cell>
          <cell r="AZ35">
            <v>0</v>
          </cell>
          <cell r="BA35">
            <v>47.326999999999998</v>
          </cell>
          <cell r="BB35">
            <v>47.046923076923086</v>
          </cell>
          <cell r="BC35">
            <v>34.228333333333339</v>
          </cell>
          <cell r="BD35">
            <v>160.15281428571427</v>
          </cell>
          <cell r="BE35">
            <v>717.7321155677655</v>
          </cell>
          <cell r="BF35">
            <v>2085.8022759746304</v>
          </cell>
          <cell r="BG35">
            <v>83.281770174601434</v>
          </cell>
          <cell r="BH35">
            <v>3.2250000000000001E-2</v>
          </cell>
          <cell r="BI35">
            <v>2169.0840461492321</v>
          </cell>
          <cell r="BK35">
            <v>84350.146227184145</v>
          </cell>
          <cell r="BL35">
            <v>7913.3891172439553</v>
          </cell>
          <cell r="BM35">
            <v>1012.2017547262097</v>
          </cell>
          <cell r="BN35">
            <v>8942.5733196013098</v>
          </cell>
          <cell r="BO35">
            <v>5517.3823541469083</v>
          </cell>
          <cell r="BP35">
            <v>0</v>
          </cell>
          <cell r="BQ35">
            <v>656.39528515414895</v>
          </cell>
          <cell r="BR35">
            <v>39.03448166884732</v>
          </cell>
          <cell r="BS35">
            <v>0</v>
          </cell>
          <cell r="BT35">
            <v>0</v>
          </cell>
          <cell r="BU35">
            <v>24080.976312541377</v>
          </cell>
          <cell r="BV35">
            <v>3439.0869700568514</v>
          </cell>
          <cell r="BW35">
            <v>2423.2856659565382</v>
          </cell>
          <cell r="BX35">
            <v>2637.0094725873896</v>
          </cell>
          <cell r="BY35">
            <v>993.38799442504546</v>
          </cell>
          <cell r="BZ35">
            <v>3.6624999999999998E-2</v>
          </cell>
          <cell r="CA35">
            <v>3232.5416723434087</v>
          </cell>
          <cell r="CB35">
            <v>122245.27335579222</v>
          </cell>
          <cell r="CC35">
            <v>-2514.9093492474321</v>
          </cell>
          <cell r="CD35">
            <v>7159.8446687659643</v>
          </cell>
          <cell r="CE35">
            <v>126890.20867531076</v>
          </cell>
        </row>
        <row r="36">
          <cell r="A36">
            <v>42165</v>
          </cell>
          <cell r="B36">
            <v>-2</v>
          </cell>
          <cell r="C36" t="str">
            <v>Wed</v>
          </cell>
          <cell r="D36">
            <v>165566.597256857</v>
          </cell>
          <cell r="E36">
            <v>2882.6230123712985</v>
          </cell>
          <cell r="F36">
            <v>168449.2202692283</v>
          </cell>
          <cell r="G36">
            <v>91.26</v>
          </cell>
          <cell r="H36">
            <v>168540.48026922831</v>
          </cell>
          <cell r="I36">
            <v>3108.2942312033861</v>
          </cell>
          <cell r="J36">
            <v>2090.851295865567</v>
          </cell>
          <cell r="K36">
            <v>48.906000000000006</v>
          </cell>
          <cell r="L36">
            <v>2090.851295865567</v>
          </cell>
          <cell r="M36">
            <v>3163.2972530476386</v>
          </cell>
          <cell r="N36">
            <v>577.03490000000011</v>
          </cell>
          <cell r="O36">
            <v>36</v>
          </cell>
          <cell r="P36">
            <v>196.17999999999998</v>
          </cell>
          <cell r="Q36">
            <v>158</v>
          </cell>
          <cell r="R36">
            <v>13.183333333333332</v>
          </cell>
          <cell r="S36">
            <v>14</v>
          </cell>
          <cell r="T36">
            <v>14.083333333333334</v>
          </cell>
          <cell r="U36">
            <v>195.91342660177713</v>
          </cell>
          <cell r="V36">
            <v>74.256096185585378</v>
          </cell>
          <cell r="W36">
            <v>0.77486045170713824</v>
          </cell>
          <cell r="X36">
            <v>0</v>
          </cell>
          <cell r="Y36">
            <v>35.521780933333332</v>
          </cell>
          <cell r="Z36">
            <v>0</v>
          </cell>
          <cell r="AA36">
            <v>1.038</v>
          </cell>
          <cell r="AB36">
            <v>36.871608608799995</v>
          </cell>
          <cell r="AC36">
            <v>4.333333333333333</v>
          </cell>
          <cell r="AD36">
            <v>41.204941942133331</v>
          </cell>
          <cell r="AE36">
            <v>44.30449728</v>
          </cell>
          <cell r="AF36">
            <v>57.418895565069988</v>
          </cell>
          <cell r="AG36">
            <v>0</v>
          </cell>
          <cell r="AH36">
            <v>2270.1767621955905</v>
          </cell>
          <cell r="AI36">
            <v>184.44868166249279</v>
          </cell>
          <cell r="AJ36">
            <v>2454.6254438580831</v>
          </cell>
          <cell r="AK36">
            <v>0</v>
          </cell>
          <cell r="AL36">
            <v>904.07390649537729</v>
          </cell>
          <cell r="AM36">
            <v>885.82945704998929</v>
          </cell>
          <cell r="AN36">
            <v>18.244449445387964</v>
          </cell>
          <cell r="AO36">
            <v>249.34431116293604</v>
          </cell>
          <cell r="AP36">
            <v>160.75012752498867</v>
          </cell>
          <cell r="AQ36">
            <v>0</v>
          </cell>
          <cell r="AR36">
            <v>0</v>
          </cell>
          <cell r="AS36">
            <v>238.9579105514693</v>
          </cell>
          <cell r="AT36">
            <v>0</v>
          </cell>
          <cell r="AU36">
            <v>1563.3851788001882</v>
          </cell>
          <cell r="AV36">
            <v>344.7110897435897</v>
          </cell>
          <cell r="AW36">
            <v>44.996250000000003</v>
          </cell>
          <cell r="AX36">
            <v>40.930166666666665</v>
          </cell>
          <cell r="AY36">
            <v>43.128999999999998</v>
          </cell>
          <cell r="AZ36">
            <v>0</v>
          </cell>
          <cell r="BA36">
            <v>54.266999999999996</v>
          </cell>
          <cell r="BB36">
            <v>47.046923076923086</v>
          </cell>
          <cell r="BC36">
            <v>38.655833333333334</v>
          </cell>
          <cell r="BD36">
            <v>182.45015142857139</v>
          </cell>
          <cell r="BE36">
            <v>796.18641424908424</v>
          </cell>
          <cell r="BF36">
            <v>2359.571593049272</v>
          </cell>
          <cell r="BG36">
            <v>95.053850808811006</v>
          </cell>
          <cell r="BH36">
            <v>3.2250000000000001E-2</v>
          </cell>
          <cell r="BI36">
            <v>2454.6254438580831</v>
          </cell>
          <cell r="BK36">
            <v>95494.910618360358</v>
          </cell>
          <cell r="BL36">
            <v>8956.5390642580478</v>
          </cell>
          <cell r="BM36">
            <v>1145.9389274203245</v>
          </cell>
          <cell r="BN36">
            <v>10125.171301012471</v>
          </cell>
          <cell r="BO36">
            <v>6247.0207928260561</v>
          </cell>
          <cell r="BP36">
            <v>0</v>
          </cell>
          <cell r="BQ36">
            <v>745.50385421070541</v>
          </cell>
          <cell r="BR36">
            <v>44.606863864435425</v>
          </cell>
          <cell r="BS36">
            <v>0</v>
          </cell>
          <cell r="BT36">
            <v>0</v>
          </cell>
          <cell r="BU36">
            <v>27264.780803592043</v>
          </cell>
          <cell r="BV36">
            <v>3947.764541581374</v>
          </cell>
          <cell r="BW36">
            <v>2637.1376562473297</v>
          </cell>
          <cell r="BX36">
            <v>2979.1018524642218</v>
          </cell>
          <cell r="BY36">
            <v>1078.3317522733807</v>
          </cell>
          <cell r="BZ36">
            <v>3.6624999999999998E-2</v>
          </cell>
          <cell r="CA36">
            <v>3667.3113487814139</v>
          </cell>
          <cell r="CB36">
            <v>138412.29422446145</v>
          </cell>
          <cell r="CC36">
            <v>-2927.8857425272627</v>
          </cell>
          <cell r="CD36">
            <v>8171.9061150154994</v>
          </cell>
          <cell r="CE36">
            <v>143656.3145969497</v>
          </cell>
        </row>
        <row r="37">
          <cell r="A37">
            <v>42166</v>
          </cell>
          <cell r="B37">
            <v>-2</v>
          </cell>
          <cell r="C37" t="str">
            <v>Thu</v>
          </cell>
          <cell r="D37">
            <v>169409.09618242003</v>
          </cell>
          <cell r="E37">
            <v>2865.5660714696937</v>
          </cell>
          <cell r="F37">
            <v>172274.66225388972</v>
          </cell>
          <cell r="G37">
            <v>90.72</v>
          </cell>
          <cell r="H37">
            <v>172365.38225388972</v>
          </cell>
          <cell r="I37">
            <v>3596.1539026261134</v>
          </cell>
          <cell r="J37">
            <v>2366.6860174763679</v>
          </cell>
          <cell r="K37">
            <v>53.01</v>
          </cell>
          <cell r="L37">
            <v>2366.6860174763679</v>
          </cell>
          <cell r="M37">
            <v>3232.2356467862101</v>
          </cell>
          <cell r="N37">
            <v>629.10687499999995</v>
          </cell>
          <cell r="O37">
            <v>34</v>
          </cell>
          <cell r="P37">
            <v>196.17999999999998</v>
          </cell>
          <cell r="Q37">
            <v>158</v>
          </cell>
          <cell r="R37">
            <v>13.183333333333332</v>
          </cell>
          <cell r="S37">
            <v>14</v>
          </cell>
          <cell r="T37">
            <v>14.083333333333334</v>
          </cell>
          <cell r="U37">
            <v>195.91342660177713</v>
          </cell>
          <cell r="V37">
            <v>74.256096185585378</v>
          </cell>
          <cell r="W37">
            <v>0.77486045170713824</v>
          </cell>
          <cell r="X37">
            <v>0</v>
          </cell>
          <cell r="Y37">
            <v>35.521780933333332</v>
          </cell>
          <cell r="Z37">
            <v>0</v>
          </cell>
          <cell r="AA37">
            <v>1.038</v>
          </cell>
          <cell r="AB37">
            <v>36.871608608799995</v>
          </cell>
          <cell r="AC37">
            <v>4.333333333333333</v>
          </cell>
          <cell r="AD37">
            <v>41.204941942133331</v>
          </cell>
          <cell r="AE37">
            <v>44.30449728</v>
          </cell>
          <cell r="AF37">
            <v>57.418895565069988</v>
          </cell>
          <cell r="AG37">
            <v>0</v>
          </cell>
          <cell r="AH37">
            <v>2315.2982165727685</v>
          </cell>
          <cell r="AI37">
            <v>188.37228639094303</v>
          </cell>
          <cell r="AJ37">
            <v>2503.670502963711</v>
          </cell>
          <cell r="AK37">
            <v>0</v>
          </cell>
          <cell r="AL37">
            <v>916.58072537317048</v>
          </cell>
          <cell r="AM37">
            <v>898.44423124994455</v>
          </cell>
          <cell r="AN37">
            <v>18.136494123225908</v>
          </cell>
          <cell r="AO37">
            <v>286.31443249738942</v>
          </cell>
          <cell r="AP37">
            <v>179.75895266682005</v>
          </cell>
          <cell r="AQ37">
            <v>0</v>
          </cell>
          <cell r="AR37">
            <v>0</v>
          </cell>
          <cell r="AS37">
            <v>240.79439646940693</v>
          </cell>
          <cell r="AT37">
            <v>0</v>
          </cell>
          <cell r="AU37">
            <v>1596.2802739642734</v>
          </cell>
          <cell r="AV37">
            <v>350.93570512820509</v>
          </cell>
          <cell r="AW37">
            <v>44.73</v>
          </cell>
          <cell r="AX37">
            <v>43.118166666666667</v>
          </cell>
          <cell r="AY37">
            <v>42.948</v>
          </cell>
          <cell r="AZ37">
            <v>0</v>
          </cell>
          <cell r="BA37">
            <v>55.522999999999996</v>
          </cell>
          <cell r="BB37">
            <v>47.046923076923086</v>
          </cell>
          <cell r="BC37">
            <v>38.417500000000004</v>
          </cell>
          <cell r="BD37">
            <v>187.59509142857141</v>
          </cell>
          <cell r="BE37">
            <v>810.31438630036632</v>
          </cell>
          <cell r="BF37">
            <v>2406.5946602646395</v>
          </cell>
          <cell r="BG37">
            <v>97.075842699071814</v>
          </cell>
          <cell r="BH37">
            <v>3.2250000000000001E-2</v>
          </cell>
          <cell r="BI37">
            <v>2503.670502963711</v>
          </cell>
          <cell r="BK37">
            <v>97026.623822596157</v>
          </cell>
          <cell r="BL37">
            <v>9099.9074201745207</v>
          </cell>
          <cell r="BM37">
            <v>1164.319485871154</v>
          </cell>
          <cell r="BN37">
            <v>10287.819507007183</v>
          </cell>
          <cell r="BO37">
            <v>6347.3713641455961</v>
          </cell>
          <cell r="BP37">
            <v>0</v>
          </cell>
          <cell r="BQ37">
            <v>756.99785339417565</v>
          </cell>
          <cell r="BR37">
            <v>45.372720466553332</v>
          </cell>
          <cell r="BS37">
            <v>0</v>
          </cell>
          <cell r="BT37">
            <v>0</v>
          </cell>
          <cell r="BU37">
            <v>27701.788351059186</v>
          </cell>
          <cell r="BV37">
            <v>4027.3852422953078</v>
          </cell>
          <cell r="BW37">
            <v>2783.624920292591</v>
          </cell>
          <cell r="BX37">
            <v>2930.9218290042513</v>
          </cell>
          <cell r="BY37">
            <v>1136.4171276652933</v>
          </cell>
          <cell r="BZ37">
            <v>3.6624999999999998E-2</v>
          </cell>
          <cell r="CA37">
            <v>3728.9474298726514</v>
          </cell>
          <cell r="CB37">
            <v>140597.40147554604</v>
          </cell>
          <cell r="CC37">
            <v>-2841.4756723913183</v>
          </cell>
          <cell r="CD37">
            <v>8345.7394500349183</v>
          </cell>
          <cell r="CE37">
            <v>146101.66525318963</v>
          </cell>
        </row>
        <row r="38">
          <cell r="A38">
            <v>42167</v>
          </cell>
          <cell r="B38">
            <v>-2</v>
          </cell>
          <cell r="C38" t="str">
            <v>Fri</v>
          </cell>
          <cell r="D38">
            <v>217133.98343322671</v>
          </cell>
          <cell r="E38">
            <v>4008.3811118772496</v>
          </cell>
          <cell r="F38">
            <v>221142.36454510395</v>
          </cell>
          <cell r="G38">
            <v>126.9</v>
          </cell>
          <cell r="H38">
            <v>221269.26454510397</v>
          </cell>
          <cell r="I38">
            <v>3634.4826458533644</v>
          </cell>
          <cell r="J38">
            <v>2451.1496183184377</v>
          </cell>
          <cell r="K38">
            <v>60.533999999999999</v>
          </cell>
          <cell r="L38">
            <v>2451.1496183184377</v>
          </cell>
          <cell r="M38">
            <v>3925.6057952258684</v>
          </cell>
          <cell r="N38">
            <v>672.002475</v>
          </cell>
          <cell r="O38">
            <v>32</v>
          </cell>
          <cell r="P38">
            <v>196.17999999999998</v>
          </cell>
          <cell r="Q38">
            <v>158</v>
          </cell>
          <cell r="R38">
            <v>13.183333333333332</v>
          </cell>
          <cell r="S38">
            <v>14</v>
          </cell>
          <cell r="T38">
            <v>14.083333333333334</v>
          </cell>
          <cell r="U38">
            <v>195.91342660177713</v>
          </cell>
          <cell r="V38">
            <v>74.256096185585378</v>
          </cell>
          <cell r="W38">
            <v>0.77486045170713824</v>
          </cell>
          <cell r="X38">
            <v>0</v>
          </cell>
          <cell r="Y38">
            <v>35.521780933333332</v>
          </cell>
          <cell r="Z38">
            <v>0</v>
          </cell>
          <cell r="AA38">
            <v>1.038</v>
          </cell>
          <cell r="AB38">
            <v>36.871608608799995</v>
          </cell>
          <cell r="AC38">
            <v>4.333333333333333</v>
          </cell>
          <cell r="AD38">
            <v>41.204941942133331</v>
          </cell>
          <cell r="AE38">
            <v>44.30449728</v>
          </cell>
          <cell r="AF38">
            <v>57.418895565069988</v>
          </cell>
          <cell r="AG38">
            <v>0</v>
          </cell>
          <cell r="AH38">
            <v>2939.1950837109016</v>
          </cell>
          <cell r="AI38">
            <v>242.62418788121545</v>
          </cell>
          <cell r="AJ38">
            <v>3181.8192715921168</v>
          </cell>
          <cell r="AK38">
            <v>0</v>
          </cell>
          <cell r="AL38">
            <v>1188.5182576521754</v>
          </cell>
          <cell r="AM38">
            <v>1163.1487569440915</v>
          </cell>
          <cell r="AN38">
            <v>25.369500708083859</v>
          </cell>
          <cell r="AO38">
            <v>285.66772029877126</v>
          </cell>
          <cell r="AP38">
            <v>189.03565012115865</v>
          </cell>
          <cell r="AQ38">
            <v>0</v>
          </cell>
          <cell r="AR38">
            <v>0</v>
          </cell>
          <cell r="AS38">
            <v>296.24617561427704</v>
          </cell>
          <cell r="AT38">
            <v>0</v>
          </cell>
          <cell r="AU38">
            <v>2053.5823654586761</v>
          </cell>
          <cell r="AV38">
            <v>423.41051282051285</v>
          </cell>
          <cell r="AW38">
            <v>62.568750000000001</v>
          </cell>
          <cell r="AX38">
            <v>52.284666666666652</v>
          </cell>
          <cell r="AY38">
            <v>55.074999999999996</v>
          </cell>
          <cell r="AZ38">
            <v>0</v>
          </cell>
          <cell r="BA38">
            <v>70.896000000000001</v>
          </cell>
          <cell r="BB38">
            <v>47.046923076923086</v>
          </cell>
          <cell r="BC38">
            <v>52.323333333333338</v>
          </cell>
          <cell r="BD38">
            <v>239.59768285714281</v>
          </cell>
          <cell r="BE38">
            <v>1003.2028687545787</v>
          </cell>
          <cell r="BF38">
            <v>3056.7852342132551</v>
          </cell>
          <cell r="BG38">
            <v>125.03403737886225</v>
          </cell>
          <cell r="BH38">
            <v>3.2250000000000001E-2</v>
          </cell>
          <cell r="BI38">
            <v>3181.8192715921168</v>
          </cell>
          <cell r="BK38">
            <v>123730.47227733661</v>
          </cell>
          <cell r="BL38">
            <v>11599.387635538227</v>
          </cell>
          <cell r="BM38">
            <v>1484.7656673280394</v>
          </cell>
          <cell r="BN38">
            <v>13121.394031714359</v>
          </cell>
          <cell r="BO38">
            <v>8095.6281044634488</v>
          </cell>
          <cell r="BP38">
            <v>0</v>
          </cell>
          <cell r="BQ38">
            <v>970.74424853542348</v>
          </cell>
          <cell r="BR38">
            <v>58.724644693923558</v>
          </cell>
          <cell r="BS38">
            <v>0</v>
          </cell>
          <cell r="BT38">
            <v>0</v>
          </cell>
          <cell r="BU38">
            <v>35330.644332273427</v>
          </cell>
          <cell r="BV38">
            <v>5159.2299513887492</v>
          </cell>
          <cell r="BW38">
            <v>3611.425132062574</v>
          </cell>
          <cell r="BX38">
            <v>4053.328065862609</v>
          </cell>
          <cell r="BY38">
            <v>1468.0062114081377</v>
          </cell>
          <cell r="BZ38">
            <v>3.6624999999999998E-2</v>
          </cell>
          <cell r="CA38">
            <v>4770.1085008492191</v>
          </cell>
          <cell r="CB38">
            <v>179676.99132597534</v>
          </cell>
          <cell r="CC38">
            <v>-3869.5967921031233</v>
          </cell>
          <cell r="CD38">
            <v>10749.342672045521</v>
          </cell>
          <cell r="CE38">
            <v>186556.73720591774</v>
          </cell>
        </row>
        <row r="39">
          <cell r="A39">
            <v>42168</v>
          </cell>
          <cell r="B39">
            <v>-2</v>
          </cell>
          <cell r="C39" t="str">
            <v>Sat</v>
          </cell>
          <cell r="D39">
            <v>114648.3376101515</v>
          </cell>
          <cell r="E39">
            <v>1705.6940901605319</v>
          </cell>
          <cell r="F39">
            <v>116354.03170031201</v>
          </cell>
          <cell r="G39">
            <v>54</v>
          </cell>
          <cell r="H39">
            <v>116408.03170031201</v>
          </cell>
          <cell r="I39">
            <v>1142.8405404372438</v>
          </cell>
          <cell r="J39">
            <v>1885.4211372062518</v>
          </cell>
          <cell r="K39">
            <v>45.144000000000005</v>
          </cell>
          <cell r="L39">
            <v>1885.4211372062518</v>
          </cell>
          <cell r="M39">
            <v>2387.5454113181113</v>
          </cell>
          <cell r="N39">
            <v>547.94060000000002</v>
          </cell>
          <cell r="O39">
            <v>30</v>
          </cell>
          <cell r="P39">
            <v>196.17999999999998</v>
          </cell>
          <cell r="Q39">
            <v>158</v>
          </cell>
          <cell r="R39">
            <v>13.183333333333332</v>
          </cell>
          <cell r="S39">
            <v>14</v>
          </cell>
          <cell r="T39">
            <v>14.083333333333334</v>
          </cell>
          <cell r="U39">
            <v>195.91342660177713</v>
          </cell>
          <cell r="V39">
            <v>74.256096185585378</v>
          </cell>
          <cell r="W39">
            <v>0.77486045170713824</v>
          </cell>
          <cell r="X39">
            <v>0</v>
          </cell>
          <cell r="Y39">
            <v>35.521780933333332</v>
          </cell>
          <cell r="Z39">
            <v>0</v>
          </cell>
          <cell r="AA39">
            <v>1.038</v>
          </cell>
          <cell r="AB39">
            <v>36.871608608799995</v>
          </cell>
          <cell r="AC39">
            <v>4.333333333333333</v>
          </cell>
          <cell r="AD39">
            <v>41.204941942133331</v>
          </cell>
          <cell r="AE39">
            <v>44.30449728</v>
          </cell>
          <cell r="AF39">
            <v>57.418895565069988</v>
          </cell>
          <cell r="AG39">
            <v>0</v>
          </cell>
          <cell r="AH39">
            <v>1482.1966066905745</v>
          </cell>
          <cell r="AI39">
            <v>126.72699589951482</v>
          </cell>
          <cell r="AJ39">
            <v>1608.9236025900893</v>
          </cell>
          <cell r="AK39">
            <v>0</v>
          </cell>
          <cell r="AL39">
            <v>616.56788413396839</v>
          </cell>
          <cell r="AM39">
            <v>605.77235191776242</v>
          </cell>
          <cell r="AN39">
            <v>10.795532216205899</v>
          </cell>
          <cell r="AO39">
            <v>79.425679806647992</v>
          </cell>
          <cell r="AP39">
            <v>147.02746251136219</v>
          </cell>
          <cell r="AQ39">
            <v>0</v>
          </cell>
          <cell r="AR39">
            <v>0</v>
          </cell>
          <cell r="AS39">
            <v>178.28431449622235</v>
          </cell>
          <cell r="AT39">
            <v>0</v>
          </cell>
          <cell r="AU39">
            <v>1076.7079577808954</v>
          </cell>
          <cell r="AV39">
            <v>197.81717948717949</v>
          </cell>
          <cell r="AW39">
            <v>26.625</v>
          </cell>
          <cell r="AX39">
            <v>25.580333333333336</v>
          </cell>
          <cell r="AY39">
            <v>20.190000000000001</v>
          </cell>
          <cell r="AZ39">
            <v>0</v>
          </cell>
          <cell r="BA39">
            <v>37.844000000000001</v>
          </cell>
          <cell r="BB39">
            <v>7.8411538461538477</v>
          </cell>
          <cell r="BC39">
            <v>24.273333333333337</v>
          </cell>
          <cell r="BD39">
            <v>126.73710857142856</v>
          </cell>
          <cell r="BE39">
            <v>466.90810857142856</v>
          </cell>
          <cell r="BF39">
            <v>1543.616066352324</v>
          </cell>
          <cell r="BG39">
            <v>65.307536237765305</v>
          </cell>
          <cell r="BH39">
            <v>3.2250000000000001E-2</v>
          </cell>
          <cell r="BI39">
            <v>1608.9236025900893</v>
          </cell>
          <cell r="BK39">
            <v>61958.813531551968</v>
          </cell>
          <cell r="BL39">
            <v>5802.3808516165172</v>
          </cell>
          <cell r="BM39">
            <v>743.50576237862356</v>
          </cell>
          <cell r="BN39">
            <v>6573.5136546738149</v>
          </cell>
          <cell r="BO39">
            <v>4055.7216526862139</v>
          </cell>
          <cell r="BP39">
            <v>0</v>
          </cell>
          <cell r="BQ39">
            <v>490.73662539772317</v>
          </cell>
          <cell r="BR39">
            <v>30.455974858318527</v>
          </cell>
          <cell r="BS39">
            <v>0</v>
          </cell>
          <cell r="BT39">
            <v>0</v>
          </cell>
          <cell r="BU39">
            <v>17696.314521611213</v>
          </cell>
          <cell r="BV39">
            <v>2742.0934356175521</v>
          </cell>
          <cell r="BW39">
            <v>1742.3723049608911</v>
          </cell>
          <cell r="BX39">
            <v>1826.6956156058645</v>
          </cell>
          <cell r="BY39">
            <v>715.77645656961249</v>
          </cell>
          <cell r="BZ39">
            <v>3.6624999999999998E-2</v>
          </cell>
          <cell r="CA39">
            <v>2411.5403111714113</v>
          </cell>
          <cell r="CB39">
            <v>89931.895729846787</v>
          </cell>
          <cell r="CC39">
            <v>-1876.999262015458</v>
          </cell>
          <cell r="CD39">
            <v>5614.5758451326265</v>
          </cell>
          <cell r="CE39">
            <v>93669.472312963961</v>
          </cell>
        </row>
        <row r="40">
          <cell r="A40">
            <v>42169</v>
          </cell>
          <cell r="B40">
            <v>-2</v>
          </cell>
          <cell r="C40" t="str">
            <v>Sun</v>
          </cell>
          <cell r="D40">
            <v>37027.254216555499</v>
          </cell>
          <cell r="E40">
            <v>136.45552721284255</v>
          </cell>
          <cell r="F40">
            <v>37163.709743768341</v>
          </cell>
          <cell r="G40">
            <v>4.32</v>
          </cell>
          <cell r="H40">
            <v>37168.02974376834</v>
          </cell>
          <cell r="I40">
            <v>592.96716030503353</v>
          </cell>
          <cell r="J40">
            <v>1418.7862542321682</v>
          </cell>
          <cell r="K40">
            <v>25.992000000000001</v>
          </cell>
          <cell r="L40">
            <v>1418.7862542321682</v>
          </cell>
          <cell r="M40">
            <v>672.44730600400476</v>
          </cell>
          <cell r="N40">
            <v>366.11005</v>
          </cell>
          <cell r="O40">
            <v>28</v>
          </cell>
          <cell r="P40">
            <v>196.17999999999998</v>
          </cell>
          <cell r="Q40">
            <v>158</v>
          </cell>
          <cell r="R40">
            <v>13.183333333333332</v>
          </cell>
          <cell r="S40">
            <v>14</v>
          </cell>
          <cell r="T40">
            <v>14.083333333333334</v>
          </cell>
          <cell r="U40">
            <v>195.91342660177713</v>
          </cell>
          <cell r="V40">
            <v>74.256096185585378</v>
          </cell>
          <cell r="W40">
            <v>0.77486045170713824</v>
          </cell>
          <cell r="X40">
            <v>0</v>
          </cell>
          <cell r="Y40">
            <v>35.521780933333332</v>
          </cell>
          <cell r="Z40">
            <v>0</v>
          </cell>
          <cell r="AA40">
            <v>1.038</v>
          </cell>
          <cell r="AB40">
            <v>36.871608608799995</v>
          </cell>
          <cell r="AC40">
            <v>4.333333333333333</v>
          </cell>
          <cell r="AD40">
            <v>41.204941942133331</v>
          </cell>
          <cell r="AE40">
            <v>44.30449728</v>
          </cell>
          <cell r="AF40">
            <v>57.418895565069988</v>
          </cell>
          <cell r="AG40">
            <v>0</v>
          </cell>
          <cell r="AH40">
            <v>495.50662816698349</v>
          </cell>
          <cell r="AI40">
            <v>39.488090297686398</v>
          </cell>
          <cell r="AJ40">
            <v>534.99471846466986</v>
          </cell>
          <cell r="AK40">
            <v>0</v>
          </cell>
          <cell r="AL40">
            <v>184.1073415570323</v>
          </cell>
          <cell r="AM40">
            <v>183.24369897973583</v>
          </cell>
          <cell r="AN40">
            <v>0.86364257729647187</v>
          </cell>
          <cell r="AO40">
            <v>38.950037501396011</v>
          </cell>
          <cell r="AP40">
            <v>105.46819224482829</v>
          </cell>
          <cell r="AQ40">
            <v>0</v>
          </cell>
          <cell r="AR40">
            <v>0</v>
          </cell>
          <cell r="AS40">
            <v>45.107298691492815</v>
          </cell>
          <cell r="AT40">
            <v>0</v>
          </cell>
          <cell r="AU40">
            <v>338.90933645898485</v>
          </cell>
          <cell r="AV40">
            <v>86.393269230769235</v>
          </cell>
          <cell r="AW40">
            <v>2.13</v>
          </cell>
          <cell r="AX40">
            <v>10.752166666666668</v>
          </cell>
          <cell r="AY40">
            <v>4.9313333333333329</v>
          </cell>
          <cell r="AZ40">
            <v>0</v>
          </cell>
          <cell r="BA40">
            <v>12.581</v>
          </cell>
          <cell r="BB40">
            <v>13.068589743589747</v>
          </cell>
          <cell r="BC40">
            <v>4.1708333333333343</v>
          </cell>
          <cell r="BD40">
            <v>41.708382857142858</v>
          </cell>
          <cell r="BE40">
            <v>175.73557516483518</v>
          </cell>
          <cell r="BF40">
            <v>514.64491162382001</v>
          </cell>
          <cell r="BG40">
            <v>20.349806840849901</v>
          </cell>
          <cell r="BH40">
            <v>3.2250000000000001E-2</v>
          </cell>
          <cell r="BI40">
            <v>534.99471846466986</v>
          </cell>
          <cell r="BK40">
            <v>20106.660589656971</v>
          </cell>
          <cell r="BL40">
            <v>1887.0432729639811</v>
          </cell>
          <cell r="BM40">
            <v>241.27992707588362</v>
          </cell>
          <cell r="BN40">
            <v>2131.5118421585203</v>
          </cell>
          <cell r="BO40">
            <v>1315.0986192981986</v>
          </cell>
          <cell r="BP40">
            <v>0</v>
          </cell>
          <cell r="BQ40">
            <v>154.60648442102496</v>
          </cell>
          <cell r="BR40">
            <v>9.1809437823993854</v>
          </cell>
          <cell r="BS40">
            <v>0</v>
          </cell>
          <cell r="BT40">
            <v>0</v>
          </cell>
          <cell r="BU40">
            <v>5738.7210897000077</v>
          </cell>
          <cell r="BV40">
            <v>893.81405422279465</v>
          </cell>
          <cell r="BW40">
            <v>472.05710026593511</v>
          </cell>
          <cell r="BX40">
            <v>239.95854635527834</v>
          </cell>
          <cell r="BY40">
            <v>204.20216324696574</v>
          </cell>
          <cell r="BZ40">
            <v>3.6624999999999998E-2</v>
          </cell>
          <cell r="CA40">
            <v>771.1298909107868</v>
          </cell>
          <cell r="CB40">
            <v>28782.149450443649</v>
          </cell>
          <cell r="CC40">
            <v>-362.31431378380097</v>
          </cell>
          <cell r="CD40">
            <v>1749.4999891862419</v>
          </cell>
          <cell r="CE40">
            <v>30169.33512584609</v>
          </cell>
        </row>
        <row r="41">
          <cell r="A41">
            <v>42170</v>
          </cell>
          <cell r="B41">
            <v>-1</v>
          </cell>
          <cell r="C41" t="str">
            <v>Mon</v>
          </cell>
          <cell r="D41">
            <v>147560.15313403067</v>
          </cell>
          <cell r="E41">
            <v>2908.7775171948483</v>
          </cell>
          <cell r="F41">
            <v>150468.9306512255</v>
          </cell>
          <cell r="G41">
            <v>85.17</v>
          </cell>
          <cell r="H41">
            <v>150554.10065122551</v>
          </cell>
          <cell r="I41">
            <v>3363.1066569261629</v>
          </cell>
          <cell r="J41">
            <v>1713.7942449125467</v>
          </cell>
          <cell r="K41">
            <v>46.512</v>
          </cell>
          <cell r="L41">
            <v>1713.7942449125467</v>
          </cell>
          <cell r="M41">
            <v>2944.8539744404311</v>
          </cell>
          <cell r="N41">
            <v>377.09759000000003</v>
          </cell>
          <cell r="O41">
            <v>26</v>
          </cell>
          <cell r="P41">
            <v>196.17999999999998</v>
          </cell>
          <cell r="Q41">
            <v>158</v>
          </cell>
          <cell r="R41">
            <v>13.183333333333332</v>
          </cell>
          <cell r="S41">
            <v>14</v>
          </cell>
          <cell r="T41">
            <v>14.083333333333334</v>
          </cell>
          <cell r="U41">
            <v>195.89781933998643</v>
          </cell>
          <cell r="V41">
            <v>72.218693351973343</v>
          </cell>
          <cell r="W41">
            <v>0.66886903050275226</v>
          </cell>
          <cell r="X41">
            <v>0</v>
          </cell>
          <cell r="Y41">
            <v>32.959787466666661</v>
          </cell>
          <cell r="Z41">
            <v>0</v>
          </cell>
          <cell r="AA41">
            <v>1.038</v>
          </cell>
          <cell r="AB41">
            <v>34.2122593904</v>
          </cell>
          <cell r="AC41">
            <v>0</v>
          </cell>
          <cell r="AD41">
            <v>34.2122593904</v>
          </cell>
          <cell r="AE41">
            <v>44.30449728</v>
          </cell>
          <cell r="AF41">
            <v>48.293806276351972</v>
          </cell>
          <cell r="AG41">
            <v>0</v>
          </cell>
          <cell r="AH41">
            <v>2111.8652647197273</v>
          </cell>
          <cell r="AI41">
            <v>170.68246449067863</v>
          </cell>
          <cell r="AJ41">
            <v>2282.547729210406</v>
          </cell>
          <cell r="AK41">
            <v>0</v>
          </cell>
          <cell r="AL41">
            <v>811.08200640976702</v>
          </cell>
          <cell r="AM41">
            <v>792.67202212372376</v>
          </cell>
          <cell r="AN41">
            <v>18.409984286043343</v>
          </cell>
          <cell r="AO41">
            <v>273.45218853186759</v>
          </cell>
          <cell r="AP41">
            <v>132.6689225846828</v>
          </cell>
          <cell r="AQ41">
            <v>0</v>
          </cell>
          <cell r="AR41">
            <v>0</v>
          </cell>
          <cell r="AS41">
            <v>223.83173010158487</v>
          </cell>
          <cell r="AT41">
            <v>0</v>
          </cell>
          <cell r="AU41">
            <v>1418.939540646209</v>
          </cell>
          <cell r="AV41">
            <v>321.15961538461534</v>
          </cell>
          <cell r="AW41">
            <v>44.463749999999997</v>
          </cell>
          <cell r="AX41">
            <v>38.080999999999996</v>
          </cell>
          <cell r="AY41">
            <v>42.766999999999996</v>
          </cell>
          <cell r="AZ41">
            <v>0</v>
          </cell>
          <cell r="BA41">
            <v>49.622</v>
          </cell>
          <cell r="BB41">
            <v>47.046923076923086</v>
          </cell>
          <cell r="BC41">
            <v>37.106666666666662</v>
          </cell>
          <cell r="BD41">
            <v>195.40166999999997</v>
          </cell>
          <cell r="BE41">
            <v>775.64862512820514</v>
          </cell>
          <cell r="BF41">
            <v>2194.5881657744139</v>
          </cell>
          <cell r="BG41">
            <v>87.959563435992109</v>
          </cell>
          <cell r="BH41">
            <v>3.2250000000000001E-2</v>
          </cell>
          <cell r="BI41">
            <v>2282.547729210406</v>
          </cell>
          <cell r="BK41">
            <v>71805.464707420208</v>
          </cell>
          <cell r="BL41">
            <v>6739.2069269940521</v>
          </cell>
          <cell r="BM41">
            <v>861.66557648904256</v>
          </cell>
          <cell r="BN41">
            <v>7611.3400683851078</v>
          </cell>
          <cell r="BO41">
            <v>4696.0390352820259</v>
          </cell>
          <cell r="BP41">
            <v>0</v>
          </cell>
          <cell r="BQ41">
            <v>556.66397291965256</v>
          </cell>
          <cell r="BR41">
            <v>32.762140908965357</v>
          </cell>
          <cell r="BS41">
            <v>0</v>
          </cell>
          <cell r="BT41">
            <v>0</v>
          </cell>
          <cell r="BU41">
            <v>20497.677720978845</v>
          </cell>
          <cell r="BV41">
            <v>2900.2344151982834</v>
          </cell>
          <cell r="BW41">
            <v>1921.75321003064</v>
          </cell>
          <cell r="BX41">
            <v>2837.2779491579167</v>
          </cell>
          <cell r="BY41">
            <v>785.67929995184204</v>
          </cell>
          <cell r="BZ41">
            <v>3.6624999999999998E-2</v>
          </cell>
          <cell r="CA41">
            <v>2741.7337432635782</v>
          </cell>
          <cell r="CB41">
            <v>104560.53281855118</v>
          </cell>
          <cell r="CC41">
            <v>-2635.1165789106085</v>
          </cell>
          <cell r="CD41">
            <v>7562.0007837709691</v>
          </cell>
          <cell r="CE41">
            <v>109487.41702341152</v>
          </cell>
        </row>
        <row r="42">
          <cell r="A42">
            <v>42171</v>
          </cell>
          <cell r="B42">
            <v>-1</v>
          </cell>
          <cell r="C42" t="str">
            <v>Tue</v>
          </cell>
          <cell r="D42">
            <v>140667.96027362189</v>
          </cell>
          <cell r="E42">
            <v>2664.9279049749211</v>
          </cell>
          <cell r="F42">
            <v>143332.88817859683</v>
          </cell>
          <cell r="G42">
            <v>78.03</v>
          </cell>
          <cell r="H42">
            <v>143410.91817859682</v>
          </cell>
          <cell r="I42">
            <v>3236.1262651702473</v>
          </cell>
          <cell r="J42">
            <v>2288.7115226978303</v>
          </cell>
          <cell r="K42">
            <v>61.902000000000008</v>
          </cell>
          <cell r="L42">
            <v>2288.7115226978303</v>
          </cell>
          <cell r="M42">
            <v>2957.7142568656986</v>
          </cell>
          <cell r="N42">
            <v>502.53819000000004</v>
          </cell>
          <cell r="O42">
            <v>24</v>
          </cell>
          <cell r="P42">
            <v>196.17999999999998</v>
          </cell>
          <cell r="Q42">
            <v>158</v>
          </cell>
          <cell r="R42">
            <v>13.183333333333332</v>
          </cell>
          <cell r="S42">
            <v>14</v>
          </cell>
          <cell r="T42">
            <v>14.083333333333334</v>
          </cell>
          <cell r="U42">
            <v>195.89781933998643</v>
          </cell>
          <cell r="V42">
            <v>72.218693351973343</v>
          </cell>
          <cell r="W42">
            <v>0.66886903050275226</v>
          </cell>
          <cell r="X42">
            <v>0</v>
          </cell>
          <cell r="Y42">
            <v>32.959787466666661</v>
          </cell>
          <cell r="Z42">
            <v>0</v>
          </cell>
          <cell r="AA42">
            <v>1.038</v>
          </cell>
          <cell r="AB42">
            <v>34.2122593904</v>
          </cell>
          <cell r="AC42">
            <v>0</v>
          </cell>
          <cell r="AD42">
            <v>34.2122593904</v>
          </cell>
          <cell r="AE42">
            <v>44.30449728</v>
          </cell>
          <cell r="AF42">
            <v>48.293806276351972</v>
          </cell>
          <cell r="AG42">
            <v>0</v>
          </cell>
          <cell r="AH42">
            <v>2013.9489154976559</v>
          </cell>
          <cell r="AI42">
            <v>162.16799934093325</v>
          </cell>
          <cell r="AJ42">
            <v>2176.1169148385893</v>
          </cell>
          <cell r="AK42">
            <v>0</v>
          </cell>
          <cell r="AL42">
            <v>766.69968437783973</v>
          </cell>
          <cell r="AM42">
            <v>749.8330520678719</v>
          </cell>
          <cell r="AN42">
            <v>16.866632309967855</v>
          </cell>
          <cell r="AO42">
            <v>257.95835354518522</v>
          </cell>
          <cell r="AP42">
            <v>177.05049738401271</v>
          </cell>
          <cell r="AQ42">
            <v>0</v>
          </cell>
          <cell r="AR42">
            <v>0</v>
          </cell>
          <cell r="AS42">
            <v>221.4759138194259</v>
          </cell>
          <cell r="AT42">
            <v>0</v>
          </cell>
          <cell r="AU42">
            <v>1348.1209476929218</v>
          </cell>
          <cell r="AV42">
            <v>310.55762820512825</v>
          </cell>
          <cell r="AW42">
            <v>40.736249999999998</v>
          </cell>
          <cell r="AX42">
            <v>37.450166666666668</v>
          </cell>
          <cell r="AY42">
            <v>40.232999999999997</v>
          </cell>
          <cell r="AZ42">
            <v>0</v>
          </cell>
          <cell r="BA42">
            <v>47.326999999999998</v>
          </cell>
          <cell r="BB42">
            <v>47.046923076923086</v>
          </cell>
          <cell r="BC42">
            <v>34.228333333333339</v>
          </cell>
          <cell r="BD42">
            <v>186.84494999999998</v>
          </cell>
          <cell r="BE42">
            <v>744.42425128205127</v>
          </cell>
          <cell r="BF42">
            <v>2092.5451989749731</v>
          </cell>
          <cell r="BG42">
            <v>83.571715863616149</v>
          </cell>
          <cell r="BH42">
            <v>3.2250000000000001E-2</v>
          </cell>
          <cell r="BI42">
            <v>2176.1169148385893</v>
          </cell>
          <cell r="BK42">
            <v>68592.838825104875</v>
          </cell>
          <cell r="BL42">
            <v>6438.5051444093369</v>
          </cell>
          <cell r="BM42">
            <v>823.11406590125853</v>
          </cell>
          <cell r="BN42">
            <v>7270.5010212907682</v>
          </cell>
          <cell r="BO42">
            <v>4485.7484089898617</v>
          </cell>
          <cell r="BP42">
            <v>0</v>
          </cell>
          <cell r="BQ42">
            <v>530.57923849400049</v>
          </cell>
          <cell r="BR42">
            <v>31.155827967807689</v>
          </cell>
          <cell r="BS42">
            <v>0</v>
          </cell>
          <cell r="BT42">
            <v>0</v>
          </cell>
          <cell r="BU42">
            <v>19579.603707053033</v>
          </cell>
          <cell r="BV42">
            <v>2771.1223753326694</v>
          </cell>
          <cell r="BW42">
            <v>1870.1014417781164</v>
          </cell>
          <cell r="BX42">
            <v>2593.8271489071199</v>
          </cell>
          <cell r="BY42">
            <v>764.03818141777197</v>
          </cell>
          <cell r="BZ42">
            <v>3.6624999999999998E-2</v>
          </cell>
          <cell r="CA42">
            <v>2617.4006522711029</v>
          </cell>
          <cell r="CB42">
            <v>99777.709871840081</v>
          </cell>
          <cell r="CC42">
            <v>-2400.9837361934333</v>
          </cell>
          <cell r="CD42">
            <v>7184.7716857034202</v>
          </cell>
          <cell r="CE42">
            <v>104561.49782135006</v>
          </cell>
        </row>
        <row r="43">
          <cell r="A43">
            <v>42172</v>
          </cell>
          <cell r="B43">
            <v>-1</v>
          </cell>
          <cell r="C43" t="str">
            <v>Wed</v>
          </cell>
          <cell r="D43">
            <v>160835.5815942527</v>
          </cell>
          <cell r="E43">
            <v>2943.6131760834096</v>
          </cell>
          <cell r="F43">
            <v>163779.19477033609</v>
          </cell>
          <cell r="G43">
            <v>86.19</v>
          </cell>
          <cell r="H43">
            <v>163865.3847703361</v>
          </cell>
          <cell r="I43">
            <v>3068.5947362033858</v>
          </cell>
          <cell r="J43">
            <v>2082.6114439203502</v>
          </cell>
          <cell r="K43">
            <v>48.906000000000006</v>
          </cell>
          <cell r="L43">
            <v>2082.6114439203502</v>
          </cell>
          <cell r="M43">
            <v>3258.3834756910596</v>
          </cell>
          <cell r="N43">
            <v>453.57702000000006</v>
          </cell>
          <cell r="O43">
            <v>22</v>
          </cell>
          <cell r="P43">
            <v>196.17999999999998</v>
          </cell>
          <cell r="Q43">
            <v>158</v>
          </cell>
          <cell r="R43">
            <v>13.183333333333332</v>
          </cell>
          <cell r="S43">
            <v>14</v>
          </cell>
          <cell r="T43">
            <v>14.083333333333334</v>
          </cell>
          <cell r="U43">
            <v>195.89781933998643</v>
          </cell>
          <cell r="V43">
            <v>72.218693351973343</v>
          </cell>
          <cell r="W43">
            <v>0.66886903050275226</v>
          </cell>
          <cell r="X43">
            <v>0</v>
          </cell>
          <cell r="Y43">
            <v>32.959787466666661</v>
          </cell>
          <cell r="Z43">
            <v>0</v>
          </cell>
          <cell r="AA43">
            <v>1.038</v>
          </cell>
          <cell r="AB43">
            <v>34.2122593904</v>
          </cell>
          <cell r="AC43">
            <v>0</v>
          </cell>
          <cell r="AD43">
            <v>34.2122593904</v>
          </cell>
          <cell r="AE43">
            <v>44.30449728</v>
          </cell>
          <cell r="AF43">
            <v>48.293806276351972</v>
          </cell>
          <cell r="AG43">
            <v>0</v>
          </cell>
          <cell r="AH43">
            <v>2278.8242470957539</v>
          </cell>
          <cell r="AI43">
            <v>185.20063687120268</v>
          </cell>
          <cell r="AJ43">
            <v>2464.0248839669566</v>
          </cell>
          <cell r="AK43">
            <v>0</v>
          </cell>
          <cell r="AL43">
            <v>878.74073261412673</v>
          </cell>
          <cell r="AM43">
            <v>860.11026947435835</v>
          </cell>
          <cell r="AN43">
            <v>18.630463139768416</v>
          </cell>
          <cell r="AO43">
            <v>246.74106558916554</v>
          </cell>
          <cell r="AP43">
            <v>160.30653866453264</v>
          </cell>
          <cell r="AQ43">
            <v>0</v>
          </cell>
          <cell r="AR43">
            <v>0</v>
          </cell>
          <cell r="AS43">
            <v>246.64131974338198</v>
          </cell>
          <cell r="AT43">
            <v>0</v>
          </cell>
          <cell r="AU43">
            <v>1541.9887474664138</v>
          </cell>
          <cell r="AV43">
            <v>344.7110897435897</v>
          </cell>
          <cell r="AW43">
            <v>44.996250000000003</v>
          </cell>
          <cell r="AX43">
            <v>40.930166666666665</v>
          </cell>
          <cell r="AY43">
            <v>43.128999999999998</v>
          </cell>
          <cell r="AZ43">
            <v>0</v>
          </cell>
          <cell r="BA43">
            <v>54.266999999999996</v>
          </cell>
          <cell r="BB43">
            <v>47.046923076923086</v>
          </cell>
          <cell r="BC43">
            <v>38.655833333333334</v>
          </cell>
          <cell r="BD43">
            <v>212.85851</v>
          </cell>
          <cell r="BE43">
            <v>826.59477282051284</v>
          </cell>
          <cell r="BF43">
            <v>2368.5835202869266</v>
          </cell>
          <cell r="BG43">
            <v>95.44136368003015</v>
          </cell>
          <cell r="BH43">
            <v>3.2250000000000001E-2</v>
          </cell>
          <cell r="BI43">
            <v>2464.0248839669566</v>
          </cell>
          <cell r="BK43">
            <v>77694.653265371307</v>
          </cell>
          <cell r="BL43">
            <v>7290.434976018274</v>
          </cell>
          <cell r="BM43">
            <v>932.33583918445561</v>
          </cell>
          <cell r="BN43">
            <v>8236.3172074965678</v>
          </cell>
          <cell r="BO43">
            <v>5081.6369740230548</v>
          </cell>
          <cell r="BP43">
            <v>0</v>
          </cell>
          <cell r="BQ43">
            <v>603.34947778146318</v>
          </cell>
          <cell r="BR43">
            <v>35.7067351879409</v>
          </cell>
          <cell r="BS43">
            <v>0</v>
          </cell>
          <cell r="BT43">
            <v>0</v>
          </cell>
          <cell r="BU43">
            <v>22179.781209691755</v>
          </cell>
          <cell r="BV43">
            <v>3190.1910924886733</v>
          </cell>
          <cell r="BW43">
            <v>2030.3121698674634</v>
          </cell>
          <cell r="BX43">
            <v>2923.029282909245</v>
          </cell>
          <cell r="BY43">
            <v>827.42647302613534</v>
          </cell>
          <cell r="BZ43">
            <v>3.6624999999999998E-2</v>
          </cell>
          <cell r="CA43">
            <v>2972.4821060281656</v>
          </cell>
          <cell r="CB43">
            <v>113028.81109289004</v>
          </cell>
          <cell r="CC43">
            <v>-2789.0443258392343</v>
          </cell>
          <cell r="CD43">
            <v>8205.2211125144677</v>
          </cell>
          <cell r="CE43">
            <v>118444.98787956526</v>
          </cell>
        </row>
        <row r="44">
          <cell r="A44">
            <v>42173</v>
          </cell>
          <cell r="B44">
            <v>-1</v>
          </cell>
          <cell r="C44" t="str">
            <v>Thu</v>
          </cell>
          <cell r="D44">
            <v>164650.72794182791</v>
          </cell>
          <cell r="E44">
            <v>2926.1953466391292</v>
          </cell>
          <cell r="F44">
            <v>167576.92328846705</v>
          </cell>
          <cell r="G44">
            <v>85.68</v>
          </cell>
          <cell r="H44">
            <v>167662.60328846704</v>
          </cell>
          <cell r="I44">
            <v>3540.7058476261132</v>
          </cell>
          <cell r="J44">
            <v>2356.2292594197224</v>
          </cell>
          <cell r="K44">
            <v>53.01</v>
          </cell>
          <cell r="L44">
            <v>2356.2292594197224</v>
          </cell>
          <cell r="M44">
            <v>3312.6335541110029</v>
          </cell>
          <cell r="N44">
            <v>493.82715000000007</v>
          </cell>
          <cell r="O44">
            <v>20</v>
          </cell>
          <cell r="P44">
            <v>196.17999999999998</v>
          </cell>
          <cell r="Q44">
            <v>158</v>
          </cell>
          <cell r="R44">
            <v>13.183333333333332</v>
          </cell>
          <cell r="S44">
            <v>14</v>
          </cell>
          <cell r="T44">
            <v>14.083333333333334</v>
          </cell>
          <cell r="U44">
            <v>195.89781933998643</v>
          </cell>
          <cell r="V44">
            <v>72.218693351973343</v>
          </cell>
          <cell r="W44">
            <v>0.66886903050275226</v>
          </cell>
          <cell r="X44">
            <v>0</v>
          </cell>
          <cell r="Y44">
            <v>32.959787466666661</v>
          </cell>
          <cell r="Z44">
            <v>0</v>
          </cell>
          <cell r="AA44">
            <v>1.038</v>
          </cell>
          <cell r="AB44">
            <v>34.2122593904</v>
          </cell>
          <cell r="AC44">
            <v>0</v>
          </cell>
          <cell r="AD44">
            <v>34.2122593904</v>
          </cell>
          <cell r="AE44">
            <v>44.30449728</v>
          </cell>
          <cell r="AF44">
            <v>48.293806276351972</v>
          </cell>
          <cell r="AG44">
            <v>0</v>
          </cell>
          <cell r="AH44">
            <v>2323.0117112599896</v>
          </cell>
          <cell r="AI44">
            <v>189.04302505939705</v>
          </cell>
          <cell r="AJ44">
            <v>2512.0547363193868</v>
          </cell>
          <cell r="AK44">
            <v>0</v>
          </cell>
          <cell r="AL44">
            <v>891.22212951064216</v>
          </cell>
          <cell r="AM44">
            <v>872.70190579773634</v>
          </cell>
          <cell r="AN44">
            <v>18.520223712905882</v>
          </cell>
          <cell r="AO44">
            <v>282.67849446460252</v>
          </cell>
          <cell r="AP44">
            <v>179.19318442126018</v>
          </cell>
          <cell r="AQ44">
            <v>0</v>
          </cell>
          <cell r="AR44">
            <v>0</v>
          </cell>
          <cell r="AS44">
            <v>247.36002556268244</v>
          </cell>
          <cell r="AT44">
            <v>0</v>
          </cell>
          <cell r="AU44">
            <v>1573.0530000387464</v>
          </cell>
          <cell r="AV44">
            <v>350.93570512820509</v>
          </cell>
          <cell r="AW44">
            <v>44.73</v>
          </cell>
          <cell r="AX44">
            <v>43.118166666666667</v>
          </cell>
          <cell r="AY44">
            <v>42.948</v>
          </cell>
          <cell r="AZ44">
            <v>0</v>
          </cell>
          <cell r="BA44">
            <v>55.522999999999996</v>
          </cell>
          <cell r="BB44">
            <v>47.046923076923086</v>
          </cell>
          <cell r="BC44">
            <v>38.417500000000004</v>
          </cell>
          <cell r="BD44">
            <v>218.86094</v>
          </cell>
          <cell r="BE44">
            <v>841.5802348717948</v>
          </cell>
          <cell r="BF44">
            <v>2414.633234910541</v>
          </cell>
          <cell r="BG44">
            <v>97.421501408845572</v>
          </cell>
          <cell r="BH44">
            <v>3.2250000000000001E-2</v>
          </cell>
          <cell r="BI44">
            <v>2512.0547363193868</v>
          </cell>
          <cell r="BK44">
            <v>79148.601405731417</v>
          </cell>
          <cell r="BL44">
            <v>7426.5245219559811</v>
          </cell>
          <cell r="BM44">
            <v>949.783216868777</v>
          </cell>
          <cell r="BN44">
            <v>8390.7013482785806</v>
          </cell>
          <cell r="BO44">
            <v>5176.8887884245923</v>
          </cell>
          <cell r="BP44">
            <v>0</v>
          </cell>
          <cell r="BQ44">
            <v>614.30216063942305</v>
          </cell>
          <cell r="BR44">
            <v>36.433709258120956</v>
          </cell>
          <cell r="BS44">
            <v>0</v>
          </cell>
          <cell r="BT44">
            <v>0</v>
          </cell>
          <cell r="BU44">
            <v>22594.633745425472</v>
          </cell>
          <cell r="BV44">
            <v>3265.139874810262</v>
          </cell>
          <cell r="BW44">
            <v>2163.1496659823138</v>
          </cell>
          <cell r="BX44">
            <v>2879.0385893585544</v>
          </cell>
          <cell r="BY44">
            <v>880.00328005078791</v>
          </cell>
          <cell r="BZ44">
            <v>3.6624999999999998E-2</v>
          </cell>
          <cell r="CA44">
            <v>3030.883339164513</v>
          </cell>
          <cell r="CB44">
            <v>115101.50905913275</v>
          </cell>
          <cell r="CC44">
            <v>-2709.4449480443491</v>
          </cell>
          <cell r="CD44">
            <v>8375.4561895470306</v>
          </cell>
          <cell r="CE44">
            <v>120767.52030063543</v>
          </cell>
        </row>
        <row r="45">
          <cell r="A45">
            <v>42174</v>
          </cell>
          <cell r="B45">
            <v>-1</v>
          </cell>
          <cell r="C45" t="str">
            <v>Fri</v>
          </cell>
          <cell r="D45">
            <v>210800.37782204436</v>
          </cell>
          <cell r="E45">
            <v>4093.1899194059247</v>
          </cell>
          <cell r="F45">
            <v>214893.56774145027</v>
          </cell>
          <cell r="G45">
            <v>119.85</v>
          </cell>
          <cell r="H45">
            <v>215013.41774145028</v>
          </cell>
          <cell r="I45">
            <v>3576.0817358533641</v>
          </cell>
          <cell r="J45">
            <v>2443.3364763532377</v>
          </cell>
          <cell r="K45">
            <v>60.533999999999999</v>
          </cell>
          <cell r="L45">
            <v>2443.3364763532377</v>
          </cell>
          <cell r="M45">
            <v>4023.4378328429116</v>
          </cell>
          <cell r="N45">
            <v>536.10542999999996</v>
          </cell>
          <cell r="O45">
            <v>18</v>
          </cell>
          <cell r="P45">
            <v>196.17999999999998</v>
          </cell>
          <cell r="Q45">
            <v>158</v>
          </cell>
          <cell r="R45">
            <v>13.183333333333332</v>
          </cell>
          <cell r="S45">
            <v>14</v>
          </cell>
          <cell r="T45">
            <v>14.083333333333334</v>
          </cell>
          <cell r="U45">
            <v>195.89781933998643</v>
          </cell>
          <cell r="V45">
            <v>72.218693351973343</v>
          </cell>
          <cell r="W45">
            <v>0.66886903050275226</v>
          </cell>
          <cell r="X45">
            <v>0</v>
          </cell>
          <cell r="Y45">
            <v>32.959787466666661</v>
          </cell>
          <cell r="Z45">
            <v>0</v>
          </cell>
          <cell r="AA45">
            <v>1.038</v>
          </cell>
          <cell r="AB45">
            <v>34.2122593904</v>
          </cell>
          <cell r="AC45">
            <v>0</v>
          </cell>
          <cell r="AD45">
            <v>34.2122593904</v>
          </cell>
          <cell r="AE45">
            <v>44.30449728</v>
          </cell>
          <cell r="AF45">
            <v>48.293806276351972</v>
          </cell>
          <cell r="AG45">
            <v>0</v>
          </cell>
          <cell r="AH45">
            <v>2949.3462531021678</v>
          </cell>
          <cell r="AI45">
            <v>243.50689826306473</v>
          </cell>
          <cell r="AJ45">
            <v>3192.8531513652324</v>
          </cell>
          <cell r="AK45">
            <v>0</v>
          </cell>
          <cell r="AL45">
            <v>1154.5869885600175</v>
          </cell>
          <cell r="AM45">
            <v>1128.6807232473218</v>
          </cell>
          <cell r="AN45">
            <v>25.906265312695727</v>
          </cell>
          <cell r="AO45">
            <v>281.83815242991881</v>
          </cell>
          <cell r="AP45">
            <v>188.66618180797843</v>
          </cell>
          <cell r="AQ45">
            <v>0</v>
          </cell>
          <cell r="AR45">
            <v>0</v>
          </cell>
          <cell r="AS45">
            <v>304.18247688850931</v>
          </cell>
          <cell r="AT45">
            <v>0</v>
          </cell>
          <cell r="AU45">
            <v>2024.2284017991512</v>
          </cell>
          <cell r="AV45">
            <v>423.41051282051285</v>
          </cell>
          <cell r="AW45">
            <v>62.568750000000001</v>
          </cell>
          <cell r="AX45">
            <v>52.284666666666652</v>
          </cell>
          <cell r="AY45">
            <v>55.074999999999996</v>
          </cell>
          <cell r="AZ45">
            <v>0</v>
          </cell>
          <cell r="BA45">
            <v>70.896000000000001</v>
          </cell>
          <cell r="BB45">
            <v>47.046923076923086</v>
          </cell>
          <cell r="BC45">
            <v>52.323333333333338</v>
          </cell>
          <cell r="BD45">
            <v>279.53062999999997</v>
          </cell>
          <cell r="BE45">
            <v>1043.1358158974358</v>
          </cell>
          <cell r="BF45">
            <v>3067.3642176965873</v>
          </cell>
          <cell r="BG45">
            <v>125.48893366864554</v>
          </cell>
          <cell r="BH45">
            <v>3.2250000000000001E-2</v>
          </cell>
          <cell r="BI45">
            <v>3192.8531513652324</v>
          </cell>
          <cell r="BK45">
            <v>99786.227566967005</v>
          </cell>
          <cell r="BL45">
            <v>9358.2063306476339</v>
          </cell>
          <cell r="BM45">
            <v>1197.4347308036045</v>
          </cell>
          <cell r="BN45">
            <v>10580.58027795407</v>
          </cell>
          <cell r="BO45">
            <v>6527.9986907416514</v>
          </cell>
          <cell r="BP45">
            <v>0</v>
          </cell>
          <cell r="BQ45">
            <v>779.50648114353498</v>
          </cell>
          <cell r="BR45">
            <v>46.752522338738757</v>
          </cell>
          <cell r="BS45">
            <v>0</v>
          </cell>
          <cell r="BT45">
            <v>0</v>
          </cell>
          <cell r="BU45">
            <v>28490.479033629232</v>
          </cell>
          <cell r="BV45">
            <v>4146.1790375320243</v>
          </cell>
          <cell r="BW45">
            <v>2773.528356903551</v>
          </cell>
          <cell r="BX45">
            <v>3986.6210434609984</v>
          </cell>
          <cell r="BY45">
            <v>1124.2325846475421</v>
          </cell>
          <cell r="BZ45">
            <v>3.6624999999999998E-2</v>
          </cell>
          <cell r="CA45">
            <v>3835.4924814171341</v>
          </cell>
          <cell r="CB45">
            <v>145538.1509097286</v>
          </cell>
          <cell r="CC45">
            <v>-3694.0211148570202</v>
          </cell>
          <cell r="CD45">
            <v>10788.450711757188</v>
          </cell>
          <cell r="CE45">
            <v>152632.58050662876</v>
          </cell>
        </row>
        <row r="46">
          <cell r="A46">
            <v>42175</v>
          </cell>
          <cell r="B46">
            <v>-1</v>
          </cell>
          <cell r="C46" t="str">
            <v>Sat</v>
          </cell>
          <cell r="D46">
            <v>111564.12165591287</v>
          </cell>
          <cell r="E46">
            <v>1741.7829444280533</v>
          </cell>
          <cell r="F46">
            <v>113305.90460034093</v>
          </cell>
          <cell r="G46">
            <v>51</v>
          </cell>
          <cell r="H46">
            <v>113356.90460034093</v>
          </cell>
          <cell r="I46">
            <v>1093.9543854372437</v>
          </cell>
          <cell r="J46">
            <v>1878.3536880515273</v>
          </cell>
          <cell r="K46">
            <v>45.144000000000005</v>
          </cell>
          <cell r="L46">
            <v>1878.3536880515273</v>
          </cell>
          <cell r="M46">
            <v>2457.6926703530248</v>
          </cell>
          <cell r="N46">
            <v>427.85408000000001</v>
          </cell>
          <cell r="O46">
            <v>16</v>
          </cell>
          <cell r="P46">
            <v>196.17999999999998</v>
          </cell>
          <cell r="Q46">
            <v>158</v>
          </cell>
          <cell r="R46">
            <v>13.183333333333332</v>
          </cell>
          <cell r="S46">
            <v>14</v>
          </cell>
          <cell r="T46">
            <v>14.083333333333334</v>
          </cell>
          <cell r="U46">
            <v>195.89781933998643</v>
          </cell>
          <cell r="V46">
            <v>72.218693351973343</v>
          </cell>
          <cell r="W46">
            <v>0.66886903050275226</v>
          </cell>
          <cell r="X46">
            <v>0</v>
          </cell>
          <cell r="Y46">
            <v>32.959787466666661</v>
          </cell>
          <cell r="Z46">
            <v>0</v>
          </cell>
          <cell r="AA46">
            <v>1.038</v>
          </cell>
          <cell r="AB46">
            <v>34.2122593904</v>
          </cell>
          <cell r="AC46">
            <v>0</v>
          </cell>
          <cell r="AD46">
            <v>34.2122593904</v>
          </cell>
          <cell r="AE46">
            <v>44.30449728</v>
          </cell>
          <cell r="AF46">
            <v>48.293806276351972</v>
          </cell>
          <cell r="AG46">
            <v>0</v>
          </cell>
          <cell r="AH46">
            <v>1488.466428949989</v>
          </cell>
          <cell r="AI46">
            <v>127.27219783511605</v>
          </cell>
          <cell r="AJ46">
            <v>1615.7386267851048</v>
          </cell>
          <cell r="AK46">
            <v>0</v>
          </cell>
          <cell r="AL46">
            <v>600.1642464763421</v>
          </cell>
          <cell r="AM46">
            <v>589.14030379008864</v>
          </cell>
          <cell r="AN46">
            <v>11.023942686253502</v>
          </cell>
          <cell r="AO46">
            <v>76.220030298451277</v>
          </cell>
          <cell r="AP46">
            <v>146.62677914500014</v>
          </cell>
          <cell r="AQ46">
            <v>0</v>
          </cell>
          <cell r="AR46">
            <v>0</v>
          </cell>
          <cell r="AS46">
            <v>183.98344511077505</v>
          </cell>
          <cell r="AT46">
            <v>0</v>
          </cell>
          <cell r="AU46">
            <v>1062.1191659832114</v>
          </cell>
          <cell r="AV46">
            <v>197.81717948717949</v>
          </cell>
          <cell r="AW46">
            <v>26.625</v>
          </cell>
          <cell r="AX46">
            <v>25.580333333333336</v>
          </cell>
          <cell r="AY46">
            <v>20.190000000000001</v>
          </cell>
          <cell r="AZ46">
            <v>0</v>
          </cell>
          <cell r="BA46">
            <v>37.844000000000001</v>
          </cell>
          <cell r="BB46">
            <v>7.8411538461538477</v>
          </cell>
          <cell r="BC46">
            <v>24.273333333333337</v>
          </cell>
          <cell r="BD46">
            <v>147.85996</v>
          </cell>
          <cell r="BE46">
            <v>488.03096000000005</v>
          </cell>
          <cell r="BF46">
            <v>1550.1501259832114</v>
          </cell>
          <cell r="BG46">
            <v>65.588500801893474</v>
          </cell>
          <cell r="BH46">
            <v>3.2250000000000001E-2</v>
          </cell>
          <cell r="BI46">
            <v>1615.7386267851048</v>
          </cell>
          <cell r="BK46">
            <v>50486.908275469337</v>
          </cell>
          <cell r="BL46">
            <v>4728.6105196471835</v>
          </cell>
          <cell r="BM46">
            <v>605.84289930563205</v>
          </cell>
          <cell r="BN46">
            <v>5356.1734113633402</v>
          </cell>
          <cell r="BO46">
            <v>3304.64795863977</v>
          </cell>
          <cell r="BP46">
            <v>0</v>
          </cell>
          <cell r="BQ46">
            <v>399.20028268009145</v>
          </cell>
          <cell r="BR46">
            <v>24.720022230277209</v>
          </cell>
          <cell r="BS46">
            <v>0</v>
          </cell>
          <cell r="BT46">
            <v>0</v>
          </cell>
          <cell r="BU46">
            <v>14419.195093866294</v>
          </cell>
          <cell r="BV46">
            <v>2246.8646926694864</v>
          </cell>
          <cell r="BW46">
            <v>1363.95284295346</v>
          </cell>
          <cell r="BX46">
            <v>1785.446828806801</v>
          </cell>
          <cell r="BY46">
            <v>556.65093238898157</v>
          </cell>
          <cell r="BZ46">
            <v>3.6624999999999998E-2</v>
          </cell>
          <cell r="CA46">
            <v>1963.5387578566151</v>
          </cell>
          <cell r="CB46">
            <v>73565.579274586969</v>
          </cell>
          <cell r="CC46">
            <v>-1782.3156286265632</v>
          </cell>
          <cell r="CD46">
            <v>5638.730742805521</v>
          </cell>
          <cell r="CE46">
            <v>77421.994388765917</v>
          </cell>
        </row>
        <row r="47">
          <cell r="A47">
            <v>42176</v>
          </cell>
          <cell r="B47">
            <v>-1</v>
          </cell>
          <cell r="C47" t="str">
            <v>Sun</v>
          </cell>
          <cell r="D47">
            <v>36312.013026540451</v>
          </cell>
          <cell r="E47">
            <v>139.34263555424425</v>
          </cell>
          <cell r="F47">
            <v>36451.355662094691</v>
          </cell>
          <cell r="G47">
            <v>4.08</v>
          </cell>
          <cell r="H47">
            <v>36455.435662094693</v>
          </cell>
          <cell r="I47">
            <v>554.58004530503342</v>
          </cell>
          <cell r="J47">
            <v>1409.3360393416849</v>
          </cell>
          <cell r="K47">
            <v>25.992000000000001</v>
          </cell>
          <cell r="L47">
            <v>1409.3360393416849</v>
          </cell>
          <cell r="M47">
            <v>691.7302512007202</v>
          </cell>
          <cell r="N47">
            <v>276.69054</v>
          </cell>
          <cell r="O47">
            <v>14</v>
          </cell>
          <cell r="P47">
            <v>196.17999999999998</v>
          </cell>
          <cell r="Q47">
            <v>158</v>
          </cell>
          <cell r="R47">
            <v>13.183333333333332</v>
          </cell>
          <cell r="S47">
            <v>14</v>
          </cell>
          <cell r="T47">
            <v>14.083333333333334</v>
          </cell>
          <cell r="U47">
            <v>195.89781933998643</v>
          </cell>
          <cell r="V47">
            <v>72.218693351973343</v>
          </cell>
          <cell r="W47">
            <v>0.66886903050275226</v>
          </cell>
          <cell r="X47">
            <v>0</v>
          </cell>
          <cell r="Y47">
            <v>32.959787466666661</v>
          </cell>
          <cell r="Z47">
            <v>0</v>
          </cell>
          <cell r="AA47">
            <v>1.038</v>
          </cell>
          <cell r="AB47">
            <v>34.2122593904</v>
          </cell>
          <cell r="AC47">
            <v>0</v>
          </cell>
          <cell r="AD47">
            <v>34.2122593904</v>
          </cell>
          <cell r="AE47">
            <v>44.30449728</v>
          </cell>
          <cell r="AF47">
            <v>48.293806276351972</v>
          </cell>
          <cell r="AG47">
            <v>0</v>
          </cell>
          <cell r="AH47">
            <v>497.61338487525512</v>
          </cell>
          <cell r="AI47">
            <v>39.671286533188272</v>
          </cell>
          <cell r="AJ47">
            <v>537.28467140844327</v>
          </cell>
          <cell r="AK47">
            <v>0</v>
          </cell>
          <cell r="AL47">
            <v>180.49581112762985</v>
          </cell>
          <cell r="AM47">
            <v>179.61389571272957</v>
          </cell>
          <cell r="AN47">
            <v>0.88191541490028014</v>
          </cell>
          <cell r="AO47">
            <v>36.432849632543551</v>
          </cell>
          <cell r="AP47">
            <v>104.88951771794109</v>
          </cell>
          <cell r="AQ47">
            <v>0</v>
          </cell>
          <cell r="AR47">
            <v>0</v>
          </cell>
          <cell r="AS47">
            <v>46.745599395244021</v>
          </cell>
          <cell r="AT47">
            <v>0</v>
          </cell>
          <cell r="AU47">
            <v>334.153483845153</v>
          </cell>
          <cell r="AV47">
            <v>86.393269230769235</v>
          </cell>
          <cell r="AW47">
            <v>2.13</v>
          </cell>
          <cell r="AX47">
            <v>10.752166666666668</v>
          </cell>
          <cell r="AY47">
            <v>4.9313333333333329</v>
          </cell>
          <cell r="AZ47">
            <v>0</v>
          </cell>
          <cell r="BA47">
            <v>12.581</v>
          </cell>
          <cell r="BB47">
            <v>13.068589743589747</v>
          </cell>
          <cell r="BC47">
            <v>4.1708333333333343</v>
          </cell>
          <cell r="BD47">
            <v>48.659779999999998</v>
          </cell>
          <cell r="BE47">
            <v>182.68697230769232</v>
          </cell>
          <cell r="BF47">
            <v>516.84045615284538</v>
          </cell>
          <cell r="BG47">
            <v>20.444215255597989</v>
          </cell>
          <cell r="BH47">
            <v>3.2250000000000001E-2</v>
          </cell>
          <cell r="BI47">
            <v>537.28467140844327</v>
          </cell>
          <cell r="BK47">
            <v>17643.725301553201</v>
          </cell>
          <cell r="BL47">
            <v>1656.5125299974684</v>
          </cell>
          <cell r="BM47">
            <v>211.72470361863839</v>
          </cell>
          <cell r="BN47">
            <v>1870.1369084495427</v>
          </cell>
          <cell r="BO47">
            <v>1153.8357036337259</v>
          </cell>
          <cell r="BP47">
            <v>0</v>
          </cell>
          <cell r="BQ47">
            <v>135.09095967810759</v>
          </cell>
          <cell r="BR47">
            <v>7.9494761383475012</v>
          </cell>
          <cell r="BS47">
            <v>0</v>
          </cell>
          <cell r="BT47">
            <v>0</v>
          </cell>
          <cell r="BU47">
            <v>5035.2502815158305</v>
          </cell>
          <cell r="BV47">
            <v>776.93661140609152</v>
          </cell>
          <cell r="BW47">
            <v>406.40025613573334</v>
          </cell>
          <cell r="BX47">
            <v>224.8125074524973</v>
          </cell>
          <cell r="BY47">
            <v>170.76466680864129</v>
          </cell>
          <cell r="BZ47">
            <v>3.6624999999999998E-2</v>
          </cell>
          <cell r="CA47">
            <v>674.60552076995782</v>
          </cell>
          <cell r="CB47">
            <v>25257.549739831804</v>
          </cell>
          <cell r="CC47">
            <v>-336.3475286738161</v>
          </cell>
          <cell r="CD47">
            <v>1757.6164063037404</v>
          </cell>
          <cell r="CE47">
            <v>26678.818617461729</v>
          </cell>
        </row>
        <row r="48">
          <cell r="A48">
            <v>42177</v>
          </cell>
          <cell r="B48">
            <v>0</v>
          </cell>
          <cell r="C48" t="str">
            <v>Mon</v>
          </cell>
          <cell r="D48">
            <v>146684.10775865248</v>
          </cell>
          <cell r="E48">
            <v>2740.3784589374432</v>
          </cell>
          <cell r="F48">
            <v>149424.48621758993</v>
          </cell>
          <cell r="G48">
            <v>87.674999999999997</v>
          </cell>
          <cell r="H48">
            <v>149512.16121758992</v>
          </cell>
          <cell r="I48">
            <v>3403.2480969261624</v>
          </cell>
          <cell r="J48">
            <v>1703.1287009472064</v>
          </cell>
          <cell r="K48">
            <v>47.328000000000003</v>
          </cell>
          <cell r="L48">
            <v>1703.1287009472064</v>
          </cell>
          <cell r="M48">
            <v>2897.2489420817847</v>
          </cell>
          <cell r="N48">
            <v>377.00543999999996</v>
          </cell>
          <cell r="O48">
            <v>12</v>
          </cell>
          <cell r="P48">
            <v>196.17999999999998</v>
          </cell>
          <cell r="Q48">
            <v>158</v>
          </cell>
          <cell r="R48">
            <v>13.183333333333332</v>
          </cell>
          <cell r="S48">
            <v>14</v>
          </cell>
          <cell r="T48">
            <v>14.083333333333334</v>
          </cell>
          <cell r="U48">
            <v>195.91189569016942</v>
          </cell>
          <cell r="V48">
            <v>72.117004976680803</v>
          </cell>
          <cell r="W48">
            <v>0.67166981714837704</v>
          </cell>
          <cell r="X48">
            <v>0</v>
          </cell>
          <cell r="Y48">
            <v>33.074541733333326</v>
          </cell>
          <cell r="Z48">
            <v>0</v>
          </cell>
          <cell r="AA48">
            <v>1.038</v>
          </cell>
          <cell r="AB48">
            <v>34.331374319200002</v>
          </cell>
          <cell r="AC48">
            <v>0</v>
          </cell>
          <cell r="AD48">
            <v>34.331374319200002</v>
          </cell>
          <cell r="AE48">
            <v>44.30449728</v>
          </cell>
          <cell r="AF48">
            <v>48.416312072511978</v>
          </cell>
          <cell r="AG48">
            <v>0</v>
          </cell>
          <cell r="AH48">
            <v>2102.9286969688774</v>
          </cell>
          <cell r="AI48">
            <v>169.90537164277862</v>
          </cell>
          <cell r="AJ48">
            <v>2272.8340686116562</v>
          </cell>
          <cell r="AK48">
            <v>0</v>
          </cell>
          <cell r="AL48">
            <v>804.63718292877672</v>
          </cell>
          <cell r="AM48">
            <v>787.29301546714737</v>
          </cell>
          <cell r="AN48">
            <v>17.344167461629389</v>
          </cell>
          <cell r="AO48">
            <v>276.08441410563807</v>
          </cell>
          <cell r="AP48">
            <v>131.34567532289685</v>
          </cell>
          <cell r="AQ48">
            <v>0</v>
          </cell>
          <cell r="AR48">
            <v>0</v>
          </cell>
          <cell r="AS48">
            <v>219.94364640192711</v>
          </cell>
          <cell r="AT48">
            <v>0</v>
          </cell>
          <cell r="AU48">
            <v>1409.6263473588169</v>
          </cell>
          <cell r="AV48">
            <v>321.15961538461534</v>
          </cell>
          <cell r="AW48">
            <v>44.463749999999997</v>
          </cell>
          <cell r="AX48">
            <v>38.080999999999996</v>
          </cell>
          <cell r="AY48">
            <v>42.766999999999996</v>
          </cell>
          <cell r="AZ48">
            <v>0</v>
          </cell>
          <cell r="BA48">
            <v>49.622</v>
          </cell>
          <cell r="BB48">
            <v>47.046923076923086</v>
          </cell>
          <cell r="BC48">
            <v>37.106666666666662</v>
          </cell>
          <cell r="BD48">
            <v>195.40166999999997</v>
          </cell>
          <cell r="BE48">
            <v>775.64862512820514</v>
          </cell>
          <cell r="BF48">
            <v>2185.2749724870218</v>
          </cell>
          <cell r="BG48">
            <v>87.559096124634237</v>
          </cell>
          <cell r="BH48">
            <v>3.2250000000000001E-2</v>
          </cell>
          <cell r="BI48">
            <v>2272.8340686116562</v>
          </cell>
          <cell r="BK48">
            <v>71858.618583683026</v>
          </cell>
          <cell r="BL48">
            <v>6744.1821298122504</v>
          </cell>
          <cell r="BM48">
            <v>862.30342300419625</v>
          </cell>
          <cell r="BN48">
            <v>7616.9876705812685</v>
          </cell>
          <cell r="BO48">
            <v>4699.5234887594206</v>
          </cell>
          <cell r="BP48">
            <v>0</v>
          </cell>
          <cell r="BQ48">
            <v>557.04082376107294</v>
          </cell>
          <cell r="BR48">
            <v>32.788717847096763</v>
          </cell>
          <cell r="BS48">
            <v>0</v>
          </cell>
          <cell r="BT48">
            <v>0</v>
          </cell>
          <cell r="BU48">
            <v>20512.826253765303</v>
          </cell>
          <cell r="BV48">
            <v>2900.9243572559635</v>
          </cell>
          <cell r="BW48">
            <v>1940.1366380350328</v>
          </cell>
          <cell r="BX48">
            <v>2830.7626249463956</v>
          </cell>
          <cell r="BY48">
            <v>786.08034758004601</v>
          </cell>
          <cell r="BZ48">
            <v>3.6624999999999998E-2</v>
          </cell>
          <cell r="CA48">
            <v>2743.9276948595329</v>
          </cell>
          <cell r="CB48">
            <v>104634.8348948963</v>
          </cell>
          <cell r="CC48">
            <v>-2688.2915348958004</v>
          </cell>
          <cell r="CD48">
            <v>7527.5720758048756</v>
          </cell>
          <cell r="CE48">
            <v>109474.11543580536</v>
          </cell>
        </row>
        <row r="49">
          <cell r="A49">
            <v>42178</v>
          </cell>
          <cell r="B49">
            <v>0</v>
          </cell>
          <cell r="C49" t="str">
            <v>Tue</v>
          </cell>
          <cell r="D49">
            <v>140050.45115802012</v>
          </cell>
          <cell r="E49">
            <v>2510.6461330384959</v>
          </cell>
          <cell r="F49">
            <v>142561.09729105863</v>
          </cell>
          <cell r="G49">
            <v>80.325000000000003</v>
          </cell>
          <cell r="H49">
            <v>142641.42229105861</v>
          </cell>
          <cell r="I49">
            <v>3302.1013051702475</v>
          </cell>
          <cell r="J49">
            <v>2274.6456309527916</v>
          </cell>
          <cell r="K49">
            <v>62.988000000000007</v>
          </cell>
          <cell r="L49">
            <v>2274.6456309527916</v>
          </cell>
          <cell r="M49">
            <v>2918.0062005836653</v>
          </cell>
          <cell r="N49">
            <v>502.41674</v>
          </cell>
          <cell r="O49">
            <v>10</v>
          </cell>
          <cell r="P49">
            <v>196.17999999999998</v>
          </cell>
          <cell r="Q49">
            <v>158</v>
          </cell>
          <cell r="R49">
            <v>13.183333333333332</v>
          </cell>
          <cell r="S49">
            <v>14</v>
          </cell>
          <cell r="T49">
            <v>14.083333333333334</v>
          </cell>
          <cell r="U49">
            <v>195.91189569016942</v>
          </cell>
          <cell r="V49">
            <v>72.117004976680803</v>
          </cell>
          <cell r="W49">
            <v>0.67166981714837704</v>
          </cell>
          <cell r="X49">
            <v>0</v>
          </cell>
          <cell r="Y49">
            <v>33.074541733333326</v>
          </cell>
          <cell r="Z49">
            <v>0</v>
          </cell>
          <cell r="AA49">
            <v>1.038</v>
          </cell>
          <cell r="AB49">
            <v>34.331374319200002</v>
          </cell>
          <cell r="AC49">
            <v>0</v>
          </cell>
          <cell r="AD49">
            <v>34.331374319200002</v>
          </cell>
          <cell r="AE49">
            <v>44.30449728</v>
          </cell>
          <cell r="AF49">
            <v>48.416312072511978</v>
          </cell>
          <cell r="AG49">
            <v>0</v>
          </cell>
          <cell r="AH49">
            <v>2007.8622577641149</v>
          </cell>
          <cell r="AI49">
            <v>161.63872475540796</v>
          </cell>
          <cell r="AJ49">
            <v>2169.5009825195225</v>
          </cell>
          <cell r="AK49">
            <v>0</v>
          </cell>
          <cell r="AL49">
            <v>761.63260230936521</v>
          </cell>
          <cell r="AM49">
            <v>745.74243691038737</v>
          </cell>
          <cell r="AN49">
            <v>15.890165398977825</v>
          </cell>
          <cell r="AO49">
            <v>262.28458567633277</v>
          </cell>
          <cell r="AP49">
            <v>175.29476381190096</v>
          </cell>
          <cell r="AQ49">
            <v>0</v>
          </cell>
          <cell r="AR49">
            <v>0</v>
          </cell>
          <cell r="AS49">
            <v>218.1686133409828</v>
          </cell>
          <cell r="AT49">
            <v>0</v>
          </cell>
          <cell r="AU49">
            <v>1341.7777719315927</v>
          </cell>
          <cell r="AV49">
            <v>310.55762820512825</v>
          </cell>
          <cell r="AW49">
            <v>40.736249999999998</v>
          </cell>
          <cell r="AX49">
            <v>37.450166666666668</v>
          </cell>
          <cell r="AY49">
            <v>40.232999999999997</v>
          </cell>
          <cell r="AZ49">
            <v>0</v>
          </cell>
          <cell r="BA49">
            <v>47.326999999999998</v>
          </cell>
          <cell r="BB49">
            <v>47.046923076923086</v>
          </cell>
          <cell r="BC49">
            <v>34.228333333333339</v>
          </cell>
          <cell r="BD49">
            <v>186.84494999999998</v>
          </cell>
          <cell r="BE49">
            <v>744.42425128205127</v>
          </cell>
          <cell r="BF49">
            <v>2086.2020232136438</v>
          </cell>
          <cell r="BG49">
            <v>83.298959305878995</v>
          </cell>
          <cell r="BH49">
            <v>3.2250000000000001E-2</v>
          </cell>
          <cell r="BI49">
            <v>2169.5009825195225</v>
          </cell>
          <cell r="BK49">
            <v>68724.463085763811</v>
          </cell>
          <cell r="BL49">
            <v>6450.8251752070119</v>
          </cell>
          <cell r="BM49">
            <v>824.69355702916585</v>
          </cell>
          <cell r="BN49">
            <v>7284.4769598656285</v>
          </cell>
          <cell r="BO49">
            <v>4494.3712733623079</v>
          </cell>
          <cell r="BP49">
            <v>0</v>
          </cell>
          <cell r="BQ49">
            <v>531.57262130000311</v>
          </cell>
          <cell r="BR49">
            <v>31.221640098137158</v>
          </cell>
          <cell r="BS49">
            <v>0</v>
          </cell>
          <cell r="BT49">
            <v>0</v>
          </cell>
          <cell r="BU49">
            <v>19617.161226862252</v>
          </cell>
          <cell r="BV49">
            <v>2775.9007978351647</v>
          </cell>
          <cell r="BW49">
            <v>1890.1472737843158</v>
          </cell>
          <cell r="BX49">
            <v>2587.9677298175638</v>
          </cell>
          <cell r="BY49">
            <v>765.11052778731255</v>
          </cell>
          <cell r="BZ49">
            <v>3.6624999999999998E-2</v>
          </cell>
          <cell r="CA49">
            <v>2622.6830266349739</v>
          </cell>
          <cell r="CB49">
            <v>99964.684009652949</v>
          </cell>
          <cell r="CC49">
            <v>-2449.0226136807873</v>
          </cell>
          <cell r="CD49">
            <v>7161.3224412686423</v>
          </cell>
          <cell r="CE49">
            <v>104676.9838372408</v>
          </cell>
        </row>
        <row r="50">
          <cell r="A50">
            <v>42179</v>
          </cell>
          <cell r="B50">
            <v>0</v>
          </cell>
          <cell r="C50" t="str">
            <v>Wed</v>
          </cell>
          <cell r="D50">
            <v>159948.00593645155</v>
          </cell>
          <cell r="E50">
            <v>2773.1973626372928</v>
          </cell>
          <cell r="F50">
            <v>162721.20329908881</v>
          </cell>
          <cell r="G50">
            <v>88.724999999999994</v>
          </cell>
          <cell r="H50">
            <v>162809.92829908882</v>
          </cell>
          <cell r="I50">
            <v>3116.6849762033862</v>
          </cell>
          <cell r="J50">
            <v>2071.6019850975772</v>
          </cell>
          <cell r="K50">
            <v>49.764000000000003</v>
          </cell>
          <cell r="L50">
            <v>2071.6019850975772</v>
          </cell>
          <cell r="M50">
            <v>3201.2237836633044</v>
          </cell>
          <cell r="N50">
            <v>453.58222000000001</v>
          </cell>
          <cell r="O50">
            <v>8</v>
          </cell>
          <cell r="P50">
            <v>196.17999999999998</v>
          </cell>
          <cell r="Q50">
            <v>158</v>
          </cell>
          <cell r="R50">
            <v>13.183333333333332</v>
          </cell>
          <cell r="S50">
            <v>14</v>
          </cell>
          <cell r="T50">
            <v>14.083333333333334</v>
          </cell>
          <cell r="U50">
            <v>195.91189569016942</v>
          </cell>
          <cell r="V50">
            <v>72.117004976680803</v>
          </cell>
          <cell r="W50">
            <v>0.67166981714837704</v>
          </cell>
          <cell r="X50">
            <v>0</v>
          </cell>
          <cell r="Y50">
            <v>33.074541733333326</v>
          </cell>
          <cell r="Z50">
            <v>0</v>
          </cell>
          <cell r="AA50">
            <v>1.038</v>
          </cell>
          <cell r="AB50">
            <v>34.331374319200002</v>
          </cell>
          <cell r="AC50">
            <v>0</v>
          </cell>
          <cell r="AD50">
            <v>34.331374319200002</v>
          </cell>
          <cell r="AE50">
            <v>44.30449728</v>
          </cell>
          <cell r="AF50">
            <v>48.416312072511978</v>
          </cell>
          <cell r="AG50">
            <v>0</v>
          </cell>
          <cell r="AH50">
            <v>2269.8446381965309</v>
          </cell>
          <cell r="AI50">
            <v>184.41980131474847</v>
          </cell>
          <cell r="AJ50">
            <v>2454.2644395112789</v>
          </cell>
          <cell r="AK50">
            <v>0</v>
          </cell>
          <cell r="AL50">
            <v>872.07706409102707</v>
          </cell>
          <cell r="AM50">
            <v>854.52518204901889</v>
          </cell>
          <cell r="AN50">
            <v>17.551882042008184</v>
          </cell>
          <cell r="AO50">
            <v>249.89452394982129</v>
          </cell>
          <cell r="AP50">
            <v>158.80419542572014</v>
          </cell>
          <cell r="AQ50">
            <v>0</v>
          </cell>
          <cell r="AR50">
            <v>0</v>
          </cell>
          <cell r="AS50">
            <v>241.96795266382372</v>
          </cell>
          <cell r="AT50">
            <v>0</v>
          </cell>
          <cell r="AU50">
            <v>1532.630699090884</v>
          </cell>
          <cell r="AV50">
            <v>344.7110897435897</v>
          </cell>
          <cell r="AW50">
            <v>44.996250000000003</v>
          </cell>
          <cell r="AX50">
            <v>40.930166666666665</v>
          </cell>
          <cell r="AY50">
            <v>43.128999999999998</v>
          </cell>
          <cell r="AZ50">
            <v>0</v>
          </cell>
          <cell r="BA50">
            <v>54.266999999999996</v>
          </cell>
          <cell r="BB50">
            <v>47.046923076923086</v>
          </cell>
          <cell r="BC50">
            <v>38.655833333333334</v>
          </cell>
          <cell r="BD50">
            <v>212.85851</v>
          </cell>
          <cell r="BE50">
            <v>826.59477282051284</v>
          </cell>
          <cell r="BF50">
            <v>2359.2254719113967</v>
          </cell>
          <cell r="BG50">
            <v>95.038967599882369</v>
          </cell>
          <cell r="BH50">
            <v>3.2250000000000001E-2</v>
          </cell>
          <cell r="BI50">
            <v>2454.2644395112789</v>
          </cell>
          <cell r="BK50">
            <v>77748.113847103683</v>
          </cell>
          <cell r="BL50">
            <v>7295.4388864684242</v>
          </cell>
          <cell r="BM50">
            <v>932.97736616524423</v>
          </cell>
          <cell r="BN50">
            <v>8241.9992582257</v>
          </cell>
          <cell r="BO50">
            <v>5085.142681531157</v>
          </cell>
          <cell r="BP50">
            <v>0</v>
          </cell>
          <cell r="BQ50">
            <v>603.71625525867785</v>
          </cell>
          <cell r="BR50">
            <v>35.733465478807091</v>
          </cell>
          <cell r="BS50">
            <v>0</v>
          </cell>
          <cell r="BT50">
            <v>0</v>
          </cell>
          <cell r="BU50">
            <v>22195.007913128007</v>
          </cell>
          <cell r="BV50">
            <v>3190.8728039305452</v>
          </cell>
          <cell r="BW50">
            <v>2051.4194987365527</v>
          </cell>
          <cell r="BX50">
            <v>2915.4207834944486</v>
          </cell>
          <cell r="BY50">
            <v>828.92572855619233</v>
          </cell>
          <cell r="BZ50">
            <v>3.6624999999999998E-2</v>
          </cell>
          <cell r="CA50">
            <v>2974.7193366573397</v>
          </cell>
          <cell r="CB50">
            <v>113103.55172905014</v>
          </cell>
          <cell r="CC50">
            <v>-2849.1323854541565</v>
          </cell>
          <cell r="CD50">
            <v>8170.6265857274157</v>
          </cell>
          <cell r="CE50">
            <v>118425.04592932342</v>
          </cell>
        </row>
        <row r="51">
          <cell r="A51">
            <v>42180</v>
          </cell>
          <cell r="B51">
            <v>0</v>
          </cell>
          <cell r="C51" t="str">
            <v>Thu</v>
          </cell>
          <cell r="D51">
            <v>164063.41984815267</v>
          </cell>
          <cell r="E51">
            <v>2756.7879107873687</v>
          </cell>
          <cell r="F51">
            <v>166820.20775894006</v>
          </cell>
          <cell r="G51">
            <v>88.2</v>
          </cell>
          <cell r="H51">
            <v>166908.40775894007</v>
          </cell>
          <cell r="I51">
            <v>3607.8732076261135</v>
          </cell>
          <cell r="J51">
            <v>2346.7331824286221</v>
          </cell>
          <cell r="K51">
            <v>53.94</v>
          </cell>
          <cell r="L51">
            <v>2346.7331824286221</v>
          </cell>
          <cell r="M51">
            <v>3265.5776517230588</v>
          </cell>
          <cell r="N51">
            <v>493.83670000000006</v>
          </cell>
          <cell r="O51">
            <v>6</v>
          </cell>
          <cell r="P51">
            <v>196.17999999999998</v>
          </cell>
          <cell r="Q51">
            <v>158</v>
          </cell>
          <cell r="R51">
            <v>13.183333333333332</v>
          </cell>
          <cell r="S51">
            <v>14</v>
          </cell>
          <cell r="T51">
            <v>14.083333333333334</v>
          </cell>
          <cell r="U51">
            <v>195.91189569016942</v>
          </cell>
          <cell r="V51">
            <v>72.117004976680803</v>
          </cell>
          <cell r="W51">
            <v>0.67166981714837704</v>
          </cell>
          <cell r="X51">
            <v>0</v>
          </cell>
          <cell r="Y51">
            <v>33.074541733333326</v>
          </cell>
          <cell r="Z51">
            <v>0</v>
          </cell>
          <cell r="AA51">
            <v>1.038</v>
          </cell>
          <cell r="AB51">
            <v>34.331374319200002</v>
          </cell>
          <cell r="AC51">
            <v>0</v>
          </cell>
          <cell r="AD51">
            <v>34.331374319200002</v>
          </cell>
          <cell r="AE51">
            <v>44.30449728</v>
          </cell>
          <cell r="AF51">
            <v>48.416312072511978</v>
          </cell>
          <cell r="AG51">
            <v>0</v>
          </cell>
          <cell r="AH51">
            <v>2317.4074781251252</v>
          </cell>
          <cell r="AI51">
            <v>188.55570043897407</v>
          </cell>
          <cell r="AJ51">
            <v>2505.9631785640991</v>
          </cell>
          <cell r="AK51">
            <v>0</v>
          </cell>
          <cell r="AL51">
            <v>885.97973474108244</v>
          </cell>
          <cell r="AM51">
            <v>868.53170998926373</v>
          </cell>
          <cell r="AN51">
            <v>17.448024751818789</v>
          </cell>
          <cell r="AO51">
            <v>287.08291151378285</v>
          </cell>
          <cell r="AP51">
            <v>177.68837856588601</v>
          </cell>
          <cell r="AQ51">
            <v>0</v>
          </cell>
          <cell r="AR51">
            <v>0</v>
          </cell>
          <cell r="AS51">
            <v>243.44058733741085</v>
          </cell>
          <cell r="AT51">
            <v>0</v>
          </cell>
          <cell r="AU51">
            <v>1567.2125803308966</v>
          </cell>
          <cell r="AV51">
            <v>350.93570512820509</v>
          </cell>
          <cell r="AW51">
            <v>44.73</v>
          </cell>
          <cell r="AX51">
            <v>43.118166666666667</v>
          </cell>
          <cell r="AY51">
            <v>42.948</v>
          </cell>
          <cell r="AZ51">
            <v>0</v>
          </cell>
          <cell r="BA51">
            <v>55.522999999999996</v>
          </cell>
          <cell r="BB51">
            <v>47.046923076923086</v>
          </cell>
          <cell r="BC51">
            <v>38.417500000000004</v>
          </cell>
          <cell r="BD51">
            <v>218.86094</v>
          </cell>
          <cell r="BE51">
            <v>841.5802348717948</v>
          </cell>
          <cell r="BF51">
            <v>2408.7928152026911</v>
          </cell>
          <cell r="BG51">
            <v>97.170363361408022</v>
          </cell>
          <cell r="BH51">
            <v>3.2250000000000001E-2</v>
          </cell>
          <cell r="BI51">
            <v>2505.9631785640991</v>
          </cell>
          <cell r="BK51">
            <v>79333.871985215199</v>
          </cell>
          <cell r="BL51">
            <v>7443.8658481956627</v>
          </cell>
          <cell r="BM51">
            <v>952.00646382258265</v>
          </cell>
          <cell r="BN51">
            <v>8410.3730078479057</v>
          </cell>
          <cell r="BO51">
            <v>5189.0257945754593</v>
          </cell>
          <cell r="BP51">
            <v>0</v>
          </cell>
          <cell r="BQ51">
            <v>615.70354767222602</v>
          </cell>
          <cell r="BR51">
            <v>36.526344547862848</v>
          </cell>
          <cell r="BS51">
            <v>0</v>
          </cell>
          <cell r="BT51">
            <v>0</v>
          </cell>
          <cell r="BU51">
            <v>22647.501006661696</v>
          </cell>
          <cell r="BV51">
            <v>3272.4238690843476</v>
          </cell>
          <cell r="BW51">
            <v>2188.3716708745496</v>
          </cell>
          <cell r="BX51">
            <v>2871.998541049461</v>
          </cell>
          <cell r="BY51">
            <v>883.1617487490696</v>
          </cell>
          <cell r="BZ51">
            <v>3.6624999999999998E-2</v>
          </cell>
          <cell r="CA51">
            <v>3038.3108357720494</v>
          </cell>
          <cell r="CB51">
            <v>115365.24449506012</v>
          </cell>
          <cell r="CC51">
            <v>-2765.9412819478116</v>
          </cell>
          <cell r="CD51">
            <v>8353.8655172270228</v>
          </cell>
          <cell r="CE51">
            <v>120953.16873033933</v>
          </cell>
        </row>
        <row r="52">
          <cell r="A52">
            <v>42181</v>
          </cell>
          <cell r="B52">
            <v>0</v>
          </cell>
          <cell r="C52" t="str">
            <v>Fri</v>
          </cell>
          <cell r="D52">
            <v>209691.01945873915</v>
          </cell>
          <cell r="E52">
            <v>3856.2211847323306</v>
          </cell>
          <cell r="F52">
            <v>213547.24064347148</v>
          </cell>
          <cell r="G52">
            <v>123.375</v>
          </cell>
          <cell r="H52">
            <v>213670.61564347148</v>
          </cell>
          <cell r="I52">
            <v>3646.8260558533639</v>
          </cell>
          <cell r="J52">
            <v>2429.3434987547935</v>
          </cell>
          <cell r="K52">
            <v>61.595999999999997</v>
          </cell>
          <cell r="L52">
            <v>2429.3434987547935</v>
          </cell>
          <cell r="M52">
            <v>3965.1994260883766</v>
          </cell>
          <cell r="N52">
            <v>536.06658000000004</v>
          </cell>
          <cell r="O52">
            <v>4</v>
          </cell>
          <cell r="P52">
            <v>196.17999999999998</v>
          </cell>
          <cell r="Q52">
            <v>158</v>
          </cell>
          <cell r="R52">
            <v>13.183333333333332</v>
          </cell>
          <cell r="S52">
            <v>14</v>
          </cell>
          <cell r="T52">
            <v>14.083333333333334</v>
          </cell>
          <cell r="U52">
            <v>195.91189569016942</v>
          </cell>
          <cell r="V52">
            <v>72.117004976680803</v>
          </cell>
          <cell r="W52">
            <v>0.67166981714837704</v>
          </cell>
          <cell r="X52">
            <v>0</v>
          </cell>
          <cell r="Y52">
            <v>33.074541733333326</v>
          </cell>
          <cell r="Z52">
            <v>0</v>
          </cell>
          <cell r="AA52">
            <v>1.038</v>
          </cell>
          <cell r="AB52">
            <v>34.331374319200002</v>
          </cell>
          <cell r="AC52">
            <v>0</v>
          </cell>
          <cell r="AD52">
            <v>34.331374319200002</v>
          </cell>
          <cell r="AE52">
            <v>44.30449728</v>
          </cell>
          <cell r="AF52">
            <v>48.416312072511978</v>
          </cell>
          <cell r="AG52">
            <v>0</v>
          </cell>
          <cell r="AH52">
            <v>2938.1681117779867</v>
          </cell>
          <cell r="AI52">
            <v>242.53488597400548</v>
          </cell>
          <cell r="AJ52">
            <v>3180.7029977519924</v>
          </cell>
          <cell r="AK52">
            <v>0</v>
          </cell>
          <cell r="AL52">
            <v>1146.0821357617381</v>
          </cell>
          <cell r="AM52">
            <v>1121.6756725672296</v>
          </cell>
          <cell r="AN52">
            <v>24.406463194508422</v>
          </cell>
          <cell r="AO52">
            <v>286.47712423319751</v>
          </cell>
          <cell r="AP52">
            <v>186.84139989426853</v>
          </cell>
          <cell r="AQ52">
            <v>0</v>
          </cell>
          <cell r="AR52">
            <v>0</v>
          </cell>
          <cell r="AS52">
            <v>299.38852727003166</v>
          </cell>
          <cell r="AT52">
            <v>0</v>
          </cell>
          <cell r="AU52">
            <v>2012.5791653530916</v>
          </cell>
          <cell r="AV52">
            <v>423.41051282051285</v>
          </cell>
          <cell r="AW52">
            <v>62.568750000000001</v>
          </cell>
          <cell r="AX52">
            <v>52.284666666666652</v>
          </cell>
          <cell r="AY52">
            <v>55.074999999999996</v>
          </cell>
          <cell r="AZ52">
            <v>0</v>
          </cell>
          <cell r="BA52">
            <v>70.896000000000001</v>
          </cell>
          <cell r="BB52">
            <v>47.046923076923086</v>
          </cell>
          <cell r="BC52">
            <v>52.323333333333338</v>
          </cell>
          <cell r="BD52">
            <v>279.53062999999997</v>
          </cell>
          <cell r="BE52">
            <v>1043.1358158974358</v>
          </cell>
          <cell r="BF52">
            <v>3055.7149812505272</v>
          </cell>
          <cell r="BG52">
            <v>124.98801650146498</v>
          </cell>
          <cell r="BH52">
            <v>3.2250000000000001E-2</v>
          </cell>
          <cell r="BI52">
            <v>3180.7029977519924</v>
          </cell>
          <cell r="BK52">
            <v>99916.30481403078</v>
          </cell>
          <cell r="BL52">
            <v>9370.3815609728026</v>
          </cell>
          <cell r="BM52">
            <v>1198.9956577683693</v>
          </cell>
          <cell r="BN52">
            <v>10594.39481697156</v>
          </cell>
          <cell r="BO52">
            <v>6536.5219749330945</v>
          </cell>
          <cell r="BP52">
            <v>0</v>
          </cell>
          <cell r="BQ52">
            <v>780.46934527752023</v>
          </cell>
          <cell r="BR52">
            <v>46.817560962270647</v>
          </cell>
          <cell r="BS52">
            <v>0</v>
          </cell>
          <cell r="BT52">
            <v>0</v>
          </cell>
          <cell r="BU52">
            <v>28527.58091688561</v>
          </cell>
          <cell r="BV52">
            <v>4149.9139078939961</v>
          </cell>
          <cell r="BW52">
            <v>2801.4245285862353</v>
          </cell>
          <cell r="BX52">
            <v>3977.5695527778785</v>
          </cell>
          <cell r="BY52">
            <v>1128.464682502703</v>
          </cell>
          <cell r="BZ52">
            <v>3.6624999999999998E-2</v>
          </cell>
          <cell r="CA52">
            <v>3840.7598786589328</v>
          </cell>
          <cell r="CB52">
            <v>145721.96781670707</v>
          </cell>
          <cell r="CC52">
            <v>-3768.1261420471865</v>
          </cell>
          <cell r="CD52">
            <v>10745.386195940438</v>
          </cell>
          <cell r="CE52">
            <v>152699.22787060033</v>
          </cell>
        </row>
        <row r="53">
          <cell r="A53">
            <v>42182</v>
          </cell>
          <cell r="B53">
            <v>0</v>
          </cell>
          <cell r="C53" t="str">
            <v>Sat</v>
          </cell>
          <cell r="D53">
            <v>111147.38633405406</v>
          </cell>
          <cell r="E53">
            <v>1640.9451849924812</v>
          </cell>
          <cell r="F53">
            <v>112788.33151904654</v>
          </cell>
          <cell r="G53">
            <v>52.5</v>
          </cell>
          <cell r="H53">
            <v>112840.83151904654</v>
          </cell>
          <cell r="I53">
            <v>1153.1729454372437</v>
          </cell>
          <cell r="J53">
            <v>1865.7660711620474</v>
          </cell>
          <cell r="K53">
            <v>45.936</v>
          </cell>
          <cell r="L53">
            <v>1865.7660711620474</v>
          </cell>
          <cell r="M53">
            <v>2416.0945030452881</v>
          </cell>
          <cell r="N53">
            <v>427.87527999999998</v>
          </cell>
          <cell r="O53">
            <v>2</v>
          </cell>
          <cell r="P53">
            <v>196.17999999999998</v>
          </cell>
          <cell r="Q53">
            <v>158</v>
          </cell>
          <cell r="R53">
            <v>13.183333333333332</v>
          </cell>
          <cell r="S53">
            <v>14</v>
          </cell>
          <cell r="T53">
            <v>14.083333333333334</v>
          </cell>
          <cell r="U53">
            <v>195.91189569016942</v>
          </cell>
          <cell r="V53">
            <v>72.117004976680803</v>
          </cell>
          <cell r="W53">
            <v>0.67166981714837704</v>
          </cell>
          <cell r="X53">
            <v>0</v>
          </cell>
          <cell r="Y53">
            <v>33.074541733333326</v>
          </cell>
          <cell r="Z53">
            <v>0</v>
          </cell>
          <cell r="AA53">
            <v>1.038</v>
          </cell>
          <cell r="AB53">
            <v>34.331374319200002</v>
          </cell>
          <cell r="AC53">
            <v>0</v>
          </cell>
          <cell r="AD53">
            <v>34.331374319200002</v>
          </cell>
          <cell r="AE53">
            <v>44.30449728</v>
          </cell>
          <cell r="AF53">
            <v>48.416312072511978</v>
          </cell>
          <cell r="AG53">
            <v>0</v>
          </cell>
          <cell r="AH53">
            <v>1484.4705690395992</v>
          </cell>
          <cell r="AI53">
            <v>126.92473175595177</v>
          </cell>
          <cell r="AJ53">
            <v>1611.3953007955513</v>
          </cell>
          <cell r="AK53">
            <v>0</v>
          </cell>
          <cell r="AL53">
            <v>596.55545686474557</v>
          </cell>
          <cell r="AM53">
            <v>586.16972784580571</v>
          </cell>
          <cell r="AN53">
            <v>10.385729018939756</v>
          </cell>
          <cell r="AO53">
            <v>80.103214560746366</v>
          </cell>
          <cell r="AP53">
            <v>145.09280470055543</v>
          </cell>
          <cell r="AQ53">
            <v>0</v>
          </cell>
          <cell r="AR53">
            <v>0</v>
          </cell>
          <cell r="AS53">
            <v>180.5501154269507</v>
          </cell>
          <cell r="AT53">
            <v>0</v>
          </cell>
          <cell r="AU53">
            <v>1057.9549032894877</v>
          </cell>
          <cell r="AV53">
            <v>197.81717948717949</v>
          </cell>
          <cell r="AW53">
            <v>26.625</v>
          </cell>
          <cell r="AX53">
            <v>25.580333333333336</v>
          </cell>
          <cell r="AY53">
            <v>20.190000000000001</v>
          </cell>
          <cell r="AZ53">
            <v>0</v>
          </cell>
          <cell r="BA53">
            <v>37.844000000000001</v>
          </cell>
          <cell r="BB53">
            <v>7.8411538461538477</v>
          </cell>
          <cell r="BC53">
            <v>24.273333333333337</v>
          </cell>
          <cell r="BD53">
            <v>147.85996</v>
          </cell>
          <cell r="BE53">
            <v>488.03096000000005</v>
          </cell>
          <cell r="BF53">
            <v>1545.9858632894877</v>
          </cell>
          <cell r="BG53">
            <v>65.409437506063341</v>
          </cell>
          <cell r="BH53">
            <v>3.2250000000000001E-2</v>
          </cell>
          <cell r="BI53">
            <v>1611.3953007955513</v>
          </cell>
          <cell r="BK53">
            <v>50567.287653184794</v>
          </cell>
          <cell r="BL53">
            <v>4736.1340294013498</v>
          </cell>
          <cell r="BM53">
            <v>606.80745183821762</v>
          </cell>
          <cell r="BN53">
            <v>5364.7115344561189</v>
          </cell>
          <cell r="BO53">
            <v>3309.9158035884248</v>
          </cell>
          <cell r="BP53">
            <v>0</v>
          </cell>
          <cell r="BQ53">
            <v>399.78457035412976</v>
          </cell>
          <cell r="BR53">
            <v>24.760211919134939</v>
          </cell>
          <cell r="BS53">
            <v>0</v>
          </cell>
          <cell r="BT53">
            <v>0</v>
          </cell>
          <cell r="BU53">
            <v>14442.113601557374</v>
          </cell>
          <cell r="BV53">
            <v>2249.7053670909117</v>
          </cell>
          <cell r="BW53">
            <v>1381.2009909400226</v>
          </cell>
          <cell r="BX53">
            <v>1779.8497717660312</v>
          </cell>
          <cell r="BY53">
            <v>556.59886972023344</v>
          </cell>
          <cell r="BZ53">
            <v>3.6624999999999998E-2</v>
          </cell>
          <cell r="CA53">
            <v>1966.8204219567315</v>
          </cell>
          <cell r="CB53">
            <v>73679.721799572668</v>
          </cell>
          <cell r="CC53">
            <v>-1824.6405861547819</v>
          </cell>
          <cell r="CD53">
            <v>5623.3364328462958</v>
          </cell>
          <cell r="CE53">
            <v>77478.417646264177</v>
          </cell>
        </row>
        <row r="54">
          <cell r="A54">
            <v>42183</v>
          </cell>
          <cell r="B54">
            <v>0</v>
          </cell>
          <cell r="C54" t="str">
            <v>Sun</v>
          </cell>
          <cell r="D54">
            <v>36529.23342993288</v>
          </cell>
          <cell r="E54">
            <v>131.27561479939848</v>
          </cell>
          <cell r="F54">
            <v>36660.50904473228</v>
          </cell>
          <cell r="G54">
            <v>4.2</v>
          </cell>
          <cell r="H54">
            <v>36664.709044732284</v>
          </cell>
          <cell r="I54">
            <v>601.08052530503346</v>
          </cell>
          <cell r="J54">
            <v>1407.1236723700501</v>
          </cell>
          <cell r="K54">
            <v>26.448</v>
          </cell>
          <cell r="L54">
            <v>1407.1236723700501</v>
          </cell>
          <cell r="M54">
            <v>681.61635736163828</v>
          </cell>
          <cell r="N54">
            <v>276.75704000000002</v>
          </cell>
          <cell r="O54">
            <v>0</v>
          </cell>
          <cell r="P54">
            <v>196.17999999999998</v>
          </cell>
          <cell r="Q54">
            <v>158</v>
          </cell>
          <cell r="R54">
            <v>13.183333333333332</v>
          </cell>
          <cell r="S54">
            <v>14</v>
          </cell>
          <cell r="T54">
            <v>14.083333333333334</v>
          </cell>
          <cell r="U54">
            <v>195.91189569016942</v>
          </cell>
          <cell r="V54">
            <v>72.117004976680803</v>
          </cell>
          <cell r="W54">
            <v>0.67166981714837704</v>
          </cell>
          <cell r="X54">
            <v>0</v>
          </cell>
          <cell r="Y54">
            <v>33.074541733333326</v>
          </cell>
          <cell r="Z54">
            <v>0</v>
          </cell>
          <cell r="AA54">
            <v>1.038</v>
          </cell>
          <cell r="AB54">
            <v>34.331374319200002</v>
          </cell>
          <cell r="AC54">
            <v>0</v>
          </cell>
          <cell r="AD54">
            <v>34.331374319200002</v>
          </cell>
          <cell r="AE54">
            <v>44.30449728</v>
          </cell>
          <cell r="AF54">
            <v>48.416312072511978</v>
          </cell>
          <cell r="AG54">
            <v>0</v>
          </cell>
          <cell r="AH54">
            <v>500.26857888053468</v>
          </cell>
          <cell r="AI54">
            <v>39.902172968429994</v>
          </cell>
          <cell r="AJ54">
            <v>540.17075184896476</v>
          </cell>
          <cell r="AK54">
            <v>0</v>
          </cell>
          <cell r="AL54">
            <v>181.10370473220797</v>
          </cell>
          <cell r="AM54">
            <v>180.27284641069278</v>
          </cell>
          <cell r="AN54">
            <v>0.83085832151518035</v>
          </cell>
          <cell r="AO54">
            <v>39.482061435822246</v>
          </cell>
          <cell r="AP54">
            <v>104.20655944160336</v>
          </cell>
          <cell r="AQ54">
            <v>0</v>
          </cell>
          <cell r="AR54">
            <v>0</v>
          </cell>
          <cell r="AS54">
            <v>45.835001180193885</v>
          </cell>
          <cell r="AT54">
            <v>0</v>
          </cell>
          <cell r="AU54">
            <v>336.92057918601722</v>
          </cell>
          <cell r="AV54">
            <v>86.393269230769235</v>
          </cell>
          <cell r="AW54">
            <v>2.13</v>
          </cell>
          <cell r="AX54">
            <v>10.752166666666668</v>
          </cell>
          <cell r="AY54">
            <v>4.9313333333333329</v>
          </cell>
          <cell r="AZ54">
            <v>0</v>
          </cell>
          <cell r="BA54">
            <v>12.581</v>
          </cell>
          <cell r="BB54">
            <v>13.068589743589747</v>
          </cell>
          <cell r="BC54">
            <v>4.1708333333333343</v>
          </cell>
          <cell r="BD54">
            <v>48.659779999999998</v>
          </cell>
          <cell r="BE54">
            <v>182.68697230769232</v>
          </cell>
          <cell r="BF54">
            <v>519.60755149370948</v>
          </cell>
          <cell r="BG54">
            <v>20.563200355255148</v>
          </cell>
          <cell r="BH54">
            <v>3.2250000000000001E-2</v>
          </cell>
          <cell r="BI54">
            <v>540.17075184896476</v>
          </cell>
          <cell r="BK54">
            <v>17762.645700134268</v>
          </cell>
          <cell r="BL54">
            <v>1667.6434793046558</v>
          </cell>
          <cell r="BM54">
            <v>213.1517484016112</v>
          </cell>
          <cell r="BN54">
            <v>1882.7627832342982</v>
          </cell>
          <cell r="BO54">
            <v>1161.6256066351791</v>
          </cell>
          <cell r="BP54">
            <v>0</v>
          </cell>
          <cell r="BQ54">
            <v>135.99610252703309</v>
          </cell>
          <cell r="BR54">
            <v>8.0089363376380351</v>
          </cell>
          <cell r="BS54">
            <v>0</v>
          </cell>
          <cell r="BT54">
            <v>0</v>
          </cell>
          <cell r="BU54">
            <v>5069.1886564404149</v>
          </cell>
          <cell r="BV54">
            <v>782.78836777799688</v>
          </cell>
          <cell r="BW54">
            <v>416.48115483254554</v>
          </cell>
          <cell r="BX54">
            <v>222.75733807033959</v>
          </cell>
          <cell r="BY54">
            <v>167.82898843138628</v>
          </cell>
          <cell r="BZ54">
            <v>3.6624999999999998E-2</v>
          </cell>
          <cell r="CA54">
            <v>679.35896716392699</v>
          </cell>
          <cell r="CB54">
            <v>25428.008406264846</v>
          </cell>
          <cell r="CC54">
            <v>-349.67151015370899</v>
          </cell>
          <cell r="CD54">
            <v>1767.8457137458963</v>
          </cell>
          <cell r="CE54">
            <v>26846.182609857031</v>
          </cell>
        </row>
        <row r="55">
          <cell r="A55">
            <v>42184</v>
          </cell>
          <cell r="B55">
            <v>1</v>
          </cell>
          <cell r="C55" t="str">
            <v>Mon</v>
          </cell>
          <cell r="D55">
            <v>151967.0392734748</v>
          </cell>
          <cell r="E55">
            <v>3467.0994552446159</v>
          </cell>
          <cell r="F55">
            <v>155434.13872871941</v>
          </cell>
          <cell r="G55">
            <v>1436.752</v>
          </cell>
          <cell r="H55">
            <v>156870.89072871942</v>
          </cell>
          <cell r="I55">
            <v>3500.1787261977056</v>
          </cell>
          <cell r="J55">
            <v>2053.4439714472628</v>
          </cell>
          <cell r="K55">
            <v>64.736000000000004</v>
          </cell>
          <cell r="L55">
            <v>2118.1799714472627</v>
          </cell>
          <cell r="M55">
            <v>2835.4048406486963</v>
          </cell>
          <cell r="N55">
            <v>297.81600000000003</v>
          </cell>
          <cell r="O55">
            <v>2</v>
          </cell>
          <cell r="P55">
            <v>208.74615602116265</v>
          </cell>
          <cell r="Q55">
            <v>158.61602021717945</v>
          </cell>
          <cell r="R55">
            <v>14.23646523667635</v>
          </cell>
          <cell r="S55">
            <v>14.122115840938173</v>
          </cell>
          <cell r="T55">
            <v>13.516091068087903</v>
          </cell>
          <cell r="U55">
            <v>208.71160653686206</v>
          </cell>
          <cell r="V55">
            <v>76.318621013296394</v>
          </cell>
          <cell r="W55">
            <v>0.64886590363551255</v>
          </cell>
          <cell r="X55">
            <v>0</v>
          </cell>
          <cell r="Y55">
            <v>32.529274342223594</v>
          </cell>
          <cell r="Z55">
            <v>0</v>
          </cell>
          <cell r="AA55">
            <v>1</v>
          </cell>
          <cell r="AB55">
            <v>32.529274342223594</v>
          </cell>
          <cell r="AC55">
            <v>0</v>
          </cell>
          <cell r="AD55">
            <v>32.529274342223594</v>
          </cell>
          <cell r="AE55">
            <v>41.232799999999997</v>
          </cell>
          <cell r="AF55">
            <v>45.84202970336009</v>
          </cell>
          <cell r="AG55">
            <v>0</v>
          </cell>
          <cell r="AH55">
            <v>2168.486351909391</v>
          </cell>
          <cell r="AI55">
            <v>175.60603728977969</v>
          </cell>
          <cell r="AJ55">
            <v>2344.0923891991706</v>
          </cell>
          <cell r="AK55">
            <v>0</v>
          </cell>
          <cell r="AL55">
            <v>779.6374595387075</v>
          </cell>
          <cell r="AM55">
            <v>757.77901516154179</v>
          </cell>
          <cell r="AN55">
            <v>21.858444377165753</v>
          </cell>
          <cell r="AO55">
            <v>260.58245739920386</v>
          </cell>
          <cell r="AP55">
            <v>167.36040910107727</v>
          </cell>
          <cell r="AQ55">
            <v>0</v>
          </cell>
          <cell r="AR55">
            <v>0</v>
          </cell>
          <cell r="AS55">
            <v>219.88576235546776</v>
          </cell>
          <cell r="AT55">
            <v>0</v>
          </cell>
          <cell r="AU55">
            <v>1421.2911178604863</v>
          </cell>
          <cell r="AV55">
            <v>313.11900000000003</v>
          </cell>
          <cell r="AW55">
            <v>16.890379999999997</v>
          </cell>
          <cell r="AX55">
            <v>33.532409999999999</v>
          </cell>
          <cell r="AY55">
            <v>29.797779999999999</v>
          </cell>
          <cell r="AZ55">
            <v>0</v>
          </cell>
          <cell r="BA55">
            <v>45.698609999999995</v>
          </cell>
          <cell r="BB55">
            <v>47.046923076923086</v>
          </cell>
          <cell r="BC55">
            <v>21.01173</v>
          </cell>
          <cell r="BD55">
            <v>223.85105646879998</v>
          </cell>
          <cell r="BE55">
            <v>730.947889545723</v>
          </cell>
          <cell r="BF55">
            <v>2152.2390074062091</v>
          </cell>
          <cell r="BG55">
            <v>86.138549626159289</v>
          </cell>
          <cell r="BH55">
            <v>3.2250000000000001E-2</v>
          </cell>
          <cell r="BI55">
            <v>2344.0923891991706</v>
          </cell>
          <cell r="BK55">
            <v>69900.851360416404</v>
          </cell>
          <cell r="BL55">
            <v>6560.3714299792991</v>
          </cell>
          <cell r="BM55">
            <v>838.81021632499687</v>
          </cell>
          <cell r="BN55">
            <v>7409.495194076193</v>
          </cell>
          <cell r="BO55">
            <v>4571.5049321792903</v>
          </cell>
          <cell r="BP55">
            <v>0</v>
          </cell>
          <cell r="BQ55">
            <v>541.92822532554635</v>
          </cell>
          <cell r="BR55">
            <v>31.907021776014425</v>
          </cell>
          <cell r="BS55">
            <v>0</v>
          </cell>
          <cell r="BT55">
            <v>0</v>
          </cell>
          <cell r="BU55">
            <v>19954.01701966134</v>
          </cell>
          <cell r="BV55">
            <v>2817.0657185558348</v>
          </cell>
          <cell r="BW55">
            <v>1911.4936990801691</v>
          </cell>
          <cell r="BX55">
            <v>2812.5129558554877</v>
          </cell>
          <cell r="BY55">
            <v>769.55624347604089</v>
          </cell>
          <cell r="BZ55">
            <v>3.6624999999999998E-2</v>
          </cell>
          <cell r="CA55">
            <v>2669.3923073506699</v>
          </cell>
          <cell r="CB55">
            <v>101848.15876191053</v>
          </cell>
          <cell r="CC55">
            <v>-2518.5800768088175</v>
          </cell>
          <cell r="CD55">
            <v>7240.7286143620277</v>
          </cell>
          <cell r="CE55">
            <v>106570.30729946373</v>
          </cell>
        </row>
        <row r="56">
          <cell r="A56">
            <v>42185</v>
          </cell>
          <cell r="B56">
            <v>1</v>
          </cell>
          <cell r="C56" t="str">
            <v>Tue</v>
          </cell>
          <cell r="D56">
            <v>144785.37178703913</v>
          </cell>
          <cell r="E56">
            <v>3176.4444110923732</v>
          </cell>
          <cell r="F56">
            <v>147961.81619813151</v>
          </cell>
          <cell r="G56">
            <v>1447.1420000000001</v>
          </cell>
          <cell r="H56">
            <v>149408.9581981315</v>
          </cell>
          <cell r="I56">
            <v>3416.7093474592252</v>
          </cell>
          <cell r="J56">
            <v>2741.0369643608888</v>
          </cell>
          <cell r="K56">
            <v>86.156000000000006</v>
          </cell>
          <cell r="L56">
            <v>2827.1929643608887</v>
          </cell>
          <cell r="M56">
            <v>2894.4085676085683</v>
          </cell>
          <cell r="N56">
            <v>396.68800000000005</v>
          </cell>
          <cell r="O56">
            <v>4</v>
          </cell>
          <cell r="P56">
            <v>208.74615602116265</v>
          </cell>
          <cell r="Q56">
            <v>158.61602021717945</v>
          </cell>
          <cell r="R56">
            <v>14.23646523667635</v>
          </cell>
          <cell r="S56">
            <v>14.122115840938173</v>
          </cell>
          <cell r="T56">
            <v>13.516091068087903</v>
          </cell>
          <cell r="U56">
            <v>208.71160653686206</v>
          </cell>
          <cell r="V56">
            <v>76.318621013296394</v>
          </cell>
          <cell r="W56">
            <v>0.64886590363551255</v>
          </cell>
          <cell r="X56">
            <v>0</v>
          </cell>
          <cell r="Y56">
            <v>32.529274342223594</v>
          </cell>
          <cell r="Z56">
            <v>0</v>
          </cell>
          <cell r="AA56">
            <v>1</v>
          </cell>
          <cell r="AB56">
            <v>32.529274342223594</v>
          </cell>
          <cell r="AC56">
            <v>0</v>
          </cell>
          <cell r="AD56">
            <v>32.529274342223594</v>
          </cell>
          <cell r="AE56">
            <v>41.232799999999997</v>
          </cell>
          <cell r="AF56">
            <v>45.84202970336009</v>
          </cell>
          <cell r="AG56">
            <v>0</v>
          </cell>
          <cell r="AH56">
            <v>2068.3586338284622</v>
          </cell>
          <cell r="AI56">
            <v>166.89927919578594</v>
          </cell>
          <cell r="AJ56">
            <v>2235.257913024248</v>
          </cell>
          <cell r="AK56">
            <v>0</v>
          </cell>
          <cell r="AL56">
            <v>737.80825181562466</v>
          </cell>
          <cell r="AM56">
            <v>717.78225187726321</v>
          </cell>
          <cell r="AN56">
            <v>20.025999938361441</v>
          </cell>
          <cell r="AO56">
            <v>252.53689751876078</v>
          </cell>
          <cell r="AP56">
            <v>223.24324045615748</v>
          </cell>
          <cell r="AQ56">
            <v>0</v>
          </cell>
          <cell r="AR56">
            <v>0</v>
          </cell>
          <cell r="AS56">
            <v>221.36537666089586</v>
          </cell>
          <cell r="AT56">
            <v>0</v>
          </cell>
          <cell r="AU56">
            <v>1353.9488823751851</v>
          </cell>
          <cell r="AV56">
            <v>304.99400000000003</v>
          </cell>
          <cell r="AW56">
            <v>15.47442</v>
          </cell>
          <cell r="AX56">
            <v>31.764299999999995</v>
          </cell>
          <cell r="AY56">
            <v>28.351019999999998</v>
          </cell>
          <cell r="AZ56">
            <v>0</v>
          </cell>
          <cell r="BA56">
            <v>41.980220000000003</v>
          </cell>
          <cell r="BB56">
            <v>47.046923076923086</v>
          </cell>
          <cell r="BC56">
            <v>19.328109999999999</v>
          </cell>
          <cell r="BD56">
            <v>211.86512957920002</v>
          </cell>
          <cell r="BE56">
            <v>700.80412265612313</v>
          </cell>
          <cell r="BF56">
            <v>2054.753005031308</v>
          </cell>
          <cell r="BG56">
            <v>81.946651524038543</v>
          </cell>
          <cell r="BH56">
            <v>3.2250000000000001E-2</v>
          </cell>
          <cell r="BI56">
            <v>2235.257913024248</v>
          </cell>
          <cell r="BK56">
            <v>66852.946094620405</v>
          </cell>
          <cell r="BL56">
            <v>6275.0874971007934</v>
          </cell>
          <cell r="BM56">
            <v>802.23535313544483</v>
          </cell>
          <cell r="BN56">
            <v>7086.1348655577276</v>
          </cell>
          <cell r="BO56">
            <v>4371.9983129058055</v>
          </cell>
          <cell r="BP56">
            <v>0</v>
          </cell>
          <cell r="BQ56">
            <v>517.16174483547843</v>
          </cell>
          <cell r="BR56">
            <v>30.383069143116423</v>
          </cell>
          <cell r="BS56">
            <v>0</v>
          </cell>
          <cell r="BT56">
            <v>0</v>
          </cell>
          <cell r="BU56">
            <v>19083.000842678368</v>
          </cell>
          <cell r="BV56">
            <v>2695.993272192014</v>
          </cell>
          <cell r="BW56">
            <v>1860.5625276572446</v>
          </cell>
          <cell r="BX56">
            <v>2571.5552757358078</v>
          </cell>
          <cell r="BY56">
            <v>750.20452768022722</v>
          </cell>
          <cell r="BZ56">
            <v>3.6624999999999998E-2</v>
          </cell>
          <cell r="CA56">
            <v>2551.4820978938751</v>
          </cell>
          <cell r="CB56">
            <v>97301.261031060421</v>
          </cell>
          <cell r="CC56">
            <v>-2293.8201143461847</v>
          </cell>
          <cell r="CD56">
            <v>6881.7245992240005</v>
          </cell>
          <cell r="CE56">
            <v>101889.16551593824</v>
          </cell>
        </row>
        <row r="57">
          <cell r="A57">
            <v>42186</v>
          </cell>
          <cell r="B57">
            <v>1</v>
          </cell>
          <cell r="C57" t="str">
            <v>Wed</v>
          </cell>
          <cell r="D57">
            <v>165456.10955562891</v>
          </cell>
          <cell r="E57">
            <v>3508.6216044092221</v>
          </cell>
          <cell r="F57">
            <v>168964.73116003812</v>
          </cell>
          <cell r="G57">
            <v>1586.376</v>
          </cell>
          <cell r="H57">
            <v>170551.10716003814</v>
          </cell>
          <cell r="I57">
            <v>3214.7193492629112</v>
          </cell>
          <cell r="J57">
            <v>2487.8627219549348</v>
          </cell>
          <cell r="K57">
            <v>68.068000000000012</v>
          </cell>
          <cell r="L57">
            <v>2555.9307219549351</v>
          </cell>
          <cell r="M57">
            <v>3143.3560809630735</v>
          </cell>
          <cell r="N57">
            <v>341.43200000000002</v>
          </cell>
          <cell r="O57">
            <v>6</v>
          </cell>
          <cell r="P57">
            <v>208.74615602116265</v>
          </cell>
          <cell r="Q57">
            <v>158.61602021717945</v>
          </cell>
          <cell r="R57">
            <v>14.23646523667635</v>
          </cell>
          <cell r="S57">
            <v>14.122115840938173</v>
          </cell>
          <cell r="T57">
            <v>13.516091068087903</v>
          </cell>
          <cell r="U57">
            <v>208.71160653686206</v>
          </cell>
          <cell r="V57">
            <v>76.318621013296394</v>
          </cell>
          <cell r="W57">
            <v>0.64886590363551255</v>
          </cell>
          <cell r="X57">
            <v>0</v>
          </cell>
          <cell r="Y57">
            <v>32.529274342223594</v>
          </cell>
          <cell r="Z57">
            <v>0</v>
          </cell>
          <cell r="AA57">
            <v>1</v>
          </cell>
          <cell r="AB57">
            <v>32.529274342223594</v>
          </cell>
          <cell r="AC57">
            <v>0</v>
          </cell>
          <cell r="AD57">
            <v>32.529274342223594</v>
          </cell>
          <cell r="AE57">
            <v>41.232799999999997</v>
          </cell>
          <cell r="AF57">
            <v>45.84202970336009</v>
          </cell>
          <cell r="AG57">
            <v>0</v>
          </cell>
          <cell r="AH57">
            <v>2337.0898385174446</v>
          </cell>
          <cell r="AI57">
            <v>190.2672100383061</v>
          </cell>
          <cell r="AJ57">
            <v>2527.3570485557507</v>
          </cell>
          <cell r="AK57">
            <v>0</v>
          </cell>
          <cell r="AL57">
            <v>845.47230796174983</v>
          </cell>
          <cell r="AM57">
            <v>823.35208580761207</v>
          </cell>
          <cell r="AN57">
            <v>22.120222154137799</v>
          </cell>
          <cell r="AO57">
            <v>237.39267651015882</v>
          </cell>
          <cell r="AP57">
            <v>200.39479111348544</v>
          </cell>
          <cell r="AQ57">
            <v>0</v>
          </cell>
          <cell r="AR57">
            <v>0</v>
          </cell>
          <cell r="AS57">
            <v>242.63700288657446</v>
          </cell>
          <cell r="AT57">
            <v>0</v>
          </cell>
          <cell r="AU57">
            <v>1544.7203289546451</v>
          </cell>
          <cell r="AV57">
            <v>335.18899999999996</v>
          </cell>
          <cell r="AW57">
            <v>17.092659999999999</v>
          </cell>
          <cell r="AX57">
            <v>34.934709999999995</v>
          </cell>
          <cell r="AY57">
            <v>30.004459999999998</v>
          </cell>
          <cell r="AZ57">
            <v>0</v>
          </cell>
          <cell r="BA57">
            <v>49.468649999999997</v>
          </cell>
          <cell r="BB57">
            <v>47.046923076923086</v>
          </cell>
          <cell r="BC57">
            <v>21.711419999999997</v>
          </cell>
          <cell r="BD57">
            <v>241.24688888159997</v>
          </cell>
          <cell r="BE57">
            <v>776.69471195852316</v>
          </cell>
          <cell r="BF57">
            <v>2321.415040913168</v>
          </cell>
          <cell r="BG57">
            <v>93.413119066958544</v>
          </cell>
          <cell r="BH57">
            <v>3.2250000000000001E-2</v>
          </cell>
          <cell r="BI57">
            <v>2527.3570485557507</v>
          </cell>
          <cell r="BK57">
            <v>75538.636700952673</v>
          </cell>
          <cell r="BL57">
            <v>7088.0681378534928</v>
          </cell>
          <cell r="BM57">
            <v>906.46364041143192</v>
          </cell>
          <cell r="BN57">
            <v>8007.7954149545167</v>
          </cell>
          <cell r="BO57">
            <v>4940.6437653964203</v>
          </cell>
          <cell r="BP57">
            <v>0</v>
          </cell>
          <cell r="BQ57">
            <v>586.60304987494055</v>
          </cell>
          <cell r="BR57">
            <v>34.725914446282559</v>
          </cell>
          <cell r="BS57">
            <v>0</v>
          </cell>
          <cell r="BT57">
            <v>0</v>
          </cell>
          <cell r="BU57">
            <v>21564.299922937083</v>
          </cell>
          <cell r="BV57">
            <v>3094.4802974503655</v>
          </cell>
          <cell r="BW57">
            <v>2019.8207774856221</v>
          </cell>
          <cell r="BX57">
            <v>2894.1090893882874</v>
          </cell>
          <cell r="BY57">
            <v>815.21008175880957</v>
          </cell>
          <cell r="BZ57">
            <v>3.6624999999999998E-2</v>
          </cell>
          <cell r="CA57">
            <v>2890.3345810688234</v>
          </cell>
          <cell r="CB57">
            <v>109956.08268340975</v>
          </cell>
          <cell r="CC57">
            <v>-2674.7823438465384</v>
          </cell>
          <cell r="CD57">
            <v>7845.2498180674665</v>
          </cell>
          <cell r="CE57">
            <v>115126.55015763069</v>
          </cell>
        </row>
        <row r="58">
          <cell r="A58">
            <v>42187</v>
          </cell>
          <cell r="B58">
            <v>1</v>
          </cell>
          <cell r="C58" t="str">
            <v>Thu</v>
          </cell>
          <cell r="D58">
            <v>169315.9449332238</v>
          </cell>
          <cell r="E58">
            <v>3487.8605298269199</v>
          </cell>
          <cell r="F58">
            <v>172803.80546305072</v>
          </cell>
          <cell r="G58">
            <v>1739.7760000000001</v>
          </cell>
          <cell r="H58">
            <v>174543.58146305071</v>
          </cell>
          <cell r="I58">
            <v>3729.9032088518525</v>
          </cell>
          <cell r="J58">
            <v>2792.1455388525947</v>
          </cell>
          <cell r="K58">
            <v>73.78</v>
          </cell>
          <cell r="L58">
            <v>2865.9255388525949</v>
          </cell>
          <cell r="M58">
            <v>3246.3925171001983</v>
          </cell>
          <cell r="N58">
            <v>371.16800000000001</v>
          </cell>
          <cell r="O58">
            <v>8</v>
          </cell>
          <cell r="P58">
            <v>208.74615602116265</v>
          </cell>
          <cell r="Q58">
            <v>158.61602021717945</v>
          </cell>
          <cell r="R58">
            <v>14.23646523667635</v>
          </cell>
          <cell r="S58">
            <v>14.122115840938173</v>
          </cell>
          <cell r="T58">
            <v>13.516091068087903</v>
          </cell>
          <cell r="U58">
            <v>208.71160653686206</v>
          </cell>
          <cell r="V58">
            <v>76.318621013296394</v>
          </cell>
          <cell r="W58">
            <v>0.64886590363551255</v>
          </cell>
          <cell r="X58">
            <v>0</v>
          </cell>
          <cell r="Y58">
            <v>32.529274342223594</v>
          </cell>
          <cell r="Z58">
            <v>0</v>
          </cell>
          <cell r="AA58">
            <v>1</v>
          </cell>
          <cell r="AB58">
            <v>32.529274342223594</v>
          </cell>
          <cell r="AC58">
            <v>0</v>
          </cell>
          <cell r="AD58">
            <v>32.529274342223594</v>
          </cell>
          <cell r="AE58">
            <v>41.232799999999997</v>
          </cell>
          <cell r="AF58">
            <v>45.84202970336009</v>
          </cell>
          <cell r="AG58">
            <v>0</v>
          </cell>
          <cell r="AH58">
            <v>2384.6365363084274</v>
          </cell>
          <cell r="AI58">
            <v>194.40170549839161</v>
          </cell>
          <cell r="AJ58">
            <v>2579.0382418068193</v>
          </cell>
          <cell r="AK58">
            <v>0</v>
          </cell>
          <cell r="AL58">
            <v>858.51575511489204</v>
          </cell>
          <cell r="AM58">
            <v>836.52642184924025</v>
          </cell>
          <cell r="AN58">
            <v>21.98933326565178</v>
          </cell>
          <cell r="AO58">
            <v>275.02520824888001</v>
          </cell>
          <cell r="AP58">
            <v>222.4056665776688</v>
          </cell>
          <cell r="AQ58">
            <v>0</v>
          </cell>
          <cell r="AR58">
            <v>0</v>
          </cell>
          <cell r="AS58">
            <v>247.53556887496288</v>
          </cell>
          <cell r="AT58">
            <v>0</v>
          </cell>
          <cell r="AU58">
            <v>1581.4954812636806</v>
          </cell>
          <cell r="AV58">
            <v>344.81600000000003</v>
          </cell>
          <cell r="AW58">
            <v>16.991520000000001</v>
          </cell>
          <cell r="AX58">
            <v>35.219080000000005</v>
          </cell>
          <cell r="AY58">
            <v>29.901120000000002</v>
          </cell>
          <cell r="AZ58">
            <v>0</v>
          </cell>
          <cell r="BA58">
            <v>48.247979999999998</v>
          </cell>
          <cell r="BB58">
            <v>47.046923076923086</v>
          </cell>
          <cell r="BC58">
            <v>21.55293</v>
          </cell>
          <cell r="BD58">
            <v>245.55702267520002</v>
          </cell>
          <cell r="BE58">
            <v>789.33257575212315</v>
          </cell>
          <cell r="BF58">
            <v>2370.8280570158036</v>
          </cell>
          <cell r="BG58">
            <v>95.537878759371864</v>
          </cell>
          <cell r="BH58">
            <v>3.2250000000000001E-2</v>
          </cell>
          <cell r="BI58">
            <v>2579.0382418068193</v>
          </cell>
          <cell r="BK58">
            <v>77117.514479904363</v>
          </cell>
          <cell r="BL58">
            <v>7235.8510979633711</v>
          </cell>
          <cell r="BM58">
            <v>925.41017375885224</v>
          </cell>
          <cell r="BN58">
            <v>8175.4359268532999</v>
          </cell>
          <cell r="BO58">
            <v>5044.074485965758</v>
          </cell>
          <cell r="BP58">
            <v>0</v>
          </cell>
          <cell r="BQ58">
            <v>598.55603500154666</v>
          </cell>
          <cell r="BR58">
            <v>35.515353335758405</v>
          </cell>
          <cell r="BS58">
            <v>0</v>
          </cell>
          <cell r="BT58">
            <v>0</v>
          </cell>
          <cell r="BU58">
            <v>22014.843072878586</v>
          </cell>
          <cell r="BV58">
            <v>3175.6615304640909</v>
          </cell>
          <cell r="BW58">
            <v>2152.5357615738235</v>
          </cell>
          <cell r="BX58">
            <v>2852.2790999512317</v>
          </cell>
          <cell r="BY58">
            <v>869.73740587989619</v>
          </cell>
          <cell r="BZ58">
            <v>3.6624999999999998E-2</v>
          </cell>
          <cell r="CA58">
            <v>2953.6059072104576</v>
          </cell>
          <cell r="CB58">
            <v>112207.84916730672</v>
          </cell>
          <cell r="CC58">
            <v>-2593.9666606189239</v>
          </cell>
          <cell r="CD58">
            <v>8015.726642474081</v>
          </cell>
          <cell r="CE58">
            <v>117629.60914916189</v>
          </cell>
        </row>
        <row r="59">
          <cell r="A59">
            <v>42188</v>
          </cell>
          <cell r="B59">
            <v>1</v>
          </cell>
          <cell r="C59" t="str">
            <v>Fri</v>
          </cell>
          <cell r="D59">
            <v>217048.05746540235</v>
          </cell>
          <cell r="E59">
            <v>4878.8525268412268</v>
          </cell>
          <cell r="F59">
            <v>221926.90999224357</v>
          </cell>
          <cell r="G59">
            <v>2103.2759999999998</v>
          </cell>
          <cell r="H59">
            <v>224030.18599224358</v>
          </cell>
          <cell r="I59">
            <v>3775.7201727675192</v>
          </cell>
          <cell r="J59">
            <v>2924.1833207047416</v>
          </cell>
          <cell r="K59">
            <v>84.251999999999995</v>
          </cell>
          <cell r="L59">
            <v>3008.4353207047416</v>
          </cell>
          <cell r="M59">
            <v>3900.0432574212227</v>
          </cell>
          <cell r="N59">
            <v>410.06399999999996</v>
          </cell>
          <cell r="O59">
            <v>10</v>
          </cell>
          <cell r="P59">
            <v>208.74615602116265</v>
          </cell>
          <cell r="Q59">
            <v>158.61602021717945</v>
          </cell>
          <cell r="R59">
            <v>14.23646523667635</v>
          </cell>
          <cell r="S59">
            <v>14.122115840938173</v>
          </cell>
          <cell r="T59">
            <v>13.516091068087903</v>
          </cell>
          <cell r="U59">
            <v>208.71160653686206</v>
          </cell>
          <cell r="V59">
            <v>76.318621013296394</v>
          </cell>
          <cell r="W59">
            <v>0.64886590363551255</v>
          </cell>
          <cell r="X59">
            <v>0</v>
          </cell>
          <cell r="Y59">
            <v>32.529274342223594</v>
          </cell>
          <cell r="Z59">
            <v>0</v>
          </cell>
          <cell r="AA59">
            <v>1</v>
          </cell>
          <cell r="AB59">
            <v>32.529274342223594</v>
          </cell>
          <cell r="AC59">
            <v>0</v>
          </cell>
          <cell r="AD59">
            <v>32.529274342223594</v>
          </cell>
          <cell r="AE59">
            <v>41.232799999999997</v>
          </cell>
          <cell r="AF59">
            <v>45.84202970336009</v>
          </cell>
          <cell r="AG59">
            <v>0</v>
          </cell>
          <cell r="AH59">
            <v>3030.6707035154186</v>
          </cell>
          <cell r="AI59">
            <v>250.57858960334733</v>
          </cell>
          <cell r="AJ59">
            <v>3281.2492931187662</v>
          </cell>
          <cell r="AK59">
            <v>0</v>
          </cell>
          <cell r="AL59">
            <v>1110.345641260953</v>
          </cell>
          <cell r="AM59">
            <v>1079.5867524667376</v>
          </cell>
          <cell r="AN59">
            <v>30.758888794215284</v>
          </cell>
          <cell r="AO59">
            <v>272.1166817368329</v>
          </cell>
          <cell r="AP59">
            <v>236.72686996966485</v>
          </cell>
          <cell r="AQ59">
            <v>0</v>
          </cell>
          <cell r="AR59">
            <v>0</v>
          </cell>
          <cell r="AS59">
            <v>301.00863480361346</v>
          </cell>
          <cell r="AT59">
            <v>0</v>
          </cell>
          <cell r="AU59">
            <v>2029.9705479368263</v>
          </cell>
          <cell r="AV59">
            <v>413.35699999999997</v>
          </cell>
          <cell r="AW59">
            <v>23.767899999999997</v>
          </cell>
          <cell r="AX59">
            <v>44.931789999999992</v>
          </cell>
          <cell r="AY59">
            <v>36.8249</v>
          </cell>
          <cell r="AZ59">
            <v>0</v>
          </cell>
          <cell r="BA59">
            <v>64.242869999999996</v>
          </cell>
          <cell r="BB59">
            <v>47.046923076923086</v>
          </cell>
          <cell r="BC59">
            <v>29.600009999999997</v>
          </cell>
          <cell r="BD59">
            <v>318.88555850400002</v>
          </cell>
          <cell r="BE59">
            <v>978.65695158092308</v>
          </cell>
          <cell r="BF59">
            <v>3008.6274995177487</v>
          </cell>
          <cell r="BG59">
            <v>122.9632547869555</v>
          </cell>
          <cell r="BH59">
            <v>3.2250000000000001E-2</v>
          </cell>
          <cell r="BI59">
            <v>3281.2492931187662</v>
          </cell>
          <cell r="BK59">
            <v>97209.389126967581</v>
          </cell>
          <cell r="BL59">
            <v>9116.4505649284874</v>
          </cell>
          <cell r="BM59">
            <v>1166.5126695236108</v>
          </cell>
          <cell r="BN59">
            <v>10307.404228299751</v>
          </cell>
          <cell r="BO59">
            <v>6359.4547311819788</v>
          </cell>
          <cell r="BP59">
            <v>0</v>
          </cell>
          <cell r="BQ59">
            <v>759.39421173750998</v>
          </cell>
          <cell r="BR59">
            <v>45.561290659290002</v>
          </cell>
          <cell r="BS59">
            <v>0</v>
          </cell>
          <cell r="BT59">
            <v>0</v>
          </cell>
          <cell r="BU59">
            <v>27754.777696330624</v>
          </cell>
          <cell r="BV59">
            <v>4030.3532103857806</v>
          </cell>
          <cell r="BW59">
            <v>2759.0030527817462</v>
          </cell>
          <cell r="BX59">
            <v>3952.2159856515837</v>
          </cell>
          <cell r="BY59">
            <v>1114.3950869918594</v>
          </cell>
          <cell r="BZ59">
            <v>3.6624999999999998E-2</v>
          </cell>
          <cell r="CA59">
            <v>3736.9310695472786</v>
          </cell>
          <cell r="CB59">
            <v>141863.11320383116</v>
          </cell>
          <cell r="CC59">
            <v>-3529.6104174243301</v>
          </cell>
          <cell r="CD59">
            <v>10332.056869396898</v>
          </cell>
          <cell r="CE59">
            <v>148665.55965580372</v>
          </cell>
        </row>
        <row r="60">
          <cell r="A60">
            <v>42189</v>
          </cell>
          <cell r="B60">
            <v>1</v>
          </cell>
          <cell r="C60" t="str">
            <v>Sat</v>
          </cell>
          <cell r="D60">
            <v>114529.34520457839</v>
          </cell>
          <cell r="E60">
            <v>2076.1074582303095</v>
          </cell>
          <cell r="F60">
            <v>116605.4526628087</v>
          </cell>
          <cell r="G60">
            <v>1167.4960000000001</v>
          </cell>
          <cell r="H60">
            <v>117772.94866280869</v>
          </cell>
          <cell r="I60">
            <v>1225.0578449999998</v>
          </cell>
          <cell r="J60">
            <v>2265.4093615879851</v>
          </cell>
          <cell r="K60">
            <v>62.832000000000001</v>
          </cell>
          <cell r="L60">
            <v>2328.241361587985</v>
          </cell>
          <cell r="M60">
            <v>2395.5193729564262</v>
          </cell>
          <cell r="N60">
            <v>319.71199999999999</v>
          </cell>
          <cell r="O60">
            <v>12</v>
          </cell>
          <cell r="P60">
            <v>208.74615602116265</v>
          </cell>
          <cell r="Q60">
            <v>158.61602021717945</v>
          </cell>
          <cell r="R60">
            <v>14.23646523667635</v>
          </cell>
          <cell r="S60">
            <v>14.122115840938173</v>
          </cell>
          <cell r="T60">
            <v>13.516091068087903</v>
          </cell>
          <cell r="U60">
            <v>208.71160653686206</v>
          </cell>
          <cell r="V60">
            <v>76.318621013296394</v>
          </cell>
          <cell r="W60">
            <v>0.64886590363551255</v>
          </cell>
          <cell r="X60">
            <v>0</v>
          </cell>
          <cell r="Y60">
            <v>32.529274342223594</v>
          </cell>
          <cell r="Z60">
            <v>0</v>
          </cell>
          <cell r="AA60">
            <v>1</v>
          </cell>
          <cell r="AB60">
            <v>32.529274342223594</v>
          </cell>
          <cell r="AC60">
            <v>0</v>
          </cell>
          <cell r="AD60">
            <v>32.529274342223594</v>
          </cell>
          <cell r="AE60">
            <v>41.232799999999997</v>
          </cell>
          <cell r="AF60">
            <v>45.84202970336009</v>
          </cell>
          <cell r="AG60">
            <v>0</v>
          </cell>
          <cell r="AH60">
            <v>1525.5492241626664</v>
          </cell>
          <cell r="AI60">
            <v>130.49678872317494</v>
          </cell>
          <cell r="AJ60">
            <v>1656.0460128858415</v>
          </cell>
          <cell r="AK60">
            <v>0</v>
          </cell>
          <cell r="AL60">
            <v>578.77587067811373</v>
          </cell>
          <cell r="AM60">
            <v>565.68698182951152</v>
          </cell>
          <cell r="AN60">
            <v>13.088888848602251</v>
          </cell>
          <cell r="AO60">
            <v>80.274566258864041</v>
          </cell>
          <cell r="AP60">
            <v>184.59411214715161</v>
          </cell>
          <cell r="AQ60">
            <v>0</v>
          </cell>
          <cell r="AR60">
            <v>0</v>
          </cell>
          <cell r="AS60">
            <v>182.92521605128542</v>
          </cell>
          <cell r="AT60">
            <v>0</v>
          </cell>
          <cell r="AU60">
            <v>1066.3135802075813</v>
          </cell>
          <cell r="AV60">
            <v>191.66800000000001</v>
          </cell>
          <cell r="AW60">
            <v>10.114000000000001</v>
          </cell>
          <cell r="AX60">
            <v>19.542120000000004</v>
          </cell>
          <cell r="AY60">
            <v>12.424000000000001</v>
          </cell>
          <cell r="AZ60">
            <v>0</v>
          </cell>
          <cell r="BA60">
            <v>33.02064</v>
          </cell>
          <cell r="BB60">
            <v>7.8411538461538477</v>
          </cell>
          <cell r="BC60">
            <v>13.405080000000002</v>
          </cell>
          <cell r="BD60">
            <v>163.58022063999999</v>
          </cell>
          <cell r="BE60">
            <v>451.59521448615385</v>
          </cell>
          <cell r="BF60">
            <v>1517.908794693735</v>
          </cell>
          <cell r="BG60">
            <v>64.202123556445983</v>
          </cell>
          <cell r="BH60">
            <v>3.2250000000000001E-2</v>
          </cell>
          <cell r="BI60">
            <v>1656.0460128858415</v>
          </cell>
          <cell r="BK60">
            <v>49042.557176415634</v>
          </cell>
          <cell r="BL60">
            <v>4593.3253088198917</v>
          </cell>
          <cell r="BM60">
            <v>588.5106861169877</v>
          </cell>
          <cell r="BN60">
            <v>5202.9532834765614</v>
          </cell>
          <cell r="BO60">
            <v>3210.1143160640186</v>
          </cell>
          <cell r="BP60">
            <v>0</v>
          </cell>
          <cell r="BQ60">
            <v>387.73120720269009</v>
          </cell>
          <cell r="BR60">
            <v>24.014044604175524</v>
          </cell>
          <cell r="BS60">
            <v>0</v>
          </cell>
          <cell r="BT60">
            <v>0</v>
          </cell>
          <cell r="BU60">
            <v>14006.648846284324</v>
          </cell>
          <cell r="BV60">
            <v>2177.6700538034161</v>
          </cell>
          <cell r="BW60">
            <v>1357.5377284663914</v>
          </cell>
          <cell r="BX60">
            <v>1764.1722036879357</v>
          </cell>
          <cell r="BY60">
            <v>552.07248195849081</v>
          </cell>
          <cell r="BZ60">
            <v>3.6624999999999998E-2</v>
          </cell>
          <cell r="CA60">
            <v>1907.526628801792</v>
          </cell>
          <cell r="CB60">
            <v>71499.120553232555</v>
          </cell>
          <cell r="CC60">
            <v>-1718.6638054411319</v>
          </cell>
          <cell r="CD60">
            <v>5380.7479900649269</v>
          </cell>
          <cell r="CE60">
            <v>75161.204737856373</v>
          </cell>
        </row>
        <row r="61">
          <cell r="A61">
            <v>42190</v>
          </cell>
          <cell r="B61">
            <v>1</v>
          </cell>
          <cell r="C61" t="str">
            <v>Sun</v>
          </cell>
          <cell r="D61">
            <v>36936.67349220832</v>
          </cell>
          <cell r="E61">
            <v>166.08859665842473</v>
          </cell>
          <cell r="F61">
            <v>37102.762088866744</v>
          </cell>
          <cell r="G61">
            <v>500.96399999999994</v>
          </cell>
          <cell r="H61">
            <v>37603.726088866744</v>
          </cell>
          <cell r="I61">
            <v>649.39528499999983</v>
          </cell>
          <cell r="J61">
            <v>1647.2597373938202</v>
          </cell>
          <cell r="K61">
            <v>36.176000000000002</v>
          </cell>
          <cell r="L61">
            <v>1683.4357373938201</v>
          </cell>
          <cell r="M61">
            <v>732.14138317725269</v>
          </cell>
          <cell r="N61">
            <v>199.12</v>
          </cell>
          <cell r="O61">
            <v>14</v>
          </cell>
          <cell r="P61">
            <v>208.74615602116265</v>
          </cell>
          <cell r="Q61">
            <v>158.61602021717945</v>
          </cell>
          <cell r="R61">
            <v>14.23646523667635</v>
          </cell>
          <cell r="S61">
            <v>14.122115840938173</v>
          </cell>
          <cell r="T61">
            <v>13.516091068087903</v>
          </cell>
          <cell r="U61">
            <v>208.71160653686206</v>
          </cell>
          <cell r="V61">
            <v>76.318621013296394</v>
          </cell>
          <cell r="W61">
            <v>0.64886590363551255</v>
          </cell>
          <cell r="X61">
            <v>0</v>
          </cell>
          <cell r="Y61">
            <v>32.529274342223594</v>
          </cell>
          <cell r="Z61">
            <v>0</v>
          </cell>
          <cell r="AA61">
            <v>1</v>
          </cell>
          <cell r="AB61">
            <v>32.529274342223594</v>
          </cell>
          <cell r="AC61">
            <v>0</v>
          </cell>
          <cell r="AD61">
            <v>32.529274342223594</v>
          </cell>
          <cell r="AE61">
            <v>41.232799999999997</v>
          </cell>
          <cell r="AF61">
            <v>45.84202970336009</v>
          </cell>
          <cell r="AG61">
            <v>0</v>
          </cell>
          <cell r="AH61">
            <v>505.70924720362211</v>
          </cell>
          <cell r="AI61">
            <v>40.375274561741925</v>
          </cell>
          <cell r="AJ61">
            <v>546.08452176536412</v>
          </cell>
          <cell r="AK61">
            <v>0</v>
          </cell>
          <cell r="AL61">
            <v>176.1667089182553</v>
          </cell>
          <cell r="AM61">
            <v>175.11959781036711</v>
          </cell>
          <cell r="AN61">
            <v>1.0471111078881801</v>
          </cell>
          <cell r="AO61">
            <v>43.479521575566274</v>
          </cell>
          <cell r="AP61">
            <v>127.90298455127727</v>
          </cell>
          <cell r="AQ61">
            <v>0</v>
          </cell>
          <cell r="AR61">
            <v>0</v>
          </cell>
          <cell r="AS61">
            <v>51.018929667162048</v>
          </cell>
          <cell r="AT61">
            <v>0</v>
          </cell>
          <cell r="AU61">
            <v>340.10639771440225</v>
          </cell>
          <cell r="AV61">
            <v>85.962000000000003</v>
          </cell>
          <cell r="AW61">
            <v>0.80912000000000006</v>
          </cell>
          <cell r="AX61">
            <v>5.7887666666666666</v>
          </cell>
          <cell r="AY61">
            <v>4.3100533333333333</v>
          </cell>
          <cell r="AZ61">
            <v>0</v>
          </cell>
          <cell r="BA61">
            <v>8.3730399999999996</v>
          </cell>
          <cell r="BB61">
            <v>13.068589743589747</v>
          </cell>
          <cell r="BC61">
            <v>1.95401</v>
          </cell>
          <cell r="BD61">
            <v>47.798429651199996</v>
          </cell>
          <cell r="BE61">
            <v>168.06400939478976</v>
          </cell>
          <cell r="BF61">
            <v>508.17040710919201</v>
          </cell>
          <cell r="BG61">
            <v>20.071403146720897</v>
          </cell>
          <cell r="BH61">
            <v>3.2250000000000001E-2</v>
          </cell>
          <cell r="BI61">
            <v>546.08452176536412</v>
          </cell>
          <cell r="BK61">
            <v>17106.209756981218</v>
          </cell>
          <cell r="BL61">
            <v>1606.0444950990873</v>
          </cell>
          <cell r="BM61">
            <v>205.27451708377458</v>
          </cell>
          <cell r="BN61">
            <v>1813.1713600991125</v>
          </cell>
          <cell r="BO61">
            <v>1118.689141226007</v>
          </cell>
          <cell r="BP61">
            <v>0</v>
          </cell>
          <cell r="BQ61">
            <v>130.93147351028148</v>
          </cell>
          <cell r="BR61">
            <v>7.7077149051034475</v>
          </cell>
          <cell r="BS61">
            <v>0</v>
          </cell>
          <cell r="BT61">
            <v>0</v>
          </cell>
          <cell r="BU61">
            <v>4881.8187019233665</v>
          </cell>
          <cell r="BV61">
            <v>752.87273798121396</v>
          </cell>
          <cell r="BW61">
            <v>405.50820271902984</v>
          </cell>
          <cell r="BX61">
            <v>217.00073104166393</v>
          </cell>
          <cell r="BY61">
            <v>170.40563099285606</v>
          </cell>
          <cell r="BZ61">
            <v>3.6624999999999998E-2</v>
          </cell>
          <cell r="CA61">
            <v>654.17731421951248</v>
          </cell>
          <cell r="CB61">
            <v>24491.445923524472</v>
          </cell>
          <cell r="CC61">
            <v>-337.06679902291569</v>
          </cell>
          <cell r="CD61">
            <v>1664.7856209493925</v>
          </cell>
          <cell r="CE61">
            <v>25819.164745450948</v>
          </cell>
        </row>
        <row r="62">
          <cell r="A62">
            <v>42191</v>
          </cell>
          <cell r="B62">
            <v>2</v>
          </cell>
          <cell r="C62" t="str">
            <v>Mon</v>
          </cell>
          <cell r="D62">
            <v>158366.05854141695</v>
          </cell>
          <cell r="E62">
            <v>3413.4809944020822</v>
          </cell>
          <cell r="F62">
            <v>161779.53953581906</v>
          </cell>
          <cell r="G62">
            <v>1067.5989999999999</v>
          </cell>
          <cell r="H62">
            <v>162847.13853581905</v>
          </cell>
          <cell r="I62">
            <v>3485.3094317506948</v>
          </cell>
          <cell r="J62">
            <v>2088.2998487143682</v>
          </cell>
          <cell r="K62">
            <v>70.72</v>
          </cell>
          <cell r="L62">
            <v>2159.0198487143684</v>
          </cell>
          <cell r="M62">
            <v>2931.5978275348371</v>
          </cell>
          <cell r="N62">
            <v>325.673</v>
          </cell>
          <cell r="O62">
            <v>16</v>
          </cell>
          <cell r="P62">
            <v>208.74615602116265</v>
          </cell>
          <cell r="Q62">
            <v>158.61602021717945</v>
          </cell>
          <cell r="R62">
            <v>14.23646523667635</v>
          </cell>
          <cell r="S62">
            <v>14.122115840938173</v>
          </cell>
          <cell r="T62">
            <v>13.516091068087903</v>
          </cell>
          <cell r="U62">
            <v>208.28161142389368</v>
          </cell>
          <cell r="V62">
            <v>76.979295947774176</v>
          </cell>
          <cell r="W62">
            <v>0.64445851115443287</v>
          </cell>
          <cell r="X62">
            <v>0</v>
          </cell>
          <cell r="Y62">
            <v>32.464141206059175</v>
          </cell>
          <cell r="Z62">
            <v>0</v>
          </cell>
          <cell r="AA62">
            <v>1</v>
          </cell>
          <cell r="AB62">
            <v>32.464141206059175</v>
          </cell>
          <cell r="AC62">
            <v>0</v>
          </cell>
          <cell r="AD62">
            <v>32.464141206059175</v>
          </cell>
          <cell r="AE62">
            <v>42.962919999999997</v>
          </cell>
          <cell r="AF62">
            <v>45.844581335680608</v>
          </cell>
          <cell r="AG62">
            <v>0</v>
          </cell>
          <cell r="AH62">
            <v>2158.5452305791237</v>
          </cell>
          <cell r="AI62">
            <v>174.74159195671308</v>
          </cell>
          <cell r="AJ62">
            <v>2333.286822535837</v>
          </cell>
          <cell r="AK62">
            <v>0</v>
          </cell>
          <cell r="AL62">
            <v>812.66446868693208</v>
          </cell>
          <cell r="AM62">
            <v>791.14406368793959</v>
          </cell>
          <cell r="AN62">
            <v>21.520404998992486</v>
          </cell>
          <cell r="AO62">
            <v>259.22159371609951</v>
          </cell>
          <cell r="AP62">
            <v>170.37200078734608</v>
          </cell>
          <cell r="AQ62">
            <v>0</v>
          </cell>
          <cell r="AR62">
            <v>0</v>
          </cell>
          <cell r="AS62">
            <v>227.50331017054049</v>
          </cell>
          <cell r="AT62">
            <v>0</v>
          </cell>
          <cell r="AU62">
            <v>1465.1710767254963</v>
          </cell>
          <cell r="AV62">
            <v>313.11900000000003</v>
          </cell>
          <cell r="AW62">
            <v>10.02</v>
          </cell>
          <cell r="AX62">
            <v>40.463999999999999</v>
          </cell>
          <cell r="AY62">
            <v>31.410999999999998</v>
          </cell>
          <cell r="AZ62">
            <v>0</v>
          </cell>
          <cell r="BA62">
            <v>47.731999999999999</v>
          </cell>
          <cell r="BB62">
            <v>47.046923076923086</v>
          </cell>
          <cell r="BC62">
            <v>27.045999999999999</v>
          </cell>
          <cell r="BD62">
            <v>223.85105646879998</v>
          </cell>
          <cell r="BE62">
            <v>740.68997954572296</v>
          </cell>
          <cell r="BF62">
            <v>2205.8610562712188</v>
          </cell>
          <cell r="BG62">
            <v>88.444297727354751</v>
          </cell>
          <cell r="BH62">
            <v>3.2250000000000001E-2</v>
          </cell>
          <cell r="BI62">
            <v>2333.286822535837</v>
          </cell>
          <cell r="BK62">
            <v>69887.575650845189</v>
          </cell>
          <cell r="BL62">
            <v>6559.1288235634329</v>
          </cell>
          <cell r="BM62">
            <v>838.65090781014226</v>
          </cell>
          <cell r="BN62">
            <v>7408.0925802431138</v>
          </cell>
          <cell r="BO62">
            <v>4570.6395485211715</v>
          </cell>
          <cell r="BP62">
            <v>0</v>
          </cell>
          <cell r="BQ62">
            <v>541.78190815166499</v>
          </cell>
          <cell r="BR62">
            <v>31.900383921228816</v>
          </cell>
          <cell r="BS62">
            <v>0</v>
          </cell>
          <cell r="BT62">
            <v>0</v>
          </cell>
          <cell r="BU62">
            <v>19950.194152210755</v>
          </cell>
          <cell r="BV62">
            <v>2815.3019791488891</v>
          </cell>
          <cell r="BW62">
            <v>1924.5082714167268</v>
          </cell>
          <cell r="BX62">
            <v>2807.040252701931</v>
          </cell>
          <cell r="BY62">
            <v>781.79755666670417</v>
          </cell>
          <cell r="BZ62">
            <v>3.6624999999999998E-2</v>
          </cell>
          <cell r="CA62">
            <v>2668.9748334206706</v>
          </cell>
          <cell r="CB62">
            <v>101828.0937360477</v>
          </cell>
          <cell r="CC62">
            <v>-2731.5210869939833</v>
          </cell>
          <cell r="CD62">
            <v>7507.4090359089068</v>
          </cell>
          <cell r="CE62">
            <v>106603.98168496261</v>
          </cell>
        </row>
        <row r="63">
          <cell r="A63">
            <v>42192</v>
          </cell>
          <cell r="B63">
            <v>2</v>
          </cell>
          <cell r="C63" t="str">
            <v>Tue</v>
          </cell>
          <cell r="D63">
            <v>150722.51014587187</v>
          </cell>
          <cell r="E63">
            <v>3127.3209110390339</v>
          </cell>
          <cell r="F63">
            <v>153849.83105691092</v>
          </cell>
          <cell r="G63">
            <v>1193.0700000000002</v>
          </cell>
          <cell r="H63">
            <v>155042.90105691092</v>
          </cell>
          <cell r="I63">
            <v>3413.3884776346258</v>
          </cell>
          <cell r="J63">
            <v>2787.7255465749454</v>
          </cell>
          <cell r="K63">
            <v>94.12</v>
          </cell>
          <cell r="L63">
            <v>2881.8455465749457</v>
          </cell>
          <cell r="M63">
            <v>2984.3020081621753</v>
          </cell>
          <cell r="N63">
            <v>433.75600000000003</v>
          </cell>
          <cell r="O63">
            <v>18</v>
          </cell>
          <cell r="P63">
            <v>208.74615602116265</v>
          </cell>
          <cell r="Q63">
            <v>158.61602021717945</v>
          </cell>
          <cell r="R63">
            <v>14.23646523667635</v>
          </cell>
          <cell r="S63">
            <v>14.122115840938173</v>
          </cell>
          <cell r="T63">
            <v>13.516091068087903</v>
          </cell>
          <cell r="U63">
            <v>208.28161142389368</v>
          </cell>
          <cell r="V63">
            <v>76.979295947774176</v>
          </cell>
          <cell r="W63">
            <v>0.64445851115443287</v>
          </cell>
          <cell r="X63">
            <v>0</v>
          </cell>
          <cell r="Y63">
            <v>32.464141206059175</v>
          </cell>
          <cell r="Z63">
            <v>0</v>
          </cell>
          <cell r="AA63">
            <v>1</v>
          </cell>
          <cell r="AB63">
            <v>32.464141206059175</v>
          </cell>
          <cell r="AC63">
            <v>0</v>
          </cell>
          <cell r="AD63">
            <v>32.464141206059175</v>
          </cell>
          <cell r="AE63">
            <v>42.962919999999997</v>
          </cell>
          <cell r="AF63">
            <v>45.844581335680608</v>
          </cell>
          <cell r="AG63">
            <v>0</v>
          </cell>
          <cell r="AH63">
            <v>2061.440821127208</v>
          </cell>
          <cell r="AI63">
            <v>166.29773026524214</v>
          </cell>
          <cell r="AJ63">
            <v>2227.7385513924501</v>
          </cell>
          <cell r="AK63">
            <v>0</v>
          </cell>
          <cell r="AL63">
            <v>768.71238592756981</v>
          </cell>
          <cell r="AM63">
            <v>748.99608673687612</v>
          </cell>
          <cell r="AN63">
            <v>19.716299190693718</v>
          </cell>
          <cell r="AO63">
            <v>251.98858320170183</v>
          </cell>
          <cell r="AP63">
            <v>227.27129526418881</v>
          </cell>
          <cell r="AQ63">
            <v>0</v>
          </cell>
          <cell r="AR63">
            <v>0</v>
          </cell>
          <cell r="AS63">
            <v>228.44757977792631</v>
          </cell>
          <cell r="AT63">
            <v>0</v>
          </cell>
          <cell r="AU63">
            <v>1395.2907858628009</v>
          </cell>
          <cell r="AV63">
            <v>304.99400000000003</v>
          </cell>
          <cell r="AW63">
            <v>9.18</v>
          </cell>
          <cell r="AX63">
            <v>37.792999999999999</v>
          </cell>
          <cell r="AY63">
            <v>29.828999999999994</v>
          </cell>
          <cell r="AZ63">
            <v>0</v>
          </cell>
          <cell r="BA63">
            <v>44.975999999999999</v>
          </cell>
          <cell r="BB63">
            <v>47.046923076923086</v>
          </cell>
          <cell r="BC63">
            <v>24.730999999999998</v>
          </cell>
          <cell r="BD63">
            <v>211.86512957920002</v>
          </cell>
          <cell r="BE63">
            <v>710.41505265612318</v>
          </cell>
          <cell r="BF63">
            <v>2105.7058385189239</v>
          </cell>
          <cell r="BG63">
            <v>84.137623364006032</v>
          </cell>
          <cell r="BH63">
            <v>3.2250000000000001E-2</v>
          </cell>
          <cell r="BI63">
            <v>2227.7385513924501</v>
          </cell>
          <cell r="BK63">
            <v>66909.607395863321</v>
          </cell>
          <cell r="BL63">
            <v>6280.3909948971313</v>
          </cell>
          <cell r="BM63">
            <v>802.91528875035999</v>
          </cell>
          <cell r="BN63">
            <v>7092.1548052291619</v>
          </cell>
          <cell r="BO63">
            <v>4375.7124908866999</v>
          </cell>
          <cell r="BP63">
            <v>0</v>
          </cell>
          <cell r="BQ63">
            <v>517.56561215052011</v>
          </cell>
          <cell r="BR63">
            <v>30.411399793737885</v>
          </cell>
          <cell r="BS63">
            <v>0</v>
          </cell>
          <cell r="BT63">
            <v>0</v>
          </cell>
          <cell r="BU63">
            <v>19099.150591707614</v>
          </cell>
          <cell r="BV63">
            <v>2697.8185950323468</v>
          </cell>
          <cell r="BW63">
            <v>1875.1420713342718</v>
          </cell>
          <cell r="BX63">
            <v>2566.6335158527431</v>
          </cell>
          <cell r="BY63">
            <v>763.07742246397129</v>
          </cell>
          <cell r="BZ63">
            <v>3.6624999999999998E-2</v>
          </cell>
          <cell r="CA63">
            <v>2553.8154463796036</v>
          </cell>
          <cell r="CB63">
            <v>97381.55896146709</v>
          </cell>
          <cell r="CC63">
            <v>-2489.0606497234485</v>
          </cell>
          <cell r="CD63">
            <v>7144.636081567176</v>
          </cell>
          <cell r="CE63">
            <v>102037.13439331083</v>
          </cell>
        </row>
        <row r="64">
          <cell r="A64">
            <v>42193</v>
          </cell>
          <cell r="B64">
            <v>2</v>
          </cell>
          <cell r="C64" t="str">
            <v>Wed</v>
          </cell>
          <cell r="D64">
            <v>172309.47166134487</v>
          </cell>
          <cell r="E64">
            <v>3454.3610063110891</v>
          </cell>
          <cell r="F64">
            <v>175763.83266765598</v>
          </cell>
          <cell r="G64">
            <v>1280.1939999999997</v>
          </cell>
          <cell r="H64">
            <v>177044.02666765597</v>
          </cell>
          <cell r="I64">
            <v>3206.1656405174836</v>
          </cell>
          <cell r="J64">
            <v>2539.1219948489988</v>
          </cell>
          <cell r="K64">
            <v>74.360000000000014</v>
          </cell>
          <cell r="L64">
            <v>2613.4819948489994</v>
          </cell>
          <cell r="M64">
            <v>3255.7315499438814</v>
          </cell>
          <cell r="N64">
            <v>370.17500000000001</v>
          </cell>
          <cell r="O64">
            <v>20</v>
          </cell>
          <cell r="P64">
            <v>208.74615602116265</v>
          </cell>
          <cell r="Q64">
            <v>158.61602021717945</v>
          </cell>
          <cell r="R64">
            <v>14.23646523667635</v>
          </cell>
          <cell r="S64">
            <v>14.122115840938173</v>
          </cell>
          <cell r="T64">
            <v>13.516091068087903</v>
          </cell>
          <cell r="U64">
            <v>208.28161142389368</v>
          </cell>
          <cell r="V64">
            <v>76.979295947774176</v>
          </cell>
          <cell r="W64">
            <v>0.64445851115443287</v>
          </cell>
          <cell r="X64">
            <v>0</v>
          </cell>
          <cell r="Y64">
            <v>32.464141206059175</v>
          </cell>
          <cell r="Z64">
            <v>0</v>
          </cell>
          <cell r="AA64">
            <v>1</v>
          </cell>
          <cell r="AB64">
            <v>32.464141206059175</v>
          </cell>
          <cell r="AC64">
            <v>0</v>
          </cell>
          <cell r="AD64">
            <v>32.464141206059175</v>
          </cell>
          <cell r="AE64">
            <v>42.962919999999997</v>
          </cell>
          <cell r="AF64">
            <v>45.844581335680608</v>
          </cell>
          <cell r="AG64">
            <v>0</v>
          </cell>
          <cell r="AH64">
            <v>2328.6502310773499</v>
          </cell>
          <cell r="AI64">
            <v>189.53333113047188</v>
          </cell>
          <cell r="AJ64">
            <v>2518.183562207822</v>
          </cell>
          <cell r="AK64">
            <v>0</v>
          </cell>
          <cell r="AL64">
            <v>881.06142749827313</v>
          </cell>
          <cell r="AM64">
            <v>859.2832930980951</v>
          </cell>
          <cell r="AN64">
            <v>21.778134400178025</v>
          </cell>
          <cell r="AO64">
            <v>236.50999305401282</v>
          </cell>
          <cell r="AP64">
            <v>204.7058882867174</v>
          </cell>
          <cell r="AQ64">
            <v>0</v>
          </cell>
          <cell r="AR64">
            <v>0</v>
          </cell>
          <cell r="AS64">
            <v>251.52814869838193</v>
          </cell>
          <cell r="AT64">
            <v>0</v>
          </cell>
          <cell r="AU64">
            <v>1593.0534898019564</v>
          </cell>
          <cell r="AV64">
            <v>335.18899999999996</v>
          </cell>
          <cell r="AW64">
            <v>10.139999999999999</v>
          </cell>
          <cell r="AX64">
            <v>42.259999999999991</v>
          </cell>
          <cell r="AY64">
            <v>31.636999999999993</v>
          </cell>
          <cell r="AZ64">
            <v>0</v>
          </cell>
          <cell r="BA64">
            <v>51.693999999999996</v>
          </cell>
          <cell r="BB64">
            <v>47.046923076923086</v>
          </cell>
          <cell r="BC64">
            <v>27.811</v>
          </cell>
          <cell r="BD64">
            <v>241.24688888159997</v>
          </cell>
          <cell r="BE64">
            <v>787.02481195852306</v>
          </cell>
          <cell r="BF64">
            <v>2380.0783017604795</v>
          </cell>
          <cell r="BG64">
            <v>95.935639283392916</v>
          </cell>
          <cell r="BH64">
            <v>3.2250000000000001E-2</v>
          </cell>
          <cell r="BI64">
            <v>2518.183562207822</v>
          </cell>
          <cell r="BK64">
            <v>75524.274709092046</v>
          </cell>
          <cell r="BL64">
            <v>7086.7238554153382</v>
          </cell>
          <cell r="BM64">
            <v>906.29129650910454</v>
          </cell>
          <cell r="BN64">
            <v>8006.2791119613457</v>
          </cell>
          <cell r="BO64">
            <v>4939.7082378833575</v>
          </cell>
          <cell r="BP64">
            <v>0</v>
          </cell>
          <cell r="BQ64">
            <v>586.43765643004713</v>
          </cell>
          <cell r="BR64">
            <v>34.718733450352239</v>
          </cell>
          <cell r="BS64">
            <v>0</v>
          </cell>
          <cell r="BT64">
            <v>0</v>
          </cell>
          <cell r="BU64">
            <v>21560.158891649546</v>
          </cell>
          <cell r="BV64">
            <v>3092.6490708280107</v>
          </cell>
          <cell r="BW64">
            <v>2035.0670379358471</v>
          </cell>
          <cell r="BX64">
            <v>2887.7181474505765</v>
          </cell>
          <cell r="BY64">
            <v>828.35119136567664</v>
          </cell>
          <cell r="BZ64">
            <v>3.6624999999999998E-2</v>
          </cell>
          <cell r="CA64">
            <v>2889.90070716128</v>
          </cell>
          <cell r="CB64">
            <v>109934.46598979249</v>
          </cell>
          <cell r="CC64">
            <v>-2888.8775725782089</v>
          </cell>
          <cell r="CD64">
            <v>8142.9053426919718</v>
          </cell>
          <cell r="CE64">
            <v>115188.49375990624</v>
          </cell>
        </row>
        <row r="65">
          <cell r="A65">
            <v>42194</v>
          </cell>
          <cell r="B65">
            <v>2</v>
          </cell>
          <cell r="C65" t="str">
            <v>Thu</v>
          </cell>
          <cell r="D65">
            <v>176117.68394518452</v>
          </cell>
          <cell r="E65">
            <v>3433.9210003565863</v>
          </cell>
          <cell r="F65">
            <v>179551.6049455411</v>
          </cell>
          <cell r="G65">
            <v>1546.1869999999999</v>
          </cell>
          <cell r="H65">
            <v>181097.7919455411</v>
          </cell>
          <cell r="I65">
            <v>3724.6001528689103</v>
          </cell>
          <cell r="J65">
            <v>2850.7497017618052</v>
          </cell>
          <cell r="K65">
            <v>80.599999999999994</v>
          </cell>
          <cell r="L65">
            <v>2931.3497017618056</v>
          </cell>
          <cell r="M65">
            <v>3350.5746454620721</v>
          </cell>
          <cell r="N65">
            <v>402.30200000000002</v>
          </cell>
          <cell r="O65">
            <v>22</v>
          </cell>
          <cell r="P65">
            <v>208.74615602116265</v>
          </cell>
          <cell r="Q65">
            <v>158.61602021717945</v>
          </cell>
          <cell r="R65">
            <v>14.23646523667635</v>
          </cell>
          <cell r="S65">
            <v>14.122115840938173</v>
          </cell>
          <cell r="T65">
            <v>13.516091068087903</v>
          </cell>
          <cell r="U65">
            <v>208.28161142389368</v>
          </cell>
          <cell r="V65">
            <v>76.979295947774176</v>
          </cell>
          <cell r="W65">
            <v>0.64445851115443287</v>
          </cell>
          <cell r="X65">
            <v>0</v>
          </cell>
          <cell r="Y65">
            <v>32.464141206059175</v>
          </cell>
          <cell r="Z65">
            <v>0</v>
          </cell>
          <cell r="AA65">
            <v>1</v>
          </cell>
          <cell r="AB65">
            <v>32.464141206059175</v>
          </cell>
          <cell r="AC65">
            <v>0</v>
          </cell>
          <cell r="AD65">
            <v>32.464141206059175</v>
          </cell>
          <cell r="AE65">
            <v>42.962919999999997</v>
          </cell>
          <cell r="AF65">
            <v>45.844581335680608</v>
          </cell>
          <cell r="AG65">
            <v>0</v>
          </cell>
          <cell r="AH65">
            <v>2379.1762808357089</v>
          </cell>
          <cell r="AI65">
            <v>193.92690067467697</v>
          </cell>
          <cell r="AJ65">
            <v>2573.1031815103856</v>
          </cell>
          <cell r="AK65">
            <v>0</v>
          </cell>
          <cell r="AL65">
            <v>894.17806393921023</v>
          </cell>
          <cell r="AM65">
            <v>872.52879423962486</v>
          </cell>
          <cell r="AN65">
            <v>21.649269699585261</v>
          </cell>
          <cell r="AO65">
            <v>274.31952013561647</v>
          </cell>
          <cell r="AP65">
            <v>227.24995842123565</v>
          </cell>
          <cell r="AQ65">
            <v>0</v>
          </cell>
          <cell r="AR65">
            <v>0</v>
          </cell>
          <cell r="AS65">
            <v>255.73934700020777</v>
          </cell>
          <cell r="AT65">
            <v>0</v>
          </cell>
          <cell r="AU65">
            <v>1630.0087917389342</v>
          </cell>
          <cell r="AV65">
            <v>344.81600000000003</v>
          </cell>
          <cell r="AW65">
            <v>10.08</v>
          </cell>
          <cell r="AX65">
            <v>41.881999999999998</v>
          </cell>
          <cell r="AY65">
            <v>31.524000000000001</v>
          </cell>
          <cell r="AZ65">
            <v>0</v>
          </cell>
          <cell r="BA65">
            <v>52.206000000000003</v>
          </cell>
          <cell r="BB65">
            <v>47.046923076923086</v>
          </cell>
          <cell r="BC65">
            <v>27.419000000000004</v>
          </cell>
          <cell r="BD65">
            <v>245.55702267520002</v>
          </cell>
          <cell r="BE65">
            <v>800.53094575212322</v>
          </cell>
          <cell r="BF65">
            <v>2430.5397374910572</v>
          </cell>
          <cell r="BG65">
            <v>98.105481019807769</v>
          </cell>
          <cell r="BH65">
            <v>3.2250000000000001E-2</v>
          </cell>
          <cell r="BI65">
            <v>2573.1031815103856</v>
          </cell>
          <cell r="BK65">
            <v>77213.119158884088</v>
          </cell>
          <cell r="BL65">
            <v>7244.7996959158736</v>
          </cell>
          <cell r="BM65">
            <v>926.55742990660895</v>
          </cell>
          <cell r="BN65">
            <v>8185.590883024428</v>
          </cell>
          <cell r="BO65">
            <v>5050.3398834059899</v>
          </cell>
          <cell r="BP65">
            <v>0</v>
          </cell>
          <cell r="BQ65">
            <v>599.25390055840876</v>
          </cell>
          <cell r="BR65">
            <v>35.563155675248268</v>
          </cell>
          <cell r="BS65">
            <v>0</v>
          </cell>
          <cell r="BT65">
            <v>0</v>
          </cell>
          <cell r="BU65">
            <v>22042.104948486558</v>
          </cell>
          <cell r="BV65">
            <v>3179.3352239342239</v>
          </cell>
          <cell r="BW65">
            <v>2171.206792300125</v>
          </cell>
          <cell r="BX65">
            <v>2846.3656421812811</v>
          </cell>
          <cell r="BY65">
            <v>884.25951015483463</v>
          </cell>
          <cell r="BZ65">
            <v>3.6624999999999998E-2</v>
          </cell>
          <cell r="CA65">
            <v>2957.5019193781063</v>
          </cell>
          <cell r="CB65">
            <v>112343.90392839893</v>
          </cell>
          <cell r="CC65">
            <v>-2807.514845530412</v>
          </cell>
          <cell r="CD65">
            <v>8331.6659195340908</v>
          </cell>
          <cell r="CE65">
            <v>117868.0550024026</v>
          </cell>
        </row>
        <row r="66">
          <cell r="A66">
            <v>42195</v>
          </cell>
          <cell r="B66">
            <v>2</v>
          </cell>
          <cell r="C66" t="str">
            <v>Fri</v>
          </cell>
          <cell r="D66">
            <v>226086.11166210272</v>
          </cell>
          <cell r="E66">
            <v>4803.4013993083199</v>
          </cell>
          <cell r="F66">
            <v>230889.51306141107</v>
          </cell>
          <cell r="G66">
            <v>1636.981</v>
          </cell>
          <cell r="H66">
            <v>232526.49406141107</v>
          </cell>
          <cell r="I66">
            <v>3773.6579238710556</v>
          </cell>
          <cell r="J66">
            <v>2980.8686685623952</v>
          </cell>
          <cell r="K66">
            <v>92.039999999999992</v>
          </cell>
          <cell r="L66">
            <v>3072.9086685623952</v>
          </cell>
          <cell r="M66">
            <v>4024.9230434433657</v>
          </cell>
          <cell r="N66">
            <v>445.88400000000001</v>
          </cell>
          <cell r="O66">
            <v>24</v>
          </cell>
          <cell r="P66">
            <v>208.74615602116265</v>
          </cell>
          <cell r="Q66">
            <v>158.61602021717945</v>
          </cell>
          <cell r="R66">
            <v>14.23646523667635</v>
          </cell>
          <cell r="S66">
            <v>14.122115840938173</v>
          </cell>
          <cell r="T66">
            <v>13.516091068087903</v>
          </cell>
          <cell r="U66">
            <v>208.28161142389368</v>
          </cell>
          <cell r="V66">
            <v>76.979295947774176</v>
          </cell>
          <cell r="W66">
            <v>0.64445851115443287</v>
          </cell>
          <cell r="X66">
            <v>0</v>
          </cell>
          <cell r="Y66">
            <v>32.464141206059175</v>
          </cell>
          <cell r="Z66">
            <v>0</v>
          </cell>
          <cell r="AA66">
            <v>1</v>
          </cell>
          <cell r="AB66">
            <v>32.464141206059175</v>
          </cell>
          <cell r="AC66">
            <v>0</v>
          </cell>
          <cell r="AD66">
            <v>32.464141206059175</v>
          </cell>
          <cell r="AE66">
            <v>42.962919999999997</v>
          </cell>
          <cell r="AF66">
            <v>45.844581335680608</v>
          </cell>
          <cell r="AG66">
            <v>0</v>
          </cell>
          <cell r="AH66">
            <v>3018.0714521420487</v>
          </cell>
          <cell r="AI66">
            <v>249.48300252740216</v>
          </cell>
          <cell r="AJ66">
            <v>3267.5544546694505</v>
          </cell>
          <cell r="AK66">
            <v>0</v>
          </cell>
          <cell r="AL66">
            <v>1157.1580095468744</v>
          </cell>
          <cell r="AM66">
            <v>1126.8748049075734</v>
          </cell>
          <cell r="AN66">
            <v>30.283204639300806</v>
          </cell>
          <cell r="AO66">
            <v>271.69300859373323</v>
          </cell>
          <cell r="AP66">
            <v>241.54087309833307</v>
          </cell>
          <cell r="AQ66">
            <v>0</v>
          </cell>
          <cell r="AR66">
            <v>0</v>
          </cell>
          <cell r="AS66">
            <v>310.87872237338684</v>
          </cell>
          <cell r="AT66">
            <v>0</v>
          </cell>
          <cell r="AU66">
            <v>2092.3089349715283</v>
          </cell>
          <cell r="AV66">
            <v>413.35700000000003</v>
          </cell>
          <cell r="AW66">
            <v>14.1</v>
          </cell>
          <cell r="AX66">
            <v>54.457999999999991</v>
          </cell>
          <cell r="AY66">
            <v>39.094999999999999</v>
          </cell>
          <cell r="AZ66">
            <v>0</v>
          </cell>
          <cell r="BA66">
            <v>67.852000000000004</v>
          </cell>
          <cell r="BB66">
            <v>47.046923076923086</v>
          </cell>
          <cell r="BC66">
            <v>38.007999999999996</v>
          </cell>
          <cell r="BD66">
            <v>318.88555850400002</v>
          </cell>
          <cell r="BE66">
            <v>992.80248158092309</v>
          </cell>
          <cell r="BF66">
            <v>3085.1114165524514</v>
          </cell>
          <cell r="BG66">
            <v>126.25206321944772</v>
          </cell>
          <cell r="BH66">
            <v>3.2250000000000001E-2</v>
          </cell>
          <cell r="BI66">
            <v>3267.5544546694505</v>
          </cell>
          <cell r="BK66">
            <v>97236.614924386726</v>
          </cell>
          <cell r="BL66">
            <v>9118.9988995669228</v>
          </cell>
          <cell r="BM66">
            <v>1166.8393790926409</v>
          </cell>
          <cell r="BN66">
            <v>10310.303000751568</v>
          </cell>
          <cell r="BO66">
            <v>6361.2432136917378</v>
          </cell>
          <cell r="BP66">
            <v>0</v>
          </cell>
          <cell r="BQ66">
            <v>759.54755321046969</v>
          </cell>
          <cell r="BR66">
            <v>45.57490355799959</v>
          </cell>
          <cell r="BS66">
            <v>0</v>
          </cell>
          <cell r="BT66">
            <v>0</v>
          </cell>
          <cell r="BU66">
            <v>27762.506949871338</v>
          </cell>
          <cell r="BV66">
            <v>4030.1666608964365</v>
          </cell>
          <cell r="BW66">
            <v>2778.9977654852746</v>
          </cell>
          <cell r="BX66">
            <v>3944.6129685187898</v>
          </cell>
          <cell r="BY66">
            <v>1129.4483269230855</v>
          </cell>
          <cell r="BZ66">
            <v>3.6624999999999998E-2</v>
          </cell>
          <cell r="CA66">
            <v>3738.1540379126104</v>
          </cell>
          <cell r="CB66">
            <v>141900.69952527172</v>
          </cell>
          <cell r="CC66">
            <v>-3829.4185358533864</v>
          </cell>
          <cell r="CD66">
            <v>10718.518278944575</v>
          </cell>
          <cell r="CE66">
            <v>148789.79926836287</v>
          </cell>
        </row>
        <row r="67">
          <cell r="A67">
            <v>42196</v>
          </cell>
          <cell r="B67">
            <v>2</v>
          </cell>
          <cell r="C67" t="str">
            <v>Sat</v>
          </cell>
          <cell r="D67">
            <v>119060.35237767846</v>
          </cell>
          <cell r="E67">
            <v>2044.000595450349</v>
          </cell>
          <cell r="F67">
            <v>121104.35297312881</v>
          </cell>
          <cell r="G67">
            <v>1113.1680000000001</v>
          </cell>
          <cell r="H67">
            <v>122217.52097312882</v>
          </cell>
          <cell r="I67">
            <v>1241.498478</v>
          </cell>
          <cell r="J67">
            <v>2312.5598281902253</v>
          </cell>
          <cell r="K67">
            <v>68.64</v>
          </cell>
          <cell r="L67">
            <v>2381.1998281902252</v>
          </cell>
          <cell r="M67">
            <v>2480.1299453716315</v>
          </cell>
          <cell r="N67">
            <v>346.15600000000001</v>
          </cell>
          <cell r="O67">
            <v>26</v>
          </cell>
          <cell r="P67">
            <v>208.74615602116265</v>
          </cell>
          <cell r="Q67">
            <v>158.61602021717945</v>
          </cell>
          <cell r="R67">
            <v>14.23646523667635</v>
          </cell>
          <cell r="S67">
            <v>14.122115840938173</v>
          </cell>
          <cell r="T67">
            <v>13.516091068087903</v>
          </cell>
          <cell r="U67">
            <v>208.28161142389368</v>
          </cell>
          <cell r="V67">
            <v>76.979295947774176</v>
          </cell>
          <cell r="W67">
            <v>0.64445851115443287</v>
          </cell>
          <cell r="X67">
            <v>0</v>
          </cell>
          <cell r="Y67">
            <v>32.464141206059175</v>
          </cell>
          <cell r="Z67">
            <v>0</v>
          </cell>
          <cell r="AA67">
            <v>1</v>
          </cell>
          <cell r="AB67">
            <v>32.464141206059175</v>
          </cell>
          <cell r="AC67">
            <v>0</v>
          </cell>
          <cell r="AD67">
            <v>32.464141206059175</v>
          </cell>
          <cell r="AE67">
            <v>42.962919999999997</v>
          </cell>
          <cell r="AF67">
            <v>45.844581335680608</v>
          </cell>
          <cell r="AG67">
            <v>0</v>
          </cell>
          <cell r="AH67">
            <v>1523.7043802207681</v>
          </cell>
          <cell r="AI67">
            <v>130.336367510836</v>
          </cell>
          <cell r="AJ67">
            <v>1654.0407477316041</v>
          </cell>
          <cell r="AK67">
            <v>0</v>
          </cell>
          <cell r="AL67">
            <v>602.69278072062832</v>
          </cell>
          <cell r="AM67">
            <v>589.80631066135129</v>
          </cell>
          <cell r="AN67">
            <v>12.88647005927694</v>
          </cell>
          <cell r="AO67">
            <v>81.38421193802273</v>
          </cell>
          <cell r="AP67">
            <v>188.62838405279882</v>
          </cell>
          <cell r="AQ67">
            <v>0</v>
          </cell>
          <cell r="AR67">
            <v>0</v>
          </cell>
          <cell r="AS67">
            <v>189.59878748071122</v>
          </cell>
          <cell r="AT67">
            <v>0</v>
          </cell>
          <cell r="AU67">
            <v>1100.0767246670212</v>
          </cell>
          <cell r="AV67">
            <v>191.66800000000001</v>
          </cell>
          <cell r="AW67">
            <v>6</v>
          </cell>
          <cell r="AX67">
            <v>24.041000000000004</v>
          </cell>
          <cell r="AY67">
            <v>13.39</v>
          </cell>
          <cell r="AZ67">
            <v>0</v>
          </cell>
          <cell r="BA67">
            <v>35.200000000000003</v>
          </cell>
          <cell r="BB67">
            <v>7.8411538461538477</v>
          </cell>
          <cell r="BC67">
            <v>16.931999999999999</v>
          </cell>
          <cell r="BD67">
            <v>163.58022063999999</v>
          </cell>
          <cell r="BE67">
            <v>458.65237448615392</v>
          </cell>
          <cell r="BF67">
            <v>1558.7290991531752</v>
          </cell>
          <cell r="BG67">
            <v>65.957396648201907</v>
          </cell>
          <cell r="BH67">
            <v>3.2250000000000001E-2</v>
          </cell>
          <cell r="BI67">
            <v>1654.0407477316041</v>
          </cell>
          <cell r="BK67">
            <v>49073.768453890472</v>
          </cell>
          <cell r="BL67">
            <v>4596.2466843915354</v>
          </cell>
          <cell r="BM67">
            <v>588.8852214466857</v>
          </cell>
          <cell r="BN67">
            <v>5206.2725677501703</v>
          </cell>
          <cell r="BO67">
            <v>3212.1622456504015</v>
          </cell>
          <cell r="BP67">
            <v>0</v>
          </cell>
          <cell r="BQ67">
            <v>387.9321906043246</v>
          </cell>
          <cell r="BR67">
            <v>24.029650242912936</v>
          </cell>
          <cell r="BS67">
            <v>0</v>
          </cell>
          <cell r="BT67">
            <v>0</v>
          </cell>
          <cell r="BU67">
            <v>14015.528560086032</v>
          </cell>
          <cell r="BV67">
            <v>2178.5719626302207</v>
          </cell>
          <cell r="BW67">
            <v>1370.5044939275319</v>
          </cell>
          <cell r="BX67">
            <v>1759.470821113068</v>
          </cell>
          <cell r="BY67">
            <v>564.29712525972514</v>
          </cell>
          <cell r="BZ67">
            <v>3.6624999999999998E-2</v>
          </cell>
          <cell r="CA67">
            <v>1908.8656356687206</v>
          </cell>
          <cell r="CB67">
            <v>71543.286395864503</v>
          </cell>
          <cell r="CC67">
            <v>-1843.8416094552344</v>
          </cell>
          <cell r="CD67">
            <v>5599.6309304586457</v>
          </cell>
          <cell r="CE67">
            <v>75299.075716867897</v>
          </cell>
        </row>
        <row r="68">
          <cell r="A68">
            <v>42197</v>
          </cell>
          <cell r="B68">
            <v>2</v>
          </cell>
          <cell r="C68" t="str">
            <v>Sun</v>
          </cell>
          <cell r="D68">
            <v>38054.537575800503</v>
          </cell>
          <cell r="E68">
            <v>163.52004763602793</v>
          </cell>
          <cell r="F68">
            <v>38218.057623436536</v>
          </cell>
          <cell r="G68">
            <v>727.96500000000003</v>
          </cell>
          <cell r="H68">
            <v>38946.022623436533</v>
          </cell>
          <cell r="I68">
            <v>663.73058400000002</v>
          </cell>
          <cell r="J68">
            <v>1687.2118170880296</v>
          </cell>
          <cell r="K68">
            <v>39.519999999999996</v>
          </cell>
          <cell r="L68">
            <v>1726.7318170880296</v>
          </cell>
          <cell r="M68">
            <v>758.030222890853</v>
          </cell>
          <cell r="N68">
            <v>214.05399999999997</v>
          </cell>
          <cell r="O68">
            <v>28</v>
          </cell>
          <cell r="P68">
            <v>208.74615602116265</v>
          </cell>
          <cell r="Q68">
            <v>158.61602021717945</v>
          </cell>
          <cell r="R68">
            <v>14.23646523667635</v>
          </cell>
          <cell r="S68">
            <v>14.122115840938173</v>
          </cell>
          <cell r="T68">
            <v>13.516091068087903</v>
          </cell>
          <cell r="U68">
            <v>208.28161142389368</v>
          </cell>
          <cell r="V68">
            <v>76.979295947774176</v>
          </cell>
          <cell r="W68">
            <v>0.64445851115443287</v>
          </cell>
          <cell r="X68">
            <v>0</v>
          </cell>
          <cell r="Y68">
            <v>32.464141206059175</v>
          </cell>
          <cell r="Z68">
            <v>0</v>
          </cell>
          <cell r="AA68">
            <v>1</v>
          </cell>
          <cell r="AB68">
            <v>32.464141206059175</v>
          </cell>
          <cell r="AC68">
            <v>0</v>
          </cell>
          <cell r="AD68">
            <v>32.464141206059175</v>
          </cell>
          <cell r="AE68">
            <v>42.962919999999997</v>
          </cell>
          <cell r="AF68">
            <v>45.844581335680608</v>
          </cell>
          <cell r="AG68">
            <v>0</v>
          </cell>
          <cell r="AH68">
            <v>511.3522013624476</v>
          </cell>
          <cell r="AI68">
            <v>40.865966227726759</v>
          </cell>
          <cell r="AJ68">
            <v>552.21816759017429</v>
          </cell>
          <cell r="AK68">
            <v>0</v>
          </cell>
          <cell r="AL68">
            <v>182.71045393431822</v>
          </cell>
          <cell r="AM68">
            <v>181.67953632957608</v>
          </cell>
          <cell r="AN68">
            <v>1.0309176047421551</v>
          </cell>
          <cell r="AO68">
            <v>44.44004014840062</v>
          </cell>
          <cell r="AP68">
            <v>131.09303190804491</v>
          </cell>
          <cell r="AQ68">
            <v>0</v>
          </cell>
          <cell r="AR68">
            <v>0</v>
          </cell>
          <cell r="AS68">
            <v>53.01141971809664</v>
          </cell>
          <cell r="AT68">
            <v>0</v>
          </cell>
          <cell r="AU68">
            <v>351.1603191494587</v>
          </cell>
          <cell r="AV68">
            <v>85.962000000000018</v>
          </cell>
          <cell r="AW68">
            <v>0.48</v>
          </cell>
          <cell r="AX68">
            <v>6.2476666666666665</v>
          </cell>
          <cell r="AY68">
            <v>4.3873333333333333</v>
          </cell>
          <cell r="AZ68">
            <v>0</v>
          </cell>
          <cell r="BA68">
            <v>10.382000000000001</v>
          </cell>
          <cell r="BB68">
            <v>13.068589743589747</v>
          </cell>
          <cell r="BC68">
            <v>2.0529999999999999</v>
          </cell>
          <cell r="BD68">
            <v>47.798429651199996</v>
          </cell>
          <cell r="BE68">
            <v>170.37901939478976</v>
          </cell>
          <cell r="BF68">
            <v>521.53933854424849</v>
          </cell>
          <cell r="BG68">
            <v>20.646267198428323</v>
          </cell>
          <cell r="BH68">
            <v>3.2250000000000001E-2</v>
          </cell>
          <cell r="BI68">
            <v>552.21816759017429</v>
          </cell>
          <cell r="BK68">
            <v>17200.935751663412</v>
          </cell>
          <cell r="BL68">
            <v>1614.910848201341</v>
          </cell>
          <cell r="BM68">
            <v>206.41122901996096</v>
          </cell>
          <cell r="BN68">
            <v>1823.2287240117216</v>
          </cell>
          <cell r="BO68">
            <v>1124.8943262658697</v>
          </cell>
          <cell r="BP68">
            <v>0</v>
          </cell>
          <cell r="BQ68">
            <v>131.65096066227167</v>
          </cell>
          <cell r="BR68">
            <v>7.7550779024445458</v>
          </cell>
          <cell r="BS68">
            <v>0</v>
          </cell>
          <cell r="BT68">
            <v>0</v>
          </cell>
          <cell r="BU68">
            <v>4908.8511660636104</v>
          </cell>
          <cell r="BV68">
            <v>757.55634531156875</v>
          </cell>
          <cell r="BW68">
            <v>413.75949188450454</v>
          </cell>
          <cell r="BX68">
            <v>215.27444212745468</v>
          </cell>
          <cell r="BY68">
            <v>180.73245242815784</v>
          </cell>
          <cell r="BZ68">
            <v>3.6624999999999998E-2</v>
          </cell>
          <cell r="CA68">
            <v>657.96743002578648</v>
          </cell>
          <cell r="CB68">
            <v>24627.249956430147</v>
          </cell>
          <cell r="CC68">
            <v>-344.87061123434376</v>
          </cell>
          <cell r="CD68">
            <v>1755.7212377645264</v>
          </cell>
          <cell r="CE68">
            <v>26038.100582960327</v>
          </cell>
        </row>
        <row r="69">
          <cell r="A69">
            <v>42198</v>
          </cell>
          <cell r="B69">
            <v>3</v>
          </cell>
          <cell r="C69" t="str">
            <v>Mon</v>
          </cell>
          <cell r="D69">
            <v>154077.60477678679</v>
          </cell>
          <cell r="E69">
            <v>3557.2604339862014</v>
          </cell>
          <cell r="F69">
            <v>157634.86521077296</v>
          </cell>
          <cell r="G69">
            <v>840.57599999999991</v>
          </cell>
          <cell r="H69">
            <v>158475.44121077296</v>
          </cell>
          <cell r="I69">
            <v>3414.750150612248</v>
          </cell>
          <cell r="J69">
            <v>1962.8513529439608</v>
          </cell>
          <cell r="K69">
            <v>67.728000000000009</v>
          </cell>
          <cell r="L69">
            <v>2030.5793529439609</v>
          </cell>
          <cell r="M69">
            <v>2810.1252999952267</v>
          </cell>
          <cell r="N69">
            <v>292.322</v>
          </cell>
          <cell r="O69">
            <v>30</v>
          </cell>
          <cell r="P69">
            <v>208.74615602116265</v>
          </cell>
          <cell r="Q69">
            <v>158.61602021717945</v>
          </cell>
          <cell r="R69">
            <v>14.23646523667635</v>
          </cell>
          <cell r="S69">
            <v>14.122115840938173</v>
          </cell>
          <cell r="T69">
            <v>13.516091068087903</v>
          </cell>
          <cell r="U69">
            <v>208.20222661751234</v>
          </cell>
          <cell r="V69">
            <v>75.351284293127279</v>
          </cell>
          <cell r="W69">
            <v>0.63966865124169459</v>
          </cell>
          <cell r="X69">
            <v>0</v>
          </cell>
          <cell r="Y69">
            <v>32.789063885580561</v>
          </cell>
          <cell r="Z69">
            <v>0</v>
          </cell>
          <cell r="AA69">
            <v>1</v>
          </cell>
          <cell r="AB69">
            <v>32.789063885580561</v>
          </cell>
          <cell r="AC69">
            <v>0</v>
          </cell>
          <cell r="AD69">
            <v>32.789063885580561</v>
          </cell>
          <cell r="AE69">
            <v>42.113399999999999</v>
          </cell>
          <cell r="AF69">
            <v>46.191926751579523</v>
          </cell>
          <cell r="AG69">
            <v>0</v>
          </cell>
          <cell r="AH69">
            <v>2197.0152955500316</v>
          </cell>
          <cell r="AI69">
            <v>178.08681499766146</v>
          </cell>
          <cell r="AJ69">
            <v>2375.102110547693</v>
          </cell>
          <cell r="AK69">
            <v>0</v>
          </cell>
          <cell r="AL69">
            <v>790.91663163513169</v>
          </cell>
          <cell r="AM69">
            <v>768.48976435454085</v>
          </cell>
          <cell r="AN69">
            <v>22.426867280590866</v>
          </cell>
          <cell r="AO69">
            <v>254.18694890283547</v>
          </cell>
          <cell r="AP69">
            <v>159.34218445473289</v>
          </cell>
          <cell r="AQ69">
            <v>0</v>
          </cell>
          <cell r="AR69">
            <v>0</v>
          </cell>
          <cell r="AS69">
            <v>217.88359279894138</v>
          </cell>
          <cell r="AT69">
            <v>0</v>
          </cell>
          <cell r="AU69">
            <v>1415.5639206779952</v>
          </cell>
          <cell r="AV69">
            <v>313.11899999999997</v>
          </cell>
          <cell r="AW69">
            <v>16.163930000000001</v>
          </cell>
          <cell r="AX69">
            <v>40.753189999999996</v>
          </cell>
          <cell r="AY69">
            <v>34.311789999999995</v>
          </cell>
          <cell r="AZ69">
            <v>0</v>
          </cell>
          <cell r="BA69">
            <v>58.835250000000002</v>
          </cell>
          <cell r="BB69">
            <v>47.046923076923086</v>
          </cell>
          <cell r="BC69">
            <v>30.453939999999992</v>
          </cell>
          <cell r="BD69">
            <v>223.85105646879998</v>
          </cell>
          <cell r="BE69">
            <v>764.53507954572297</v>
          </cell>
          <cell r="BF69">
            <v>2180.0990002237181</v>
          </cell>
          <cell r="BG69">
            <v>87.33652931731217</v>
          </cell>
          <cell r="BH69">
            <v>3.2250000000000001E-2</v>
          </cell>
          <cell r="BI69">
            <v>2375.102110547693</v>
          </cell>
          <cell r="BK69">
            <v>71542.811550782819</v>
          </cell>
          <cell r="BL69">
            <v>6714.0589037975951</v>
          </cell>
          <cell r="BM69">
            <v>858.51373860939373</v>
          </cell>
          <cell r="BN69">
            <v>7583.7297180182513</v>
          </cell>
          <cell r="BO69">
            <v>4679.0040214821402</v>
          </cell>
          <cell r="BP69">
            <v>0</v>
          </cell>
          <cell r="BQ69">
            <v>555.04248722395346</v>
          </cell>
          <cell r="BR69">
            <v>32.728001871197627</v>
          </cell>
          <cell r="BS69">
            <v>0</v>
          </cell>
          <cell r="BT69">
            <v>0</v>
          </cell>
          <cell r="BU69">
            <v>20423.07687100253</v>
          </cell>
          <cell r="BV69">
            <v>2894.2673240735353</v>
          </cell>
          <cell r="BW69">
            <v>1936.4983283580323</v>
          </cell>
          <cell r="BX69">
            <v>2830.1772020393473</v>
          </cell>
          <cell r="BY69">
            <v>793.60982862858373</v>
          </cell>
          <cell r="BZ69">
            <v>3.6624999999999998E-2</v>
          </cell>
          <cell r="CA69">
            <v>2733.4823038362692</v>
          </cell>
          <cell r="CB69">
            <v>104196.98765411165</v>
          </cell>
          <cell r="CC69">
            <v>-2773.256214766162</v>
          </cell>
          <cell r="CD69">
            <v>7499.8412747225166</v>
          </cell>
          <cell r="CE69">
            <v>108923.572714068</v>
          </cell>
        </row>
        <row r="70">
          <cell r="A70">
            <v>42199</v>
          </cell>
          <cell r="B70">
            <v>3</v>
          </cell>
          <cell r="C70" t="str">
            <v>Tue</v>
          </cell>
          <cell r="D70">
            <v>146794.92827568756</v>
          </cell>
          <cell r="E70">
            <v>3259.0469844304725</v>
          </cell>
          <cell r="F70">
            <v>150053.97526011805</v>
          </cell>
          <cell r="G70">
            <v>937.13400000000013</v>
          </cell>
          <cell r="H70">
            <v>150991.10926011804</v>
          </cell>
          <cell r="I70">
            <v>3354.8026631784369</v>
          </cell>
          <cell r="J70">
            <v>2620.4625035659656</v>
          </cell>
          <cell r="K70">
            <v>90.138000000000005</v>
          </cell>
          <cell r="L70">
            <v>2710.6005035659655</v>
          </cell>
          <cell r="M70">
            <v>2868.1548252101556</v>
          </cell>
          <cell r="N70">
            <v>389.36800000000005</v>
          </cell>
          <cell r="O70">
            <v>32</v>
          </cell>
          <cell r="P70">
            <v>208.74615602116265</v>
          </cell>
          <cell r="Q70">
            <v>158.61602021717945</v>
          </cell>
          <cell r="R70">
            <v>14.23646523667635</v>
          </cell>
          <cell r="S70">
            <v>14.122115840938173</v>
          </cell>
          <cell r="T70">
            <v>13.516091068087903</v>
          </cell>
          <cell r="U70">
            <v>208.20222661751234</v>
          </cell>
          <cell r="V70">
            <v>75.351284293127279</v>
          </cell>
          <cell r="W70">
            <v>0.63966865124169459</v>
          </cell>
          <cell r="X70">
            <v>0</v>
          </cell>
          <cell r="Y70">
            <v>32.789063885580561</v>
          </cell>
          <cell r="Z70">
            <v>0</v>
          </cell>
          <cell r="AA70">
            <v>1</v>
          </cell>
          <cell r="AB70">
            <v>32.789063885580561</v>
          </cell>
          <cell r="AC70">
            <v>0</v>
          </cell>
          <cell r="AD70">
            <v>32.789063885580561</v>
          </cell>
          <cell r="AE70">
            <v>42.113399999999999</v>
          </cell>
          <cell r="AF70">
            <v>46.191926751579523</v>
          </cell>
          <cell r="AG70">
            <v>0</v>
          </cell>
          <cell r="AH70">
            <v>2095.0291862775366</v>
          </cell>
          <cell r="AI70">
            <v>169.21845766961843</v>
          </cell>
          <cell r="AJ70">
            <v>2264.2476439471552</v>
          </cell>
          <cell r="AK70">
            <v>0</v>
          </cell>
          <cell r="AL70">
            <v>748.64278759381523</v>
          </cell>
          <cell r="AM70">
            <v>728.09601697147752</v>
          </cell>
          <cell r="AN70">
            <v>20.546770622337743</v>
          </cell>
          <cell r="AO70">
            <v>247.77322799530373</v>
          </cell>
          <cell r="AP70">
            <v>212.56775431083841</v>
          </cell>
          <cell r="AQ70">
            <v>0</v>
          </cell>
          <cell r="AR70">
            <v>0</v>
          </cell>
          <cell r="AS70">
            <v>219.30352905138551</v>
          </cell>
          <cell r="AT70">
            <v>0</v>
          </cell>
          <cell r="AU70">
            <v>1349.6496079181406</v>
          </cell>
          <cell r="AV70">
            <v>304.99400000000003</v>
          </cell>
          <cell r="AW70">
            <v>14.808870000000001</v>
          </cell>
          <cell r="AX70">
            <v>40.069679999999998</v>
          </cell>
          <cell r="AY70">
            <v>32.486609999999999</v>
          </cell>
          <cell r="AZ70">
            <v>0</v>
          </cell>
          <cell r="BA70">
            <v>53.811190000000011</v>
          </cell>
          <cell r="BB70">
            <v>47.046923076923086</v>
          </cell>
          <cell r="BC70">
            <v>28.041839999999993</v>
          </cell>
          <cell r="BD70">
            <v>211.86512957920002</v>
          </cell>
          <cell r="BE70">
            <v>733.12424265612322</v>
          </cell>
          <cell r="BF70">
            <v>2082.7738505742636</v>
          </cell>
          <cell r="BG70">
            <v>83.151547882385643</v>
          </cell>
          <cell r="BH70">
            <v>3.2250000000000001E-2</v>
          </cell>
          <cell r="BI70">
            <v>2264.2476439471552</v>
          </cell>
          <cell r="BK70">
            <v>68373.496993137218</v>
          </cell>
          <cell r="BL70">
            <v>6417.4110612019676</v>
          </cell>
          <cell r="BM70">
            <v>820.48196391764668</v>
          </cell>
          <cell r="BN70">
            <v>7247.4871926334963</v>
          </cell>
          <cell r="BO70">
            <v>4471.5493537965795</v>
          </cell>
          <cell r="BP70">
            <v>0</v>
          </cell>
          <cell r="BQ70">
            <v>529.29975998625309</v>
          </cell>
          <cell r="BR70">
            <v>31.143344592374831</v>
          </cell>
          <cell r="BS70">
            <v>0</v>
          </cell>
          <cell r="BT70">
            <v>0</v>
          </cell>
          <cell r="BU70">
            <v>19517.372676128314</v>
          </cell>
          <cell r="BV70">
            <v>2767.5348900993226</v>
          </cell>
          <cell r="BW70">
            <v>1884.8892772140605</v>
          </cell>
          <cell r="BX70">
            <v>2587.4412421025008</v>
          </cell>
          <cell r="BY70">
            <v>773.98719922445173</v>
          </cell>
          <cell r="BZ70">
            <v>3.6624999999999998E-2</v>
          </cell>
          <cell r="CA70">
            <v>2610.8495630294306</v>
          </cell>
          <cell r="CB70">
            <v>99476.474150151058</v>
          </cell>
          <cell r="CC70">
            <v>-2526.0783615185619</v>
          </cell>
          <cell r="CD70">
            <v>7126.3645952237084</v>
          </cell>
          <cell r="CE70">
            <v>104076.76038385619</v>
          </cell>
        </row>
        <row r="71">
          <cell r="A71">
            <v>42200</v>
          </cell>
          <cell r="B71">
            <v>3</v>
          </cell>
          <cell r="C71" t="str">
            <v>Wed</v>
          </cell>
          <cell r="D71">
            <v>167405.674190319</v>
          </cell>
          <cell r="E71">
            <v>3599.8623553513057</v>
          </cell>
          <cell r="F71">
            <v>171005.5365456703</v>
          </cell>
          <cell r="G71">
            <v>1012.905</v>
          </cell>
          <cell r="H71">
            <v>172018.44154567027</v>
          </cell>
          <cell r="I71">
            <v>3144.6012243996165</v>
          </cell>
          <cell r="J71">
            <v>2385.372235192654</v>
          </cell>
          <cell r="K71">
            <v>71.214000000000013</v>
          </cell>
          <cell r="L71">
            <v>2456.5862351926544</v>
          </cell>
          <cell r="M71">
            <v>3119.1459398417064</v>
          </cell>
          <cell r="N71">
            <v>334.95800000000003</v>
          </cell>
          <cell r="O71">
            <v>34</v>
          </cell>
          <cell r="P71">
            <v>208.74615602116265</v>
          </cell>
          <cell r="Q71">
            <v>158.61602021717945</v>
          </cell>
          <cell r="R71">
            <v>14.23646523667635</v>
          </cell>
          <cell r="S71">
            <v>14.122115840938173</v>
          </cell>
          <cell r="T71">
            <v>13.516091068087903</v>
          </cell>
          <cell r="U71">
            <v>208.20222661751234</v>
          </cell>
          <cell r="V71">
            <v>75.351284293127279</v>
          </cell>
          <cell r="W71">
            <v>0.63966865124169459</v>
          </cell>
          <cell r="X71">
            <v>0</v>
          </cell>
          <cell r="Y71">
            <v>32.789063885580561</v>
          </cell>
          <cell r="Z71">
            <v>0</v>
          </cell>
          <cell r="AA71">
            <v>1</v>
          </cell>
          <cell r="AB71">
            <v>32.789063885580561</v>
          </cell>
          <cell r="AC71">
            <v>0</v>
          </cell>
          <cell r="AD71">
            <v>32.789063885580561</v>
          </cell>
          <cell r="AE71">
            <v>42.113399999999999</v>
          </cell>
          <cell r="AF71">
            <v>46.191926751579523</v>
          </cell>
          <cell r="AG71">
            <v>0</v>
          </cell>
          <cell r="AH71">
            <v>2370.5089077161078</v>
          </cell>
          <cell r="AI71">
            <v>193.17321605558115</v>
          </cell>
          <cell r="AJ71">
            <v>2563.682123771689</v>
          </cell>
          <cell r="AK71">
            <v>0</v>
          </cell>
          <cell r="AL71">
            <v>856.00027143548232</v>
          </cell>
          <cell r="AM71">
            <v>833.30481891799809</v>
          </cell>
          <cell r="AN71">
            <v>22.695452517484171</v>
          </cell>
          <cell r="AO71">
            <v>232.13045125771805</v>
          </cell>
          <cell r="AP71">
            <v>191.26247039178858</v>
          </cell>
          <cell r="AQ71">
            <v>0</v>
          </cell>
          <cell r="AR71">
            <v>0</v>
          </cell>
          <cell r="AS71">
            <v>240.72943292549485</v>
          </cell>
          <cell r="AT71">
            <v>0</v>
          </cell>
          <cell r="AU71">
            <v>1537.7732492540904</v>
          </cell>
          <cell r="AV71">
            <v>335.18899999999996</v>
          </cell>
          <cell r="AW71">
            <v>16.357509999999998</v>
          </cell>
          <cell r="AX71">
            <v>44.034049999999993</v>
          </cell>
          <cell r="AY71">
            <v>34.572529999999993</v>
          </cell>
          <cell r="AZ71">
            <v>0</v>
          </cell>
          <cell r="BA71">
            <v>63.858420000000002</v>
          </cell>
          <cell r="BB71">
            <v>47.046923076923086</v>
          </cell>
          <cell r="BC71">
            <v>31.368379999999991</v>
          </cell>
          <cell r="BD71">
            <v>241.24688888159997</v>
          </cell>
          <cell r="BE71">
            <v>813.673701958523</v>
          </cell>
          <cell r="BF71">
            <v>2351.4469512126129</v>
          </cell>
          <cell r="BG71">
            <v>94.704491209834671</v>
          </cell>
          <cell r="BH71">
            <v>3.2250000000000001E-2</v>
          </cell>
          <cell r="BI71">
            <v>2563.682123771689</v>
          </cell>
          <cell r="BK71">
            <v>77389.564375133064</v>
          </cell>
          <cell r="BL71">
            <v>7261.3149681567784</v>
          </cell>
          <cell r="BM71">
            <v>928.67477250159675</v>
          </cell>
          <cell r="BN71">
            <v>8204.2046870350878</v>
          </cell>
          <cell r="BO71">
            <v>5061.8242146070397</v>
          </cell>
          <cell r="BP71">
            <v>0</v>
          </cell>
          <cell r="BQ71">
            <v>601.383505491081</v>
          </cell>
          <cell r="BR71">
            <v>35.65137828337275</v>
          </cell>
          <cell r="BS71">
            <v>0</v>
          </cell>
          <cell r="BT71">
            <v>0</v>
          </cell>
          <cell r="BU71">
            <v>22093.053526074953</v>
          </cell>
          <cell r="BV71">
            <v>3182.0716375898951</v>
          </cell>
          <cell r="BW71">
            <v>2046.2333583333236</v>
          </cell>
          <cell r="BX71">
            <v>2914.7371352674254</v>
          </cell>
          <cell r="BY71">
            <v>839.83104289156267</v>
          </cell>
          <cell r="BZ71">
            <v>3.6624999999999998E-2</v>
          </cell>
          <cell r="CA71">
            <v>2962.5881748051152</v>
          </cell>
          <cell r="CB71">
            <v>112604.41338911052</v>
          </cell>
          <cell r="CC71">
            <v>-2942.388788312162</v>
          </cell>
          <cell r="CD71">
            <v>8135.1809170351107</v>
          </cell>
          <cell r="CE71">
            <v>117797.20551783346</v>
          </cell>
        </row>
        <row r="72">
          <cell r="A72">
            <v>42201</v>
          </cell>
          <cell r="B72">
            <v>3</v>
          </cell>
          <cell r="C72" t="str">
            <v>Thu</v>
          </cell>
          <cell r="D72">
            <v>171438.84051445796</v>
          </cell>
          <cell r="E72">
            <v>3578.5613946687545</v>
          </cell>
          <cell r="F72">
            <v>175017.40190912673</v>
          </cell>
          <cell r="G72">
            <v>1217.0550000000001</v>
          </cell>
          <cell r="H72">
            <v>176234.45690912672</v>
          </cell>
          <cell r="I72">
            <v>3657.871532736076</v>
          </cell>
          <cell r="J72">
            <v>2682.2783046859113</v>
          </cell>
          <cell r="K72">
            <v>77.19</v>
          </cell>
          <cell r="L72">
            <v>2759.4683046859113</v>
          </cell>
          <cell r="M72">
            <v>3219.2735048724103</v>
          </cell>
          <cell r="N72">
            <v>364.12400000000002</v>
          </cell>
          <cell r="O72">
            <v>36</v>
          </cell>
          <cell r="P72">
            <v>208.74615602116265</v>
          </cell>
          <cell r="Q72">
            <v>158.61602021717945</v>
          </cell>
          <cell r="R72">
            <v>14.23646523667635</v>
          </cell>
          <cell r="S72">
            <v>14.122115840938173</v>
          </cell>
          <cell r="T72">
            <v>13.516091068087903</v>
          </cell>
          <cell r="U72">
            <v>208.20222661751234</v>
          </cell>
          <cell r="V72">
            <v>75.351284293127279</v>
          </cell>
          <cell r="W72">
            <v>0.63966865124169459</v>
          </cell>
          <cell r="X72">
            <v>0</v>
          </cell>
          <cell r="Y72">
            <v>32.789063885580561</v>
          </cell>
          <cell r="Z72">
            <v>0</v>
          </cell>
          <cell r="AA72">
            <v>1</v>
          </cell>
          <cell r="AB72">
            <v>32.789063885580561</v>
          </cell>
          <cell r="AC72">
            <v>0</v>
          </cell>
          <cell r="AD72">
            <v>32.789063885580561</v>
          </cell>
          <cell r="AE72">
            <v>42.113399999999999</v>
          </cell>
          <cell r="AF72">
            <v>46.191926751579523</v>
          </cell>
          <cell r="AG72">
            <v>0</v>
          </cell>
          <cell r="AH72">
            <v>2417.1440287725964</v>
          </cell>
          <cell r="AI72">
            <v>197.22844397353666</v>
          </cell>
          <cell r="AJ72">
            <v>2614.3724727461331</v>
          </cell>
          <cell r="AK72">
            <v>0</v>
          </cell>
          <cell r="AL72">
            <v>870.08336385128291</v>
          </cell>
          <cell r="AM72">
            <v>847.52220395224549</v>
          </cell>
          <cell r="AN72">
            <v>22.561159899037524</v>
          </cell>
          <cell r="AO72">
            <v>269.55000489358611</v>
          </cell>
          <cell r="AP72">
            <v>212.55721458274056</v>
          </cell>
          <cell r="AQ72">
            <v>0</v>
          </cell>
          <cell r="AR72">
            <v>0</v>
          </cell>
          <cell r="AS72">
            <v>245.41370409155616</v>
          </cell>
          <cell r="AT72">
            <v>0</v>
          </cell>
          <cell r="AU72">
            <v>1576.4938927167932</v>
          </cell>
          <cell r="AV72">
            <v>344.81600000000003</v>
          </cell>
          <cell r="AW72">
            <v>16.260720000000003</v>
          </cell>
          <cell r="AX72">
            <v>46.339119999999994</v>
          </cell>
          <cell r="AY72">
            <v>34.442160000000001</v>
          </cell>
          <cell r="AZ72">
            <v>0</v>
          </cell>
          <cell r="BA72">
            <v>61.850730000000006</v>
          </cell>
          <cell r="BB72">
            <v>47.046923076923086</v>
          </cell>
          <cell r="BC72">
            <v>31.218239999999998</v>
          </cell>
          <cell r="BD72">
            <v>245.55702267520002</v>
          </cell>
          <cell r="BE72">
            <v>827.53091575212306</v>
          </cell>
          <cell r="BF72">
            <v>2404.024808468916</v>
          </cell>
          <cell r="BG72">
            <v>96.965339071855695</v>
          </cell>
          <cell r="BH72">
            <v>3.2250000000000001E-2</v>
          </cell>
          <cell r="BI72">
            <v>2614.3724727461331</v>
          </cell>
          <cell r="BK72">
            <v>78918.303067796849</v>
          </cell>
          <cell r="BL72">
            <v>7404.4049097901079</v>
          </cell>
          <cell r="BM72">
            <v>947.0196368135621</v>
          </cell>
          <cell r="BN72">
            <v>8366.5261895011536</v>
          </cell>
          <cell r="BO72">
            <v>5161.9732166221338</v>
          </cell>
          <cell r="BP72">
            <v>0</v>
          </cell>
          <cell r="BQ72">
            <v>612.92658058159714</v>
          </cell>
          <cell r="BR72">
            <v>36.41574762970464</v>
          </cell>
          <cell r="BS72">
            <v>0</v>
          </cell>
          <cell r="BT72">
            <v>0</v>
          </cell>
          <cell r="BU72">
            <v>22529.266280938256</v>
          </cell>
          <cell r="BV72">
            <v>3260.7752360736608</v>
          </cell>
          <cell r="BW72">
            <v>2180.6690643077991</v>
          </cell>
          <cell r="BX72">
            <v>2871.3659699888253</v>
          </cell>
          <cell r="BY72">
            <v>895.05237969641223</v>
          </cell>
          <cell r="BZ72">
            <v>3.6624999999999998E-2</v>
          </cell>
          <cell r="CA72">
            <v>3023.9260699459878</v>
          </cell>
          <cell r="CB72">
            <v>114784.35186307815</v>
          </cell>
          <cell r="CC72">
            <v>-2854.8951572842425</v>
          </cell>
          <cell r="CD72">
            <v>8305.9603524351387</v>
          </cell>
          <cell r="CE72">
            <v>120235.41705822905</v>
          </cell>
        </row>
        <row r="73">
          <cell r="A73">
            <v>42202</v>
          </cell>
          <cell r="B73">
            <v>3</v>
          </cell>
          <cell r="C73" t="str">
            <v>Fri</v>
          </cell>
          <cell r="D73">
            <v>220076.6266100386</v>
          </cell>
          <cell r="E73">
            <v>5005.725760399745</v>
          </cell>
          <cell r="F73">
            <v>225082.35237043834</v>
          </cell>
          <cell r="G73">
            <v>1287.1799999999998</v>
          </cell>
          <cell r="H73">
            <v>226369.53237043833</v>
          </cell>
          <cell r="I73">
            <v>3701.590067426092</v>
          </cell>
          <cell r="J73">
            <v>2800.3638810175107</v>
          </cell>
          <cell r="K73">
            <v>88.146000000000001</v>
          </cell>
          <cell r="L73">
            <v>2888.5098810175109</v>
          </cell>
          <cell r="M73">
            <v>3863.4424581529793</v>
          </cell>
          <cell r="N73">
            <v>402.36</v>
          </cell>
          <cell r="O73">
            <v>38</v>
          </cell>
          <cell r="P73">
            <v>208.74615602116265</v>
          </cell>
          <cell r="Q73">
            <v>158.61602021717945</v>
          </cell>
          <cell r="R73">
            <v>14.23646523667635</v>
          </cell>
          <cell r="S73">
            <v>14.122115840938173</v>
          </cell>
          <cell r="T73">
            <v>13.516091068087903</v>
          </cell>
          <cell r="U73">
            <v>208.20222661751234</v>
          </cell>
          <cell r="V73">
            <v>75.351284293127279</v>
          </cell>
          <cell r="W73">
            <v>0.63966865124169459</v>
          </cell>
          <cell r="X73">
            <v>0</v>
          </cell>
          <cell r="Y73">
            <v>32.789063885580561</v>
          </cell>
          <cell r="Z73">
            <v>0</v>
          </cell>
          <cell r="AA73">
            <v>1</v>
          </cell>
          <cell r="AB73">
            <v>32.789063885580561</v>
          </cell>
          <cell r="AC73">
            <v>0</v>
          </cell>
          <cell r="AD73">
            <v>32.789063885580561</v>
          </cell>
          <cell r="AE73">
            <v>42.113399999999999</v>
          </cell>
          <cell r="AF73">
            <v>46.191926751579523</v>
          </cell>
          <cell r="AG73">
            <v>0</v>
          </cell>
          <cell r="AH73">
            <v>3070.9759661068665</v>
          </cell>
          <cell r="AI73">
            <v>254.08339504608182</v>
          </cell>
          <cell r="AJ73">
            <v>3325.059361152948</v>
          </cell>
          <cell r="AK73">
            <v>0</v>
          </cell>
          <cell r="AL73">
            <v>1126.5894883294491</v>
          </cell>
          <cell r="AM73">
            <v>1095.0307229944858</v>
          </cell>
          <cell r="AN73">
            <v>31.558765334963198</v>
          </cell>
          <cell r="AO73">
            <v>266.684558191213</v>
          </cell>
          <cell r="AP73">
            <v>225.72562610620903</v>
          </cell>
          <cell r="AQ73">
            <v>0</v>
          </cell>
          <cell r="AR73">
            <v>0</v>
          </cell>
          <cell r="AS73">
            <v>298.11650328007886</v>
          </cell>
          <cell r="AT73">
            <v>0</v>
          </cell>
          <cell r="AU73">
            <v>2022.592491967677</v>
          </cell>
          <cell r="AV73">
            <v>413.35700000000003</v>
          </cell>
          <cell r="AW73">
            <v>22.745650000000001</v>
          </cell>
          <cell r="AX73">
            <v>56.141929999999995</v>
          </cell>
          <cell r="AY73">
            <v>43.176949999999998</v>
          </cell>
          <cell r="AZ73">
            <v>0</v>
          </cell>
          <cell r="BA73">
            <v>82.545209999999997</v>
          </cell>
          <cell r="BB73">
            <v>47.046923076923086</v>
          </cell>
          <cell r="BC73">
            <v>42.92461999999999</v>
          </cell>
          <cell r="BD73">
            <v>318.88555850400002</v>
          </cell>
          <cell r="BE73">
            <v>1026.823841580923</v>
          </cell>
          <cell r="BF73">
            <v>3049.4163335486001</v>
          </cell>
          <cell r="BG73">
            <v>124.71717465028212</v>
          </cell>
          <cell r="BH73">
            <v>3.2250000000000001E-2</v>
          </cell>
          <cell r="BI73">
            <v>3325.059361152948</v>
          </cell>
          <cell r="BK73">
            <v>99522.612521892763</v>
          </cell>
          <cell r="BL73">
            <v>9332.9682746934868</v>
          </cell>
          <cell r="BM73">
            <v>1194.2713502627132</v>
          </cell>
          <cell r="BN73">
            <v>10552.869641663259</v>
          </cell>
          <cell r="BO73">
            <v>6510.9018026056638</v>
          </cell>
          <cell r="BP73">
            <v>0</v>
          </cell>
          <cell r="BQ73">
            <v>777.8655745003548</v>
          </cell>
          <cell r="BR73">
            <v>46.717902356752603</v>
          </cell>
          <cell r="BS73">
            <v>0</v>
          </cell>
          <cell r="BT73">
            <v>0</v>
          </cell>
          <cell r="BU73">
            <v>28415.594546082226</v>
          </cell>
          <cell r="BV73">
            <v>4139.1242307898501</v>
          </cell>
          <cell r="BW73">
            <v>2795.0867550679127</v>
          </cell>
          <cell r="BX73">
            <v>3976.7562471284896</v>
          </cell>
          <cell r="BY73">
            <v>1142.9042617755031</v>
          </cell>
          <cell r="BZ73">
            <v>3.6624999999999998E-2</v>
          </cell>
          <cell r="CA73">
            <v>3827.2328429407526</v>
          </cell>
          <cell r="CB73">
            <v>145172.2018042772</v>
          </cell>
          <cell r="CC73">
            <v>-3886.8504155368828</v>
          </cell>
          <cell r="CD73">
            <v>10700.315648933662</v>
          </cell>
          <cell r="CE73">
            <v>151985.66703767396</v>
          </cell>
        </row>
        <row r="74">
          <cell r="A74">
            <v>42203</v>
          </cell>
          <cell r="B74">
            <v>3</v>
          </cell>
          <cell r="C74" t="str">
            <v>Sat</v>
          </cell>
          <cell r="D74">
            <v>115515.05631353408</v>
          </cell>
          <cell r="E74">
            <v>2130.0960682552109</v>
          </cell>
          <cell r="F74">
            <v>117645.15238178927</v>
          </cell>
          <cell r="G74">
            <v>883.70399999999995</v>
          </cell>
          <cell r="H74">
            <v>118528.85638178929</v>
          </cell>
          <cell r="I74">
            <v>1226.983131</v>
          </cell>
          <cell r="J74">
            <v>2168.1216776546653</v>
          </cell>
          <cell r="K74">
            <v>65.736000000000004</v>
          </cell>
          <cell r="L74">
            <v>2233.8576776546652</v>
          </cell>
          <cell r="M74">
            <v>2378.7310614076168</v>
          </cell>
          <cell r="N74">
            <v>313.62400000000002</v>
          </cell>
          <cell r="O74">
            <v>40</v>
          </cell>
          <cell r="P74">
            <v>208.74615602116265</v>
          </cell>
          <cell r="Q74">
            <v>158.61602021717945</v>
          </cell>
          <cell r="R74">
            <v>14.23646523667635</v>
          </cell>
          <cell r="S74">
            <v>14.122115840938173</v>
          </cell>
          <cell r="T74">
            <v>13.516091068087903</v>
          </cell>
          <cell r="U74">
            <v>208.20222661751234</v>
          </cell>
          <cell r="V74">
            <v>75.351284293127279</v>
          </cell>
          <cell r="W74">
            <v>0.63966865124169459</v>
          </cell>
          <cell r="X74">
            <v>0</v>
          </cell>
          <cell r="Y74">
            <v>32.789063885580561</v>
          </cell>
          <cell r="Z74">
            <v>0</v>
          </cell>
          <cell r="AA74">
            <v>1</v>
          </cell>
          <cell r="AB74">
            <v>32.789063885580561</v>
          </cell>
          <cell r="AC74">
            <v>0</v>
          </cell>
          <cell r="AD74">
            <v>32.789063885580561</v>
          </cell>
          <cell r="AE74">
            <v>42.113399999999999</v>
          </cell>
          <cell r="AF74">
            <v>46.191926751579523</v>
          </cell>
          <cell r="AG74">
            <v>0</v>
          </cell>
          <cell r="AH74">
            <v>1550.8370803295711</v>
          </cell>
          <cell r="AI74">
            <v>132.69573273768836</v>
          </cell>
          <cell r="AJ74">
            <v>1683.5328130672594</v>
          </cell>
          <cell r="AK74">
            <v>0</v>
          </cell>
          <cell r="AL74">
            <v>584.28943253937223</v>
          </cell>
          <cell r="AM74">
            <v>570.86017069470711</v>
          </cell>
          <cell r="AN74">
            <v>13.429261844665191</v>
          </cell>
          <cell r="AO74">
            <v>80.47676399276601</v>
          </cell>
          <cell r="AP74">
            <v>175.97359552865635</v>
          </cell>
          <cell r="AQ74">
            <v>0</v>
          </cell>
          <cell r="AR74">
            <v>0</v>
          </cell>
          <cell r="AS74">
            <v>181.61604488905795</v>
          </cell>
          <cell r="AT74">
            <v>0</v>
          </cell>
          <cell r="AU74">
            <v>1061.4487817212498</v>
          </cell>
          <cell r="AV74">
            <v>191.66800000000001</v>
          </cell>
          <cell r="AW74">
            <v>9.679000000000002</v>
          </cell>
          <cell r="AX74">
            <v>27.975160000000002</v>
          </cell>
          <cell r="AY74">
            <v>15.127000000000001</v>
          </cell>
          <cell r="AZ74">
            <v>0</v>
          </cell>
          <cell r="BA74">
            <v>42.666360000000012</v>
          </cell>
          <cell r="BB74">
            <v>7.8411538461538477</v>
          </cell>
          <cell r="BC74">
            <v>19.2728</v>
          </cell>
          <cell r="BD74">
            <v>163.58022063999999</v>
          </cell>
          <cell r="BE74">
            <v>477.80969448615383</v>
          </cell>
          <cell r="BF74">
            <v>1539.2584762074036</v>
          </cell>
          <cell r="BG74">
            <v>65.120159861533736</v>
          </cell>
          <cell r="BH74">
            <v>3.2250000000000001E-2</v>
          </cell>
          <cell r="BI74">
            <v>1683.5328130672594</v>
          </cell>
          <cell r="BK74">
            <v>50363.711287824175</v>
          </cell>
          <cell r="BL74">
            <v>4716.9853336477299</v>
          </cell>
          <cell r="BM74">
            <v>604.36453545389008</v>
          </cell>
          <cell r="BN74">
            <v>5343.1472104080358</v>
          </cell>
          <cell r="BO74">
            <v>3296.6110626900513</v>
          </cell>
          <cell r="BP74">
            <v>0</v>
          </cell>
          <cell r="BQ74">
            <v>398.27443054989334</v>
          </cell>
          <cell r="BR74">
            <v>24.67462165987979</v>
          </cell>
          <cell r="BS74">
            <v>0</v>
          </cell>
          <cell r="BT74">
            <v>0</v>
          </cell>
          <cell r="BU74">
            <v>14384.057194409479</v>
          </cell>
          <cell r="BV74">
            <v>2240.7957809303575</v>
          </cell>
          <cell r="BW74">
            <v>1375.273278198845</v>
          </cell>
          <cell r="BX74">
            <v>1779.3468581277618</v>
          </cell>
          <cell r="BY74">
            <v>573.20659195309202</v>
          </cell>
          <cell r="BZ74">
            <v>3.6624999999999998E-2</v>
          </cell>
          <cell r="CA74">
            <v>1959.1166630068869</v>
          </cell>
          <cell r="CB74">
            <v>73390.065456373384</v>
          </cell>
          <cell r="CC74">
            <v>-1887.6681692595216</v>
          </cell>
          <cell r="CD74">
            <v>5588.2684710753638</v>
          </cell>
          <cell r="CE74">
            <v>77090.665758189221</v>
          </cell>
        </row>
        <row r="75">
          <cell r="A75">
            <v>42204</v>
          </cell>
          <cell r="B75">
            <v>3</v>
          </cell>
          <cell r="C75" t="str">
            <v>Sun</v>
          </cell>
          <cell r="D75">
            <v>36796.643110727731</v>
          </cell>
          <cell r="E75">
            <v>170.40768546041687</v>
          </cell>
          <cell r="F75">
            <v>36967.050796188152</v>
          </cell>
          <cell r="G75">
            <v>579.255</v>
          </cell>
          <cell r="H75">
            <v>37546.305796188157</v>
          </cell>
          <cell r="I75">
            <v>663.63135299999988</v>
          </cell>
          <cell r="J75">
            <v>1590.441911223214</v>
          </cell>
          <cell r="K75">
            <v>37.847999999999999</v>
          </cell>
          <cell r="L75">
            <v>1628.2899112232139</v>
          </cell>
          <cell r="M75">
            <v>732.26498981577527</v>
          </cell>
          <cell r="N75">
            <v>195.244</v>
          </cell>
          <cell r="O75">
            <v>42</v>
          </cell>
          <cell r="P75">
            <v>208.74615602116265</v>
          </cell>
          <cell r="Q75">
            <v>158.61602021717945</v>
          </cell>
          <cell r="R75">
            <v>14.23646523667635</v>
          </cell>
          <cell r="S75">
            <v>14.122115840938173</v>
          </cell>
          <cell r="T75">
            <v>13.516091068087903</v>
          </cell>
          <cell r="U75">
            <v>208.20222661751234</v>
          </cell>
          <cell r="V75">
            <v>75.351284293127279</v>
          </cell>
          <cell r="W75">
            <v>0.63966865124169459</v>
          </cell>
          <cell r="X75">
            <v>0</v>
          </cell>
          <cell r="Y75">
            <v>32.789063885580561</v>
          </cell>
          <cell r="Z75">
            <v>0</v>
          </cell>
          <cell r="AA75">
            <v>1</v>
          </cell>
          <cell r="AB75">
            <v>32.789063885580561</v>
          </cell>
          <cell r="AC75">
            <v>0</v>
          </cell>
          <cell r="AD75">
            <v>32.789063885580561</v>
          </cell>
          <cell r="AE75">
            <v>42.113399999999999</v>
          </cell>
          <cell r="AF75">
            <v>46.191926751579523</v>
          </cell>
          <cell r="AG75">
            <v>0</v>
          </cell>
          <cell r="AH75">
            <v>516.33163540913029</v>
          </cell>
          <cell r="AI75">
            <v>41.298960492655688</v>
          </cell>
          <cell r="AJ75">
            <v>557.63059590178614</v>
          </cell>
          <cell r="AK75">
            <v>0</v>
          </cell>
          <cell r="AL75">
            <v>175.75678886786631</v>
          </cell>
          <cell r="AM75">
            <v>174.6824479202931</v>
          </cell>
          <cell r="AN75">
            <v>1.0743409475732153</v>
          </cell>
          <cell r="AO75">
            <v>44.434362455026232</v>
          </cell>
          <cell r="AP75">
            <v>122.72299231753766</v>
          </cell>
          <cell r="AQ75">
            <v>0</v>
          </cell>
          <cell r="AR75">
            <v>0</v>
          </cell>
          <cell r="AS75">
            <v>51.067853232998942</v>
          </cell>
          <cell r="AT75">
            <v>0</v>
          </cell>
          <cell r="AU75">
            <v>339.01681268375484</v>
          </cell>
          <cell r="AV75">
            <v>85.962000000000018</v>
          </cell>
          <cell r="AW75">
            <v>0.77432000000000012</v>
          </cell>
          <cell r="AX75">
            <v>11.869126666666666</v>
          </cell>
          <cell r="AY75">
            <v>4.5262933333333333</v>
          </cell>
          <cell r="AZ75">
            <v>0</v>
          </cell>
          <cell r="BA75">
            <v>10.762610000000002</v>
          </cell>
          <cell r="BB75">
            <v>13.068589743589747</v>
          </cell>
          <cell r="BC75">
            <v>2.6853999999999996</v>
          </cell>
          <cell r="BD75">
            <v>47.798429651199996</v>
          </cell>
          <cell r="BE75">
            <v>177.44676939478975</v>
          </cell>
          <cell r="BF75">
            <v>516.4635820785445</v>
          </cell>
          <cell r="BG75">
            <v>20.428009670403053</v>
          </cell>
          <cell r="BH75">
            <v>3.2250000000000001E-2</v>
          </cell>
          <cell r="BI75">
            <v>557.63059590178614</v>
          </cell>
          <cell r="BK75">
            <v>17561.683335465437</v>
          </cell>
          <cell r="BL75">
            <v>1648.6768220452107</v>
          </cell>
          <cell r="BM75">
            <v>210.74020002558527</v>
          </cell>
          <cell r="BN75">
            <v>1861.5055680031414</v>
          </cell>
          <cell r="BO75">
            <v>1148.510345510329</v>
          </cell>
          <cell r="BP75">
            <v>0</v>
          </cell>
          <cell r="BQ75">
            <v>134.55479874686887</v>
          </cell>
          <cell r="BR75">
            <v>7.9354516943455593</v>
          </cell>
          <cell r="BS75">
            <v>0</v>
          </cell>
          <cell r="BT75">
            <v>0</v>
          </cell>
          <cell r="BU75">
            <v>5011.9231860254804</v>
          </cell>
          <cell r="BV75">
            <v>775.41185862994621</v>
          </cell>
          <cell r="BW75">
            <v>410.77931017126355</v>
          </cell>
          <cell r="BX75">
            <v>222.57267446878751</v>
          </cell>
          <cell r="BY75">
            <v>186.5296918382457</v>
          </cell>
          <cell r="BZ75">
            <v>3.6624999999999998E-2</v>
          </cell>
          <cell r="CA75">
            <v>671.99194225861311</v>
          </cell>
          <cell r="CB75">
            <v>25144.15930981312</v>
          </cell>
          <cell r="CC75">
            <v>-366.23180316248067</v>
          </cell>
          <cell r="CD75">
            <v>1739.2396428114057</v>
          </cell>
          <cell r="CE75">
            <v>26517.167149462046</v>
          </cell>
        </row>
        <row r="76">
          <cell r="A76">
            <v>42205</v>
          </cell>
          <cell r="B76">
            <v>4</v>
          </cell>
          <cell r="C76" t="str">
            <v>Mon</v>
          </cell>
          <cell r="D76">
            <v>140809.62319847228</v>
          </cell>
          <cell r="E76">
            <v>3604.3900365102136</v>
          </cell>
          <cell r="F76">
            <v>144414.01323498247</v>
          </cell>
          <cell r="G76">
            <v>705.31499999999994</v>
          </cell>
          <cell r="H76">
            <v>145119.3282349825</v>
          </cell>
          <cell r="I76">
            <v>3379.9119131996667</v>
          </cell>
          <cell r="J76">
            <v>1876.2607709784056</v>
          </cell>
          <cell r="K76">
            <v>70.312000000000012</v>
          </cell>
          <cell r="L76">
            <v>1946.5727709784055</v>
          </cell>
          <cell r="M76">
            <v>2729.4929801353219</v>
          </cell>
          <cell r="N76">
            <v>301.46100000000001</v>
          </cell>
          <cell r="O76">
            <v>44</v>
          </cell>
          <cell r="P76">
            <v>208.74615602116265</v>
          </cell>
          <cell r="Q76">
            <v>158.61602021717945</v>
          </cell>
          <cell r="R76">
            <v>14.23646523667635</v>
          </cell>
          <cell r="S76">
            <v>14.122115840938173</v>
          </cell>
          <cell r="T76">
            <v>13.516091068087903</v>
          </cell>
          <cell r="U76">
            <v>208.1463485781529</v>
          </cell>
          <cell r="V76">
            <v>73.255036527211232</v>
          </cell>
          <cell r="W76">
            <v>0.64616277783251863</v>
          </cell>
          <cell r="X76">
            <v>0</v>
          </cell>
          <cell r="Y76">
            <v>32.770041603555306</v>
          </cell>
          <cell r="Z76">
            <v>0</v>
          </cell>
          <cell r="AA76">
            <v>1</v>
          </cell>
          <cell r="AB76">
            <v>32.770041603555306</v>
          </cell>
          <cell r="AC76">
            <v>0</v>
          </cell>
          <cell r="AD76">
            <v>32.770041603555306</v>
          </cell>
          <cell r="AE76">
            <v>40.74588</v>
          </cell>
          <cell r="AF76">
            <v>46.082398964645044</v>
          </cell>
          <cell r="AG76">
            <v>0</v>
          </cell>
          <cell r="AH76">
            <v>2174.512027248772</v>
          </cell>
          <cell r="AI76">
            <v>176.13000905842165</v>
          </cell>
          <cell r="AJ76">
            <v>2350.6420363071938</v>
          </cell>
          <cell r="AK76">
            <v>0</v>
          </cell>
          <cell r="AL76">
            <v>724.45531436557997</v>
          </cell>
          <cell r="AM76">
            <v>701.73131693092603</v>
          </cell>
          <cell r="AN76">
            <v>22.723997434654006</v>
          </cell>
          <cell r="AO76">
            <v>253.86046300809659</v>
          </cell>
          <cell r="AP76">
            <v>154.37383981110776</v>
          </cell>
          <cell r="AQ76">
            <v>0</v>
          </cell>
          <cell r="AR76">
            <v>0</v>
          </cell>
          <cell r="AS76">
            <v>211.93666643891129</v>
          </cell>
          <cell r="AT76">
            <v>0</v>
          </cell>
          <cell r="AU76">
            <v>1335.2991591396888</v>
          </cell>
          <cell r="AV76">
            <v>313.11899999999997</v>
          </cell>
          <cell r="AW76">
            <v>24.639179999999996</v>
          </cell>
          <cell r="AX76">
            <v>42.968779999999995</v>
          </cell>
          <cell r="AY76">
            <v>30.881609999999995</v>
          </cell>
          <cell r="AZ76">
            <v>0</v>
          </cell>
          <cell r="BA76">
            <v>52.688199999999995</v>
          </cell>
          <cell r="BB76">
            <v>47.046923076923086</v>
          </cell>
          <cell r="BC76">
            <v>28.525129999999994</v>
          </cell>
          <cell r="BD76">
            <v>223.85105646879998</v>
          </cell>
          <cell r="BE76">
            <v>763.71987954572296</v>
          </cell>
          <cell r="BF76">
            <v>2099.0190386854115</v>
          </cell>
          <cell r="BG76">
            <v>83.850090971165002</v>
          </cell>
          <cell r="BH76">
            <v>3.2250000000000001E-2</v>
          </cell>
          <cell r="BI76">
            <v>2350.6420363071938</v>
          </cell>
          <cell r="BK76">
            <v>70912.506990338108</v>
          </cell>
          <cell r="BL76">
            <v>6655.0623969399703</v>
          </cell>
          <cell r="BM76">
            <v>850.95008388405734</v>
          </cell>
          <cell r="BN76">
            <v>7516.8563215455852</v>
          </cell>
          <cell r="BO76">
            <v>4637.7445221776816</v>
          </cell>
          <cell r="BP76">
            <v>0</v>
          </cell>
          <cell r="BQ76">
            <v>549.93869194406557</v>
          </cell>
          <cell r="BR76">
            <v>32.412849590975277</v>
          </cell>
          <cell r="BS76">
            <v>0</v>
          </cell>
          <cell r="BT76">
            <v>0</v>
          </cell>
          <cell r="BU76">
            <v>20242.964866082337</v>
          </cell>
          <cell r="BV76">
            <v>2865.2623875734816</v>
          </cell>
          <cell r="BW76">
            <v>1938.8385562390358</v>
          </cell>
          <cell r="BX76">
            <v>2818.5826293504215</v>
          </cell>
          <cell r="BY76">
            <v>801.5682990380933</v>
          </cell>
          <cell r="BZ76">
            <v>3.6624999999999998E-2</v>
          </cell>
          <cell r="CA76">
            <v>2709.0538229697518</v>
          </cell>
          <cell r="CB76">
            <v>103296.0954895459</v>
          </cell>
          <cell r="CC76">
            <v>-2673.5221605342226</v>
          </cell>
          <cell r="CD76">
            <v>7176.5722134933621</v>
          </cell>
          <cell r="CE76">
            <v>107799.14554250502</v>
          </cell>
        </row>
        <row r="77">
          <cell r="A77">
            <v>42206</v>
          </cell>
          <cell r="B77">
            <v>4</v>
          </cell>
          <cell r="C77" t="str">
            <v>Tue</v>
          </cell>
          <cell r="D77">
            <v>134282.35937942035</v>
          </cell>
          <cell r="E77">
            <v>3302.2256023117529</v>
          </cell>
          <cell r="F77">
            <v>137584.58498173213</v>
          </cell>
          <cell r="G77">
            <v>766.12900000000013</v>
          </cell>
          <cell r="H77">
            <v>138350.71398173211</v>
          </cell>
          <cell r="I77">
            <v>3283.4546355645693</v>
          </cell>
          <cell r="J77">
            <v>2504.3049746466318</v>
          </cell>
          <cell r="K77">
            <v>93.577000000000012</v>
          </cell>
          <cell r="L77">
            <v>2597.8819746466315</v>
          </cell>
          <cell r="M77">
            <v>2776.3491067000627</v>
          </cell>
          <cell r="N77">
            <v>401.53500000000003</v>
          </cell>
          <cell r="O77">
            <v>46</v>
          </cell>
          <cell r="P77">
            <v>208.74615602116265</v>
          </cell>
          <cell r="Q77">
            <v>158.61602021717945</v>
          </cell>
          <cell r="R77">
            <v>14.23646523667635</v>
          </cell>
          <cell r="S77">
            <v>14.122115840938173</v>
          </cell>
          <cell r="T77">
            <v>13.516091068087903</v>
          </cell>
          <cell r="U77">
            <v>208.1463485781529</v>
          </cell>
          <cell r="V77">
            <v>73.255036527211232</v>
          </cell>
          <cell r="W77">
            <v>0.64616277783251863</v>
          </cell>
          <cell r="X77">
            <v>0</v>
          </cell>
          <cell r="Y77">
            <v>32.770041603555306</v>
          </cell>
          <cell r="Z77">
            <v>0</v>
          </cell>
          <cell r="AA77">
            <v>1</v>
          </cell>
          <cell r="AB77">
            <v>32.770041603555306</v>
          </cell>
          <cell r="AC77">
            <v>0</v>
          </cell>
          <cell r="AD77">
            <v>32.770041603555306</v>
          </cell>
          <cell r="AE77">
            <v>40.74588</v>
          </cell>
          <cell r="AF77">
            <v>46.082398964645044</v>
          </cell>
          <cell r="AG77">
            <v>0</v>
          </cell>
          <cell r="AH77">
            <v>2077.9443996904538</v>
          </cell>
          <cell r="AI77">
            <v>167.73282405335044</v>
          </cell>
          <cell r="AJ77">
            <v>2245.677223743804</v>
          </cell>
          <cell r="AK77">
            <v>0</v>
          </cell>
          <cell r="AL77">
            <v>686.07184187013831</v>
          </cell>
          <cell r="AM77">
            <v>665.25285020844944</v>
          </cell>
          <cell r="AN77">
            <v>20.818991661689001</v>
          </cell>
          <cell r="AO77">
            <v>244.74647034846262</v>
          </cell>
          <cell r="AP77">
            <v>205.90187686969205</v>
          </cell>
          <cell r="AQ77">
            <v>0</v>
          </cell>
          <cell r="AR77">
            <v>0</v>
          </cell>
          <cell r="AS77">
            <v>212.68193917571654</v>
          </cell>
          <cell r="AT77">
            <v>0</v>
          </cell>
          <cell r="AU77">
            <v>1271.4007117308774</v>
          </cell>
          <cell r="AV77">
            <v>304.99400000000003</v>
          </cell>
          <cell r="AW77">
            <v>22.573619999999998</v>
          </cell>
          <cell r="AX77">
            <v>42.049390000000002</v>
          </cell>
          <cell r="AY77">
            <v>29.343989999999998</v>
          </cell>
          <cell r="AZ77">
            <v>0</v>
          </cell>
          <cell r="BA77">
            <v>48.400860000000002</v>
          </cell>
          <cell r="BB77">
            <v>47.046923076923086</v>
          </cell>
          <cell r="BC77">
            <v>26.085829999999998</v>
          </cell>
          <cell r="BD77">
            <v>211.86512957920002</v>
          </cell>
          <cell r="BE77">
            <v>732.35974265612299</v>
          </cell>
          <cell r="BF77">
            <v>2003.7604543870004</v>
          </cell>
          <cell r="BG77">
            <v>79.753971846333314</v>
          </cell>
          <cell r="BH77">
            <v>3.2250000000000001E-2</v>
          </cell>
          <cell r="BI77">
            <v>2245.677223743804</v>
          </cell>
          <cell r="BK77">
            <v>67904.524212456017</v>
          </cell>
          <cell r="BL77">
            <v>6373.5152089302064</v>
          </cell>
          <cell r="BM77">
            <v>814.85429054947213</v>
          </cell>
          <cell r="BN77">
            <v>7197.7351580189052</v>
          </cell>
          <cell r="BO77">
            <v>4440.8533798241033</v>
          </cell>
          <cell r="BP77">
            <v>0</v>
          </cell>
          <cell r="BQ77">
            <v>525.47237493818238</v>
          </cell>
          <cell r="BR77">
            <v>30.908858202034224</v>
          </cell>
          <cell r="BS77">
            <v>0</v>
          </cell>
          <cell r="BT77">
            <v>0</v>
          </cell>
          <cell r="BU77">
            <v>19383.3392704629</v>
          </cell>
          <cell r="BV77">
            <v>2746.3860989867826</v>
          </cell>
          <cell r="BW77">
            <v>1891.096237740164</v>
          </cell>
          <cell r="BX77">
            <v>2577.0139082748765</v>
          </cell>
          <cell r="BY77">
            <v>783.5035927782717</v>
          </cell>
          <cell r="BZ77">
            <v>3.6624999999999998E-2</v>
          </cell>
          <cell r="CA77">
            <v>2592.7486315894166</v>
          </cell>
          <cell r="CB77">
            <v>98806.661877635692</v>
          </cell>
          <cell r="CC77">
            <v>-2435.5229840965494</v>
          </cell>
          <cell r="CD77">
            <v>6834.4215209389313</v>
          </cell>
          <cell r="CE77">
            <v>103205.56041447805</v>
          </cell>
        </row>
        <row r="78">
          <cell r="A78">
            <v>42207</v>
          </cell>
          <cell r="B78">
            <v>4</v>
          </cell>
          <cell r="C78" t="str">
            <v>Wed</v>
          </cell>
          <cell r="D78">
            <v>153297.64353659394</v>
          </cell>
          <cell r="E78">
            <v>3647.5563842528509</v>
          </cell>
          <cell r="F78">
            <v>156945.19992084679</v>
          </cell>
          <cell r="G78">
            <v>838.67200000000003</v>
          </cell>
          <cell r="H78">
            <v>157783.87192084681</v>
          </cell>
          <cell r="I78">
            <v>3091.0203925213382</v>
          </cell>
          <cell r="J78">
            <v>2263.4945094706181</v>
          </cell>
          <cell r="K78">
            <v>73.931000000000012</v>
          </cell>
          <cell r="L78">
            <v>2337.4255094706177</v>
          </cell>
          <cell r="M78">
            <v>3027.553189446221</v>
          </cell>
          <cell r="N78">
            <v>344.91600000000005</v>
          </cell>
          <cell r="O78">
            <v>48</v>
          </cell>
          <cell r="P78">
            <v>208.74615602116265</v>
          </cell>
          <cell r="Q78">
            <v>158.61602021717945</v>
          </cell>
          <cell r="R78">
            <v>14.23646523667635</v>
          </cell>
          <cell r="S78">
            <v>14.122115840938173</v>
          </cell>
          <cell r="T78">
            <v>13.516091068087903</v>
          </cell>
          <cell r="U78">
            <v>208.1463485781529</v>
          </cell>
          <cell r="V78">
            <v>73.255036527211232</v>
          </cell>
          <cell r="W78">
            <v>0.64616277783251863</v>
          </cell>
          <cell r="X78">
            <v>0</v>
          </cell>
          <cell r="Y78">
            <v>32.770041603555306</v>
          </cell>
          <cell r="Z78">
            <v>0</v>
          </cell>
          <cell r="AA78">
            <v>1</v>
          </cell>
          <cell r="AB78">
            <v>32.770041603555306</v>
          </cell>
          <cell r="AC78">
            <v>0</v>
          </cell>
          <cell r="AD78">
            <v>32.770041603555306</v>
          </cell>
          <cell r="AE78">
            <v>40.74588</v>
          </cell>
          <cell r="AF78">
            <v>46.082398964645044</v>
          </cell>
          <cell r="AG78">
            <v>0</v>
          </cell>
          <cell r="AH78">
            <v>2347.3171230349899</v>
          </cell>
          <cell r="AI78">
            <v>191.1565391267884</v>
          </cell>
          <cell r="AJ78">
            <v>2538.4736621617781</v>
          </cell>
          <cell r="AK78">
            <v>0</v>
          </cell>
          <cell r="AL78">
            <v>785.3364560165478</v>
          </cell>
          <cell r="AM78">
            <v>762.34031490004179</v>
          </cell>
          <cell r="AN78">
            <v>22.996141116506148</v>
          </cell>
          <cell r="AO78">
            <v>230.26081696969237</v>
          </cell>
          <cell r="AP78">
            <v>183.89200339900248</v>
          </cell>
          <cell r="AQ78">
            <v>0</v>
          </cell>
          <cell r="AR78">
            <v>0</v>
          </cell>
          <cell r="AS78">
            <v>234.03358300516788</v>
          </cell>
          <cell r="AT78">
            <v>0</v>
          </cell>
          <cell r="AU78">
            <v>1449.4084108682366</v>
          </cell>
          <cell r="AV78">
            <v>335.18899999999996</v>
          </cell>
          <cell r="AW78">
            <v>24.934259999999995</v>
          </cell>
          <cell r="AX78">
            <v>46.317549999999997</v>
          </cell>
          <cell r="AY78">
            <v>31.101269999999992</v>
          </cell>
          <cell r="AZ78">
            <v>0</v>
          </cell>
          <cell r="BA78">
            <v>56.746829999999989</v>
          </cell>
          <cell r="BB78">
            <v>47.046923076923086</v>
          </cell>
          <cell r="BC78">
            <v>29.310629999999993</v>
          </cell>
          <cell r="BD78">
            <v>241.24688888159997</v>
          </cell>
          <cell r="BE78">
            <v>811.893351958523</v>
          </cell>
          <cell r="BF78">
            <v>2261.3017628267594</v>
          </cell>
          <cell r="BG78">
            <v>90.828248109242963</v>
          </cell>
          <cell r="BH78">
            <v>3.2250000000000001E-2</v>
          </cell>
          <cell r="BI78">
            <v>2538.4736621617781</v>
          </cell>
          <cell r="BK78">
            <v>76720.578891189944</v>
          </cell>
          <cell r="BL78">
            <v>7198.6979268597024</v>
          </cell>
          <cell r="BM78">
            <v>920.64694669427934</v>
          </cell>
          <cell r="BN78">
            <v>8133.2292041909259</v>
          </cell>
          <cell r="BO78">
            <v>5018.0338130496839</v>
          </cell>
          <cell r="BP78">
            <v>0</v>
          </cell>
          <cell r="BQ78">
            <v>595.95437527772765</v>
          </cell>
          <cell r="BR78">
            <v>35.316885541401199</v>
          </cell>
          <cell r="BS78">
            <v>0</v>
          </cell>
          <cell r="BT78">
            <v>0</v>
          </cell>
          <cell r="BU78">
            <v>21901.879151613721</v>
          </cell>
          <cell r="BV78">
            <v>3151.162718286444</v>
          </cell>
          <cell r="BW78">
            <v>2051.7770147180863</v>
          </cell>
          <cell r="BX78">
            <v>2901.1971644763312</v>
          </cell>
          <cell r="BY78">
            <v>849.08139594931663</v>
          </cell>
          <cell r="BZ78">
            <v>3.6624999999999998E-2</v>
          </cell>
          <cell r="CA78">
            <v>2936.6908567858554</v>
          </cell>
          <cell r="CB78">
            <v>111648.1318186534</v>
          </cell>
          <cell r="CC78">
            <v>-2833.893796997012</v>
          </cell>
          <cell r="CD78">
            <v>7788.8414044754245</v>
          </cell>
          <cell r="CE78">
            <v>116603.07942613181</v>
          </cell>
        </row>
        <row r="79">
          <cell r="A79">
            <v>42208</v>
          </cell>
          <cell r="B79">
            <v>4</v>
          </cell>
          <cell r="C79" t="str">
            <v>Thu</v>
          </cell>
          <cell r="D79">
            <v>157080.19882428006</v>
          </cell>
          <cell r="E79">
            <v>3625.9732103815327</v>
          </cell>
          <cell r="F79">
            <v>160706.17203466161</v>
          </cell>
          <cell r="G79">
            <v>981.73299999999995</v>
          </cell>
          <cell r="H79">
            <v>161687.90503466158</v>
          </cell>
          <cell r="I79">
            <v>3581.7128726510318</v>
          </cell>
          <cell r="J79">
            <v>2538.2956585934503</v>
          </cell>
          <cell r="K79">
            <v>80.135000000000005</v>
          </cell>
          <cell r="L79">
            <v>2618.4306585934505</v>
          </cell>
          <cell r="M79">
            <v>3114.7780663840413</v>
          </cell>
          <cell r="N79">
            <v>374.93100000000004</v>
          </cell>
          <cell r="O79">
            <v>50</v>
          </cell>
          <cell r="P79">
            <v>208.74615602116265</v>
          </cell>
          <cell r="Q79">
            <v>158.61602021717945</v>
          </cell>
          <cell r="R79">
            <v>14.23646523667635</v>
          </cell>
          <cell r="S79">
            <v>14.122115840938173</v>
          </cell>
          <cell r="T79">
            <v>13.516091068087903</v>
          </cell>
          <cell r="U79">
            <v>208.1463485781529</v>
          </cell>
          <cell r="V79">
            <v>73.255036527211232</v>
          </cell>
          <cell r="W79">
            <v>0.64616277783251863</v>
          </cell>
          <cell r="X79">
            <v>0</v>
          </cell>
          <cell r="Y79">
            <v>32.770041603555306</v>
          </cell>
          <cell r="Z79">
            <v>0</v>
          </cell>
          <cell r="AA79">
            <v>1</v>
          </cell>
          <cell r="AB79">
            <v>32.770041603555306</v>
          </cell>
          <cell r="AC79">
            <v>0</v>
          </cell>
          <cell r="AD79">
            <v>32.770041603555306</v>
          </cell>
          <cell r="AE79">
            <v>40.74588</v>
          </cell>
          <cell r="AF79">
            <v>46.082398964645044</v>
          </cell>
          <cell r="AG79">
            <v>0</v>
          </cell>
          <cell r="AH79">
            <v>2399.8561013475696</v>
          </cell>
          <cell r="AI79">
            <v>195.72514593657789</v>
          </cell>
          <cell r="AJ79">
            <v>2595.5812472841476</v>
          </cell>
          <cell r="AK79">
            <v>0</v>
          </cell>
          <cell r="AL79">
            <v>798.33167529382206</v>
          </cell>
          <cell r="AM79">
            <v>775.47160601824203</v>
          </cell>
          <cell r="AN79">
            <v>22.860069275580081</v>
          </cell>
          <cell r="AO79">
            <v>266.36745865176215</v>
          </cell>
          <cell r="AP79">
            <v>203.9366215007137</v>
          </cell>
          <cell r="AQ79">
            <v>0</v>
          </cell>
          <cell r="AR79">
            <v>0</v>
          </cell>
          <cell r="AS79">
            <v>237.91354724892273</v>
          </cell>
          <cell r="AT79">
            <v>0</v>
          </cell>
          <cell r="AU79">
            <v>1483.6020119057118</v>
          </cell>
          <cell r="AV79">
            <v>344.81600000000003</v>
          </cell>
          <cell r="AW79">
            <v>24.786719999999999</v>
          </cell>
          <cell r="AX79">
            <v>48.515069999999994</v>
          </cell>
          <cell r="AY79">
            <v>30.991439999999997</v>
          </cell>
          <cell r="AZ79">
            <v>0</v>
          </cell>
          <cell r="BA79">
            <v>55.439770000000003</v>
          </cell>
          <cell r="BB79">
            <v>47.046923076923086</v>
          </cell>
          <cell r="BC79">
            <v>28.90832</v>
          </cell>
          <cell r="BD79">
            <v>245.55702267520002</v>
          </cell>
          <cell r="BE79">
            <v>826.06126575212306</v>
          </cell>
          <cell r="BF79">
            <v>2309.6632776578349</v>
          </cell>
          <cell r="BG79">
            <v>92.907793246979196</v>
          </cell>
          <cell r="BH79">
            <v>3.2250000000000001E-2</v>
          </cell>
          <cell r="BI79">
            <v>2595.5812472841476</v>
          </cell>
          <cell r="BK79">
            <v>78436.683826608656</v>
          </cell>
          <cell r="BL79">
            <v>7359.3253488148939</v>
          </cell>
          <cell r="BM79">
            <v>941.24020591930378</v>
          </cell>
          <cell r="BN79">
            <v>8315.4362958485926</v>
          </cell>
          <cell r="BO79">
            <v>5130.4518113577215</v>
          </cell>
          <cell r="BP79">
            <v>0</v>
          </cell>
          <cell r="BQ79">
            <v>608.97117937607618</v>
          </cell>
          <cell r="BR79">
            <v>36.174938009110548</v>
          </cell>
          <cell r="BS79">
            <v>0</v>
          </cell>
          <cell r="BT79">
            <v>0</v>
          </cell>
          <cell r="BU79">
            <v>22391.599779325697</v>
          </cell>
          <cell r="BV79">
            <v>3239.2195972221944</v>
          </cell>
          <cell r="BW79">
            <v>2191.5568112283263</v>
          </cell>
          <cell r="BX79">
            <v>2858.8376062108587</v>
          </cell>
          <cell r="BY79">
            <v>906.45751916699737</v>
          </cell>
          <cell r="BZ79">
            <v>3.6624999999999998E-2</v>
          </cell>
          <cell r="CA79">
            <v>3005.3990377296873</v>
          </cell>
          <cell r="CB79">
            <v>114096.68652553303</v>
          </cell>
          <cell r="CC79">
            <v>-2750.9435966443616</v>
          </cell>
          <cell r="CD79">
            <v>7974.9933093142918</v>
          </cell>
          <cell r="CE79">
            <v>119320.73623820295</v>
          </cell>
        </row>
        <row r="80">
          <cell r="A80">
            <v>42209</v>
          </cell>
          <cell r="B80">
            <v>4</v>
          </cell>
          <cell r="C80" t="str">
            <v>Fri</v>
          </cell>
          <cell r="D80">
            <v>201197.57629269728</v>
          </cell>
          <cell r="E80">
            <v>5072.0458597598818</v>
          </cell>
          <cell r="F80">
            <v>206269.62215245713</v>
          </cell>
          <cell r="G80">
            <v>1067.0709999999999</v>
          </cell>
          <cell r="H80">
            <v>207336.69315245713</v>
          </cell>
          <cell r="I80">
            <v>3589.7037824672989</v>
          </cell>
          <cell r="J80">
            <v>2664.3943125449105</v>
          </cell>
          <cell r="K80">
            <v>91.509</v>
          </cell>
          <cell r="L80">
            <v>2755.9033125449105</v>
          </cell>
          <cell r="M80">
            <v>3747.603490866115</v>
          </cell>
          <cell r="N80">
            <v>414.53099999999995</v>
          </cell>
          <cell r="O80">
            <v>52</v>
          </cell>
          <cell r="P80">
            <v>208.74615602116265</v>
          </cell>
          <cell r="Q80">
            <v>158.61602021717945</v>
          </cell>
          <cell r="R80">
            <v>14.23646523667635</v>
          </cell>
          <cell r="S80">
            <v>14.122115840938173</v>
          </cell>
          <cell r="T80">
            <v>13.516091068087903</v>
          </cell>
          <cell r="U80">
            <v>208.1463485781529</v>
          </cell>
          <cell r="V80">
            <v>73.255036527211232</v>
          </cell>
          <cell r="W80">
            <v>0.64616277783251863</v>
          </cell>
          <cell r="X80">
            <v>0</v>
          </cell>
          <cell r="Y80">
            <v>32.770041603555306</v>
          </cell>
          <cell r="Z80">
            <v>0</v>
          </cell>
          <cell r="AA80">
            <v>1</v>
          </cell>
          <cell r="AB80">
            <v>32.770041603555306</v>
          </cell>
          <cell r="AC80">
            <v>0</v>
          </cell>
          <cell r="AD80">
            <v>32.770041603555306</v>
          </cell>
          <cell r="AE80">
            <v>40.74588</v>
          </cell>
          <cell r="AF80">
            <v>46.082398964645044</v>
          </cell>
          <cell r="AG80">
            <v>0</v>
          </cell>
          <cell r="AH80">
            <v>3041.6815756037863</v>
          </cell>
          <cell r="AI80">
            <v>251.53605674146633</v>
          </cell>
          <cell r="AJ80">
            <v>3293.2176323452532</v>
          </cell>
          <cell r="AK80">
            <v>0</v>
          </cell>
          <cell r="AL80">
            <v>1032.0921558670018</v>
          </cell>
          <cell r="AM80">
            <v>1000.1152732493752</v>
          </cell>
          <cell r="AN80">
            <v>31.976882617626895</v>
          </cell>
          <cell r="AO80">
            <v>260.91652178949272</v>
          </cell>
          <cell r="AP80">
            <v>217.6170073212329</v>
          </cell>
          <cell r="AQ80">
            <v>0</v>
          </cell>
          <cell r="AR80">
            <v>0</v>
          </cell>
          <cell r="AS80">
            <v>289.64045074572897</v>
          </cell>
          <cell r="AT80">
            <v>0</v>
          </cell>
          <cell r="AU80">
            <v>1906.8112447069125</v>
          </cell>
          <cell r="AV80">
            <v>413.35700000000003</v>
          </cell>
          <cell r="AW80">
            <v>34.671899999999994</v>
          </cell>
          <cell r="AX80">
            <v>59.224479999999993</v>
          </cell>
          <cell r="AY80">
            <v>38.350049999999996</v>
          </cell>
          <cell r="AZ80">
            <v>0</v>
          </cell>
          <cell r="BA80">
            <v>74.081039999999987</v>
          </cell>
          <cell r="BB80">
            <v>47.046923076923086</v>
          </cell>
          <cell r="BC80">
            <v>40.089089999999992</v>
          </cell>
          <cell r="BD80">
            <v>318.88555850400002</v>
          </cell>
          <cell r="BE80">
            <v>1025.7060415809231</v>
          </cell>
          <cell r="BF80">
            <v>2932.5172862878348</v>
          </cell>
          <cell r="BG80">
            <v>119.69051561806921</v>
          </cell>
          <cell r="BH80">
            <v>3.2250000000000001E-2</v>
          </cell>
          <cell r="BI80">
            <v>3293.2176323452532</v>
          </cell>
          <cell r="BK80">
            <v>98709.299704971359</v>
          </cell>
          <cell r="BL80">
            <v>9256.8421950296433</v>
          </cell>
          <cell r="BM80">
            <v>1184.5115964596564</v>
          </cell>
          <cell r="BN80">
            <v>10466.582579509071</v>
          </cell>
          <cell r="BO80">
            <v>6457.6644740307702</v>
          </cell>
          <cell r="BP80">
            <v>0</v>
          </cell>
          <cell r="BQ80">
            <v>771.26045961373893</v>
          </cell>
          <cell r="BR80">
            <v>46.311245948291905</v>
          </cell>
          <cell r="BS80">
            <v>0</v>
          </cell>
          <cell r="BT80">
            <v>0</v>
          </cell>
          <cell r="BU80">
            <v>28183.172550591167</v>
          </cell>
          <cell r="BV80">
            <v>4101.9910360977483</v>
          </cell>
          <cell r="BW80">
            <v>2800.9510100096613</v>
          </cell>
          <cell r="BX80">
            <v>3960.6483508425326</v>
          </cell>
          <cell r="BY80">
            <v>1152.2897494563472</v>
          </cell>
          <cell r="BZ80">
            <v>3.6624999999999998E-2</v>
          </cell>
          <cell r="CA80">
            <v>3795.76017395893</v>
          </cell>
          <cell r="CB80">
            <v>144010.06682929775</v>
          </cell>
          <cell r="CC80">
            <v>-3747.3765201998935</v>
          </cell>
          <cell r="CD80">
            <v>10249.05798366098</v>
          </cell>
          <cell r="CE80">
            <v>150511.74829275886</v>
          </cell>
        </row>
        <row r="81">
          <cell r="A81">
            <v>42210</v>
          </cell>
          <cell r="B81">
            <v>4</v>
          </cell>
          <cell r="C81" t="str">
            <v>Sat</v>
          </cell>
          <cell r="D81">
            <v>106177.38076233635</v>
          </cell>
          <cell r="E81">
            <v>2158.3173871318645</v>
          </cell>
          <cell r="F81">
            <v>108335.69814946823</v>
          </cell>
          <cell r="G81">
            <v>710.03600000000006</v>
          </cell>
          <cell r="H81">
            <v>109045.73414946822</v>
          </cell>
          <cell r="I81">
            <v>1112.0327129999998</v>
          </cell>
          <cell r="J81">
            <v>2061.4880735011338</v>
          </cell>
          <cell r="K81">
            <v>68.244</v>
          </cell>
          <cell r="L81">
            <v>2129.732073501134</v>
          </cell>
          <cell r="M81">
            <v>2303.4577032750467</v>
          </cell>
          <cell r="N81">
            <v>322.87200000000001</v>
          </cell>
          <cell r="O81">
            <v>54</v>
          </cell>
          <cell r="P81">
            <v>208.74615602116265</v>
          </cell>
          <cell r="Q81">
            <v>158.61602021717945</v>
          </cell>
          <cell r="R81">
            <v>14.23646523667635</v>
          </cell>
          <cell r="S81">
            <v>14.122115840938173</v>
          </cell>
          <cell r="T81">
            <v>13.516091068087903</v>
          </cell>
          <cell r="U81">
            <v>208.1463485781529</v>
          </cell>
          <cell r="V81">
            <v>73.255036527211232</v>
          </cell>
          <cell r="W81">
            <v>0.64616277783251863</v>
          </cell>
          <cell r="X81">
            <v>0</v>
          </cell>
          <cell r="Y81">
            <v>32.770041603555306</v>
          </cell>
          <cell r="Z81">
            <v>0</v>
          </cell>
          <cell r="AA81">
            <v>1</v>
          </cell>
          <cell r="AB81">
            <v>32.770041603555306</v>
          </cell>
          <cell r="AC81">
            <v>0</v>
          </cell>
          <cell r="AD81">
            <v>32.770041603555306</v>
          </cell>
          <cell r="AE81">
            <v>40.74588</v>
          </cell>
          <cell r="AF81">
            <v>46.082398964645044</v>
          </cell>
          <cell r="AG81">
            <v>0</v>
          </cell>
          <cell r="AH81">
            <v>1538.7275620119838</v>
          </cell>
          <cell r="AI81">
            <v>131.64273114485474</v>
          </cell>
          <cell r="AJ81">
            <v>1670.3702931568384</v>
          </cell>
          <cell r="AK81">
            <v>0</v>
          </cell>
          <cell r="AL81">
            <v>537.58806001461676</v>
          </cell>
          <cell r="AM81">
            <v>523.98087592200955</v>
          </cell>
          <cell r="AN81">
            <v>13.607184092607191</v>
          </cell>
          <cell r="AO81">
            <v>72.880445069435069</v>
          </cell>
          <cell r="AP81">
            <v>169.381103868091</v>
          </cell>
          <cell r="AQ81">
            <v>0</v>
          </cell>
          <cell r="AR81">
            <v>0</v>
          </cell>
          <cell r="AS81">
            <v>176.20790491993122</v>
          </cell>
          <cell r="AT81">
            <v>0</v>
          </cell>
          <cell r="AU81">
            <v>998.21282621140585</v>
          </cell>
          <cell r="AV81">
            <v>191.66800000000001</v>
          </cell>
          <cell r="AW81">
            <v>14.754</v>
          </cell>
          <cell r="AX81">
            <v>29.343920000000004</v>
          </cell>
          <cell r="AY81">
            <v>13.073</v>
          </cell>
          <cell r="AZ81">
            <v>0</v>
          </cell>
          <cell r="BA81">
            <v>37.571440000000003</v>
          </cell>
          <cell r="BB81">
            <v>7.8411538461538477</v>
          </cell>
          <cell r="BC81">
            <v>17.82236</v>
          </cell>
          <cell r="BD81">
            <v>163.58022063999999</v>
          </cell>
          <cell r="BE81">
            <v>475.65409448615389</v>
          </cell>
          <cell r="BF81">
            <v>1473.8669206975594</v>
          </cell>
          <cell r="BG81">
            <v>62.308322974610448</v>
          </cell>
          <cell r="BH81">
            <v>3.2250000000000001E-2</v>
          </cell>
          <cell r="BI81">
            <v>1670.3702931568384</v>
          </cell>
          <cell r="BK81">
            <v>49996.554933018284</v>
          </cell>
          <cell r="BL81">
            <v>4682.6194988378993</v>
          </cell>
          <cell r="BM81">
            <v>599.95865919621951</v>
          </cell>
          <cell r="BN81">
            <v>5304.1989284313013</v>
          </cell>
          <cell r="BO81">
            <v>3272.5807801279011</v>
          </cell>
          <cell r="BP81">
            <v>0</v>
          </cell>
          <cell r="BQ81">
            <v>395.26267260161688</v>
          </cell>
          <cell r="BR81">
            <v>24.491043482476847</v>
          </cell>
          <cell r="BS81">
            <v>0</v>
          </cell>
          <cell r="BT81">
            <v>0</v>
          </cell>
          <cell r="BU81">
            <v>14279.111582677415</v>
          </cell>
          <cell r="BV81">
            <v>2223.9411317662202</v>
          </cell>
          <cell r="BW81">
            <v>1384.5887118006099</v>
          </cell>
          <cell r="BX81">
            <v>1769.3864198446579</v>
          </cell>
          <cell r="BY81">
            <v>583.97169549991645</v>
          </cell>
          <cell r="BZ81">
            <v>3.6624999999999998E-2</v>
          </cell>
          <cell r="CA81">
            <v>1944.9838329440313</v>
          </cell>
          <cell r="CB81">
            <v>72865.401295032381</v>
          </cell>
          <cell r="CC81">
            <v>-1815.3083430414802</v>
          </cell>
          <cell r="CD81">
            <v>5363.8989261005136</v>
          </cell>
          <cell r="CE81">
            <v>76413.991878091401</v>
          </cell>
        </row>
        <row r="82">
          <cell r="A82">
            <v>42211</v>
          </cell>
          <cell r="B82">
            <v>4</v>
          </cell>
          <cell r="C82" t="str">
            <v>Sun</v>
          </cell>
          <cell r="D82">
            <v>34384.1587095582</v>
          </cell>
          <cell r="E82">
            <v>172.66539097054917</v>
          </cell>
          <cell r="F82">
            <v>34556.824100528749</v>
          </cell>
          <cell r="G82">
            <v>436.52099999999996</v>
          </cell>
          <cell r="H82">
            <v>34993.34510052875</v>
          </cell>
          <cell r="I82">
            <v>591.58350899999994</v>
          </cell>
          <cell r="J82">
            <v>1490.9639259208307</v>
          </cell>
          <cell r="K82">
            <v>39.292000000000002</v>
          </cell>
          <cell r="L82">
            <v>1530.2559259208306</v>
          </cell>
          <cell r="M82">
            <v>696.16085437307925</v>
          </cell>
          <cell r="N82">
            <v>200.75399999999999</v>
          </cell>
          <cell r="O82">
            <v>56</v>
          </cell>
          <cell r="P82">
            <v>208.74615602116265</v>
          </cell>
          <cell r="Q82">
            <v>158.61602021717945</v>
          </cell>
          <cell r="R82">
            <v>14.23646523667635</v>
          </cell>
          <cell r="S82">
            <v>14.122115840938173</v>
          </cell>
          <cell r="T82">
            <v>13.516091068087903</v>
          </cell>
          <cell r="U82">
            <v>208.1463485781529</v>
          </cell>
          <cell r="V82">
            <v>73.255036527211232</v>
          </cell>
          <cell r="W82">
            <v>0.64616277783251863</v>
          </cell>
          <cell r="X82">
            <v>0</v>
          </cell>
          <cell r="Y82">
            <v>32.770041603555306</v>
          </cell>
          <cell r="Z82">
            <v>0</v>
          </cell>
          <cell r="AA82">
            <v>1</v>
          </cell>
          <cell r="AB82">
            <v>32.770041603555306</v>
          </cell>
          <cell r="AC82">
            <v>0</v>
          </cell>
          <cell r="AD82">
            <v>32.770041603555306</v>
          </cell>
          <cell r="AE82">
            <v>40.74588</v>
          </cell>
          <cell r="AF82">
            <v>46.082398964645044</v>
          </cell>
          <cell r="AG82">
            <v>0</v>
          </cell>
          <cell r="AH82">
            <v>519.45311934057077</v>
          </cell>
          <cell r="AI82">
            <v>41.57039387799832</v>
          </cell>
          <cell r="AJ82">
            <v>561.02351321856918</v>
          </cell>
          <cell r="AK82">
            <v>0</v>
          </cell>
          <cell r="AL82">
            <v>163.832551291529</v>
          </cell>
          <cell r="AM82">
            <v>162.7439765641204</v>
          </cell>
          <cell r="AN82">
            <v>1.0885747274085753</v>
          </cell>
          <cell r="AO82">
            <v>39.609067381326689</v>
          </cell>
          <cell r="AP82">
            <v>116.67195178327033</v>
          </cell>
          <cell r="AQ82">
            <v>0</v>
          </cell>
          <cell r="AR82">
            <v>0</v>
          </cell>
          <cell r="AS82">
            <v>48.692159971173481</v>
          </cell>
          <cell r="AT82">
            <v>0</v>
          </cell>
          <cell r="AU82">
            <v>315.17676358325406</v>
          </cell>
          <cell r="AV82">
            <v>85.962000000000018</v>
          </cell>
          <cell r="AW82">
            <v>1.18032</v>
          </cell>
          <cell r="AX82">
            <v>11.981876666666668</v>
          </cell>
          <cell r="AY82">
            <v>4.3619733333333333</v>
          </cell>
          <cell r="AZ82">
            <v>0</v>
          </cell>
          <cell r="BA82">
            <v>9.114889999999999</v>
          </cell>
          <cell r="BB82">
            <v>13.068589743589747</v>
          </cell>
          <cell r="BC82">
            <v>2.1286399999999999</v>
          </cell>
          <cell r="BD82">
            <v>47.798429651199996</v>
          </cell>
          <cell r="BE82">
            <v>175.59671939478977</v>
          </cell>
          <cell r="BF82">
            <v>490.77348297804377</v>
          </cell>
          <cell r="BG82">
            <v>19.323335409081523</v>
          </cell>
          <cell r="BH82">
            <v>3.2250000000000001E-2</v>
          </cell>
          <cell r="BI82">
            <v>561.02351321856918</v>
          </cell>
          <cell r="BK82">
            <v>17626.344658784717</v>
          </cell>
          <cell r="BL82">
            <v>1654.7291219078952</v>
          </cell>
          <cell r="BM82">
            <v>211.51613590541663</v>
          </cell>
          <cell r="BN82">
            <v>1868.3758014206696</v>
          </cell>
          <cell r="BO82">
            <v>1152.7491371055462</v>
          </cell>
          <cell r="BP82">
            <v>0</v>
          </cell>
          <cell r="BQ82">
            <v>135.01346976907197</v>
          </cell>
          <cell r="BR82">
            <v>7.9677823560051992</v>
          </cell>
          <cell r="BS82">
            <v>0</v>
          </cell>
          <cell r="BT82">
            <v>0</v>
          </cell>
          <cell r="BU82">
            <v>5030.3514484646057</v>
          </cell>
          <cell r="BV82">
            <v>778.76517828200281</v>
          </cell>
          <cell r="BW82">
            <v>422.55976396995601</v>
          </cell>
          <cell r="BX82">
            <v>218.91532603671033</v>
          </cell>
          <cell r="BY82">
            <v>198.28058524721393</v>
          </cell>
          <cell r="BZ82">
            <v>3.6624999999999998E-2</v>
          </cell>
          <cell r="CA82">
            <v>674.66028277894293</v>
          </cell>
          <cell r="CB82">
            <v>25237.076927341739</v>
          </cell>
          <cell r="CC82">
            <v>-348.46204099804351</v>
          </cell>
          <cell r="CD82">
            <v>1693.8222805056544</v>
          </cell>
          <cell r="CE82">
            <v>26582.437166849351</v>
          </cell>
        </row>
        <row r="83">
          <cell r="A83">
            <v>42212</v>
          </cell>
          <cell r="B83">
            <v>5</v>
          </cell>
          <cell r="C83" t="str">
            <v>Mon</v>
          </cell>
          <cell r="D83">
            <v>147780.46264644124</v>
          </cell>
          <cell r="E83">
            <v>3177.832981782029</v>
          </cell>
          <cell r="F83">
            <v>150958.29562822328</v>
          </cell>
          <cell r="G83">
            <v>1684.3459999999998</v>
          </cell>
          <cell r="H83">
            <v>152642.64162822327</v>
          </cell>
          <cell r="I83">
            <v>3214.4215078120751</v>
          </cell>
          <cell r="J83">
            <v>1969.7839021826223</v>
          </cell>
          <cell r="K83">
            <v>67.320000000000007</v>
          </cell>
          <cell r="L83">
            <v>2037.1039021826223</v>
          </cell>
          <cell r="M83">
            <v>2758.6609668976967</v>
          </cell>
          <cell r="N83">
            <v>325.60700000000003</v>
          </cell>
          <cell r="O83">
            <v>58</v>
          </cell>
          <cell r="P83">
            <v>208.74615602116259</v>
          </cell>
          <cell r="Q83">
            <v>158.61602021717945</v>
          </cell>
          <cell r="R83">
            <v>14.23646523667635</v>
          </cell>
          <cell r="S83">
            <v>14.122115840938173</v>
          </cell>
          <cell r="T83">
            <v>13.516091068087903</v>
          </cell>
          <cell r="U83">
            <v>208.78308169265213</v>
          </cell>
          <cell r="V83">
            <v>74.953166694606651</v>
          </cell>
          <cell r="W83">
            <v>0.63623488286649466</v>
          </cell>
          <cell r="X83">
            <v>0</v>
          </cell>
          <cell r="Y83">
            <v>32.688756094489158</v>
          </cell>
          <cell r="Z83">
            <v>0</v>
          </cell>
          <cell r="AA83">
            <v>1</v>
          </cell>
          <cell r="AB83">
            <v>32.688756094489158</v>
          </cell>
          <cell r="AC83">
            <v>0</v>
          </cell>
          <cell r="AD83">
            <v>32.688756094489158</v>
          </cell>
          <cell r="AE83">
            <v>40.673360000000002</v>
          </cell>
          <cell r="AF83">
            <v>45.960652033799413</v>
          </cell>
          <cell r="AG83">
            <v>0</v>
          </cell>
          <cell r="AH83">
            <v>2149.3679651088737</v>
          </cell>
          <cell r="AI83">
            <v>173.94356887234335</v>
          </cell>
          <cell r="AJ83">
            <v>2323.3115339812171</v>
          </cell>
          <cell r="AK83">
            <v>0</v>
          </cell>
          <cell r="AL83">
            <v>757.00896459033402</v>
          </cell>
          <cell r="AM83">
            <v>736.97421036165724</v>
          </cell>
          <cell r="AN83">
            <v>20.034754228676853</v>
          </cell>
          <cell r="AO83">
            <v>238.4544229141469</v>
          </cell>
          <cell r="AP83">
            <v>160.16184735253105</v>
          </cell>
          <cell r="AQ83">
            <v>0</v>
          </cell>
          <cell r="AR83">
            <v>0</v>
          </cell>
          <cell r="AS83">
            <v>213.50381539687683</v>
          </cell>
          <cell r="AT83">
            <v>0</v>
          </cell>
          <cell r="AU83">
            <v>1366.2313024941895</v>
          </cell>
          <cell r="AV83">
            <v>313.11899999999997</v>
          </cell>
          <cell r="AW83">
            <v>24.562359999999995</v>
          </cell>
          <cell r="AX83">
            <v>38.15003999999999</v>
          </cell>
          <cell r="AY83">
            <v>28.600389999999997</v>
          </cell>
          <cell r="AZ83">
            <v>0</v>
          </cell>
          <cell r="BA83">
            <v>56.374090000000002</v>
          </cell>
          <cell r="BB83">
            <v>47.046923076923086</v>
          </cell>
          <cell r="BC83">
            <v>26.922319999999996</v>
          </cell>
          <cell r="BD83">
            <v>223.85105646879998</v>
          </cell>
          <cell r="BE83">
            <v>758.62617954572306</v>
          </cell>
          <cell r="BF83">
            <v>2124.8574820399126</v>
          </cell>
          <cell r="BG83">
            <v>84.961144035408552</v>
          </cell>
          <cell r="BH83">
            <v>3.2250000000000001E-2</v>
          </cell>
          <cell r="BI83">
            <v>2323.3115339812171</v>
          </cell>
          <cell r="BK83">
            <v>69690.021838415152</v>
          </cell>
          <cell r="BL83">
            <v>6540.6377867199835</v>
          </cell>
          <cell r="BM83">
            <v>836.28026206098184</v>
          </cell>
          <cell r="BN83">
            <v>7387.1295315384077</v>
          </cell>
          <cell r="BO83">
            <v>4557.7057820449218</v>
          </cell>
          <cell r="BP83">
            <v>0</v>
          </cell>
          <cell r="BQ83">
            <v>540.20324105192412</v>
          </cell>
          <cell r="BR83">
            <v>31.801607015013801</v>
          </cell>
          <cell r="BS83">
            <v>0</v>
          </cell>
          <cell r="BT83">
            <v>0</v>
          </cell>
          <cell r="BU83">
            <v>19893.758210431231</v>
          </cell>
          <cell r="BV83">
            <v>2816.3239056066768</v>
          </cell>
          <cell r="BW83">
            <v>1878.4693378134825</v>
          </cell>
          <cell r="BX83">
            <v>2822.2709534104674</v>
          </cell>
          <cell r="BY83">
            <v>784.29786257622823</v>
          </cell>
          <cell r="BZ83">
            <v>3.6624999999999998E-2</v>
          </cell>
          <cell r="CA83">
            <v>2661.2658262366513</v>
          </cell>
          <cell r="CB83">
            <v>101555.87029718517</v>
          </cell>
          <cell r="CC83">
            <v>-2711.7028416968137</v>
          </cell>
          <cell r="CD83">
            <v>7074.8693964296162</v>
          </cell>
          <cell r="CE83">
            <v>105919.03685191799</v>
          </cell>
        </row>
        <row r="84">
          <cell r="A84">
            <v>42213</v>
          </cell>
          <cell r="B84">
            <v>5</v>
          </cell>
          <cell r="C84" t="str">
            <v>Tue</v>
          </cell>
          <cell r="D84">
            <v>141119.78751127803</v>
          </cell>
          <cell r="E84">
            <v>2911.4278216326375</v>
          </cell>
          <cell r="F84">
            <v>144031.21533291068</v>
          </cell>
          <cell r="G84">
            <v>1744.298</v>
          </cell>
          <cell r="H84">
            <v>145775.51333291066</v>
          </cell>
          <cell r="I84">
            <v>3173.6498184413454</v>
          </cell>
          <cell r="J84">
            <v>2629.6267918231601</v>
          </cell>
          <cell r="K84">
            <v>89.595000000000013</v>
          </cell>
          <cell r="L84">
            <v>2719.2217918231604</v>
          </cell>
          <cell r="M84">
            <v>2826.6586722824582</v>
          </cell>
          <cell r="N84">
            <v>433.66700000000003</v>
          </cell>
          <cell r="O84">
            <v>60</v>
          </cell>
          <cell r="P84">
            <v>208.74615602116259</v>
          </cell>
          <cell r="Q84">
            <v>158.61602021717945</v>
          </cell>
          <cell r="R84">
            <v>14.23646523667635</v>
          </cell>
          <cell r="S84">
            <v>14.122115840938173</v>
          </cell>
          <cell r="T84">
            <v>13.516091068087903</v>
          </cell>
          <cell r="U84">
            <v>208.78308169265213</v>
          </cell>
          <cell r="V84">
            <v>74.953166694606651</v>
          </cell>
          <cell r="W84">
            <v>0.63623488286649466</v>
          </cell>
          <cell r="X84">
            <v>0</v>
          </cell>
          <cell r="Y84">
            <v>32.688756094489158</v>
          </cell>
          <cell r="Z84">
            <v>0</v>
          </cell>
          <cell r="AA84">
            <v>1</v>
          </cell>
          <cell r="AB84">
            <v>32.688756094489158</v>
          </cell>
          <cell r="AC84">
            <v>0</v>
          </cell>
          <cell r="AD84">
            <v>32.688756094489158</v>
          </cell>
          <cell r="AE84">
            <v>40.673360000000002</v>
          </cell>
          <cell r="AF84">
            <v>45.960652033799413</v>
          </cell>
          <cell r="AG84">
            <v>0</v>
          </cell>
          <cell r="AH84">
            <v>2052.4559276923278</v>
          </cell>
          <cell r="AI84">
            <v>165.51643518394806</v>
          </cell>
          <cell r="AJ84">
            <v>2217.9723628762754</v>
          </cell>
          <cell r="AK84">
            <v>0</v>
          </cell>
          <cell r="AL84">
            <v>718.13467418737196</v>
          </cell>
          <cell r="AM84">
            <v>699.77948019343467</v>
          </cell>
          <cell r="AN84">
            <v>18.355193993937476</v>
          </cell>
          <cell r="AO84">
            <v>233.5660573387087</v>
          </cell>
          <cell r="AP84">
            <v>213.65593646188526</v>
          </cell>
          <cell r="AQ84">
            <v>0</v>
          </cell>
          <cell r="AR84">
            <v>0</v>
          </cell>
          <cell r="AS84">
            <v>215.62260118315876</v>
          </cell>
          <cell r="AT84">
            <v>0</v>
          </cell>
          <cell r="AU84">
            <v>1305.0187887211739</v>
          </cell>
          <cell r="AV84">
            <v>304.99400000000003</v>
          </cell>
          <cell r="AW84">
            <v>22.503239999999998</v>
          </cell>
          <cell r="AX84">
            <v>38.212849999999996</v>
          </cell>
          <cell r="AY84">
            <v>27.254009999999997</v>
          </cell>
          <cell r="AZ84">
            <v>0</v>
          </cell>
          <cell r="BA84">
            <v>52.163630000000012</v>
          </cell>
          <cell r="BB84">
            <v>47.046923076923086</v>
          </cell>
          <cell r="BC84">
            <v>24.567859999999996</v>
          </cell>
          <cell r="BD84">
            <v>211.86512957920002</v>
          </cell>
          <cell r="BE84">
            <v>728.60764265612306</v>
          </cell>
          <cell r="BF84">
            <v>2033.6264313772972</v>
          </cell>
          <cell r="BG84">
            <v>81.038208856916071</v>
          </cell>
          <cell r="BH84">
            <v>3.2250000000000001E-2</v>
          </cell>
          <cell r="BI84">
            <v>2217.9723628762754</v>
          </cell>
          <cell r="BK84">
            <v>66710.653477284141</v>
          </cell>
          <cell r="BL84">
            <v>6261.7689081181197</v>
          </cell>
          <cell r="BM84">
            <v>800.52784172740951</v>
          </cell>
          <cell r="BN84">
            <v>7071.0431266084333</v>
          </cell>
          <cell r="BO84">
            <v>4362.6870228334365</v>
          </cell>
          <cell r="BP84">
            <v>0</v>
          </cell>
          <cell r="BQ84">
            <v>515.97615356223059</v>
          </cell>
          <cell r="BR84">
            <v>30.311922834448296</v>
          </cell>
          <cell r="BS84">
            <v>0</v>
          </cell>
          <cell r="BT84">
            <v>0</v>
          </cell>
          <cell r="BU84">
            <v>19042.314975684076</v>
          </cell>
          <cell r="BV84">
            <v>2697.8567758287236</v>
          </cell>
          <cell r="BW84">
            <v>1832.845924197421</v>
          </cell>
          <cell r="BX84">
            <v>2580.3309245436426</v>
          </cell>
          <cell r="BY84">
            <v>767.08151832970486</v>
          </cell>
          <cell r="BZ84">
            <v>3.6624999999999998E-2</v>
          </cell>
          <cell r="CA84">
            <v>2546.050811654155</v>
          </cell>
          <cell r="CB84">
            <v>97106.408177937861</v>
          </cell>
          <cell r="CC84">
            <v>-2470.077077515256</v>
          </cell>
          <cell r="CD84">
            <v>6732.1095541533859</v>
          </cell>
          <cell r="CE84">
            <v>101368.440654576</v>
          </cell>
        </row>
        <row r="85">
          <cell r="A85">
            <v>42214</v>
          </cell>
          <cell r="B85">
            <v>5</v>
          </cell>
          <cell r="C85" t="str">
            <v>Wed</v>
          </cell>
          <cell r="D85">
            <v>160979.3834096046</v>
          </cell>
          <cell r="E85">
            <v>3215.8908618033706</v>
          </cell>
          <cell r="F85">
            <v>164195.27427140798</v>
          </cell>
          <cell r="G85">
            <v>1891.8929999999998</v>
          </cell>
          <cell r="H85">
            <v>166087.16727140799</v>
          </cell>
          <cell r="I85">
            <v>2968.7539590427123</v>
          </cell>
          <cell r="J85">
            <v>2392.3123802672953</v>
          </cell>
          <cell r="K85">
            <v>70.785000000000011</v>
          </cell>
          <cell r="L85">
            <v>2463.0973802672952</v>
          </cell>
          <cell r="M85">
            <v>3066.9436827657241</v>
          </cell>
          <cell r="N85">
            <v>370.00600000000003</v>
          </cell>
          <cell r="O85">
            <v>62</v>
          </cell>
          <cell r="P85">
            <v>208.74615602116259</v>
          </cell>
          <cell r="Q85">
            <v>158.61602021717945</v>
          </cell>
          <cell r="R85">
            <v>14.23646523667635</v>
          </cell>
          <cell r="S85">
            <v>14.122115840938173</v>
          </cell>
          <cell r="T85">
            <v>13.516091068087903</v>
          </cell>
          <cell r="U85">
            <v>208.78308169265213</v>
          </cell>
          <cell r="V85">
            <v>74.953166694606651</v>
          </cell>
          <cell r="W85">
            <v>0.63623488286649466</v>
          </cell>
          <cell r="X85">
            <v>0</v>
          </cell>
          <cell r="Y85">
            <v>32.688756094489158</v>
          </cell>
          <cell r="Z85">
            <v>0</v>
          </cell>
          <cell r="AA85">
            <v>1</v>
          </cell>
          <cell r="AB85">
            <v>32.688756094489158</v>
          </cell>
          <cell r="AC85">
            <v>0</v>
          </cell>
          <cell r="AD85">
            <v>32.688756094489158</v>
          </cell>
          <cell r="AE85">
            <v>40.673360000000002</v>
          </cell>
          <cell r="AF85">
            <v>45.960652033799413</v>
          </cell>
          <cell r="AG85">
            <v>0</v>
          </cell>
          <cell r="AH85">
            <v>2320.8054678999806</v>
          </cell>
          <cell r="AI85">
            <v>188.85117781070045</v>
          </cell>
          <cell r="AJ85">
            <v>2509.6566457106806</v>
          </cell>
          <cell r="AK85">
            <v>0</v>
          </cell>
          <cell r="AL85">
            <v>821.45970995256903</v>
          </cell>
          <cell r="AM85">
            <v>801.18501854750082</v>
          </cell>
          <cell r="AN85">
            <v>20.274691405068189</v>
          </cell>
          <cell r="AO85">
            <v>218.3892593992295</v>
          </cell>
          <cell r="AP85">
            <v>192.14906565352797</v>
          </cell>
          <cell r="AQ85">
            <v>0</v>
          </cell>
          <cell r="AR85">
            <v>0</v>
          </cell>
          <cell r="AS85">
            <v>236.2318592645579</v>
          </cell>
          <cell r="AT85">
            <v>0</v>
          </cell>
          <cell r="AU85">
            <v>1487.115414434654</v>
          </cell>
          <cell r="AV85">
            <v>335.18899999999996</v>
          </cell>
          <cell r="AW85">
            <v>24.856519999999996</v>
          </cell>
          <cell r="AX85">
            <v>41.722829999999988</v>
          </cell>
          <cell r="AY85">
            <v>28.792729999999999</v>
          </cell>
          <cell r="AZ85">
            <v>0</v>
          </cell>
          <cell r="BA85">
            <v>61.025680000000008</v>
          </cell>
          <cell r="BB85">
            <v>47.046923076923086</v>
          </cell>
          <cell r="BC85">
            <v>28.146899999999995</v>
          </cell>
          <cell r="BD85">
            <v>241.24688888159997</v>
          </cell>
          <cell r="BE85">
            <v>808.02747195852317</v>
          </cell>
          <cell r="BF85">
            <v>2295.1428863931765</v>
          </cell>
          <cell r="BG85">
            <v>92.283416422598918</v>
          </cell>
          <cell r="BH85">
            <v>3.2250000000000001E-2</v>
          </cell>
          <cell r="BI85">
            <v>2509.6566457106806</v>
          </cell>
          <cell r="BK85">
            <v>75462.59672074519</v>
          </cell>
          <cell r="BL85">
            <v>7080.9507957060732</v>
          </cell>
          <cell r="BM85">
            <v>905.55116064894207</v>
          </cell>
          <cell r="BN85">
            <v>7999.7340153532523</v>
          </cell>
          <cell r="BO85">
            <v>4935.6700489593122</v>
          </cell>
          <cell r="BP85">
            <v>0</v>
          </cell>
          <cell r="BQ85">
            <v>585.94645251753673</v>
          </cell>
          <cell r="BR85">
            <v>34.687894456178817</v>
          </cell>
          <cell r="BS85">
            <v>0</v>
          </cell>
          <cell r="BT85">
            <v>0</v>
          </cell>
          <cell r="BU85">
            <v>21542.54036764129</v>
          </cell>
          <cell r="BV85">
            <v>3100.5953228262356</v>
          </cell>
          <cell r="BW85">
            <v>1988.3854815065429</v>
          </cell>
          <cell r="BX85">
            <v>2905.5043348551771</v>
          </cell>
          <cell r="BY85">
            <v>830.59314633007261</v>
          </cell>
          <cell r="BZ85">
            <v>3.6624999999999998E-2</v>
          </cell>
          <cell r="CA85">
            <v>2887.4897156300913</v>
          </cell>
          <cell r="CB85">
            <v>109857.14843936203</v>
          </cell>
          <cell r="CC85">
            <v>-2876.4717638660777</v>
          </cell>
          <cell r="CD85">
            <v>7681.2119415186316</v>
          </cell>
          <cell r="CE85">
            <v>114661.88861701459</v>
          </cell>
        </row>
        <row r="86">
          <cell r="A86">
            <v>42215</v>
          </cell>
          <cell r="B86">
            <v>5</v>
          </cell>
          <cell r="C86" t="str">
            <v>Thu</v>
          </cell>
          <cell r="D86">
            <v>165218.83289539546</v>
          </cell>
          <cell r="E86">
            <v>3196.8619217927003</v>
          </cell>
          <cell r="F86">
            <v>168415.69481718814</v>
          </cell>
          <cell r="G86">
            <v>2136.5450000000001</v>
          </cell>
          <cell r="H86">
            <v>170552.23981718815</v>
          </cell>
          <cell r="I86">
            <v>3459.2943492386121</v>
          </cell>
          <cell r="J86">
            <v>2688.6709429972457</v>
          </cell>
          <cell r="K86">
            <v>76.724999999999994</v>
          </cell>
          <cell r="L86">
            <v>2765.395942997246</v>
          </cell>
          <cell r="M86">
            <v>3175.9067623921183</v>
          </cell>
          <cell r="N86">
            <v>402.11500000000001</v>
          </cell>
          <cell r="O86">
            <v>64</v>
          </cell>
          <cell r="P86">
            <v>208.74615602116259</v>
          </cell>
          <cell r="Q86">
            <v>158.61602021717945</v>
          </cell>
          <cell r="R86">
            <v>14.23646523667635</v>
          </cell>
          <cell r="S86">
            <v>14.122115840938173</v>
          </cell>
          <cell r="T86">
            <v>13.516091068087903</v>
          </cell>
          <cell r="U86">
            <v>208.78308169265213</v>
          </cell>
          <cell r="V86">
            <v>74.953166694606651</v>
          </cell>
          <cell r="W86">
            <v>0.63623488286649466</v>
          </cell>
          <cell r="X86">
            <v>0</v>
          </cell>
          <cell r="Y86">
            <v>32.688756094489158</v>
          </cell>
          <cell r="Z86">
            <v>0</v>
          </cell>
          <cell r="AA86">
            <v>1</v>
          </cell>
          <cell r="AB86">
            <v>32.688756094489158</v>
          </cell>
          <cell r="AC86">
            <v>0</v>
          </cell>
          <cell r="AD86">
            <v>32.688756094489158</v>
          </cell>
          <cell r="AE86">
            <v>40.673360000000002</v>
          </cell>
          <cell r="AF86">
            <v>45.960652033799413</v>
          </cell>
          <cell r="AG86">
            <v>0</v>
          </cell>
          <cell r="AH86">
            <v>2369.9638494329715</v>
          </cell>
          <cell r="AI86">
            <v>193.12581968313447</v>
          </cell>
          <cell r="AJ86">
            <v>2563.0896691161056</v>
          </cell>
          <cell r="AK86">
            <v>0</v>
          </cell>
          <cell r="AL86">
            <v>836.71180869286127</v>
          </cell>
          <cell r="AM86">
            <v>816.55708587598872</v>
          </cell>
          <cell r="AN86">
            <v>20.154722816872525</v>
          </cell>
          <cell r="AO86">
            <v>254.0240707702622</v>
          </cell>
          <cell r="AP86">
            <v>213.46181189225123</v>
          </cell>
          <cell r="AQ86">
            <v>0</v>
          </cell>
          <cell r="AR86">
            <v>0</v>
          </cell>
          <cell r="AS86">
            <v>241.51895429865249</v>
          </cell>
          <cell r="AT86">
            <v>0</v>
          </cell>
          <cell r="AU86">
            <v>1527.2893721009689</v>
          </cell>
          <cell r="AV86">
            <v>344.81600000000003</v>
          </cell>
          <cell r="AW86">
            <v>24.709439999999997</v>
          </cell>
          <cell r="AX86">
            <v>44.771250000000002</v>
          </cell>
          <cell r="AY86">
            <v>28.696559999999998</v>
          </cell>
          <cell r="AZ86">
            <v>0</v>
          </cell>
          <cell r="BA86">
            <v>60.119030000000009</v>
          </cell>
          <cell r="BB86">
            <v>47.046923076923086</v>
          </cell>
          <cell r="BC86">
            <v>27.515180000000001</v>
          </cell>
          <cell r="BD86">
            <v>245.55702267520002</v>
          </cell>
          <cell r="BE86">
            <v>823.23140575212324</v>
          </cell>
          <cell r="BF86">
            <v>2350.5207778530917</v>
          </cell>
          <cell r="BG86">
            <v>94.664665755375268</v>
          </cell>
          <cell r="BH86">
            <v>3.2250000000000001E-2</v>
          </cell>
          <cell r="BI86">
            <v>2563.0896691161056</v>
          </cell>
          <cell r="BK86">
            <v>77075.716260232279</v>
          </cell>
          <cell r="BL86">
            <v>7231.9387846020654</v>
          </cell>
          <cell r="BM86">
            <v>924.90859512278723</v>
          </cell>
          <cell r="BN86">
            <v>8171.0103736149722</v>
          </cell>
          <cell r="BO86">
            <v>5041.3440113616571</v>
          </cell>
          <cell r="BP86">
            <v>0</v>
          </cell>
          <cell r="BQ86">
            <v>598.15762161690691</v>
          </cell>
          <cell r="BR86">
            <v>35.494454225922361</v>
          </cell>
          <cell r="BS86">
            <v>0</v>
          </cell>
          <cell r="BT86">
            <v>0</v>
          </cell>
          <cell r="BU86">
            <v>22002.853840544311</v>
          </cell>
          <cell r="BV86">
            <v>3183.4299632490611</v>
          </cell>
          <cell r="BW86">
            <v>2124.6469307527614</v>
          </cell>
          <cell r="BX86">
            <v>2862.8229765039287</v>
          </cell>
          <cell r="BY86">
            <v>886.55015005506516</v>
          </cell>
          <cell r="BZ86">
            <v>3.6624999999999998E-2</v>
          </cell>
          <cell r="CA86">
            <v>2952.1358457114043</v>
          </cell>
          <cell r="CB86">
            <v>112157.96920356754</v>
          </cell>
          <cell r="CC86">
            <v>-2791.2380631220612</v>
          </cell>
          <cell r="CD86">
            <v>7855.075989267214</v>
          </cell>
          <cell r="CE86">
            <v>117221.80712971269</v>
          </cell>
        </row>
        <row r="87">
          <cell r="A87">
            <v>42216</v>
          </cell>
          <cell r="B87">
            <v>5</v>
          </cell>
          <cell r="C87" t="str">
            <v>Fri</v>
          </cell>
          <cell r="D87">
            <v>209657.90596531815</v>
          </cell>
          <cell r="E87">
            <v>4467.4838441850752</v>
          </cell>
          <cell r="F87">
            <v>214125.38980950316</v>
          </cell>
          <cell r="G87">
            <v>2518.5120299999999</v>
          </cell>
          <cell r="H87">
            <v>216643.90183950317</v>
          </cell>
          <cell r="I87">
            <v>3509.4134042218348</v>
          </cell>
          <cell r="J87">
            <v>1511.6186855159299</v>
          </cell>
          <cell r="K87">
            <v>1362.3899351317075</v>
          </cell>
          <cell r="L87">
            <v>2874.0086206476376</v>
          </cell>
          <cell r="M87">
            <v>3793.8303126440378</v>
          </cell>
          <cell r="N87">
            <v>445.71899999999994</v>
          </cell>
          <cell r="O87">
            <v>66</v>
          </cell>
          <cell r="P87">
            <v>207.33333333333334</v>
          </cell>
          <cell r="Q87">
            <v>165</v>
          </cell>
          <cell r="R87">
            <v>15.066666666666668</v>
          </cell>
          <cell r="S87">
            <v>14.633333333333333</v>
          </cell>
          <cell r="T87">
            <v>14.233333333333334</v>
          </cell>
          <cell r="U87">
            <v>206.85604598179395</v>
          </cell>
          <cell r="V87">
            <v>76.277779456881987</v>
          </cell>
          <cell r="W87">
            <v>0.63794831255613405</v>
          </cell>
          <cell r="X87">
            <v>11.593965928976585</v>
          </cell>
          <cell r="Y87">
            <v>34.593333333333334</v>
          </cell>
          <cell r="Z87">
            <v>0</v>
          </cell>
          <cell r="AA87" t="e">
            <v>#N/A</v>
          </cell>
          <cell r="AB87">
            <v>34.593333333333334</v>
          </cell>
          <cell r="AC87">
            <v>0</v>
          </cell>
          <cell r="AD87">
            <v>34.593333333333334</v>
          </cell>
          <cell r="AE87">
            <v>45.159240000000004</v>
          </cell>
          <cell r="AF87">
            <v>48.635694170232433</v>
          </cell>
          <cell r="AG87">
            <v>0</v>
          </cell>
          <cell r="AH87">
            <v>2987.2132858996292</v>
          </cell>
          <cell r="AI87">
            <v>50.837000000000003</v>
          </cell>
          <cell r="AJ87">
            <v>3038.0502858996288</v>
          </cell>
          <cell r="AK87">
            <v>0</v>
          </cell>
          <cell r="AL87">
            <v>1082.4147044099554</v>
          </cell>
          <cell r="AM87">
            <v>1055.3390447482277</v>
          </cell>
          <cell r="AN87">
            <v>27.07565966172773</v>
          </cell>
          <cell r="AO87">
            <v>239.97095307474331</v>
          </cell>
          <cell r="AP87">
            <v>219.20907415102778</v>
          </cell>
          <cell r="AQ87">
            <v>0</v>
          </cell>
          <cell r="AR87">
            <v>0</v>
          </cell>
          <cell r="AS87">
            <v>280.74824639404</v>
          </cell>
          <cell r="AT87">
            <v>0</v>
          </cell>
          <cell r="AU87">
            <v>1921.8580712233604</v>
          </cell>
          <cell r="AV87">
            <v>396.23313461538459</v>
          </cell>
          <cell r="AW87">
            <v>44.555999999999997</v>
          </cell>
          <cell r="AX87">
            <v>56.892438817584633</v>
          </cell>
          <cell r="AY87">
            <v>17.446153846153845</v>
          </cell>
          <cell r="AZ87">
            <v>0</v>
          </cell>
          <cell r="BA87">
            <v>78.75</v>
          </cell>
          <cell r="BB87">
            <v>43.199999999999996</v>
          </cell>
          <cell r="BC87">
            <v>40.014999999999993</v>
          </cell>
          <cell r="BD87">
            <v>319.82060000000001</v>
          </cell>
          <cell r="BE87">
            <v>996.91332727912311</v>
          </cell>
          <cell r="BF87">
            <v>2918.7713985024839</v>
          </cell>
          <cell r="BG87">
            <v>119.27888739714523</v>
          </cell>
          <cell r="BH87">
            <v>3.2250000000000001E-2</v>
          </cell>
          <cell r="BI87">
            <v>3038.0502858996288</v>
          </cell>
          <cell r="BK87">
            <v>101524.67945781429</v>
          </cell>
          <cell r="BL87">
            <v>8629.5977539142168</v>
          </cell>
          <cell r="BM87">
            <v>1218.2961534937715</v>
          </cell>
          <cell r="BN87" t="e">
            <v>#N/A</v>
          </cell>
          <cell r="BO87">
            <v>7381.2306987576776</v>
          </cell>
          <cell r="BP87">
            <v>0</v>
          </cell>
          <cell r="BQ87">
            <v>773.95470376271101</v>
          </cell>
          <cell r="BR87">
            <v>48.038112228438912</v>
          </cell>
          <cell r="BS87">
            <v>0</v>
          </cell>
          <cell r="BT87">
            <v>0</v>
          </cell>
          <cell r="BU87">
            <v>30162.949980852936</v>
          </cell>
          <cell r="BV87">
            <v>3507.4408280046259</v>
          </cell>
          <cell r="BW87">
            <v>4239.514344857068</v>
          </cell>
          <cell r="BX87">
            <v>3995</v>
          </cell>
          <cell r="BY87">
            <v>33</v>
          </cell>
          <cell r="BZ87">
            <v>3.4500000000000003E-2</v>
          </cell>
          <cell r="CA87">
            <v>3641.1863476212516</v>
          </cell>
          <cell r="CB87">
            <v>147070.77095915022</v>
          </cell>
          <cell r="CC87">
            <v>-2800.4062163999997</v>
          </cell>
          <cell r="CD87">
            <v>2295.7602838799999</v>
          </cell>
          <cell r="CE87">
            <v>146566.12502663024</v>
          </cell>
        </row>
        <row r="88">
          <cell r="A88">
            <v>42217</v>
          </cell>
          <cell r="B88">
            <v>5</v>
          </cell>
          <cell r="C88" t="str">
            <v>Sat</v>
          </cell>
          <cell r="D88">
            <v>110649.2308727862</v>
          </cell>
          <cell r="E88">
            <v>1901.0569549723725</v>
          </cell>
          <cell r="F88">
            <v>112550.28782775856</v>
          </cell>
          <cell r="G88">
            <v>1469.5965560000002</v>
          </cell>
          <cell r="H88">
            <v>114019.88438375856</v>
          </cell>
          <cell r="I88">
            <v>1193.7201719999998</v>
          </cell>
          <cell r="J88">
            <v>1206.7567417607702</v>
          </cell>
          <cell r="K88">
            <v>1016.0196126405956</v>
          </cell>
          <cell r="L88">
            <v>2222.776354401366</v>
          </cell>
          <cell r="M88">
            <v>2344.0923616473201</v>
          </cell>
          <cell r="N88">
            <v>345.98400000000004</v>
          </cell>
          <cell r="O88">
            <v>68</v>
          </cell>
          <cell r="P88">
            <v>207.33333333333334</v>
          </cell>
          <cell r="Q88">
            <v>165</v>
          </cell>
          <cell r="R88">
            <v>15.066666666666668</v>
          </cell>
          <cell r="S88">
            <v>14.633333333333333</v>
          </cell>
          <cell r="T88">
            <v>14.233333333333334</v>
          </cell>
          <cell r="U88">
            <v>206.85604598179395</v>
          </cell>
          <cell r="V88">
            <v>76.277779456881987</v>
          </cell>
          <cell r="W88">
            <v>0.63794831255613405</v>
          </cell>
          <cell r="X88">
            <v>11.593965928976585</v>
          </cell>
          <cell r="Y88">
            <v>34.593333333333334</v>
          </cell>
          <cell r="Z88">
            <v>0</v>
          </cell>
          <cell r="AA88" t="e">
            <v>#N/A</v>
          </cell>
          <cell r="AB88">
            <v>34.593333333333334</v>
          </cell>
          <cell r="AC88">
            <v>0</v>
          </cell>
          <cell r="AD88">
            <v>34.593333333333334</v>
          </cell>
          <cell r="AE88">
            <v>45.159240000000004</v>
          </cell>
          <cell r="AF88">
            <v>48.635694170232433</v>
          </cell>
          <cell r="AG88">
            <v>0</v>
          </cell>
          <cell r="AH88">
            <v>1504.8459919368649</v>
          </cell>
          <cell r="AI88">
            <v>31.664000000000001</v>
          </cell>
          <cell r="AJ88">
            <v>1536.5099919368649</v>
          </cell>
          <cell r="AK88">
            <v>0</v>
          </cell>
          <cell r="AL88">
            <v>564.87275189748948</v>
          </cell>
          <cell r="AM88">
            <v>553.35119459462669</v>
          </cell>
          <cell r="AN88">
            <v>11.521557302862865</v>
          </cell>
          <cell r="AO88">
            <v>72.027518599610602</v>
          </cell>
          <cell r="AP88">
            <v>170.42958747139903</v>
          </cell>
          <cell r="AQ88">
            <v>0</v>
          </cell>
          <cell r="AR88">
            <v>0</v>
          </cell>
          <cell r="AS88">
            <v>170.95921039975985</v>
          </cell>
          <cell r="AT88">
            <v>0</v>
          </cell>
          <cell r="AU88">
            <v>1010.5759452745496</v>
          </cell>
          <cell r="AV88">
            <v>182.06323076923076</v>
          </cell>
          <cell r="AW88">
            <v>18.96</v>
          </cell>
          <cell r="AX88">
            <v>28.268925378097666</v>
          </cell>
          <cell r="AY88">
            <v>2.9076923076923076</v>
          </cell>
          <cell r="AZ88">
            <v>0</v>
          </cell>
          <cell r="BA88">
            <v>41.28</v>
          </cell>
          <cell r="BB88">
            <v>7.1999999999999993</v>
          </cell>
          <cell r="BC88">
            <v>18.419999999999998</v>
          </cell>
          <cell r="BD88">
            <v>164.48340000000005</v>
          </cell>
          <cell r="BE88">
            <v>463.58324845502074</v>
          </cell>
          <cell r="BF88">
            <v>1474.1591937295705</v>
          </cell>
          <cell r="BG88">
            <v>62.350798207294602</v>
          </cell>
          <cell r="BH88">
            <v>3.2250000000000001E-2</v>
          </cell>
          <cell r="BI88">
            <v>1536.5099919368649</v>
          </cell>
          <cell r="BK88">
            <v>51429.381657266305</v>
          </cell>
          <cell r="BL88">
            <v>4371.4974408676362</v>
          </cell>
          <cell r="BM88">
            <v>617.15257988719566</v>
          </cell>
          <cell r="BN88" t="e">
            <v>#N/A</v>
          </cell>
          <cell r="BO88">
            <v>3743.9236341402634</v>
          </cell>
          <cell r="BP88">
            <v>0</v>
          </cell>
          <cell r="BQ88">
            <v>403.3960196874192</v>
          </cell>
          <cell r="BR88">
            <v>25.260652911888446</v>
          </cell>
          <cell r="BS88">
            <v>0</v>
          </cell>
          <cell r="BT88">
            <v>0</v>
          </cell>
          <cell r="BU88">
            <v>15328.06825546758</v>
          </cell>
          <cell r="BV88">
            <v>1810.5756117283217</v>
          </cell>
          <cell r="BW88">
            <v>2149.437608730841</v>
          </cell>
          <cell r="BX88">
            <v>1700</v>
          </cell>
          <cell r="BY88">
            <v>34</v>
          </cell>
          <cell r="BZ88">
            <v>3.4500000000000003E-2</v>
          </cell>
          <cell r="CA88">
            <v>1877.9018884054224</v>
          </cell>
          <cell r="CB88">
            <v>74295.365021598467</v>
          </cell>
          <cell r="CC88">
            <v>-1441.6477296000003</v>
          </cell>
          <cell r="CD88">
            <v>1429.9221753600004</v>
          </cell>
          <cell r="CE88">
            <v>74283.639467358473</v>
          </cell>
        </row>
        <row r="89">
          <cell r="A89">
            <v>42218</v>
          </cell>
          <cell r="B89">
            <v>5</v>
          </cell>
          <cell r="C89" t="str">
            <v>Sun</v>
          </cell>
          <cell r="D89">
            <v>35975.444649189216</v>
          </cell>
          <cell r="E89">
            <v>152.08455639778981</v>
          </cell>
          <cell r="F89">
            <v>36127.529205587009</v>
          </cell>
          <cell r="G89">
            <v>728.04458450000004</v>
          </cell>
          <cell r="H89">
            <v>36855.573790087008</v>
          </cell>
          <cell r="I89">
            <v>650.46429599999999</v>
          </cell>
          <cell r="J89">
            <v>1029.2202245107953</v>
          </cell>
          <cell r="K89">
            <v>584.98098909610042</v>
          </cell>
          <cell r="L89">
            <v>1614.2012136068959</v>
          </cell>
          <cell r="M89">
            <v>740.10354326396532</v>
          </cell>
          <cell r="N89">
            <v>213.90200000000002</v>
          </cell>
          <cell r="O89">
            <v>70</v>
          </cell>
          <cell r="P89">
            <v>207.33333333333334</v>
          </cell>
          <cell r="Q89">
            <v>165</v>
          </cell>
          <cell r="R89">
            <v>15.066666666666668</v>
          </cell>
          <cell r="S89">
            <v>14.633333333333333</v>
          </cell>
          <cell r="T89">
            <v>14.233333333333334</v>
          </cell>
          <cell r="U89">
            <v>206.85604598179395</v>
          </cell>
          <cell r="V89">
            <v>76.277779456881987</v>
          </cell>
          <cell r="W89">
            <v>0.63794831255613405</v>
          </cell>
          <cell r="X89">
            <v>11.593965928976585</v>
          </cell>
          <cell r="Y89">
            <v>34.593333333333334</v>
          </cell>
          <cell r="Z89">
            <v>0</v>
          </cell>
          <cell r="AA89" t="e">
            <v>#N/A</v>
          </cell>
          <cell r="AB89">
            <v>34.593333333333334</v>
          </cell>
          <cell r="AC89">
            <v>0</v>
          </cell>
          <cell r="AD89">
            <v>34.593333333333334</v>
          </cell>
          <cell r="AE89">
            <v>45.159240000000004</v>
          </cell>
          <cell r="AF89">
            <v>48.635694170232433</v>
          </cell>
          <cell r="AG89">
            <v>0</v>
          </cell>
          <cell r="AH89">
            <v>499.55769119297923</v>
          </cell>
          <cell r="AI89">
            <v>15.954000000000001</v>
          </cell>
          <cell r="AJ89">
            <v>515.51169119297924</v>
          </cell>
          <cell r="AK89">
            <v>0</v>
          </cell>
          <cell r="AL89">
            <v>173.95941027477284</v>
          </cell>
          <cell r="AM89">
            <v>173.03768569054381</v>
          </cell>
          <cell r="AN89">
            <v>0.92172458422902914</v>
          </cell>
          <cell r="AO89">
            <v>38.958126035046476</v>
          </cell>
          <cell r="AP89">
            <v>118.07111608460875</v>
          </cell>
          <cell r="AQ89">
            <v>0</v>
          </cell>
          <cell r="AR89">
            <v>0</v>
          </cell>
          <cell r="AS89">
            <v>48.546211841617669</v>
          </cell>
          <cell r="AT89">
            <v>0</v>
          </cell>
          <cell r="AU89">
            <v>325.13626959459634</v>
          </cell>
          <cell r="AV89">
            <v>77.027634615384613</v>
          </cell>
          <cell r="AW89">
            <v>1.5167999999999999</v>
          </cell>
          <cell r="AX89">
            <v>11.866666710347161</v>
          </cell>
          <cell r="AY89">
            <v>4.8461538461538467</v>
          </cell>
          <cell r="AZ89">
            <v>0</v>
          </cell>
          <cell r="BA89">
            <v>11.7</v>
          </cell>
          <cell r="BB89">
            <v>12</v>
          </cell>
          <cell r="BC89">
            <v>3.17</v>
          </cell>
          <cell r="BD89">
            <v>48.653800000000011</v>
          </cell>
          <cell r="BE89">
            <v>170.78105517188564</v>
          </cell>
          <cell r="BF89">
            <v>495.91732476648201</v>
          </cell>
          <cell r="BG89">
            <v>19.594366426497185</v>
          </cell>
          <cell r="BH89">
            <v>3.2250000000000001E-2</v>
          </cell>
          <cell r="BI89">
            <v>515.51169119297924</v>
          </cell>
          <cell r="BK89">
            <v>17684.004582503934</v>
          </cell>
          <cell r="BL89">
            <v>1503.1403895128344</v>
          </cell>
          <cell r="BM89">
            <v>212.2080549900472</v>
          </cell>
          <cell r="BN89" t="e">
            <v>#N/A</v>
          </cell>
          <cell r="BO89">
            <v>1285.7327145773941</v>
          </cell>
          <cell r="BP89">
            <v>0</v>
          </cell>
          <cell r="BQ89">
            <v>129.95359368540926</v>
          </cell>
          <cell r="BR89">
            <v>8.0852724300107912</v>
          </cell>
          <cell r="BS89">
            <v>0</v>
          </cell>
          <cell r="BT89">
            <v>0</v>
          </cell>
          <cell r="BU89">
            <v>5241.7414299273123</v>
          </cell>
          <cell r="BV89">
            <v>545.09778194420687</v>
          </cell>
          <cell r="BW89">
            <v>738.76408114026742</v>
          </cell>
          <cell r="BX89">
            <v>136</v>
          </cell>
          <cell r="BY89">
            <v>35</v>
          </cell>
          <cell r="BZ89">
            <v>3.4500000000000003E-2</v>
          </cell>
          <cell r="CA89">
            <v>647.05857988733283</v>
          </cell>
          <cell r="CB89">
            <v>24992.666455403054</v>
          </cell>
          <cell r="CC89">
            <v>-345.5583456</v>
          </cell>
          <cell r="CD89">
            <v>720.47051496000017</v>
          </cell>
          <cell r="CE89">
            <v>25367.578624763057</v>
          </cell>
        </row>
        <row r="90">
          <cell r="A90">
            <v>42219</v>
          </cell>
          <cell r="B90">
            <v>6</v>
          </cell>
          <cell r="C90" t="str">
            <v>Mon</v>
          </cell>
          <cell r="D90">
            <v>145753.52616456762</v>
          </cell>
          <cell r="E90">
            <v>3586.6907396854845</v>
          </cell>
          <cell r="F90">
            <v>149340.21690425309</v>
          </cell>
          <cell r="G90">
            <v>1050.6346799999999</v>
          </cell>
          <cell r="H90">
            <v>150390.85158425311</v>
          </cell>
          <cell r="I90">
            <v>3186.6515170091966</v>
          </cell>
          <cell r="J90">
            <v>987.25279598693078</v>
          </cell>
          <cell r="K90">
            <v>1057.9181731983444</v>
          </cell>
          <cell r="L90">
            <v>2045.1709691852752</v>
          </cell>
          <cell r="M90">
            <v>2688.8280378006662</v>
          </cell>
          <cell r="N90">
            <v>290.91600000000005</v>
          </cell>
          <cell r="O90">
            <v>72</v>
          </cell>
          <cell r="P90">
            <v>208</v>
          </cell>
          <cell r="Q90">
            <v>165</v>
          </cell>
          <cell r="R90">
            <v>15.066666666666668</v>
          </cell>
          <cell r="S90">
            <v>14.633333333333333</v>
          </cell>
          <cell r="T90">
            <v>14.233333333333334</v>
          </cell>
          <cell r="U90">
            <v>207.7319534313788</v>
          </cell>
          <cell r="V90">
            <v>75.866764676748971</v>
          </cell>
          <cell r="W90">
            <v>0.6411178310140615</v>
          </cell>
          <cell r="X90">
            <v>11.792909094672597</v>
          </cell>
          <cell r="Y90">
            <v>34.49748352292692</v>
          </cell>
          <cell r="Z90">
            <v>0</v>
          </cell>
          <cell r="AA90" t="e">
            <v>#N/A</v>
          </cell>
          <cell r="AB90">
            <v>34.49748352292692</v>
          </cell>
          <cell r="AC90">
            <v>0</v>
          </cell>
          <cell r="AD90">
            <v>34.49748352292692</v>
          </cell>
          <cell r="AE90">
            <v>46.433520000000009</v>
          </cell>
          <cell r="AF90">
            <v>48.543017563152411</v>
          </cell>
          <cell r="AG90">
            <v>0</v>
          </cell>
          <cell r="AH90">
            <v>2155.1526675634941</v>
          </cell>
          <cell r="AI90">
            <v>35.138999999999996</v>
          </cell>
          <cell r="AJ90">
            <v>2190.2916675634942</v>
          </cell>
          <cell r="AK90">
            <v>0</v>
          </cell>
          <cell r="AL90">
            <v>751.91420066715909</v>
          </cell>
          <cell r="AM90">
            <v>730.17668103270171</v>
          </cell>
          <cell r="AN90">
            <v>21.737519634457481</v>
          </cell>
          <cell r="AO90">
            <v>225.43100191327798</v>
          </cell>
          <cell r="AP90">
            <v>156.99311090315297</v>
          </cell>
          <cell r="AQ90">
            <v>0</v>
          </cell>
          <cell r="AR90">
            <v>0</v>
          </cell>
          <cell r="AS90">
            <v>199.71173750311462</v>
          </cell>
          <cell r="AT90">
            <v>0</v>
          </cell>
          <cell r="AU90">
            <v>1331.5606507186512</v>
          </cell>
          <cell r="AV90">
            <v>300.35963461538455</v>
          </cell>
          <cell r="AW90">
            <v>63.192799999999991</v>
          </cell>
          <cell r="AX90">
            <v>41.306279805386453</v>
          </cell>
          <cell r="AY90">
            <v>17.446153846153845</v>
          </cell>
          <cell r="AZ90">
            <v>0</v>
          </cell>
          <cell r="BA90">
            <v>55.769999999999996</v>
          </cell>
          <cell r="BB90">
            <v>43.199999999999996</v>
          </cell>
          <cell r="BC90">
            <v>28.314999999999998</v>
          </cell>
          <cell r="BD90">
            <v>224.81299999999999</v>
          </cell>
          <cell r="BE90">
            <v>774.40286826692488</v>
          </cell>
          <cell r="BF90">
            <v>2105.9635189855758</v>
          </cell>
          <cell r="BG90">
            <v>84.328148577918228</v>
          </cell>
          <cell r="BH90">
            <v>3.2250000000000001E-2</v>
          </cell>
          <cell r="BI90">
            <v>2190.2916675634942</v>
          </cell>
          <cell r="BK90">
            <v>73448.282007471716</v>
          </cell>
          <cell r="BL90">
            <v>6243.1039706350957</v>
          </cell>
          <cell r="BM90">
            <v>881.37938408966056</v>
          </cell>
          <cell r="BN90" t="e">
            <v>#N/A</v>
          </cell>
          <cell r="BO90">
            <v>5336.8447445888305</v>
          </cell>
          <cell r="BP90">
            <v>0</v>
          </cell>
          <cell r="BQ90">
            <v>550.41910551986632</v>
          </cell>
          <cell r="BR90">
            <v>33.999913503267621</v>
          </cell>
          <cell r="BS90">
            <v>0</v>
          </cell>
          <cell r="BT90">
            <v>0</v>
          </cell>
          <cell r="BU90">
            <v>21783.884470153313</v>
          </cell>
          <cell r="BV90">
            <v>2488.347400463831</v>
          </cell>
          <cell r="BW90">
            <v>3066.0551424641872</v>
          </cell>
          <cell r="BX90">
            <v>2421.4999999999995</v>
          </cell>
          <cell r="BY90">
            <v>36</v>
          </cell>
          <cell r="BZ90">
            <v>3.4500000000000003E-2</v>
          </cell>
          <cell r="CA90">
            <v>2618.6775351098445</v>
          </cell>
          <cell r="CB90">
            <v>105826.74655566289</v>
          </cell>
          <cell r="CC90">
            <v>-1768.2557463999997</v>
          </cell>
          <cell r="CD90">
            <v>1631.6274592799998</v>
          </cell>
          <cell r="CE90">
            <v>105690.11826854289</v>
          </cell>
        </row>
        <row r="91">
          <cell r="A91">
            <v>42220</v>
          </cell>
          <cell r="B91">
            <v>6</v>
          </cell>
          <cell r="C91" t="str">
            <v>Tue</v>
          </cell>
          <cell r="D91">
            <v>139349.04431289376</v>
          </cell>
          <cell r="E91">
            <v>3286.0100788735281</v>
          </cell>
          <cell r="F91">
            <v>142635.05439176731</v>
          </cell>
          <cell r="G91">
            <v>1134.3374450000001</v>
          </cell>
          <cell r="H91">
            <v>143769.39183676732</v>
          </cell>
          <cell r="I91">
            <v>3156.3189299360884</v>
          </cell>
          <cell r="J91">
            <v>1321.9650141086236</v>
          </cell>
          <cell r="K91">
            <v>1407.9646275654438</v>
          </cell>
          <cell r="L91">
            <v>2729.9296416740672</v>
          </cell>
          <cell r="M91">
            <v>2763.2018550484909</v>
          </cell>
          <cell r="N91">
            <v>387.48400000000004</v>
          </cell>
          <cell r="O91">
            <v>74</v>
          </cell>
          <cell r="P91">
            <v>208</v>
          </cell>
          <cell r="Q91">
            <v>165</v>
          </cell>
          <cell r="R91">
            <v>15.066666666666668</v>
          </cell>
          <cell r="S91">
            <v>14.633333333333333</v>
          </cell>
          <cell r="T91">
            <v>14.233333333333334</v>
          </cell>
          <cell r="U91">
            <v>207.7319534313788</v>
          </cell>
          <cell r="V91">
            <v>75.866764676748971</v>
          </cell>
          <cell r="W91">
            <v>0.6411178310140615</v>
          </cell>
          <cell r="X91">
            <v>11.792909094672597</v>
          </cell>
          <cell r="Y91">
            <v>34.49748352292692</v>
          </cell>
          <cell r="Z91">
            <v>0</v>
          </cell>
          <cell r="AA91" t="e">
            <v>#N/A</v>
          </cell>
          <cell r="AB91">
            <v>34.49748352292692</v>
          </cell>
          <cell r="AC91">
            <v>0</v>
          </cell>
          <cell r="AD91">
            <v>34.49748352292692</v>
          </cell>
          <cell r="AE91">
            <v>46.433520000000009</v>
          </cell>
          <cell r="AF91">
            <v>48.543017563152411</v>
          </cell>
          <cell r="AG91">
            <v>0</v>
          </cell>
          <cell r="AH91">
            <v>2056.7211718884287</v>
          </cell>
          <cell r="AI91">
            <v>35.547000000000004</v>
          </cell>
          <cell r="AJ91">
            <v>2092.2681718884287</v>
          </cell>
          <cell r="AK91">
            <v>0</v>
          </cell>
          <cell r="AL91">
            <v>713.6799537035738</v>
          </cell>
          <cell r="AM91">
            <v>693.76474110434037</v>
          </cell>
          <cell r="AN91">
            <v>19.915212599233502</v>
          </cell>
          <cell r="AO91">
            <v>219.56416999297275</v>
          </cell>
          <cell r="AP91">
            <v>209.41069612065735</v>
          </cell>
          <cell r="AQ91">
            <v>0</v>
          </cell>
          <cell r="AR91">
            <v>0</v>
          </cell>
          <cell r="AS91">
            <v>202.10144108756907</v>
          </cell>
          <cell r="AT91">
            <v>0</v>
          </cell>
          <cell r="AU91">
            <v>1271.9399744083405</v>
          </cell>
          <cell r="AV91">
            <v>290.22338461538459</v>
          </cell>
          <cell r="AW91">
            <v>57.895199999999996</v>
          </cell>
          <cell r="AX91">
            <v>40.557947558587095</v>
          </cell>
          <cell r="AY91">
            <v>17.446153846153845</v>
          </cell>
          <cell r="AZ91">
            <v>0</v>
          </cell>
          <cell r="BA91">
            <v>51.78</v>
          </cell>
          <cell r="BB91">
            <v>43.199999999999996</v>
          </cell>
          <cell r="BC91">
            <v>26.244999999999997</v>
          </cell>
          <cell r="BD91">
            <v>212.69360000000003</v>
          </cell>
          <cell r="BE91">
            <v>740.04128602012554</v>
          </cell>
          <cell r="BF91">
            <v>2011.9812604284659</v>
          </cell>
          <cell r="BG91">
            <v>80.286911459962496</v>
          </cell>
          <cell r="BH91">
            <v>3.2250000000000001E-2</v>
          </cell>
          <cell r="BI91">
            <v>2092.2681718884287</v>
          </cell>
          <cell r="BK91">
            <v>70204.202768500196</v>
          </cell>
          <cell r="BL91">
            <v>5967.3572353225163</v>
          </cell>
          <cell r="BM91">
            <v>842.45043322200229</v>
          </cell>
          <cell r="BN91" t="e">
            <v>#N/A</v>
          </cell>
          <cell r="BO91">
            <v>5100.6744418237895</v>
          </cell>
          <cell r="BP91">
            <v>0</v>
          </cell>
          <cell r="BQ91">
            <v>524.05971251095741</v>
          </cell>
          <cell r="BR91">
            <v>32.377873883781866</v>
          </cell>
          <cell r="BS91">
            <v>0</v>
          </cell>
          <cell r="BT91">
            <v>0</v>
          </cell>
          <cell r="BU91">
            <v>20815.323096034637</v>
          </cell>
          <cell r="BV91">
            <v>2360.8080937845111</v>
          </cell>
          <cell r="BW91">
            <v>2930.4955067963606</v>
          </cell>
          <cell r="BX91">
            <v>2218.5</v>
          </cell>
          <cell r="BY91">
            <v>37</v>
          </cell>
          <cell r="BZ91">
            <v>3.4500000000000003E-2</v>
          </cell>
          <cell r="CA91">
            <v>2501.7473150140931</v>
          </cell>
          <cell r="CB91">
            <v>101031.07678012979</v>
          </cell>
          <cell r="CC91">
            <v>-1607.1333927999999</v>
          </cell>
          <cell r="CD91">
            <v>1650.57233544</v>
          </cell>
          <cell r="CE91">
            <v>101074.51572276979</v>
          </cell>
        </row>
        <row r="92">
          <cell r="A92">
            <v>42221</v>
          </cell>
          <cell r="B92">
            <v>6</v>
          </cell>
          <cell r="C92" t="str">
            <v>Wed</v>
          </cell>
          <cell r="D92">
            <v>158866.73275675919</v>
          </cell>
          <cell r="E92">
            <v>3629.6451198014784</v>
          </cell>
          <cell r="F92">
            <v>162496.37787656064</v>
          </cell>
          <cell r="G92">
            <v>1227.6343025000001</v>
          </cell>
          <cell r="H92">
            <v>163724.01217906066</v>
          </cell>
          <cell r="I92">
            <v>2951.3904778726942</v>
          </cell>
          <cell r="J92">
            <v>1352.5469658993677</v>
          </cell>
          <cell r="K92">
            <v>1112.3698438776712</v>
          </cell>
          <cell r="L92">
            <v>2464.9168097770389</v>
          </cell>
          <cell r="M92">
            <v>2989.3883655522204</v>
          </cell>
          <cell r="N92">
            <v>332.38400000000001</v>
          </cell>
          <cell r="O92">
            <v>76</v>
          </cell>
          <cell r="P92">
            <v>208</v>
          </cell>
          <cell r="Q92">
            <v>165</v>
          </cell>
          <cell r="R92">
            <v>15.066666666666668</v>
          </cell>
          <cell r="S92">
            <v>14.633333333333333</v>
          </cell>
          <cell r="T92">
            <v>14.233333333333334</v>
          </cell>
          <cell r="U92">
            <v>207.7319534313788</v>
          </cell>
          <cell r="V92">
            <v>75.866764676748971</v>
          </cell>
          <cell r="W92">
            <v>0.6411178310140615</v>
          </cell>
          <cell r="X92">
            <v>11.792909094672597</v>
          </cell>
          <cell r="Y92">
            <v>34.49748352292692</v>
          </cell>
          <cell r="Z92">
            <v>0</v>
          </cell>
          <cell r="AA92" t="e">
            <v>#N/A</v>
          </cell>
          <cell r="AB92">
            <v>34.49748352292692</v>
          </cell>
          <cell r="AC92">
            <v>0</v>
          </cell>
          <cell r="AD92">
            <v>34.49748352292692</v>
          </cell>
          <cell r="AE92">
            <v>46.433520000000009</v>
          </cell>
          <cell r="AF92">
            <v>48.543017563152411</v>
          </cell>
          <cell r="AG92">
            <v>0</v>
          </cell>
          <cell r="AH92">
            <v>2322.0168451456057</v>
          </cell>
          <cell r="AI92">
            <v>40.748999999999995</v>
          </cell>
          <cell r="AJ92">
            <v>2362.7658451456055</v>
          </cell>
          <cell r="AK92">
            <v>0</v>
          </cell>
          <cell r="AL92">
            <v>816.21472067224033</v>
          </cell>
          <cell r="AM92">
            <v>794.2168714613224</v>
          </cell>
          <cell r="AN92">
            <v>21.997849210918048</v>
          </cell>
          <cell r="AO92">
            <v>206.25734967546637</v>
          </cell>
          <cell r="AP92">
            <v>186.70906182954576</v>
          </cell>
          <cell r="AQ92">
            <v>0</v>
          </cell>
          <cell r="AR92">
            <v>0</v>
          </cell>
          <cell r="AS92">
            <v>220.54983547814351</v>
          </cell>
          <cell r="AT92">
            <v>0</v>
          </cell>
          <cell r="AU92">
            <v>1448.7768254483649</v>
          </cell>
          <cell r="AV92">
            <v>320.58438461538458</v>
          </cell>
          <cell r="AW92">
            <v>63.94959999999999</v>
          </cell>
          <cell r="AX92">
            <v>44.588500216718714</v>
          </cell>
          <cell r="AY92">
            <v>17.446153846153845</v>
          </cell>
          <cell r="AZ92">
            <v>0</v>
          </cell>
          <cell r="BA92">
            <v>60.75</v>
          </cell>
          <cell r="BB92">
            <v>43.199999999999996</v>
          </cell>
          <cell r="BC92">
            <v>29.395</v>
          </cell>
          <cell r="BD92">
            <v>242.63659999999996</v>
          </cell>
          <cell r="BE92">
            <v>822.55023867825719</v>
          </cell>
          <cell r="BF92">
            <v>2271.3270641266222</v>
          </cell>
          <cell r="BG92">
            <v>91.438781018983207</v>
          </cell>
          <cell r="BH92">
            <v>3.2250000000000001E-2</v>
          </cell>
          <cell r="BI92">
            <v>2362.7658451456055</v>
          </cell>
          <cell r="BK92">
            <v>79310.742669656815</v>
          </cell>
          <cell r="BL92">
            <v>6741.4131269208292</v>
          </cell>
          <cell r="BM92">
            <v>951.72891203588165</v>
          </cell>
          <cell r="BN92" t="e">
            <v>#N/A</v>
          </cell>
          <cell r="BO92">
            <v>5764.3068939206742</v>
          </cell>
          <cell r="BP92">
            <v>0</v>
          </cell>
          <cell r="BQ92">
            <v>596.86509797823305</v>
          </cell>
          <cell r="BR92">
            <v>36.931143834360171</v>
          </cell>
          <cell r="BS92">
            <v>0</v>
          </cell>
          <cell r="BT92">
            <v>0</v>
          </cell>
          <cell r="BU92">
            <v>23534.790916435355</v>
          </cell>
          <cell r="BV92">
            <v>2684.7349868578335</v>
          </cell>
          <cell r="BW92">
            <v>3311.4145824394154</v>
          </cell>
          <cell r="BX92">
            <v>2450.4999999999995</v>
          </cell>
          <cell r="BY92">
            <v>38</v>
          </cell>
          <cell r="BZ92">
            <v>3.4500000000000003E-2</v>
          </cell>
          <cell r="CA92">
            <v>2840.8256495159922</v>
          </cell>
          <cell r="CB92">
            <v>114133.0088049054</v>
          </cell>
          <cell r="CC92">
            <v>-1908.6603431999997</v>
          </cell>
          <cell r="CD92">
            <v>1892.1195064799997</v>
          </cell>
          <cell r="CE92">
            <v>114116.4679681854</v>
          </cell>
        </row>
        <row r="93">
          <cell r="A93">
            <v>42222</v>
          </cell>
          <cell r="B93">
            <v>6</v>
          </cell>
          <cell r="C93" t="str">
            <v>Thu</v>
          </cell>
          <cell r="D93">
            <v>163277.12872692099</v>
          </cell>
          <cell r="E93">
            <v>3608.1679297434821</v>
          </cell>
          <cell r="F93">
            <v>166885.29665666446</v>
          </cell>
          <cell r="G93">
            <v>1437.3421175000001</v>
          </cell>
          <cell r="H93">
            <v>168322.63877416449</v>
          </cell>
          <cell r="I93">
            <v>3442.0333790628774</v>
          </cell>
          <cell r="J93">
            <v>1562.3443563722258</v>
          </cell>
          <cell r="K93">
            <v>1205.7155650422308</v>
          </cell>
          <cell r="L93">
            <v>2768.0599214144568</v>
          </cell>
          <cell r="M93">
            <v>3104.7942553019097</v>
          </cell>
          <cell r="N93">
            <v>361.29200000000003</v>
          </cell>
          <cell r="O93">
            <v>78</v>
          </cell>
          <cell r="P93">
            <v>208</v>
          </cell>
          <cell r="Q93">
            <v>165</v>
          </cell>
          <cell r="R93">
            <v>15.066666666666668</v>
          </cell>
          <cell r="S93">
            <v>14.633333333333333</v>
          </cell>
          <cell r="T93">
            <v>14.233333333333334</v>
          </cell>
          <cell r="U93">
            <v>207.7319534313788</v>
          </cell>
          <cell r="V93">
            <v>75.866764676748971</v>
          </cell>
          <cell r="W93">
            <v>0.6411178310140615</v>
          </cell>
          <cell r="X93">
            <v>11.792909094672597</v>
          </cell>
          <cell r="Y93">
            <v>34.49748352292692</v>
          </cell>
          <cell r="Z93">
            <v>0</v>
          </cell>
          <cell r="AA93" t="e">
            <v>#N/A</v>
          </cell>
          <cell r="AB93">
            <v>34.49748352292692</v>
          </cell>
          <cell r="AC93">
            <v>0</v>
          </cell>
          <cell r="AD93">
            <v>34.49748352292692</v>
          </cell>
          <cell r="AE93">
            <v>46.433520000000009</v>
          </cell>
          <cell r="AF93">
            <v>48.543017563152411</v>
          </cell>
          <cell r="AG93">
            <v>0</v>
          </cell>
          <cell r="AH93">
            <v>2371.66567424297</v>
          </cell>
          <cell r="AI93">
            <v>44.064000000000007</v>
          </cell>
          <cell r="AJ93">
            <v>2415.7296742429698</v>
          </cell>
          <cell r="AK93">
            <v>0</v>
          </cell>
          <cell r="AL93">
            <v>831.8674867687248</v>
          </cell>
          <cell r="AM93">
            <v>809.99980234603709</v>
          </cell>
          <cell r="AN93">
            <v>21.86768442268777</v>
          </cell>
          <cell r="AO93">
            <v>239.28544490262641</v>
          </cell>
          <cell r="AP93">
            <v>207.41841167140672</v>
          </cell>
          <cell r="AQ93">
            <v>0</v>
          </cell>
          <cell r="AR93">
            <v>0</v>
          </cell>
          <cell r="AS93">
            <v>226.12388368717814</v>
          </cell>
          <cell r="AT93">
            <v>0</v>
          </cell>
          <cell r="AU93">
            <v>1488.2023072409388</v>
          </cell>
          <cell r="AV93">
            <v>326.77313461538461</v>
          </cell>
          <cell r="AW93">
            <v>63.571199999999997</v>
          </cell>
          <cell r="AX93">
            <v>46.856945602825945</v>
          </cell>
          <cell r="AY93">
            <v>17.446153846153845</v>
          </cell>
          <cell r="AZ93">
            <v>0</v>
          </cell>
          <cell r="BA93">
            <v>60</v>
          </cell>
          <cell r="BB93">
            <v>43.199999999999996</v>
          </cell>
          <cell r="BC93">
            <v>29.450000000000003</v>
          </cell>
          <cell r="BD93">
            <v>246.60760000000002</v>
          </cell>
          <cell r="BE93">
            <v>833.90503406436449</v>
          </cell>
          <cell r="BF93">
            <v>2322.1073413053032</v>
          </cell>
          <cell r="BG93">
            <v>93.622332937666499</v>
          </cell>
          <cell r="BH93">
            <v>3.2250000000000001E-2</v>
          </cell>
          <cell r="BI93">
            <v>2415.7296742429698</v>
          </cell>
          <cell r="BK93">
            <v>81049.872673752194</v>
          </cell>
          <cell r="BL93">
            <v>6889.2391772689361</v>
          </cell>
          <cell r="BM93">
            <v>972.59847208502629</v>
          </cell>
          <cell r="BN93" t="e">
            <v>#N/A</v>
          </cell>
          <cell r="BO93">
            <v>5890.7756283603148</v>
          </cell>
          <cell r="BP93">
            <v>0</v>
          </cell>
          <cell r="BQ93">
            <v>610.05848730067703</v>
          </cell>
          <cell r="BR93">
            <v>37.800708836407864</v>
          </cell>
          <cell r="BS93">
            <v>0</v>
          </cell>
          <cell r="BT93">
            <v>0</v>
          </cell>
          <cell r="BU93">
            <v>24052.719983640629</v>
          </cell>
          <cell r="BV93">
            <v>2740.663084722034</v>
          </cell>
          <cell r="BW93">
            <v>3384.0065017590305</v>
          </cell>
          <cell r="BX93">
            <v>2436</v>
          </cell>
          <cell r="BY93">
            <v>39</v>
          </cell>
          <cell r="BZ93">
            <v>3.4500000000000003E-2</v>
          </cell>
          <cell r="CA93">
            <v>2902.4306740864863</v>
          </cell>
          <cell r="CB93">
            <v>116565.69291796036</v>
          </cell>
          <cell r="CC93">
            <v>-1835.8902016000002</v>
          </cell>
          <cell r="CD93">
            <v>2046.0466252799999</v>
          </cell>
          <cell r="CE93">
            <v>116775.84934164037</v>
          </cell>
        </row>
        <row r="94">
          <cell r="A94">
            <v>42223</v>
          </cell>
          <cell r="B94">
            <v>6</v>
          </cell>
          <cell r="C94" t="str">
            <v>Fri</v>
          </cell>
          <cell r="D94">
            <v>208488.26146234042</v>
          </cell>
          <cell r="E94">
            <v>5047.1396636292748</v>
          </cell>
          <cell r="F94">
            <v>213535.40112596969</v>
          </cell>
          <cell r="G94">
            <v>1585.8474500000002</v>
          </cell>
          <cell r="H94">
            <v>215121.24857596969</v>
          </cell>
          <cell r="I94">
            <v>3517.6664660434517</v>
          </cell>
          <cell r="J94">
            <v>1525.1013304343139</v>
          </cell>
          <cell r="K94">
            <v>1376.8493871772571</v>
          </cell>
          <cell r="L94">
            <v>2901.9507176115712</v>
          </cell>
          <cell r="M94">
            <v>3706.261555819317</v>
          </cell>
          <cell r="N94">
            <v>399.65999999999997</v>
          </cell>
          <cell r="O94">
            <v>80</v>
          </cell>
          <cell r="P94">
            <v>208</v>
          </cell>
          <cell r="Q94">
            <v>165</v>
          </cell>
          <cell r="R94">
            <v>15.066666666666668</v>
          </cell>
          <cell r="S94">
            <v>14.633333333333333</v>
          </cell>
          <cell r="T94">
            <v>14.233333333333334</v>
          </cell>
          <cell r="U94">
            <v>207.7319534313788</v>
          </cell>
          <cell r="V94">
            <v>75.866764676748971</v>
          </cell>
          <cell r="W94">
            <v>0.6411178310140615</v>
          </cell>
          <cell r="X94">
            <v>11.792909094672597</v>
          </cell>
          <cell r="Y94">
            <v>34.49748352292692</v>
          </cell>
          <cell r="Z94">
            <v>0</v>
          </cell>
          <cell r="AA94" t="e">
            <v>#N/A</v>
          </cell>
          <cell r="AB94">
            <v>34.49748352292692</v>
          </cell>
          <cell r="AC94">
            <v>0</v>
          </cell>
          <cell r="AD94">
            <v>34.49748352292692</v>
          </cell>
          <cell r="AE94">
            <v>46.433520000000009</v>
          </cell>
          <cell r="AF94">
            <v>48.543017563152411</v>
          </cell>
          <cell r="AG94">
            <v>0</v>
          </cell>
          <cell r="AH94">
            <v>3014.2957105801179</v>
          </cell>
          <cell r="AI94">
            <v>51.458999999999996</v>
          </cell>
          <cell r="AJ94">
            <v>3065.7547105801173</v>
          </cell>
          <cell r="AK94">
            <v>0</v>
          </cell>
          <cell r="AL94">
            <v>1072.2325367433348</v>
          </cell>
          <cell r="AM94">
            <v>1041.643811509218</v>
          </cell>
          <cell r="AN94">
            <v>30.588725234116815</v>
          </cell>
          <cell r="AO94">
            <v>239.1379501680621</v>
          </cell>
          <cell r="AP94">
            <v>221.02772196530287</v>
          </cell>
          <cell r="AQ94">
            <v>0</v>
          </cell>
          <cell r="AR94">
            <v>0</v>
          </cell>
          <cell r="AS94">
            <v>273.96272247618896</v>
          </cell>
          <cell r="AT94">
            <v>0</v>
          </cell>
          <cell r="AU94">
            <v>1904.0569268970767</v>
          </cell>
          <cell r="AV94">
            <v>396.23313461538459</v>
          </cell>
          <cell r="AW94">
            <v>88.923999999999992</v>
          </cell>
          <cell r="AX94">
            <v>56.887831159677312</v>
          </cell>
          <cell r="AY94">
            <v>17.446153846153845</v>
          </cell>
          <cell r="AZ94">
            <v>0</v>
          </cell>
          <cell r="BA94">
            <v>78.75</v>
          </cell>
          <cell r="BB94">
            <v>43.199999999999996</v>
          </cell>
          <cell r="BC94">
            <v>40.014999999999993</v>
          </cell>
          <cell r="BD94">
            <v>319.82060000000001</v>
          </cell>
          <cell r="BE94">
            <v>1041.2767196212158</v>
          </cell>
          <cell r="BF94">
            <v>2945.3336465182924</v>
          </cell>
          <cell r="BG94">
            <v>120.42106406182504</v>
          </cell>
          <cell r="BH94">
            <v>3.2250000000000001E-2</v>
          </cell>
          <cell r="BI94">
            <v>3065.7547105801173</v>
          </cell>
          <cell r="BK94">
            <v>102556.82161531545</v>
          </cell>
          <cell r="BL94">
            <v>8717.3298373018151</v>
          </cell>
          <cell r="BM94">
            <v>1230.6818593837854</v>
          </cell>
          <cell r="BN94" t="e">
            <v>#N/A</v>
          </cell>
          <cell r="BO94">
            <v>7456.2619512498368</v>
          </cell>
          <cell r="BP94">
            <v>0</v>
          </cell>
          <cell r="BQ94">
            <v>782.22359089779695</v>
          </cell>
          <cell r="BR94">
            <v>48.554183307189497</v>
          </cell>
          <cell r="BS94">
            <v>0</v>
          </cell>
          <cell r="BT94">
            <v>0</v>
          </cell>
          <cell r="BU94">
            <v>30470.702370599392</v>
          </cell>
          <cell r="BV94">
            <v>3548.4262819470787</v>
          </cell>
          <cell r="BW94">
            <v>4282.5816108615363</v>
          </cell>
          <cell r="BX94">
            <v>3407.5</v>
          </cell>
          <cell r="BY94">
            <v>40</v>
          </cell>
          <cell r="BZ94">
            <v>3.4500000000000003E-2</v>
          </cell>
          <cell r="CA94">
            <v>3676.9408820179538</v>
          </cell>
          <cell r="CB94">
            <v>147942.97276074142</v>
          </cell>
          <cell r="CC94">
            <v>-2474.5484087999998</v>
          </cell>
          <cell r="CD94">
            <v>2389.4225056800001</v>
          </cell>
          <cell r="CE94">
            <v>147857.84685762145</v>
          </cell>
        </row>
        <row r="95">
          <cell r="A95">
            <v>42224</v>
          </cell>
          <cell r="B95">
            <v>6</v>
          </cell>
          <cell r="C95" t="str">
            <v>Sat</v>
          </cell>
          <cell r="D95">
            <v>110437.66739878048</v>
          </cell>
          <cell r="E95">
            <v>2147.7190057996918</v>
          </cell>
          <cell r="F95">
            <v>112585.38640458017</v>
          </cell>
          <cell r="G95">
            <v>1016.0415400000002</v>
          </cell>
          <cell r="H95">
            <v>113601.42794458018</v>
          </cell>
          <cell r="I95">
            <v>1229.157365</v>
          </cell>
          <cell r="J95">
            <v>1213.7893175567096</v>
          </cell>
          <cell r="K95">
            <v>1026.8029328101579</v>
          </cell>
          <cell r="L95">
            <v>2240.592250366868</v>
          </cell>
          <cell r="M95">
            <v>2290.8811672863681</v>
          </cell>
          <cell r="N95">
            <v>311.072</v>
          </cell>
          <cell r="O95">
            <v>82</v>
          </cell>
          <cell r="P95">
            <v>208</v>
          </cell>
          <cell r="Q95">
            <v>165</v>
          </cell>
          <cell r="R95">
            <v>15.066666666666668</v>
          </cell>
          <cell r="S95">
            <v>14.633333333333333</v>
          </cell>
          <cell r="T95">
            <v>14.233333333333334</v>
          </cell>
          <cell r="U95">
            <v>207.7319534313788</v>
          </cell>
          <cell r="V95">
            <v>75.866764676748971</v>
          </cell>
          <cell r="W95">
            <v>0.6411178310140615</v>
          </cell>
          <cell r="X95">
            <v>11.792909094672597</v>
          </cell>
          <cell r="Y95">
            <v>34.49748352292692</v>
          </cell>
          <cell r="Z95">
            <v>0</v>
          </cell>
          <cell r="AA95" t="e">
            <v>#N/A</v>
          </cell>
          <cell r="AB95">
            <v>34.49748352292692</v>
          </cell>
          <cell r="AC95">
            <v>0</v>
          </cell>
          <cell r="AD95">
            <v>34.49748352292692</v>
          </cell>
          <cell r="AE95">
            <v>46.433520000000009</v>
          </cell>
          <cell r="AF95">
            <v>48.543017563152411</v>
          </cell>
          <cell r="AG95">
            <v>0</v>
          </cell>
          <cell r="AH95">
            <v>1517.0918685732356</v>
          </cell>
          <cell r="AI95">
            <v>32.028000000000006</v>
          </cell>
          <cell r="AJ95">
            <v>1549.1198685732354</v>
          </cell>
          <cell r="AK95">
            <v>0</v>
          </cell>
          <cell r="AL95">
            <v>560.84265760305152</v>
          </cell>
          <cell r="AM95">
            <v>547.82617878002316</v>
          </cell>
          <cell r="AN95">
            <v>13.016478823028434</v>
          </cell>
          <cell r="AO95">
            <v>74.168925743727272</v>
          </cell>
          <cell r="AP95">
            <v>171.56064827869821</v>
          </cell>
          <cell r="AQ95">
            <v>0</v>
          </cell>
          <cell r="AR95">
            <v>0</v>
          </cell>
          <cell r="AS95">
            <v>166.84413247224245</v>
          </cell>
          <cell r="AT95">
            <v>0</v>
          </cell>
          <cell r="AU95">
            <v>1003.7888008170899</v>
          </cell>
          <cell r="AV95">
            <v>182.06323076923076</v>
          </cell>
          <cell r="AW95">
            <v>37.839999999999996</v>
          </cell>
          <cell r="AX95">
            <v>28.266076198328889</v>
          </cell>
          <cell r="AY95">
            <v>2.9076923076923076</v>
          </cell>
          <cell r="AZ95">
            <v>0</v>
          </cell>
          <cell r="BA95">
            <v>41.28</v>
          </cell>
          <cell r="BB95">
            <v>7.1999999999999993</v>
          </cell>
          <cell r="BC95">
            <v>18.419999999999998</v>
          </cell>
          <cell r="BD95">
            <v>164.48340000000005</v>
          </cell>
          <cell r="BE95">
            <v>482.46039927525197</v>
          </cell>
          <cell r="BF95">
            <v>1486.2492000923419</v>
          </cell>
          <cell r="BG95">
            <v>62.870668480893769</v>
          </cell>
          <cell r="BH95">
            <v>3.2250000000000001E-2</v>
          </cell>
          <cell r="BI95">
            <v>1549.1198685732354</v>
          </cell>
          <cell r="BK95">
            <v>51837.008964117544</v>
          </cell>
          <cell r="BL95">
            <v>4406.1457619499915</v>
          </cell>
          <cell r="BM95">
            <v>622.04410756941058</v>
          </cell>
          <cell r="BN95" t="e">
            <v>#N/A</v>
          </cell>
          <cell r="BO95">
            <v>3773.5493783414372</v>
          </cell>
          <cell r="BP95">
            <v>0</v>
          </cell>
          <cell r="BQ95">
            <v>406.66591582562035</v>
          </cell>
          <cell r="BR95">
            <v>25.464466565314069</v>
          </cell>
          <cell r="BS95">
            <v>0</v>
          </cell>
          <cell r="BT95">
            <v>0</v>
          </cell>
          <cell r="BU95">
            <v>15449.596678700429</v>
          </cell>
          <cell r="BV95">
            <v>1826.9740204054401</v>
          </cell>
          <cell r="BW95">
            <v>2166.4425202005732</v>
          </cell>
          <cell r="BX95">
            <v>1450</v>
          </cell>
          <cell r="BY95">
            <v>41</v>
          </cell>
          <cell r="BZ95">
            <v>3.4500000000000003E-2</v>
          </cell>
          <cell r="CA95">
            <v>1891.9236585058484</v>
          </cell>
          <cell r="CB95">
            <v>74621.945841929846</v>
          </cell>
          <cell r="CC95">
            <v>-1257.9896992000001</v>
          </cell>
          <cell r="CD95">
            <v>1487.1727785600001</v>
          </cell>
          <cell r="CE95">
            <v>74851.128921289841</v>
          </cell>
        </row>
        <row r="96">
          <cell r="A96">
            <v>42225</v>
          </cell>
          <cell r="B96">
            <v>6</v>
          </cell>
          <cell r="C96" t="str">
            <v>Sun</v>
          </cell>
          <cell r="D96">
            <v>36437.025440101395</v>
          </cell>
          <cell r="E96">
            <v>171.81752046397531</v>
          </cell>
          <cell r="F96">
            <v>36608.842960565366</v>
          </cell>
          <cell r="G96">
            <v>600.05391750000001</v>
          </cell>
          <cell r="H96">
            <v>37208.896878065367</v>
          </cell>
          <cell r="I96">
            <v>668.11080500000003</v>
          </cell>
          <cell r="J96">
            <v>1036.9056067198287</v>
          </cell>
          <cell r="K96">
            <v>591.18956737554538</v>
          </cell>
          <cell r="L96">
            <v>1628.0951740953742</v>
          </cell>
          <cell r="M96">
            <v>731.94689550186524</v>
          </cell>
          <cell r="N96">
            <v>193.19199999999998</v>
          </cell>
          <cell r="O96">
            <v>84</v>
          </cell>
          <cell r="P96">
            <v>208</v>
          </cell>
          <cell r="Q96">
            <v>165</v>
          </cell>
          <cell r="R96">
            <v>15.066666666666668</v>
          </cell>
          <cell r="S96">
            <v>14.633333333333333</v>
          </cell>
          <cell r="T96">
            <v>14.233333333333334</v>
          </cell>
          <cell r="U96">
            <v>207.7319534313788</v>
          </cell>
          <cell r="V96">
            <v>75.866764676748971</v>
          </cell>
          <cell r="W96">
            <v>0.6411178310140615</v>
          </cell>
          <cell r="X96">
            <v>11.792909094672597</v>
          </cell>
          <cell r="Y96">
            <v>34.49748352292692</v>
          </cell>
          <cell r="Z96">
            <v>0</v>
          </cell>
          <cell r="AA96" t="e">
            <v>#N/A</v>
          </cell>
          <cell r="AB96">
            <v>34.49748352292692</v>
          </cell>
          <cell r="AC96">
            <v>0</v>
          </cell>
          <cell r="AD96">
            <v>34.49748352292692</v>
          </cell>
          <cell r="AE96">
            <v>46.433520000000009</v>
          </cell>
          <cell r="AF96">
            <v>48.543017563152411</v>
          </cell>
          <cell r="AG96">
            <v>0</v>
          </cell>
          <cell r="AH96">
            <v>502.37423259781332</v>
          </cell>
          <cell r="AI96">
            <v>16.116</v>
          </cell>
          <cell r="AJ96">
            <v>518.49023259781325</v>
          </cell>
          <cell r="AK96">
            <v>0</v>
          </cell>
          <cell r="AL96">
            <v>174.38379925327513</v>
          </cell>
          <cell r="AM96">
            <v>173.34248094743285</v>
          </cell>
          <cell r="AN96">
            <v>1.0413183058422746</v>
          </cell>
          <cell r="AO96">
            <v>40.015093064545759</v>
          </cell>
          <cell r="AP96">
            <v>118.82395729171979</v>
          </cell>
          <cell r="AQ96">
            <v>0</v>
          </cell>
          <cell r="AR96">
            <v>0</v>
          </cell>
          <cell r="AS96">
            <v>47.892729856903401</v>
          </cell>
          <cell r="AT96">
            <v>0</v>
          </cell>
          <cell r="AU96">
            <v>326.48266017360686</v>
          </cell>
          <cell r="AV96">
            <v>77.027634615384613</v>
          </cell>
          <cell r="AW96">
            <v>3.0271999999999997</v>
          </cell>
          <cell r="AX96">
            <v>11.865620527150814</v>
          </cell>
          <cell r="AY96">
            <v>4.8461538461538467</v>
          </cell>
          <cell r="AZ96">
            <v>0</v>
          </cell>
          <cell r="BA96">
            <v>11.7</v>
          </cell>
          <cell r="BB96">
            <v>12</v>
          </cell>
          <cell r="BC96">
            <v>3.17</v>
          </cell>
          <cell r="BD96">
            <v>48.653800000000011</v>
          </cell>
          <cell r="BE96">
            <v>172.29040898868928</v>
          </cell>
          <cell r="BF96">
            <v>498.77306916229617</v>
          </cell>
          <cell r="BG96">
            <v>19.717163435517193</v>
          </cell>
          <cell r="BH96">
            <v>3.2250000000000001E-2</v>
          </cell>
          <cell r="BI96">
            <v>518.49023259781325</v>
          </cell>
          <cell r="BK96">
            <v>17674.012937143249</v>
          </cell>
          <cell r="BL96">
            <v>1502.2910996571761</v>
          </cell>
          <cell r="BM96">
            <v>212.08815524571898</v>
          </cell>
          <cell r="BN96" t="e">
            <v>#N/A</v>
          </cell>
          <cell r="BO96">
            <v>1284.9977501234548</v>
          </cell>
          <cell r="BP96">
            <v>0</v>
          </cell>
          <cell r="BQ96">
            <v>129.88064517048599</v>
          </cell>
          <cell r="BR96">
            <v>8.0802766073304486</v>
          </cell>
          <cell r="BS96">
            <v>0</v>
          </cell>
          <cell r="BT96">
            <v>0</v>
          </cell>
          <cell r="BU96">
            <v>5238.7464753965478</v>
          </cell>
          <cell r="BV96">
            <v>545.00379425138647</v>
          </cell>
          <cell r="BW96">
            <v>738.34221813531587</v>
          </cell>
          <cell r="BX96">
            <v>116</v>
          </cell>
          <cell r="BY96">
            <v>42</v>
          </cell>
          <cell r="BZ96">
            <v>3.4500000000000003E-2</v>
          </cell>
          <cell r="CA96">
            <v>646.58159446183356</v>
          </cell>
          <cell r="CB96">
            <v>24958.68701938833</v>
          </cell>
          <cell r="CC96">
            <v>-289.427008</v>
          </cell>
          <cell r="CD96">
            <v>748.32260831999997</v>
          </cell>
          <cell r="CE96">
            <v>25417.58261970833</v>
          </cell>
        </row>
        <row r="97">
          <cell r="A97">
            <v>42226</v>
          </cell>
          <cell r="B97">
            <v>7</v>
          </cell>
          <cell r="C97" t="str">
            <v>Mon</v>
          </cell>
          <cell r="D97">
            <v>146587.96227180076</v>
          </cell>
          <cell r="E97">
            <v>3375.9103749290598</v>
          </cell>
          <cell r="F97">
            <v>149963.87264672981</v>
          </cell>
          <cell r="G97">
            <v>770.5725359999999</v>
          </cell>
          <cell r="H97">
            <v>150734.4451827298</v>
          </cell>
          <cell r="I97">
            <v>3039.5225026241433</v>
          </cell>
          <cell r="J97">
            <v>1006.3251568178225</v>
          </cell>
          <cell r="K97">
            <v>1033.5043799112402</v>
          </cell>
          <cell r="L97">
            <v>2039.8295367290627</v>
          </cell>
          <cell r="M97">
            <v>2678.487067979655</v>
          </cell>
          <cell r="N97">
            <v>275.17900000000003</v>
          </cell>
          <cell r="O97">
            <v>86</v>
          </cell>
          <cell r="P97">
            <v>209.66666666666666</v>
          </cell>
          <cell r="Q97">
            <v>165</v>
          </cell>
          <cell r="R97">
            <v>15.066666666666668</v>
          </cell>
          <cell r="S97">
            <v>14.633333333333333</v>
          </cell>
          <cell r="T97">
            <v>14.233333333333334</v>
          </cell>
          <cell r="U97">
            <v>209.43222030192052</v>
          </cell>
          <cell r="V97">
            <v>76.627050743924102</v>
          </cell>
          <cell r="W97">
            <v>0.64060786066773556</v>
          </cell>
          <cell r="X97">
            <v>11.28666555594357</v>
          </cell>
          <cell r="Y97">
            <v>34.834917705246063</v>
          </cell>
          <cell r="Z97">
            <v>0</v>
          </cell>
          <cell r="AA97" t="e">
            <v>#N/A</v>
          </cell>
          <cell r="AB97">
            <v>34.834917705246063</v>
          </cell>
          <cell r="AC97">
            <v>0</v>
          </cell>
          <cell r="AD97">
            <v>34.834917705246063</v>
          </cell>
          <cell r="AE97">
            <v>46.609640000000006</v>
          </cell>
          <cell r="AF97">
            <v>48.976309776529398</v>
          </cell>
          <cell r="AG97">
            <v>0</v>
          </cell>
          <cell r="AH97">
            <v>2142.6400570353394</v>
          </cell>
          <cell r="AI97">
            <v>34.878</v>
          </cell>
          <cell r="AJ97">
            <v>2177.5180570353391</v>
          </cell>
          <cell r="AK97">
            <v>0</v>
          </cell>
          <cell r="AL97">
            <v>748.75278017461937</v>
          </cell>
          <cell r="AM97">
            <v>728.29271729626134</v>
          </cell>
          <cell r="AN97">
            <v>20.460062878357938</v>
          </cell>
          <cell r="AO97">
            <v>214.71139172630345</v>
          </cell>
          <cell r="AP97">
            <v>156.3421348446312</v>
          </cell>
          <cell r="AQ97">
            <v>0</v>
          </cell>
          <cell r="AR97">
            <v>0</v>
          </cell>
          <cell r="AS97">
            <v>199.6632237825917</v>
          </cell>
          <cell r="AT97">
            <v>0</v>
          </cell>
          <cell r="AU97">
            <v>1319.2272769859651</v>
          </cell>
          <cell r="AV97">
            <v>300.35963461538455</v>
          </cell>
          <cell r="AW97">
            <v>63.192799999999991</v>
          </cell>
          <cell r="AX97">
            <v>41.392663578192305</v>
          </cell>
          <cell r="AY97">
            <v>17.446153846153845</v>
          </cell>
          <cell r="AZ97">
            <v>0</v>
          </cell>
          <cell r="BA97">
            <v>55.769999999999996</v>
          </cell>
          <cell r="BB97">
            <v>43.199999999999996</v>
          </cell>
          <cell r="BC97">
            <v>28.314999999999998</v>
          </cell>
          <cell r="BD97">
            <v>224.81299999999999</v>
          </cell>
          <cell r="BE97">
            <v>774.48925203973067</v>
          </cell>
          <cell r="BF97">
            <v>2093.7165290256958</v>
          </cell>
          <cell r="BG97">
            <v>83.801528009643377</v>
          </cell>
          <cell r="BH97">
            <v>3.2250000000000001E-2</v>
          </cell>
          <cell r="BI97">
            <v>2177.5180570353391</v>
          </cell>
          <cell r="BK97">
            <v>73837.532788277342</v>
          </cell>
          <cell r="BL97">
            <v>6276.1902870035738</v>
          </cell>
          <cell r="BM97">
            <v>886.05039345932812</v>
          </cell>
          <cell r="BN97" t="e">
            <v>#N/A</v>
          </cell>
          <cell r="BO97">
            <v>5365.2769337955124</v>
          </cell>
          <cell r="BP97">
            <v>0</v>
          </cell>
          <cell r="BQ97">
            <v>553.58709902246017</v>
          </cell>
          <cell r="BR97">
            <v>34.19453889367044</v>
          </cell>
          <cell r="BS97">
            <v>0</v>
          </cell>
          <cell r="BT97">
            <v>0</v>
          </cell>
          <cell r="BU97">
            <v>21900.356091112477</v>
          </cell>
          <cell r="BV97">
            <v>2501.7004450193817</v>
          </cell>
          <cell r="BW97">
            <v>3082.3749640716105</v>
          </cell>
          <cell r="BX97">
            <v>2421.4999999999995</v>
          </cell>
          <cell r="BY97">
            <v>43</v>
          </cell>
          <cell r="BZ97">
            <v>3.4500000000000003E-2</v>
          </cell>
          <cell r="CA97">
            <v>2634.0596755967749</v>
          </cell>
          <cell r="CB97">
            <v>106377.52396407758</v>
          </cell>
          <cell r="CC97">
            <v>-1851.6926427999999</v>
          </cell>
          <cell r="CD97">
            <v>1625.6510239199999</v>
          </cell>
          <cell r="CE97">
            <v>106151.48234519758</v>
          </cell>
        </row>
        <row r="98">
          <cell r="A98">
            <v>42227</v>
          </cell>
          <cell r="B98">
            <v>7</v>
          </cell>
          <cell r="C98" t="str">
            <v>Tue</v>
          </cell>
          <cell r="D98">
            <v>139855.03467235755</v>
          </cell>
          <cell r="E98">
            <v>3092.8999243362045</v>
          </cell>
          <cell r="F98">
            <v>142947.93459669375</v>
          </cell>
          <cell r="G98">
            <v>850.73096400000009</v>
          </cell>
          <cell r="H98">
            <v>143798.66556069377</v>
          </cell>
          <cell r="I98">
            <v>3005.6526523061093</v>
          </cell>
          <cell r="J98">
            <v>1347.4860504513981</v>
          </cell>
          <cell r="K98">
            <v>1375.4727409112829</v>
          </cell>
          <cell r="L98">
            <v>2722.958791362681</v>
          </cell>
          <cell r="M98">
            <v>2728.4224797964798</v>
          </cell>
          <cell r="N98">
            <v>366.45800000000008</v>
          </cell>
          <cell r="O98">
            <v>88</v>
          </cell>
          <cell r="P98">
            <v>209.66666666666666</v>
          </cell>
          <cell r="Q98">
            <v>165</v>
          </cell>
          <cell r="R98">
            <v>15.066666666666668</v>
          </cell>
          <cell r="S98">
            <v>14.633333333333333</v>
          </cell>
          <cell r="T98">
            <v>14.233333333333334</v>
          </cell>
          <cell r="U98">
            <v>209.43222030192052</v>
          </cell>
          <cell r="V98">
            <v>76.627050743924102</v>
          </cell>
          <cell r="W98">
            <v>0.64060786066773556</v>
          </cell>
          <cell r="X98">
            <v>11.28666555594357</v>
          </cell>
          <cell r="Y98">
            <v>34.834917705246063</v>
          </cell>
          <cell r="Z98">
            <v>0</v>
          </cell>
          <cell r="AA98" t="e">
            <v>#N/A</v>
          </cell>
          <cell r="AB98">
            <v>34.834917705246063</v>
          </cell>
          <cell r="AC98">
            <v>0</v>
          </cell>
          <cell r="AD98">
            <v>34.834917705246063</v>
          </cell>
          <cell r="AE98">
            <v>46.609640000000006</v>
          </cell>
          <cell r="AF98">
            <v>48.976309776529398</v>
          </cell>
          <cell r="AG98">
            <v>0</v>
          </cell>
          <cell r="AH98">
            <v>2042.3384363823054</v>
          </cell>
          <cell r="AI98">
            <v>35.274999999999999</v>
          </cell>
          <cell r="AJ98">
            <v>2077.6134363823057</v>
          </cell>
          <cell r="AK98">
            <v>0</v>
          </cell>
          <cell r="AL98">
            <v>709.62946280426422</v>
          </cell>
          <cell r="AM98">
            <v>690.8846147779841</v>
          </cell>
          <cell r="AN98">
            <v>18.744848026280028</v>
          </cell>
          <cell r="AO98">
            <v>208.85216930285441</v>
          </cell>
          <cell r="AP98">
            <v>208.55540184754656</v>
          </cell>
          <cell r="AQ98">
            <v>0</v>
          </cell>
          <cell r="AR98">
            <v>0</v>
          </cell>
          <cell r="AS98">
            <v>200.52170310208501</v>
          </cell>
          <cell r="AT98">
            <v>0</v>
          </cell>
          <cell r="AU98">
            <v>1257.8117256211735</v>
          </cell>
          <cell r="AV98">
            <v>290.22338461538459</v>
          </cell>
          <cell r="AW98">
            <v>57.895199999999996</v>
          </cell>
          <cell r="AX98">
            <v>40.635634978425919</v>
          </cell>
          <cell r="AY98">
            <v>17.446153846153845</v>
          </cell>
          <cell r="AZ98">
            <v>0</v>
          </cell>
          <cell r="BA98">
            <v>51.78</v>
          </cell>
          <cell r="BB98">
            <v>43.199999999999996</v>
          </cell>
          <cell r="BC98">
            <v>26.244999999999997</v>
          </cell>
          <cell r="BD98">
            <v>212.69360000000003</v>
          </cell>
          <cell r="BE98">
            <v>740.11897343996441</v>
          </cell>
          <cell r="BF98">
            <v>1997.9306990611378</v>
          </cell>
          <cell r="BG98">
            <v>79.68273732116738</v>
          </cell>
          <cell r="BH98">
            <v>3.2250000000000001E-2</v>
          </cell>
          <cell r="BI98">
            <v>2077.6134363823057</v>
          </cell>
          <cell r="BK98">
            <v>70465.85369292408</v>
          </cell>
          <cell r="BL98">
            <v>5989.5975638985474</v>
          </cell>
          <cell r="BM98">
            <v>845.59024431508908</v>
          </cell>
          <cell r="BN98" t="e">
            <v>#N/A</v>
          </cell>
          <cell r="BO98">
            <v>5119.803725329929</v>
          </cell>
          <cell r="BP98">
            <v>0</v>
          </cell>
          <cell r="BQ98">
            <v>526.21943991838896</v>
          </cell>
          <cell r="BR98">
            <v>32.508699345993804</v>
          </cell>
          <cell r="BS98">
            <v>0</v>
          </cell>
          <cell r="BT98">
            <v>0</v>
          </cell>
          <cell r="BU98">
            <v>20893.69067894169</v>
          </cell>
          <cell r="BV98">
            <v>2369.9077756360784</v>
          </cell>
          <cell r="BW98">
            <v>2941.4755439658052</v>
          </cell>
          <cell r="BX98">
            <v>2218.5</v>
          </cell>
          <cell r="BY98">
            <v>44</v>
          </cell>
          <cell r="BZ98">
            <v>3.4500000000000003E-2</v>
          </cell>
          <cell r="CA98">
            <v>2512.3067669566435</v>
          </cell>
          <cell r="CB98">
            <v>101401.73445842431</v>
          </cell>
          <cell r="CC98">
            <v>-1682.2022308000001</v>
          </cell>
          <cell r="CD98">
            <v>1644.1550510000002</v>
          </cell>
          <cell r="CE98">
            <v>101363.6872786243</v>
          </cell>
        </row>
        <row r="99">
          <cell r="A99">
            <v>42228</v>
          </cell>
          <cell r="B99">
            <v>7</v>
          </cell>
          <cell r="C99" t="str">
            <v>Wed</v>
          </cell>
          <cell r="D99">
            <v>159872.40462736605</v>
          </cell>
          <cell r="E99">
            <v>3416.3404392994676</v>
          </cell>
          <cell r="F99">
            <v>163288.74506666552</v>
          </cell>
          <cell r="G99">
            <v>924.73489799999993</v>
          </cell>
          <cell r="H99">
            <v>164213.47996466552</v>
          </cell>
          <cell r="I99">
            <v>2814.3884560043384</v>
          </cell>
          <cell r="J99">
            <v>1384.5184726533178</v>
          </cell>
          <cell r="K99">
            <v>1086.6994582890245</v>
          </cell>
          <cell r="L99">
            <v>2471.2179309423423</v>
          </cell>
          <cell r="M99">
            <v>2973.215817896209</v>
          </cell>
          <cell r="N99">
            <v>308.815</v>
          </cell>
          <cell r="O99">
            <v>90</v>
          </cell>
          <cell r="P99">
            <v>209.66666666666666</v>
          </cell>
          <cell r="Q99">
            <v>165</v>
          </cell>
          <cell r="R99">
            <v>15.066666666666668</v>
          </cell>
          <cell r="S99">
            <v>14.633333333333333</v>
          </cell>
          <cell r="T99">
            <v>14.233333333333334</v>
          </cell>
          <cell r="U99">
            <v>209.43222030192052</v>
          </cell>
          <cell r="V99">
            <v>76.627050743924102</v>
          </cell>
          <cell r="W99">
            <v>0.64060786066773556</v>
          </cell>
          <cell r="X99">
            <v>11.28666555594357</v>
          </cell>
          <cell r="Y99">
            <v>34.834917705246063</v>
          </cell>
          <cell r="Z99">
            <v>0</v>
          </cell>
          <cell r="AA99" t="e">
            <v>#N/A</v>
          </cell>
          <cell r="AB99">
            <v>34.834917705246063</v>
          </cell>
          <cell r="AC99">
            <v>0</v>
          </cell>
          <cell r="AD99">
            <v>34.834917705246063</v>
          </cell>
          <cell r="AE99">
            <v>46.609640000000006</v>
          </cell>
          <cell r="AF99">
            <v>48.976309776529398</v>
          </cell>
          <cell r="AG99">
            <v>0</v>
          </cell>
          <cell r="AH99">
            <v>2308.7167677701382</v>
          </cell>
          <cell r="AI99">
            <v>40.433999999999997</v>
          </cell>
          <cell r="AJ99">
            <v>2349.1507677701384</v>
          </cell>
          <cell r="AK99">
            <v>0</v>
          </cell>
          <cell r="AL99">
            <v>813.05552945490376</v>
          </cell>
          <cell r="AM99">
            <v>792.35043588339192</v>
          </cell>
          <cell r="AN99">
            <v>20.705093571511924</v>
          </cell>
          <cell r="AO99">
            <v>196.42628953670382</v>
          </cell>
          <cell r="AP99">
            <v>186.97881233727711</v>
          </cell>
          <cell r="AQ99">
            <v>0</v>
          </cell>
          <cell r="AR99">
            <v>0</v>
          </cell>
          <cell r="AS99">
            <v>220.23567651734513</v>
          </cell>
          <cell r="AT99">
            <v>0</v>
          </cell>
          <cell r="AU99">
            <v>1435.6221822932885</v>
          </cell>
          <cell r="AV99">
            <v>320.58438461538458</v>
          </cell>
          <cell r="AW99">
            <v>63.94959999999999</v>
          </cell>
          <cell r="AX99">
            <v>44.68937791113629</v>
          </cell>
          <cell r="AY99">
            <v>17.446153846153845</v>
          </cell>
          <cell r="AZ99">
            <v>0</v>
          </cell>
          <cell r="BA99">
            <v>60.75</v>
          </cell>
          <cell r="BB99">
            <v>43.199999999999996</v>
          </cell>
          <cell r="BC99">
            <v>29.395</v>
          </cell>
          <cell r="BD99">
            <v>242.63659999999996</v>
          </cell>
          <cell r="BE99">
            <v>822.65111637267466</v>
          </cell>
          <cell r="BF99">
            <v>2258.273298665963</v>
          </cell>
          <cell r="BG99">
            <v>90.877469104174878</v>
          </cell>
          <cell r="BH99">
            <v>3.2250000000000001E-2</v>
          </cell>
          <cell r="BI99">
            <v>2349.1507677701384</v>
          </cell>
          <cell r="BK99">
            <v>79727.51525051237</v>
          </cell>
          <cell r="BL99">
            <v>6776.8387962935531</v>
          </cell>
          <cell r="BM99">
            <v>956.73018300614865</v>
          </cell>
          <cell r="BN99" t="e">
            <v>#N/A</v>
          </cell>
          <cell r="BO99">
            <v>5794.7585431676353</v>
          </cell>
          <cell r="BP99">
            <v>0</v>
          </cell>
          <cell r="BQ99">
            <v>600.26724472433614</v>
          </cell>
          <cell r="BR99">
            <v>37.139530124787953</v>
          </cell>
          <cell r="BS99">
            <v>0</v>
          </cell>
          <cell r="BT99">
            <v>0</v>
          </cell>
          <cell r="BU99">
            <v>23659.532088043368</v>
          </cell>
          <cell r="BV99">
            <v>2699.0023318783733</v>
          </cell>
          <cell r="BW99">
            <v>3328.8935559982101</v>
          </cell>
          <cell r="BX99">
            <v>2450.4999999999995</v>
          </cell>
          <cell r="BY99">
            <v>45</v>
          </cell>
          <cell r="BZ99">
            <v>3.4500000000000003E-2</v>
          </cell>
          <cell r="CA99">
            <v>2857.4168745937427</v>
          </cell>
          <cell r="CB99">
            <v>114722.86010102608</v>
          </cell>
          <cell r="CC99">
            <v>-2005.8040547999999</v>
          </cell>
          <cell r="CD99">
            <v>1884.6141837600003</v>
          </cell>
          <cell r="CE99">
            <v>114601.67022998608</v>
          </cell>
        </row>
        <row r="100">
          <cell r="A100">
            <v>42229</v>
          </cell>
          <cell r="B100">
            <v>7</v>
          </cell>
          <cell r="C100" t="str">
            <v>Thu</v>
          </cell>
          <cell r="D100">
            <v>163809.94824126782</v>
          </cell>
          <cell r="E100">
            <v>3396.1254071142644</v>
          </cell>
          <cell r="F100">
            <v>167206.07364838209</v>
          </cell>
          <cell r="G100">
            <v>1099.9108860000001</v>
          </cell>
          <cell r="H100">
            <v>168305.98453438209</v>
          </cell>
          <cell r="I100">
            <v>3279.7481619096511</v>
          </cell>
          <cell r="J100">
            <v>1597.4356826681926</v>
          </cell>
          <cell r="K100">
            <v>1177.8910212223691</v>
          </cell>
          <cell r="L100">
            <v>2775.3267038905619</v>
          </cell>
          <cell r="M100">
            <v>3062.4521800128982</v>
          </cell>
          <cell r="N100">
            <v>335.476</v>
          </cell>
          <cell r="O100">
            <v>92</v>
          </cell>
          <cell r="P100">
            <v>209.66666666666666</v>
          </cell>
          <cell r="Q100">
            <v>165</v>
          </cell>
          <cell r="R100">
            <v>15.066666666666668</v>
          </cell>
          <cell r="S100">
            <v>14.633333333333333</v>
          </cell>
          <cell r="T100">
            <v>14.233333333333334</v>
          </cell>
          <cell r="U100">
            <v>209.43222030192052</v>
          </cell>
          <cell r="V100">
            <v>76.627050743924102</v>
          </cell>
          <cell r="W100">
            <v>0.64060786066773556</v>
          </cell>
          <cell r="X100">
            <v>11.28666555594357</v>
          </cell>
          <cell r="Y100">
            <v>34.834917705246063</v>
          </cell>
          <cell r="Z100">
            <v>0</v>
          </cell>
          <cell r="AA100" t="e">
            <v>#N/A</v>
          </cell>
          <cell r="AB100">
            <v>34.834917705246063</v>
          </cell>
          <cell r="AC100">
            <v>0</v>
          </cell>
          <cell r="AD100">
            <v>34.834917705246063</v>
          </cell>
          <cell r="AE100">
            <v>46.609640000000006</v>
          </cell>
          <cell r="AF100">
            <v>48.976309776529398</v>
          </cell>
          <cell r="AG100">
            <v>0</v>
          </cell>
          <cell r="AH100">
            <v>2354.0163839346128</v>
          </cell>
          <cell r="AI100">
            <v>43.716000000000001</v>
          </cell>
          <cell r="AJ100">
            <v>2397.7323839346127</v>
          </cell>
          <cell r="AK100">
            <v>0</v>
          </cell>
          <cell r="AL100">
            <v>826.87596928665641</v>
          </cell>
          <cell r="AM100">
            <v>806.29339106172154</v>
          </cell>
          <cell r="AN100">
            <v>20.582578224934934</v>
          </cell>
          <cell r="AO100">
            <v>227.73668557113155</v>
          </cell>
          <cell r="AP100">
            <v>207.74638071125239</v>
          </cell>
          <cell r="AQ100">
            <v>0</v>
          </cell>
          <cell r="AR100">
            <v>0</v>
          </cell>
          <cell r="AS100">
            <v>224.16416311854255</v>
          </cell>
          <cell r="AT100">
            <v>0</v>
          </cell>
          <cell r="AU100">
            <v>1470.8536544889644</v>
          </cell>
          <cell r="AV100">
            <v>326.77313461538461</v>
          </cell>
          <cell r="AW100">
            <v>63.571199999999997</v>
          </cell>
          <cell r="AX100">
            <v>46.950286458005422</v>
          </cell>
          <cell r="AY100">
            <v>17.446153846153845</v>
          </cell>
          <cell r="AZ100">
            <v>0</v>
          </cell>
          <cell r="BA100">
            <v>60</v>
          </cell>
          <cell r="BB100">
            <v>43.199999999999996</v>
          </cell>
          <cell r="BC100">
            <v>29.450000000000003</v>
          </cell>
          <cell r="BD100">
            <v>246.60760000000002</v>
          </cell>
          <cell r="BE100">
            <v>833.99837491954395</v>
          </cell>
          <cell r="BF100">
            <v>2304.8520294085083</v>
          </cell>
          <cell r="BG100">
            <v>92.880354526104298</v>
          </cell>
          <cell r="BH100">
            <v>3.2250000000000001E-2</v>
          </cell>
          <cell r="BI100">
            <v>2397.7323839346127</v>
          </cell>
          <cell r="BK100">
            <v>81305.142509973113</v>
          </cell>
          <cell r="BL100">
            <v>6910.9371133477134</v>
          </cell>
          <cell r="BM100">
            <v>975.66171011967731</v>
          </cell>
          <cell r="BN100" t="e">
            <v>#N/A</v>
          </cell>
          <cell r="BO100">
            <v>5909.4550942779479</v>
          </cell>
          <cell r="BP100">
            <v>0</v>
          </cell>
          <cell r="BQ100">
            <v>612.19078542704972</v>
          </cell>
          <cell r="BR100">
            <v>37.928343754518316</v>
          </cell>
          <cell r="BS100">
            <v>0</v>
          </cell>
          <cell r="BT100">
            <v>0</v>
          </cell>
          <cell r="BU100">
            <v>24129.245863701326</v>
          </cell>
          <cell r="BV100">
            <v>2749.5977986379594</v>
          </cell>
          <cell r="BW100">
            <v>3394.7283476669099</v>
          </cell>
          <cell r="BX100">
            <v>2436</v>
          </cell>
          <cell r="BY100">
            <v>46</v>
          </cell>
          <cell r="BZ100">
            <v>3.4500000000000003E-2</v>
          </cell>
          <cell r="CA100">
            <v>2912.9470525180664</v>
          </cell>
          <cell r="CB100">
            <v>116927.66157249737</v>
          </cell>
          <cell r="CC100">
            <v>-1925.9068192000004</v>
          </cell>
          <cell r="CD100">
            <v>2037.5870222400004</v>
          </cell>
          <cell r="CE100">
            <v>117039.34177553737</v>
          </cell>
        </row>
        <row r="101">
          <cell r="A101">
            <v>42230</v>
          </cell>
          <cell r="B101">
            <v>7</v>
          </cell>
          <cell r="C101" t="str">
            <v>Fri</v>
          </cell>
          <cell r="D101">
            <v>209483.26170099515</v>
          </cell>
          <cell r="E101">
            <v>4750.5325635229283</v>
          </cell>
          <cell r="F101">
            <v>214233.79426451813</v>
          </cell>
          <cell r="G101">
            <v>1174.5770399999999</v>
          </cell>
          <cell r="H101">
            <v>215408.37130451811</v>
          </cell>
          <cell r="I101">
            <v>3358.286774877125</v>
          </cell>
          <cell r="J101">
            <v>1559.3903623977685</v>
          </cell>
          <cell r="K101">
            <v>1345.0755532668345</v>
          </cell>
          <cell r="L101">
            <v>2904.465915664603</v>
          </cell>
          <cell r="M101">
            <v>3679.0877859783009</v>
          </cell>
          <cell r="N101">
            <v>373.60199999999998</v>
          </cell>
          <cell r="O101">
            <v>94</v>
          </cell>
          <cell r="P101">
            <v>209.66666666666666</v>
          </cell>
          <cell r="Q101">
            <v>165</v>
          </cell>
          <cell r="R101">
            <v>15.066666666666668</v>
          </cell>
          <cell r="S101">
            <v>14.633333333333333</v>
          </cell>
          <cell r="T101">
            <v>14.233333333333334</v>
          </cell>
          <cell r="U101">
            <v>209.43222030192052</v>
          </cell>
          <cell r="V101">
            <v>76.627050743924102</v>
          </cell>
          <cell r="W101">
            <v>0.64060786066773556</v>
          </cell>
          <cell r="X101">
            <v>11.28666555594357</v>
          </cell>
          <cell r="Y101">
            <v>34.834917705246063</v>
          </cell>
          <cell r="Z101">
            <v>0</v>
          </cell>
          <cell r="AA101" t="e">
            <v>#N/A</v>
          </cell>
          <cell r="AB101">
            <v>34.834917705246063</v>
          </cell>
          <cell r="AC101">
            <v>0</v>
          </cell>
          <cell r="AD101">
            <v>34.834917705246063</v>
          </cell>
          <cell r="AE101">
            <v>46.609640000000006</v>
          </cell>
          <cell r="AF101">
            <v>48.976309776529398</v>
          </cell>
          <cell r="AG101">
            <v>0</v>
          </cell>
          <cell r="AH101">
            <v>2994.7701668559625</v>
          </cell>
          <cell r="AI101">
            <v>51.072000000000003</v>
          </cell>
          <cell r="AJ101">
            <v>3045.8421668559622</v>
          </cell>
          <cell r="AK101">
            <v>0</v>
          </cell>
          <cell r="AL101">
            <v>1067.0129656191737</v>
          </cell>
          <cell r="AM101">
            <v>1038.22185917358</v>
          </cell>
          <cell r="AN101">
            <v>28.791106445593506</v>
          </cell>
          <cell r="AO101">
            <v>228.0376482940793</v>
          </cell>
          <cell r="AP101">
            <v>220.93844382443865</v>
          </cell>
          <cell r="AQ101">
            <v>0</v>
          </cell>
          <cell r="AR101">
            <v>0</v>
          </cell>
          <cell r="AS101">
            <v>273.06282526629957</v>
          </cell>
          <cell r="AT101">
            <v>0</v>
          </cell>
          <cell r="AU101">
            <v>1884.8453125049855</v>
          </cell>
          <cell r="AV101">
            <v>396.23313461538459</v>
          </cell>
          <cell r="AW101">
            <v>88.923999999999992</v>
          </cell>
          <cell r="AX101">
            <v>57.007840830622357</v>
          </cell>
          <cell r="AY101">
            <v>17.446153846153845</v>
          </cell>
          <cell r="AZ101">
            <v>0</v>
          </cell>
          <cell r="BA101">
            <v>78.75</v>
          </cell>
          <cell r="BB101">
            <v>43.199999999999996</v>
          </cell>
          <cell r="BC101">
            <v>40.014999999999993</v>
          </cell>
          <cell r="BD101">
            <v>319.82060000000001</v>
          </cell>
          <cell r="BE101">
            <v>1041.3967292921607</v>
          </cell>
          <cell r="BF101">
            <v>2926.2420417971462</v>
          </cell>
          <cell r="BG101">
            <v>119.60012505881573</v>
          </cell>
          <cell r="BH101">
            <v>3.2250000000000001E-2</v>
          </cell>
          <cell r="BI101">
            <v>3045.8421668559622</v>
          </cell>
          <cell r="BK101">
            <v>103040.29568201496</v>
          </cell>
          <cell r="BL101">
            <v>8758.4251329712733</v>
          </cell>
          <cell r="BM101">
            <v>1236.4835481841794</v>
          </cell>
          <cell r="BN101" t="e">
            <v>#N/A</v>
          </cell>
          <cell r="BO101">
            <v>7491.5877403125951</v>
          </cell>
          <cell r="BP101">
            <v>0</v>
          </cell>
          <cell r="BQ101">
            <v>786.17814866448907</v>
          </cell>
          <cell r="BR101">
            <v>48.79592034053924</v>
          </cell>
          <cell r="BS101">
            <v>0</v>
          </cell>
          <cell r="BT101">
            <v>0</v>
          </cell>
          <cell r="BU101">
            <v>30615.416911466102</v>
          </cell>
          <cell r="BV101">
            <v>3565.0954510907168</v>
          </cell>
          <cell r="BW101">
            <v>4302.8582969603394</v>
          </cell>
          <cell r="BX101">
            <v>3407.5</v>
          </cell>
          <cell r="BY101">
            <v>47</v>
          </cell>
          <cell r="BZ101">
            <v>3.4500000000000003E-2</v>
          </cell>
          <cell r="CA101">
            <v>3696.1876729884925</v>
          </cell>
          <cell r="CB101">
            <v>148627.35401452059</v>
          </cell>
          <cell r="CC101">
            <v>-2590.4977644000001</v>
          </cell>
          <cell r="CD101">
            <v>2380.44753408</v>
          </cell>
          <cell r="CE101">
            <v>148417.30378420063</v>
          </cell>
        </row>
        <row r="102">
          <cell r="A102">
            <v>42231</v>
          </cell>
          <cell r="B102">
            <v>7</v>
          </cell>
          <cell r="C102" t="str">
            <v>Sat</v>
          </cell>
          <cell r="D102">
            <v>111063.86333879136</v>
          </cell>
          <cell r="E102">
            <v>2021.5032185203954</v>
          </cell>
          <cell r="F102">
            <v>113085.36655731176</v>
          </cell>
          <cell r="G102">
            <v>798.54100800000003</v>
          </cell>
          <cell r="H102">
            <v>113883.90756531176</v>
          </cell>
          <cell r="I102">
            <v>1173.0123410000001</v>
          </cell>
          <cell r="J102">
            <v>1245.2360596138903</v>
          </cell>
          <cell r="K102">
            <v>1003.1071922667919</v>
          </cell>
          <cell r="L102">
            <v>2248.3432518806821</v>
          </cell>
          <cell r="M102">
            <v>2265.0449903473595</v>
          </cell>
          <cell r="N102">
            <v>288.18799999999999</v>
          </cell>
          <cell r="O102">
            <v>96</v>
          </cell>
          <cell r="P102">
            <v>209.66666666666666</v>
          </cell>
          <cell r="Q102">
            <v>165</v>
          </cell>
          <cell r="R102">
            <v>15.066666666666668</v>
          </cell>
          <cell r="S102">
            <v>14.633333333333333</v>
          </cell>
          <cell r="T102">
            <v>14.233333333333334</v>
          </cell>
          <cell r="U102">
            <v>209.43222030192052</v>
          </cell>
          <cell r="V102">
            <v>76.627050743924102</v>
          </cell>
          <cell r="W102">
            <v>0.64060786066773556</v>
          </cell>
          <cell r="X102">
            <v>11.28666555594357</v>
          </cell>
          <cell r="Y102">
            <v>34.834917705246063</v>
          </cell>
          <cell r="Z102">
            <v>0</v>
          </cell>
          <cell r="AA102" t="e">
            <v>#N/A</v>
          </cell>
          <cell r="AB102">
            <v>34.834917705246063</v>
          </cell>
          <cell r="AC102">
            <v>0</v>
          </cell>
          <cell r="AD102">
            <v>34.834917705246063</v>
          </cell>
          <cell r="AE102">
            <v>46.609640000000006</v>
          </cell>
          <cell r="AF102">
            <v>48.976309776529398</v>
          </cell>
          <cell r="AG102">
            <v>0</v>
          </cell>
          <cell r="AH102">
            <v>1506.7642494451145</v>
          </cell>
          <cell r="AI102">
            <v>31.764000000000003</v>
          </cell>
          <cell r="AJ102">
            <v>1538.5282494451149</v>
          </cell>
          <cell r="AK102">
            <v>0</v>
          </cell>
          <cell r="AL102">
            <v>558.33547380880123</v>
          </cell>
          <cell r="AM102">
            <v>546.08393915110184</v>
          </cell>
          <cell r="AN102">
            <v>12.251534657699366</v>
          </cell>
          <cell r="AO102">
            <v>70.79064791998826</v>
          </cell>
          <cell r="AP102">
            <v>171.96394380449016</v>
          </cell>
          <cell r="AQ102">
            <v>0</v>
          </cell>
          <cell r="AR102">
            <v>0</v>
          </cell>
          <cell r="AS102">
            <v>165.76935106730448</v>
          </cell>
          <cell r="AT102">
            <v>0</v>
          </cell>
          <cell r="AU102">
            <v>993.55963591914644</v>
          </cell>
          <cell r="AV102">
            <v>182.06323076923076</v>
          </cell>
          <cell r="AW102">
            <v>37.839999999999996</v>
          </cell>
          <cell r="AX102">
            <v>28.340285076980898</v>
          </cell>
          <cell r="AY102">
            <v>2.9076923076923076</v>
          </cell>
          <cell r="AZ102">
            <v>0</v>
          </cell>
          <cell r="BA102">
            <v>41.28</v>
          </cell>
          <cell r="BB102">
            <v>7.1999999999999993</v>
          </cell>
          <cell r="BC102">
            <v>18.419999999999998</v>
          </cell>
          <cell r="BD102">
            <v>164.48340000000005</v>
          </cell>
          <cell r="BE102">
            <v>482.534608153904</v>
          </cell>
          <cell r="BF102">
            <v>1476.0942440730505</v>
          </cell>
          <cell r="BG102">
            <v>62.434005372064235</v>
          </cell>
          <cell r="BH102">
            <v>3.2250000000000001E-2</v>
          </cell>
          <cell r="BI102">
            <v>1538.5282494451149</v>
          </cell>
          <cell r="BK102">
            <v>52053.485548303121</v>
          </cell>
          <cell r="BL102">
            <v>4424.5462716057655</v>
          </cell>
          <cell r="BM102">
            <v>624.6418265796375</v>
          </cell>
          <cell r="BN102" t="e">
            <v>#N/A</v>
          </cell>
          <cell r="BO102">
            <v>3789.3877885525112</v>
          </cell>
          <cell r="BP102">
            <v>0</v>
          </cell>
          <cell r="BQ102">
            <v>408.4632844529998</v>
          </cell>
          <cell r="BR102">
            <v>25.572704857406848</v>
          </cell>
          <cell r="BS102">
            <v>0</v>
          </cell>
          <cell r="BT102">
            <v>0</v>
          </cell>
          <cell r="BU102">
            <v>15514.4758525583</v>
          </cell>
          <cell r="BV102">
            <v>1834.4218008506086</v>
          </cell>
          <cell r="BW102">
            <v>2175.5336256132077</v>
          </cell>
          <cell r="BX102">
            <v>1450</v>
          </cell>
          <cell r="BY102">
            <v>48</v>
          </cell>
          <cell r="BZ102">
            <v>3.4500000000000003E-2</v>
          </cell>
          <cell r="CA102">
            <v>1900.8191027166715</v>
          </cell>
          <cell r="CB102">
            <v>74928.735930041905</v>
          </cell>
          <cell r="CC102">
            <v>-1329.1781776000003</v>
          </cell>
          <cell r="CD102">
            <v>1480.5086049600002</v>
          </cell>
          <cell r="CE102">
            <v>75080.066357401898</v>
          </cell>
        </row>
        <row r="103">
          <cell r="A103">
            <v>42232</v>
          </cell>
          <cell r="B103">
            <v>7</v>
          </cell>
          <cell r="C103" t="str">
            <v>Sun</v>
          </cell>
          <cell r="D103">
            <v>36413.767551049677</v>
          </cell>
          <cell r="E103">
            <v>161.72025748163162</v>
          </cell>
          <cell r="F103">
            <v>36575.48780853131</v>
          </cell>
          <cell r="G103">
            <v>512.09064599999999</v>
          </cell>
          <cell r="H103">
            <v>37087.578454531314</v>
          </cell>
          <cell r="I103">
            <v>632.56865300000004</v>
          </cell>
          <cell r="J103">
            <v>1061.3086745634303</v>
          </cell>
          <cell r="K103">
            <v>577.5465652445165</v>
          </cell>
          <cell r="L103">
            <v>1638.8552398079469</v>
          </cell>
          <cell r="M103">
            <v>692.00219729986475</v>
          </cell>
          <cell r="N103">
            <v>176.28199999999998</v>
          </cell>
          <cell r="O103">
            <v>98</v>
          </cell>
          <cell r="P103">
            <v>209.66666666666666</v>
          </cell>
          <cell r="Q103">
            <v>165</v>
          </cell>
          <cell r="R103">
            <v>15.066666666666668</v>
          </cell>
          <cell r="S103">
            <v>14.633333333333333</v>
          </cell>
          <cell r="T103">
            <v>14.233333333333334</v>
          </cell>
          <cell r="U103">
            <v>209.43222030192052</v>
          </cell>
          <cell r="V103">
            <v>76.627050743924102</v>
          </cell>
          <cell r="W103">
            <v>0.64060786066773556</v>
          </cell>
          <cell r="X103">
            <v>11.28666555594357</v>
          </cell>
          <cell r="Y103">
            <v>34.834917705246063</v>
          </cell>
          <cell r="Z103">
            <v>0</v>
          </cell>
          <cell r="AA103" t="e">
            <v>#N/A</v>
          </cell>
          <cell r="AB103">
            <v>34.834917705246063</v>
          </cell>
          <cell r="AC103">
            <v>0</v>
          </cell>
          <cell r="AD103">
            <v>34.834917705246063</v>
          </cell>
          <cell r="AE103">
            <v>46.609640000000006</v>
          </cell>
          <cell r="AF103">
            <v>48.976309776529398</v>
          </cell>
          <cell r="AG103">
            <v>0</v>
          </cell>
          <cell r="AH103">
            <v>496.46460886115705</v>
          </cell>
          <cell r="AI103">
            <v>15.962</v>
          </cell>
          <cell r="AJ103">
            <v>512.42660886115709</v>
          </cell>
          <cell r="AK103">
            <v>0</v>
          </cell>
          <cell r="AL103">
            <v>172.67912473450394</v>
          </cell>
          <cell r="AM103">
            <v>171.69900196188803</v>
          </cell>
          <cell r="AN103">
            <v>0.98012277261594927</v>
          </cell>
          <cell r="AO103">
            <v>37.886577201058003</v>
          </cell>
          <cell r="AP103">
            <v>119.56160434991494</v>
          </cell>
          <cell r="AQ103">
            <v>0</v>
          </cell>
          <cell r="AR103">
            <v>0</v>
          </cell>
          <cell r="AS103">
            <v>45.595243800222647</v>
          </cell>
          <cell r="AT103">
            <v>0</v>
          </cell>
          <cell r="AU103">
            <v>320.64177426957099</v>
          </cell>
          <cell r="AV103">
            <v>77.027634615384613</v>
          </cell>
          <cell r="AW103">
            <v>3.0271999999999997</v>
          </cell>
          <cell r="AX103">
            <v>11.892869099780846</v>
          </cell>
          <cell r="AY103">
            <v>4.8461538461538467</v>
          </cell>
          <cell r="AZ103">
            <v>0</v>
          </cell>
          <cell r="BA103">
            <v>11.7</v>
          </cell>
          <cell r="BB103">
            <v>12</v>
          </cell>
          <cell r="BC103">
            <v>3.17</v>
          </cell>
          <cell r="BD103">
            <v>48.653800000000011</v>
          </cell>
          <cell r="BE103">
            <v>172.31765756131932</v>
          </cell>
          <cell r="BF103">
            <v>492.95943183089031</v>
          </cell>
          <cell r="BG103">
            <v>19.46717703026674</v>
          </cell>
          <cell r="BH103">
            <v>3.2250000000000001E-2</v>
          </cell>
          <cell r="BI103">
            <v>512.42660886115709</v>
          </cell>
          <cell r="BK103">
            <v>17601.418134926276</v>
          </cell>
          <cell r="BL103">
            <v>1496.1205414687338</v>
          </cell>
          <cell r="BM103">
            <v>211.21701761911532</v>
          </cell>
          <cell r="BN103" t="e">
            <v>#N/A</v>
          </cell>
          <cell r="BO103">
            <v>1279.7369067203992</v>
          </cell>
          <cell r="BP103">
            <v>0</v>
          </cell>
          <cell r="BQ103">
            <v>129.35146386353517</v>
          </cell>
          <cell r="BR103">
            <v>8.0439792062219624</v>
          </cell>
          <cell r="BS103">
            <v>0</v>
          </cell>
          <cell r="BT103">
            <v>0</v>
          </cell>
          <cell r="BU103">
            <v>5217.1968862940439</v>
          </cell>
          <cell r="BV103">
            <v>542.63249003159001</v>
          </cell>
          <cell r="BW103">
            <v>735.32254120441394</v>
          </cell>
          <cell r="BX103">
            <v>116</v>
          </cell>
          <cell r="BY103">
            <v>49</v>
          </cell>
          <cell r="BZ103">
            <v>3.4500000000000003E-2</v>
          </cell>
          <cell r="CA103">
            <v>644.24995211431212</v>
          </cell>
          <cell r="CB103">
            <v>24856.82000457064</v>
          </cell>
          <cell r="CC103">
            <v>-315.24351040000005</v>
          </cell>
          <cell r="CD103">
            <v>743.98307368000008</v>
          </cell>
          <cell r="CE103">
            <v>25285.559567850636</v>
          </cell>
        </row>
        <row r="104">
          <cell r="A104">
            <v>42233</v>
          </cell>
          <cell r="B104">
            <v>8</v>
          </cell>
          <cell r="C104" t="str">
            <v>Mon</v>
          </cell>
          <cell r="D104">
            <v>153164.77647092903</v>
          </cell>
          <cell r="E104">
            <v>3344.2333907861357</v>
          </cell>
          <cell r="F104">
            <v>156509.00986171514</v>
          </cell>
          <cell r="G104">
            <v>850.668768</v>
          </cell>
          <cell r="H104">
            <v>157359.67862971514</v>
          </cell>
          <cell r="I104">
            <v>3285.6751067064361</v>
          </cell>
          <cell r="J104">
            <v>1028.1004944144556</v>
          </cell>
          <cell r="K104">
            <v>1094.5151477207073</v>
          </cell>
          <cell r="L104">
            <v>2122.6156421351625</v>
          </cell>
          <cell r="M104">
            <v>2818.2046411352326</v>
          </cell>
          <cell r="N104">
            <v>307.06700000000001</v>
          </cell>
          <cell r="O104">
            <v>100</v>
          </cell>
          <cell r="P104">
            <v>209.66666666666666</v>
          </cell>
          <cell r="Q104">
            <v>165</v>
          </cell>
          <cell r="R104">
            <v>15.066666666666668</v>
          </cell>
          <cell r="S104">
            <v>14.633333333333333</v>
          </cell>
          <cell r="T104">
            <v>14.233333333333334</v>
          </cell>
          <cell r="U104">
            <v>209.48258327231073</v>
          </cell>
          <cell r="V104">
            <v>77.046041025815512</v>
          </cell>
          <cell r="W104">
            <v>0.63976589424764563</v>
          </cell>
          <cell r="X104">
            <v>13.202481053524577</v>
          </cell>
          <cell r="Y104">
            <v>35.036325856581804</v>
          </cell>
          <cell r="Z104">
            <v>0</v>
          </cell>
          <cell r="AA104" t="e">
            <v>#N/A</v>
          </cell>
          <cell r="AB104">
            <v>35.036325856581804</v>
          </cell>
          <cell r="AC104">
            <v>0</v>
          </cell>
          <cell r="AD104">
            <v>35.036325856581804</v>
          </cell>
          <cell r="AE104">
            <v>46.174520000000001</v>
          </cell>
          <cell r="AF104">
            <v>49.232469160768524</v>
          </cell>
          <cell r="AG104">
            <v>0</v>
          </cell>
          <cell r="AH104">
            <v>2210.0013990714128</v>
          </cell>
          <cell r="AI104">
            <v>35.828000000000003</v>
          </cell>
          <cell r="AJ104">
            <v>2245.8293990714128</v>
          </cell>
          <cell r="AK104">
            <v>0</v>
          </cell>
          <cell r="AL104">
            <v>780.9479881741745</v>
          </cell>
          <cell r="AM104">
            <v>760.67990701789495</v>
          </cell>
          <cell r="AN104">
            <v>20.268081156279614</v>
          </cell>
          <cell r="AO104">
            <v>234.73819961275046</v>
          </cell>
          <cell r="AP104">
            <v>162.51393347108973</v>
          </cell>
          <cell r="AQ104">
            <v>0</v>
          </cell>
          <cell r="AR104">
            <v>0</v>
          </cell>
          <cell r="AS104">
            <v>209.85954035768819</v>
          </cell>
          <cell r="AT104">
            <v>0</v>
          </cell>
          <cell r="AU104">
            <v>1384.77629256412</v>
          </cell>
          <cell r="AV104">
            <v>300.35963461538455</v>
          </cell>
          <cell r="AW104">
            <v>63.192799999999991</v>
          </cell>
          <cell r="AX104">
            <v>41.338702684671475</v>
          </cell>
          <cell r="AY104">
            <v>17.446153846153845</v>
          </cell>
          <cell r="AZ104">
            <v>0</v>
          </cell>
          <cell r="BA104">
            <v>55.769999999999996</v>
          </cell>
          <cell r="BB104">
            <v>43.199999999999996</v>
          </cell>
          <cell r="BC104">
            <v>28.314999999999998</v>
          </cell>
          <cell r="BD104">
            <v>224.81299999999999</v>
          </cell>
          <cell r="BE104">
            <v>774.43529114620981</v>
          </cell>
          <cell r="BF104">
            <v>2159.2115837103297</v>
          </cell>
          <cell r="BG104">
            <v>86.617815361082634</v>
          </cell>
          <cell r="BH104">
            <v>3.2250000000000001E-2</v>
          </cell>
          <cell r="BI104">
            <v>2245.8293990714128</v>
          </cell>
          <cell r="BK104">
            <v>76148.619724621996</v>
          </cell>
          <cell r="BL104">
            <v>6472.6326765928707</v>
          </cell>
          <cell r="BM104">
            <v>913.78343669546405</v>
          </cell>
          <cell r="BN104" t="e">
            <v>#N/A</v>
          </cell>
          <cell r="BO104">
            <v>5533.3123231771742</v>
          </cell>
          <cell r="BP104">
            <v>0</v>
          </cell>
          <cell r="BQ104">
            <v>571.95528875128628</v>
          </cell>
          <cell r="BR104">
            <v>35.350082361842773</v>
          </cell>
          <cell r="BS104">
            <v>0</v>
          </cell>
          <cell r="BT104">
            <v>0</v>
          </cell>
          <cell r="BU104">
            <v>22589.386715092591</v>
          </cell>
          <cell r="BV104">
            <v>2590.3680752825917</v>
          </cell>
          <cell r="BW104">
            <v>3178.8257705328333</v>
          </cell>
          <cell r="BX104">
            <v>2421.4999999999995</v>
          </cell>
          <cell r="BY104">
            <v>50</v>
          </cell>
          <cell r="BZ104">
            <v>3.4500000000000003E-2</v>
          </cell>
          <cell r="CA104">
            <v>2714.7191675856811</v>
          </cell>
          <cell r="CB104">
            <v>109643.41945311571</v>
          </cell>
          <cell r="CC104">
            <v>-1791.9239259999999</v>
          </cell>
          <cell r="CD104">
            <v>1654.34070256</v>
          </cell>
          <cell r="CE104">
            <v>109505.83622967573</v>
          </cell>
        </row>
        <row r="105">
          <cell r="A105">
            <v>42234</v>
          </cell>
          <cell r="B105">
            <v>8</v>
          </cell>
          <cell r="C105" t="str">
            <v>Tue</v>
          </cell>
          <cell r="D105">
            <v>146258.60671182172</v>
          </cell>
          <cell r="E105">
            <v>3063.8784957501725</v>
          </cell>
          <cell r="F105">
            <v>149322.48520757191</v>
          </cell>
          <cell r="G105">
            <v>949.56973200000016</v>
          </cell>
          <cell r="H105">
            <v>150272.05493957188</v>
          </cell>
          <cell r="I105">
            <v>3256.4161206358913</v>
          </cell>
          <cell r="J105">
            <v>1376.7710927357446</v>
          </cell>
          <cell r="K105">
            <v>1456.6708951282942</v>
          </cell>
          <cell r="L105">
            <v>2833.4419878640392</v>
          </cell>
          <cell r="M105">
            <v>2880.1446150374009</v>
          </cell>
          <cell r="N105">
            <v>409.01800000000003</v>
          </cell>
          <cell r="O105">
            <v>102</v>
          </cell>
          <cell r="P105">
            <v>209.66666666666666</v>
          </cell>
          <cell r="Q105">
            <v>165</v>
          </cell>
          <cell r="R105">
            <v>15.066666666666668</v>
          </cell>
          <cell r="S105">
            <v>14.633333333333333</v>
          </cell>
          <cell r="T105">
            <v>14.233333333333334</v>
          </cell>
          <cell r="U105">
            <v>209.48258327231073</v>
          </cell>
          <cell r="V105">
            <v>77.046041025815512</v>
          </cell>
          <cell r="W105">
            <v>0.63976589424764563</v>
          </cell>
          <cell r="X105">
            <v>13.202481053524577</v>
          </cell>
          <cell r="Y105">
            <v>35.036325856581804</v>
          </cell>
          <cell r="Z105">
            <v>0</v>
          </cell>
          <cell r="AA105" t="e">
            <v>#N/A</v>
          </cell>
          <cell r="AB105">
            <v>35.036325856581804</v>
          </cell>
          <cell r="AC105">
            <v>0</v>
          </cell>
          <cell r="AD105">
            <v>35.036325856581804</v>
          </cell>
          <cell r="AE105">
            <v>46.174520000000001</v>
          </cell>
          <cell r="AF105">
            <v>49.232469160768524</v>
          </cell>
          <cell r="AG105">
            <v>0</v>
          </cell>
          <cell r="AH105">
            <v>2107.9522605924321</v>
          </cell>
          <cell r="AI105">
            <v>36.244</v>
          </cell>
          <cell r="AJ105">
            <v>2144.1962605924318</v>
          </cell>
          <cell r="AK105">
            <v>0</v>
          </cell>
          <cell r="AL105">
            <v>740.86275784070062</v>
          </cell>
          <cell r="AM105">
            <v>722.29379726039656</v>
          </cell>
          <cell r="AN105">
            <v>18.568960580304079</v>
          </cell>
          <cell r="AO105">
            <v>228.56431210534657</v>
          </cell>
          <cell r="AP105">
            <v>216.78358587916779</v>
          </cell>
          <cell r="AQ105">
            <v>0</v>
          </cell>
          <cell r="AR105">
            <v>0</v>
          </cell>
          <cell r="AS105">
            <v>211.35980964789843</v>
          </cell>
          <cell r="AT105">
            <v>0</v>
          </cell>
          <cell r="AU105">
            <v>1321.6980530691594</v>
          </cell>
          <cell r="AV105">
            <v>290.22338461538459</v>
          </cell>
          <cell r="AW105">
            <v>57.895199999999996</v>
          </cell>
          <cell r="AX105">
            <v>40.587106389621951</v>
          </cell>
          <cell r="AY105">
            <v>17.446153846153845</v>
          </cell>
          <cell r="AZ105">
            <v>0</v>
          </cell>
          <cell r="BA105">
            <v>51.78</v>
          </cell>
          <cell r="BB105">
            <v>43.199999999999996</v>
          </cell>
          <cell r="BC105">
            <v>26.244999999999997</v>
          </cell>
          <cell r="BD105">
            <v>212.69360000000003</v>
          </cell>
          <cell r="BE105">
            <v>740.07044485116046</v>
          </cell>
          <cell r="BF105">
            <v>2061.76849792032</v>
          </cell>
          <cell r="BG105">
            <v>82.427762672112209</v>
          </cell>
          <cell r="BH105">
            <v>3.2250000000000001E-2</v>
          </cell>
          <cell r="BI105">
            <v>2144.1962605924318</v>
          </cell>
          <cell r="BK105">
            <v>72779.616034149542</v>
          </cell>
          <cell r="BL105">
            <v>6186.2673629027113</v>
          </cell>
          <cell r="BM105">
            <v>873.35539240979449</v>
          </cell>
          <cell r="BN105" t="e">
            <v>#N/A</v>
          </cell>
          <cell r="BO105">
            <v>5288.0612700261654</v>
          </cell>
          <cell r="BP105">
            <v>0</v>
          </cell>
          <cell r="BQ105">
            <v>544.58105833438447</v>
          </cell>
          <cell r="BR105">
            <v>33.665580516606539</v>
          </cell>
          <cell r="BS105">
            <v>0</v>
          </cell>
          <cell r="BT105">
            <v>0</v>
          </cell>
          <cell r="BU105">
            <v>21583.56434497908</v>
          </cell>
          <cell r="BV105">
            <v>2457.6240256430269</v>
          </cell>
          <cell r="BW105">
            <v>3038.0538655851692</v>
          </cell>
          <cell r="BX105">
            <v>2218.5</v>
          </cell>
          <cell r="BY105">
            <v>51</v>
          </cell>
          <cell r="BZ105">
            <v>3.4500000000000003E-2</v>
          </cell>
          <cell r="CA105">
            <v>2593.4839666286834</v>
          </cell>
          <cell r="CB105">
            <v>104670.84223698551</v>
          </cell>
          <cell r="CC105">
            <v>-1627.9444324000001</v>
          </cell>
          <cell r="CD105">
            <v>1673.5493028800001</v>
          </cell>
          <cell r="CE105">
            <v>104716.44710746552</v>
          </cell>
        </row>
        <row r="106">
          <cell r="A106">
            <v>42235</v>
          </cell>
          <cell r="B106">
            <v>8</v>
          </cell>
          <cell r="C106" t="str">
            <v>Wed</v>
          </cell>
          <cell r="D106">
            <v>166595.62721123526</v>
          </cell>
          <cell r="E106">
            <v>3384.2840900769879</v>
          </cell>
          <cell r="F106">
            <v>169979.91130131224</v>
          </cell>
          <cell r="G106">
            <v>1025.6110739999999</v>
          </cell>
          <cell r="H106">
            <v>171005.52237531223</v>
          </cell>
          <cell r="I106">
            <v>3036.1064334933171</v>
          </cell>
          <cell r="J106">
            <v>1411.4917149859421</v>
          </cell>
          <cell r="K106">
            <v>1150.8504862063319</v>
          </cell>
          <cell r="L106">
            <v>2562.3422011922739</v>
          </cell>
          <cell r="M106">
            <v>3128.3753218479696</v>
          </cell>
          <cell r="N106">
            <v>352.70300000000003</v>
          </cell>
          <cell r="O106">
            <v>104</v>
          </cell>
          <cell r="P106">
            <v>209.66666666666666</v>
          </cell>
          <cell r="Q106">
            <v>165</v>
          </cell>
          <cell r="R106">
            <v>15.066666666666668</v>
          </cell>
          <cell r="S106">
            <v>14.633333333333333</v>
          </cell>
          <cell r="T106">
            <v>14.233333333333334</v>
          </cell>
          <cell r="U106">
            <v>209.48258327231073</v>
          </cell>
          <cell r="V106">
            <v>77.046041025815512</v>
          </cell>
          <cell r="W106">
            <v>0.63976589424764563</v>
          </cell>
          <cell r="X106">
            <v>13.202481053524577</v>
          </cell>
          <cell r="Y106">
            <v>35.036325856581804</v>
          </cell>
          <cell r="Z106">
            <v>0</v>
          </cell>
          <cell r="AA106" t="e">
            <v>#N/A</v>
          </cell>
          <cell r="AB106">
            <v>35.036325856581804</v>
          </cell>
          <cell r="AC106">
            <v>0</v>
          </cell>
          <cell r="AD106">
            <v>35.036325856581804</v>
          </cell>
          <cell r="AE106">
            <v>46.174520000000001</v>
          </cell>
          <cell r="AF106">
            <v>49.232469160768524</v>
          </cell>
          <cell r="AG106">
            <v>0</v>
          </cell>
          <cell r="AH106">
            <v>2378.4033188651024</v>
          </cell>
          <cell r="AI106">
            <v>41.548000000000002</v>
          </cell>
          <cell r="AJ106">
            <v>2419.9513188651017</v>
          </cell>
          <cell r="AK106">
            <v>0</v>
          </cell>
          <cell r="AL106">
            <v>845.82538485530142</v>
          </cell>
          <cell r="AM106">
            <v>825.3145721881682</v>
          </cell>
          <cell r="AN106">
            <v>20.510812667133262</v>
          </cell>
          <cell r="AO106">
            <v>214.20222709008289</v>
          </cell>
          <cell r="AP106">
            <v>193.58765606722466</v>
          </cell>
          <cell r="AQ106">
            <v>0</v>
          </cell>
          <cell r="AR106">
            <v>0</v>
          </cell>
          <cell r="AS106">
            <v>231.45283036492143</v>
          </cell>
          <cell r="AT106">
            <v>0</v>
          </cell>
          <cell r="AU106">
            <v>1503.5668375792638</v>
          </cell>
          <cell r="AV106">
            <v>320.58438461538458</v>
          </cell>
          <cell r="AW106">
            <v>63.94959999999999</v>
          </cell>
          <cell r="AX106">
            <v>44.626363176420689</v>
          </cell>
          <cell r="AY106">
            <v>17.446153846153845</v>
          </cell>
          <cell r="AZ106">
            <v>0</v>
          </cell>
          <cell r="BA106">
            <v>60.75</v>
          </cell>
          <cell r="BB106">
            <v>43.199999999999996</v>
          </cell>
          <cell r="BC106">
            <v>29.395</v>
          </cell>
          <cell r="BD106">
            <v>242.63659999999996</v>
          </cell>
          <cell r="BE106">
            <v>822.58810163795908</v>
          </cell>
          <cell r="BF106">
            <v>2326.1549392172233</v>
          </cell>
          <cell r="BG106">
            <v>93.796379647879036</v>
          </cell>
          <cell r="BH106">
            <v>3.2250000000000001E-2</v>
          </cell>
          <cell r="BI106">
            <v>2419.9513188651017</v>
          </cell>
          <cell r="BK106">
            <v>82159.233544843621</v>
          </cell>
          <cell r="BL106">
            <v>6983.5348513117069</v>
          </cell>
          <cell r="BM106">
            <v>985.91080253812345</v>
          </cell>
          <cell r="BN106" t="e">
            <v>#N/A</v>
          </cell>
          <cell r="BO106">
            <v>5971.5689201928872</v>
          </cell>
          <cell r="BP106">
            <v>0</v>
          </cell>
          <cell r="BQ106">
            <v>619.56928293226918</v>
          </cell>
          <cell r="BR106">
            <v>38.355389271953577</v>
          </cell>
          <cell r="BS106">
            <v>0</v>
          </cell>
          <cell r="BT106">
            <v>0</v>
          </cell>
          <cell r="BU106">
            <v>24384.513802647809</v>
          </cell>
          <cell r="BV106">
            <v>2791.7993210433292</v>
          </cell>
          <cell r="BW106">
            <v>3430.3811266674124</v>
          </cell>
          <cell r="BX106">
            <v>2450.4999999999995</v>
          </cell>
          <cell r="BY106">
            <v>52</v>
          </cell>
          <cell r="BZ106">
            <v>3.4500000000000003E-2</v>
          </cell>
          <cell r="CA106">
            <v>2942.3699496374743</v>
          </cell>
          <cell r="CB106">
            <v>118158.79774483964</v>
          </cell>
          <cell r="CC106">
            <v>-1940.6896548</v>
          </cell>
          <cell r="CD106">
            <v>1918.4589569599998</v>
          </cell>
          <cell r="CE106">
            <v>118136.56704699967</v>
          </cell>
        </row>
        <row r="107">
          <cell r="A107">
            <v>42236</v>
          </cell>
          <cell r="B107">
            <v>8</v>
          </cell>
          <cell r="C107" t="str">
            <v>Thu</v>
          </cell>
          <cell r="D107">
            <v>171072.0682238595</v>
          </cell>
          <cell r="E107">
            <v>3364.2587404315623</v>
          </cell>
          <cell r="F107">
            <v>174436.32696429105</v>
          </cell>
          <cell r="G107">
            <v>1233.9063180000003</v>
          </cell>
          <cell r="H107">
            <v>175670.23328229104</v>
          </cell>
          <cell r="I107">
            <v>3544.1802769210399</v>
          </cell>
          <cell r="J107">
            <v>1631.7735237880161</v>
          </cell>
          <cell r="K107">
            <v>1247.4253521816884</v>
          </cell>
          <cell r="L107">
            <v>2879.1988759697042</v>
          </cell>
          <cell r="M107">
            <v>3232.9578174054222</v>
          </cell>
          <cell r="N107">
            <v>383.44399999999996</v>
          </cell>
          <cell r="O107">
            <v>106</v>
          </cell>
          <cell r="P107">
            <v>209.66666666666666</v>
          </cell>
          <cell r="Q107">
            <v>165</v>
          </cell>
          <cell r="R107">
            <v>15.066666666666668</v>
          </cell>
          <cell r="S107">
            <v>14.633333333333333</v>
          </cell>
          <cell r="T107">
            <v>14.233333333333334</v>
          </cell>
          <cell r="U107">
            <v>209.48258327231073</v>
          </cell>
          <cell r="V107">
            <v>77.046041025815512</v>
          </cell>
          <cell r="W107">
            <v>0.63976589424764563</v>
          </cell>
          <cell r="X107">
            <v>13.202481053524577</v>
          </cell>
          <cell r="Y107">
            <v>35.036325856581804</v>
          </cell>
          <cell r="Z107">
            <v>0</v>
          </cell>
          <cell r="AA107" t="e">
            <v>#N/A</v>
          </cell>
          <cell r="AB107">
            <v>35.036325856581804</v>
          </cell>
          <cell r="AC107">
            <v>0</v>
          </cell>
          <cell r="AD107">
            <v>35.036325856581804</v>
          </cell>
          <cell r="AE107">
            <v>46.174520000000001</v>
          </cell>
          <cell r="AF107">
            <v>49.232469160768524</v>
          </cell>
          <cell r="AG107">
            <v>0</v>
          </cell>
          <cell r="AH107">
            <v>2428.9766693804395</v>
          </cell>
          <cell r="AI107">
            <v>44.927999999999997</v>
          </cell>
          <cell r="AJ107">
            <v>2473.9046693804394</v>
          </cell>
          <cell r="AK107">
            <v>0</v>
          </cell>
          <cell r="AL107">
            <v>862.15227805257973</v>
          </cell>
          <cell r="AM107">
            <v>841.76283114087335</v>
          </cell>
          <cell r="AN107">
            <v>20.38944691170644</v>
          </cell>
          <cell r="AO107">
            <v>248.64478331290641</v>
          </cell>
          <cell r="AP107">
            <v>215.16162988757256</v>
          </cell>
          <cell r="AQ107">
            <v>0</v>
          </cell>
          <cell r="AR107">
            <v>0</v>
          </cell>
          <cell r="AS107">
            <v>236.27525522744781</v>
          </cell>
          <cell r="AT107">
            <v>0</v>
          </cell>
          <cell r="AU107">
            <v>1543.9438744053828</v>
          </cell>
          <cell r="AV107">
            <v>326.77313461538461</v>
          </cell>
          <cell r="AW107">
            <v>63.571199999999997</v>
          </cell>
          <cell r="AX107">
            <v>46.891979720711106</v>
          </cell>
          <cell r="AY107">
            <v>17.446153846153845</v>
          </cell>
          <cell r="AZ107">
            <v>0</v>
          </cell>
          <cell r="BA107">
            <v>60</v>
          </cell>
          <cell r="BB107">
            <v>43.199999999999996</v>
          </cell>
          <cell r="BC107">
            <v>29.450000000000003</v>
          </cell>
          <cell r="BD107">
            <v>246.60760000000002</v>
          </cell>
          <cell r="BE107">
            <v>833.94006818224955</v>
          </cell>
          <cell r="BF107">
            <v>2377.8839425876326</v>
          </cell>
          <cell r="BG107">
            <v>96.020726792806656</v>
          </cell>
          <cell r="BH107">
            <v>3.2250000000000001E-2</v>
          </cell>
          <cell r="BI107">
            <v>2473.9046693804394</v>
          </cell>
          <cell r="BK107">
            <v>84003.220968568377</v>
          </cell>
          <cell r="BL107">
            <v>7140.2737823283132</v>
          </cell>
          <cell r="BM107">
            <v>1008.0386516228207</v>
          </cell>
          <cell r="BN107" t="e">
            <v>#N/A</v>
          </cell>
          <cell r="BO107">
            <v>6105.6746492901211</v>
          </cell>
          <cell r="BP107">
            <v>0</v>
          </cell>
          <cell r="BQ107">
            <v>633.57421151115898</v>
          </cell>
          <cell r="BR107">
            <v>39.277382983815961</v>
          </cell>
          <cell r="BS107">
            <v>0</v>
          </cell>
          <cell r="BT107">
            <v>0</v>
          </cell>
          <cell r="BU107">
            <v>24933.717755696656</v>
          </cell>
          <cell r="BV107">
            <v>2851.1104111795344</v>
          </cell>
          <cell r="BW107">
            <v>3507.3566124272602</v>
          </cell>
          <cell r="BX107">
            <v>2436</v>
          </cell>
          <cell r="BY107">
            <v>53</v>
          </cell>
          <cell r="BZ107">
            <v>3.4500000000000003E-2</v>
          </cell>
          <cell r="CA107">
            <v>3007.8427476181328</v>
          </cell>
          <cell r="CB107">
            <v>120739.24849548998</v>
          </cell>
          <cell r="CC107">
            <v>-1863.5649760000001</v>
          </cell>
          <cell r="CD107">
            <v>2074.5288345600002</v>
          </cell>
          <cell r="CE107">
            <v>120950.21235404997</v>
          </cell>
        </row>
        <row r="108">
          <cell r="A108">
            <v>42237</v>
          </cell>
          <cell r="B108">
            <v>8</v>
          </cell>
          <cell r="C108" t="str">
            <v>Fri</v>
          </cell>
          <cell r="D108">
            <v>218987.1375461694</v>
          </cell>
          <cell r="E108">
            <v>4705.9571666751017</v>
          </cell>
          <cell r="F108">
            <v>223693.09471284447</v>
          </cell>
          <cell r="G108">
            <v>1303.4005199999999</v>
          </cell>
          <cell r="H108">
            <v>224996.49523284449</v>
          </cell>
          <cell r="I108">
            <v>3581.4590290650995</v>
          </cell>
          <cell r="J108">
            <v>1590.4087011857036</v>
          </cell>
          <cell r="K108">
            <v>1424.4792731365085</v>
          </cell>
          <cell r="L108">
            <v>3014.8879743222124</v>
          </cell>
          <cell r="M108">
            <v>3876.7414286880785</v>
          </cell>
          <cell r="N108">
            <v>423.33000000000004</v>
          </cell>
          <cell r="O108">
            <v>108</v>
          </cell>
          <cell r="P108">
            <v>209.66666666666666</v>
          </cell>
          <cell r="Q108">
            <v>165</v>
          </cell>
          <cell r="R108">
            <v>15.066666666666668</v>
          </cell>
          <cell r="S108">
            <v>14.633333333333333</v>
          </cell>
          <cell r="T108">
            <v>14.233333333333334</v>
          </cell>
          <cell r="U108">
            <v>209.48258327231073</v>
          </cell>
          <cell r="V108">
            <v>77.046041025815512</v>
          </cell>
          <cell r="W108">
            <v>0.63976589424764563</v>
          </cell>
          <cell r="X108">
            <v>13.202481053524577</v>
          </cell>
          <cell r="Y108">
            <v>35.036325856581804</v>
          </cell>
          <cell r="Z108">
            <v>0</v>
          </cell>
          <cell r="AA108" t="e">
            <v>#N/A</v>
          </cell>
          <cell r="AB108">
            <v>35.036325856581804</v>
          </cell>
          <cell r="AC108">
            <v>0</v>
          </cell>
          <cell r="AD108">
            <v>35.036325856581804</v>
          </cell>
          <cell r="AE108">
            <v>46.174520000000001</v>
          </cell>
          <cell r="AF108">
            <v>49.232469160768524</v>
          </cell>
          <cell r="AG108">
            <v>0</v>
          </cell>
          <cell r="AH108">
            <v>3092.0935852507805</v>
          </cell>
          <cell r="AI108">
            <v>52.467999999999996</v>
          </cell>
          <cell r="AJ108">
            <v>3144.5615852507808</v>
          </cell>
          <cell r="AK108">
            <v>0</v>
          </cell>
          <cell r="AL108">
            <v>1113.4671354674929</v>
          </cell>
          <cell r="AM108">
            <v>1084.9461829421891</v>
          </cell>
          <cell r="AN108">
            <v>28.520952525303649</v>
          </cell>
          <cell r="AO108">
            <v>245.64638606162634</v>
          </cell>
          <cell r="AP108">
            <v>229.03768708682711</v>
          </cell>
          <cell r="AQ108">
            <v>0</v>
          </cell>
          <cell r="AR108">
            <v>0</v>
          </cell>
          <cell r="AS108">
            <v>287.38662159600193</v>
          </cell>
          <cell r="AT108">
            <v>0</v>
          </cell>
          <cell r="AU108">
            <v>1979.5697686215053</v>
          </cell>
          <cell r="AV108">
            <v>396.23313461538459</v>
          </cell>
          <cell r="AW108">
            <v>88.923999999999992</v>
          </cell>
          <cell r="AX108">
            <v>56.932875025529661</v>
          </cell>
          <cell r="AY108">
            <v>17.446153846153845</v>
          </cell>
          <cell r="AZ108">
            <v>0</v>
          </cell>
          <cell r="BA108">
            <v>78.75</v>
          </cell>
          <cell r="BB108">
            <v>43.199999999999996</v>
          </cell>
          <cell r="BC108">
            <v>40.014999999999993</v>
          </cell>
          <cell r="BD108">
            <v>319.82060000000001</v>
          </cell>
          <cell r="BE108">
            <v>1041.321763487068</v>
          </cell>
          <cell r="BF108">
            <v>3020.8915321085733</v>
          </cell>
          <cell r="BG108">
            <v>123.67005314220711</v>
          </cell>
          <cell r="BH108">
            <v>3.2250000000000001E-2</v>
          </cell>
          <cell r="BI108">
            <v>3144.5615852507808</v>
          </cell>
          <cell r="BK108">
            <v>106419.32795402047</v>
          </cell>
          <cell r="BL108">
            <v>9045.6428760917406</v>
          </cell>
          <cell r="BM108">
            <v>1277.0319354482456</v>
          </cell>
          <cell r="BN108" t="e">
            <v>#N/A</v>
          </cell>
          <cell r="BO108">
            <v>7737.2899450845925</v>
          </cell>
          <cell r="BP108">
            <v>0</v>
          </cell>
          <cell r="BQ108">
            <v>813.01673686600077</v>
          </cell>
          <cell r="BR108">
            <v>50.485436476541999</v>
          </cell>
          <cell r="BS108">
            <v>0</v>
          </cell>
          <cell r="BT108">
            <v>0</v>
          </cell>
          <cell r="BU108">
            <v>31622.877079014397</v>
          </cell>
          <cell r="BV108">
            <v>3694.0550964291833</v>
          </cell>
          <cell r="BW108">
            <v>4443.8891588922488</v>
          </cell>
          <cell r="BX108">
            <v>3407.5</v>
          </cell>
          <cell r="BY108">
            <v>54</v>
          </cell>
          <cell r="BZ108">
            <v>3.4500000000000003E-2</v>
          </cell>
          <cell r="CA108">
            <v>3814.3988449431954</v>
          </cell>
          <cell r="CB108">
            <v>153402.04813329951</v>
          </cell>
          <cell r="CC108">
            <v>-2506.9246956000002</v>
          </cell>
          <cell r="CD108">
            <v>2422.6847153600002</v>
          </cell>
          <cell r="CE108">
            <v>153317.80815305951</v>
          </cell>
        </row>
        <row r="109">
          <cell r="A109">
            <v>42238</v>
          </cell>
          <cell r="B109">
            <v>8</v>
          </cell>
          <cell r="C109" t="str">
            <v>Sat</v>
          </cell>
          <cell r="D109">
            <v>115343.3745280864</v>
          </cell>
          <cell r="E109">
            <v>2002.5349645425968</v>
          </cell>
          <cell r="F109">
            <v>117345.909492629</v>
          </cell>
          <cell r="G109">
            <v>895.95950400000004</v>
          </cell>
          <cell r="H109">
            <v>118241.868996629</v>
          </cell>
          <cell r="I109">
            <v>1218.2273960000002</v>
          </cell>
          <cell r="J109">
            <v>1265.7863749308085</v>
          </cell>
          <cell r="K109">
            <v>1062.3235257289218</v>
          </cell>
          <cell r="L109">
            <v>2328.1099006597301</v>
          </cell>
          <cell r="M109">
            <v>2387.6291937780506</v>
          </cell>
          <cell r="N109">
            <v>330.36400000000003</v>
          </cell>
          <cell r="O109">
            <v>110</v>
          </cell>
          <cell r="P109">
            <v>209.66666666666666</v>
          </cell>
          <cell r="Q109">
            <v>165</v>
          </cell>
          <cell r="R109">
            <v>15.066666666666668</v>
          </cell>
          <cell r="S109">
            <v>14.633333333333333</v>
          </cell>
          <cell r="T109">
            <v>14.233333333333334</v>
          </cell>
          <cell r="U109">
            <v>209.48258327231073</v>
          </cell>
          <cell r="V109">
            <v>77.046041025815512</v>
          </cell>
          <cell r="W109">
            <v>0.63976589424764563</v>
          </cell>
          <cell r="X109">
            <v>13.202481053524577</v>
          </cell>
          <cell r="Y109">
            <v>35.036325856581804</v>
          </cell>
          <cell r="Z109">
            <v>0</v>
          </cell>
          <cell r="AA109" t="e">
            <v>#N/A</v>
          </cell>
          <cell r="AB109">
            <v>35.036325856581804</v>
          </cell>
          <cell r="AC109">
            <v>0</v>
          </cell>
          <cell r="AD109">
            <v>35.036325856581804</v>
          </cell>
          <cell r="AE109">
            <v>46.174520000000001</v>
          </cell>
          <cell r="AF109">
            <v>49.232469160768524</v>
          </cell>
          <cell r="AG109">
            <v>0</v>
          </cell>
          <cell r="AH109">
            <v>1552.043976516924</v>
          </cell>
          <cell r="AI109">
            <v>32.656000000000006</v>
          </cell>
          <cell r="AJ109">
            <v>1584.6999765169239</v>
          </cell>
          <cell r="AK109">
            <v>0</v>
          </cell>
          <cell r="AL109">
            <v>578.97096368136386</v>
          </cell>
          <cell r="AM109">
            <v>566.83438813868145</v>
          </cell>
          <cell r="AN109">
            <v>12.136575542682404</v>
          </cell>
          <cell r="AO109">
            <v>73.480930330259739</v>
          </cell>
          <cell r="AP109">
            <v>177.83344166447466</v>
          </cell>
          <cell r="AQ109">
            <v>0</v>
          </cell>
          <cell r="AR109">
            <v>0</v>
          </cell>
          <cell r="AS109">
            <v>174.47411846488004</v>
          </cell>
          <cell r="AT109">
            <v>0</v>
          </cell>
          <cell r="AU109">
            <v>1037.8741862857851</v>
          </cell>
          <cell r="AV109">
            <v>182.06323076923076</v>
          </cell>
          <cell r="AW109">
            <v>37.839999999999996</v>
          </cell>
          <cell r="AX109">
            <v>28.293929410063676</v>
          </cell>
          <cell r="AY109">
            <v>2.9076923076923076</v>
          </cell>
          <cell r="AZ109">
            <v>0</v>
          </cell>
          <cell r="BA109">
            <v>41.28</v>
          </cell>
          <cell r="BB109">
            <v>7.1999999999999993</v>
          </cell>
          <cell r="BC109">
            <v>18.419999999999998</v>
          </cell>
          <cell r="BD109">
            <v>164.48340000000005</v>
          </cell>
          <cell r="BE109">
            <v>482.48825248698671</v>
          </cell>
          <cell r="BF109">
            <v>1520.3624387727716</v>
          </cell>
          <cell r="BG109">
            <v>64.337537744152257</v>
          </cell>
          <cell r="BH109">
            <v>3.2250000000000001E-2</v>
          </cell>
          <cell r="BI109">
            <v>1584.6999765169239</v>
          </cell>
          <cell r="BK109">
            <v>53714.939356348419</v>
          </cell>
          <cell r="BL109">
            <v>4565.7698452896157</v>
          </cell>
          <cell r="BM109">
            <v>644.57927227618109</v>
          </cell>
          <cell r="BN109" t="e">
            <v>#N/A</v>
          </cell>
          <cell r="BO109">
            <v>3910.212843544155</v>
          </cell>
          <cell r="BP109">
            <v>0</v>
          </cell>
          <cell r="BQ109">
            <v>421.60858649216004</v>
          </cell>
          <cell r="BR109">
            <v>26.403431761429506</v>
          </cell>
          <cell r="BS109">
            <v>0</v>
          </cell>
          <cell r="BT109">
            <v>0</v>
          </cell>
          <cell r="BU109">
            <v>16009.826387429241</v>
          </cell>
          <cell r="BV109">
            <v>1896.6759809255859</v>
          </cell>
          <cell r="BW109">
            <v>2244.8861235456311</v>
          </cell>
          <cell r="BX109">
            <v>1450</v>
          </cell>
          <cell r="BY109">
            <v>55</v>
          </cell>
          <cell r="BZ109">
            <v>3.4500000000000003E-2</v>
          </cell>
          <cell r="CA109">
            <v>1959.2017140387613</v>
          </cell>
          <cell r="CB109">
            <v>77275.529562287644</v>
          </cell>
          <cell r="CC109">
            <v>-1285.6549264000002</v>
          </cell>
          <cell r="CD109">
            <v>1507.8751251200001</v>
          </cell>
          <cell r="CE109">
            <v>77497.749761007639</v>
          </cell>
        </row>
        <row r="110">
          <cell r="A110">
            <v>42239</v>
          </cell>
          <cell r="B110">
            <v>8</v>
          </cell>
          <cell r="C110" t="str">
            <v>Sun</v>
          </cell>
          <cell r="D110">
            <v>37388.712441361691</v>
          </cell>
          <cell r="E110">
            <v>160.20279716340772</v>
          </cell>
          <cell r="F110">
            <v>37548.9152385251</v>
          </cell>
          <cell r="G110">
            <v>588.897198</v>
          </cell>
          <cell r="H110">
            <v>38137.812436525099</v>
          </cell>
          <cell r="I110">
            <v>677.09268800000007</v>
          </cell>
          <cell r="J110">
            <v>1085.3353721682586</v>
          </cell>
          <cell r="K110">
            <v>611.64081784392454</v>
          </cell>
          <cell r="L110">
            <v>1696.9761900121832</v>
          </cell>
          <cell r="M110">
            <v>739.25412465528473</v>
          </cell>
          <cell r="N110">
            <v>206.07399999999998</v>
          </cell>
          <cell r="O110">
            <v>112</v>
          </cell>
          <cell r="P110">
            <v>209.66666666666666</v>
          </cell>
          <cell r="Q110">
            <v>165</v>
          </cell>
          <cell r="R110">
            <v>15.066666666666668</v>
          </cell>
          <cell r="S110">
            <v>14.633333333333333</v>
          </cell>
          <cell r="T110">
            <v>14.233333333333334</v>
          </cell>
          <cell r="U110">
            <v>209.48258327231073</v>
          </cell>
          <cell r="V110">
            <v>77.046041025815512</v>
          </cell>
          <cell r="W110">
            <v>0.63976589424764563</v>
          </cell>
          <cell r="X110">
            <v>13.202481053524577</v>
          </cell>
          <cell r="Y110">
            <v>35.036325856581804</v>
          </cell>
          <cell r="Z110">
            <v>0</v>
          </cell>
          <cell r="AA110" t="e">
            <v>#N/A</v>
          </cell>
          <cell r="AB110">
            <v>35.036325856581804</v>
          </cell>
          <cell r="AC110">
            <v>0</v>
          </cell>
          <cell r="AD110">
            <v>35.036325856581804</v>
          </cell>
          <cell r="AE110">
            <v>46.174520000000001</v>
          </cell>
          <cell r="AF110">
            <v>49.232469160768524</v>
          </cell>
          <cell r="AG110">
            <v>0</v>
          </cell>
          <cell r="AH110">
            <v>508.03172440909742</v>
          </cell>
          <cell r="AI110">
            <v>16.432000000000002</v>
          </cell>
          <cell r="AJ110">
            <v>524.46372440909749</v>
          </cell>
          <cell r="AK110">
            <v>0</v>
          </cell>
          <cell r="AL110">
            <v>177.02553568355501</v>
          </cell>
          <cell r="AM110">
            <v>176.05460964014043</v>
          </cell>
          <cell r="AN110">
            <v>0.97092604341459232</v>
          </cell>
          <cell r="AO110">
            <v>40.552430276624669</v>
          </cell>
          <cell r="AP110">
            <v>123.50582163434021</v>
          </cell>
          <cell r="AQ110">
            <v>0</v>
          </cell>
          <cell r="AR110">
            <v>0</v>
          </cell>
          <cell r="AS110">
            <v>48.569188750767402</v>
          </cell>
          <cell r="AT110">
            <v>0</v>
          </cell>
          <cell r="AU110">
            <v>332.1996541179974</v>
          </cell>
          <cell r="AV110">
            <v>77.027634615384613</v>
          </cell>
          <cell r="AW110">
            <v>3.0271999999999997</v>
          </cell>
          <cell r="AX110">
            <v>11.87584787833468</v>
          </cell>
          <cell r="AY110">
            <v>4.8461538461538467</v>
          </cell>
          <cell r="AZ110">
            <v>0</v>
          </cell>
          <cell r="BA110">
            <v>11.7</v>
          </cell>
          <cell r="BB110">
            <v>12</v>
          </cell>
          <cell r="BC110">
            <v>3.17</v>
          </cell>
          <cell r="BD110">
            <v>48.653800000000011</v>
          </cell>
          <cell r="BE110">
            <v>172.30063633987314</v>
          </cell>
          <cell r="BF110">
            <v>504.50029045787056</v>
          </cell>
          <cell r="BG110">
            <v>19.963433951226897</v>
          </cell>
          <cell r="BH110">
            <v>3.2250000000000001E-2</v>
          </cell>
          <cell r="BI110">
            <v>524.46372440909749</v>
          </cell>
          <cell r="BK110">
            <v>18163.011384197307</v>
          </cell>
          <cell r="BL110">
            <v>1543.8559676567716</v>
          </cell>
          <cell r="BM110">
            <v>217.95613661036771</v>
          </cell>
          <cell r="BN110" t="e">
            <v>#N/A</v>
          </cell>
          <cell r="BO110">
            <v>1320.6160456512614</v>
          </cell>
          <cell r="BP110">
            <v>0</v>
          </cell>
          <cell r="BQ110">
            <v>133.72908381728701</v>
          </cell>
          <cell r="BR110">
            <v>8.3247758308574795</v>
          </cell>
          <cell r="BS110">
            <v>0</v>
          </cell>
          <cell r="BT110">
            <v>0</v>
          </cell>
          <cell r="BU110">
            <v>5384.6687319447237</v>
          </cell>
          <cell r="BV110">
            <v>561.75916361029272</v>
          </cell>
          <cell r="BW110">
            <v>758.78680032168006</v>
          </cell>
          <cell r="BX110">
            <v>116</v>
          </cell>
          <cell r="BY110">
            <v>56</v>
          </cell>
          <cell r="BZ110">
            <v>3.4500000000000003E-2</v>
          </cell>
          <cell r="CA110">
            <v>664.60476419654583</v>
          </cell>
          <cell r="CB110">
            <v>25648.830844270553</v>
          </cell>
          <cell r="CC110">
            <v>-304.43058880000007</v>
          </cell>
          <cell r="CD110">
            <v>758.73971263999999</v>
          </cell>
          <cell r="CE110">
            <v>26103.139968110554</v>
          </cell>
        </row>
        <row r="111">
          <cell r="A111">
            <v>42240</v>
          </cell>
          <cell r="B111">
            <v>9</v>
          </cell>
          <cell r="C111" t="str">
            <v>Mon</v>
          </cell>
          <cell r="D111">
            <v>157930.12166816654</v>
          </cell>
          <cell r="E111">
            <v>3220.2650852754523</v>
          </cell>
          <cell r="F111">
            <v>161150.386753442</v>
          </cell>
          <cell r="G111">
            <v>2379.1866</v>
          </cell>
          <cell r="H111">
            <v>163529.57335344201</v>
          </cell>
          <cell r="I111">
            <v>3325.9437338369171</v>
          </cell>
          <cell r="J111">
            <v>1080.0236268296587</v>
          </cell>
          <cell r="K111">
            <v>1184.5432845807529</v>
          </cell>
          <cell r="L111">
            <v>2264.5669114104116</v>
          </cell>
          <cell r="M111">
            <v>3000.367573446124</v>
          </cell>
          <cell r="N111">
            <v>335.45200000000006</v>
          </cell>
          <cell r="O111">
            <v>114</v>
          </cell>
          <cell r="P111">
            <v>210.66666666666666</v>
          </cell>
          <cell r="Q111">
            <v>165</v>
          </cell>
          <cell r="R111">
            <v>15.066666666666668</v>
          </cell>
          <cell r="S111">
            <v>14.633333333333333</v>
          </cell>
          <cell r="T111">
            <v>14.233333333333334</v>
          </cell>
          <cell r="U111">
            <v>210.51148892217961</v>
          </cell>
          <cell r="V111">
            <v>77.497405661500622</v>
          </cell>
          <cell r="W111">
            <v>0.62818809742050896</v>
          </cell>
          <cell r="X111">
            <v>13.126695417814163</v>
          </cell>
          <cell r="Y111">
            <v>34.566419399870732</v>
          </cell>
          <cell r="Z111">
            <v>0</v>
          </cell>
          <cell r="AA111" t="e">
            <v>#N/A</v>
          </cell>
          <cell r="AB111">
            <v>34.566419399870732</v>
          </cell>
          <cell r="AC111">
            <v>0</v>
          </cell>
          <cell r="AD111">
            <v>34.566419399870732</v>
          </cell>
          <cell r="AE111">
            <v>48.153279999999995</v>
          </cell>
          <cell r="AF111">
            <v>48.636028479248147</v>
          </cell>
          <cell r="AG111">
            <v>0</v>
          </cell>
          <cell r="AH111">
            <v>2268.627451962102</v>
          </cell>
          <cell r="AI111">
            <v>36.944999999999993</v>
          </cell>
          <cell r="AJ111">
            <v>2305.5724519621021</v>
          </cell>
          <cell r="AK111">
            <v>0</v>
          </cell>
          <cell r="AL111">
            <v>810.2027161455585</v>
          </cell>
          <cell r="AM111">
            <v>790.68595805298014</v>
          </cell>
          <cell r="AN111">
            <v>19.516758092578502</v>
          </cell>
          <cell r="AO111">
            <v>235.85647984163091</v>
          </cell>
          <cell r="AP111">
            <v>173.10317834454659</v>
          </cell>
          <cell r="AQ111">
            <v>0</v>
          </cell>
          <cell r="AR111">
            <v>0</v>
          </cell>
          <cell r="AS111">
            <v>223.51176820835627</v>
          </cell>
          <cell r="AT111">
            <v>0</v>
          </cell>
          <cell r="AU111">
            <v>1442.025185081844</v>
          </cell>
          <cell r="AV111">
            <v>300.35963461538455</v>
          </cell>
          <cell r="AW111">
            <v>63.192799999999991</v>
          </cell>
          <cell r="AX111">
            <v>41.369822526189459</v>
          </cell>
          <cell r="AY111">
            <v>17.446153846153845</v>
          </cell>
          <cell r="AZ111">
            <v>0</v>
          </cell>
          <cell r="BA111">
            <v>55.769999999999996</v>
          </cell>
          <cell r="BB111">
            <v>43.199999999999996</v>
          </cell>
          <cell r="BC111">
            <v>28.314999999999998</v>
          </cell>
          <cell r="BD111">
            <v>224.81299999999999</v>
          </cell>
          <cell r="BE111">
            <v>774.46641098772795</v>
          </cell>
          <cell r="BF111">
            <v>2216.4915960695721</v>
          </cell>
          <cell r="BG111">
            <v>89.080855892530053</v>
          </cell>
          <cell r="BH111">
            <v>3.2250000000000001E-2</v>
          </cell>
          <cell r="BI111">
            <v>2305.5724519621021</v>
          </cell>
          <cell r="BK111">
            <v>77455.41280013285</v>
          </cell>
          <cell r="BL111">
            <v>6583.710088011293</v>
          </cell>
          <cell r="BM111">
            <v>929.46495360159429</v>
          </cell>
          <cell r="BN111" t="e">
            <v>#N/A</v>
          </cell>
          <cell r="BO111">
            <v>5628.3837158239658</v>
          </cell>
          <cell r="BP111">
            <v>0</v>
          </cell>
          <cell r="BQ111">
            <v>582.39588349066958</v>
          </cell>
          <cell r="BR111">
            <v>36.003478899598193</v>
          </cell>
          <cell r="BS111">
            <v>0</v>
          </cell>
          <cell r="BT111">
            <v>0</v>
          </cell>
          <cell r="BU111">
            <v>22979.200141664027</v>
          </cell>
          <cell r="BV111">
            <v>2640.184241864657</v>
          </cell>
          <cell r="BW111">
            <v>3233.3958972538617</v>
          </cell>
          <cell r="BX111">
            <v>2421.4999999999995</v>
          </cell>
          <cell r="BY111">
            <v>57</v>
          </cell>
          <cell r="BZ111">
            <v>3.4500000000000003E-2</v>
          </cell>
          <cell r="CA111">
            <v>2761.0852688234313</v>
          </cell>
          <cell r="CB111">
            <v>111490.77834973883</v>
          </cell>
          <cell r="CC111">
            <v>-1813.7951571999999</v>
          </cell>
          <cell r="CD111">
            <v>1779.0229295999998</v>
          </cell>
          <cell r="CE111">
            <v>111456.00612213883</v>
          </cell>
        </row>
        <row r="112">
          <cell r="A112">
            <v>42241</v>
          </cell>
          <cell r="B112">
            <v>9</v>
          </cell>
          <cell r="C112" t="str">
            <v>Tue</v>
          </cell>
          <cell r="D112">
            <v>150623.3053508559</v>
          </cell>
          <cell r="E112">
            <v>2950.3027427972711</v>
          </cell>
          <cell r="F112">
            <v>153573.60809365317</v>
          </cell>
          <cell r="G112">
            <v>2554.39615</v>
          </cell>
          <cell r="H112">
            <v>156128.00424365315</v>
          </cell>
          <cell r="I112">
            <v>3309.2704951278051</v>
          </cell>
          <cell r="J112">
            <v>1446.4345978634065</v>
          </cell>
          <cell r="K112">
            <v>1576.4877537435023</v>
          </cell>
          <cell r="L112">
            <v>3022.9223516069087</v>
          </cell>
          <cell r="M112">
            <v>3073.549594807334</v>
          </cell>
          <cell r="N112">
            <v>446.79800000000006</v>
          </cell>
          <cell r="O112">
            <v>116</v>
          </cell>
          <cell r="P112">
            <v>210.66666666666666</v>
          </cell>
          <cell r="Q112">
            <v>165</v>
          </cell>
          <cell r="R112">
            <v>15.066666666666668</v>
          </cell>
          <cell r="S112">
            <v>14.633333333333333</v>
          </cell>
          <cell r="T112">
            <v>14.233333333333334</v>
          </cell>
          <cell r="U112">
            <v>210.51148892217961</v>
          </cell>
          <cell r="V112">
            <v>77.497405661500622</v>
          </cell>
          <cell r="W112">
            <v>0.62818809742050896</v>
          </cell>
          <cell r="X112">
            <v>13.126695417814163</v>
          </cell>
          <cell r="Y112">
            <v>34.566419399870732</v>
          </cell>
          <cell r="Z112">
            <v>0</v>
          </cell>
          <cell r="AA112" t="e">
            <v>#N/A</v>
          </cell>
          <cell r="AB112">
            <v>34.566419399870732</v>
          </cell>
          <cell r="AC112">
            <v>0</v>
          </cell>
          <cell r="AD112">
            <v>34.566419399870732</v>
          </cell>
          <cell r="AE112">
            <v>48.153279999999995</v>
          </cell>
          <cell r="AF112">
            <v>48.636028479248147</v>
          </cell>
          <cell r="AG112">
            <v>0</v>
          </cell>
          <cell r="AH112">
            <v>2164.3101338597862</v>
          </cell>
          <cell r="AI112">
            <v>37.366</v>
          </cell>
          <cell r="AJ112">
            <v>2201.6761338597862</v>
          </cell>
          <cell r="AK112">
            <v>0</v>
          </cell>
          <cell r="AL112">
            <v>768.14195032092721</v>
          </cell>
          <cell r="AM112">
            <v>750.26132763730743</v>
          </cell>
          <cell r="AN112">
            <v>17.880622683619826</v>
          </cell>
          <cell r="AO112">
            <v>230.5720320272529</v>
          </cell>
          <cell r="AP112">
            <v>230.90490716206654</v>
          </cell>
          <cell r="AQ112">
            <v>0</v>
          </cell>
          <cell r="AR112">
            <v>0</v>
          </cell>
          <cell r="AS112">
            <v>225.58814129477935</v>
          </cell>
          <cell r="AT112">
            <v>0</v>
          </cell>
          <cell r="AU112">
            <v>1376.7802034584311</v>
          </cell>
          <cell r="AV112">
            <v>290.22338461538459</v>
          </cell>
          <cell r="AW112">
            <v>57.895199999999996</v>
          </cell>
          <cell r="AX112">
            <v>40.615093361188457</v>
          </cell>
          <cell r="AY112">
            <v>17.446153846153845</v>
          </cell>
          <cell r="AZ112">
            <v>0</v>
          </cell>
          <cell r="BA112">
            <v>51.78</v>
          </cell>
          <cell r="BB112">
            <v>43.199999999999996</v>
          </cell>
          <cell r="BC112">
            <v>26.244999999999997</v>
          </cell>
          <cell r="BD112">
            <v>212.69360000000003</v>
          </cell>
          <cell r="BE112">
            <v>740.09843182272698</v>
          </cell>
          <cell r="BF112">
            <v>2116.878635281158</v>
          </cell>
          <cell r="BG112">
            <v>84.79749857862825</v>
          </cell>
          <cell r="BH112">
            <v>3.2250000000000001E-2</v>
          </cell>
          <cell r="BI112">
            <v>2201.6761338597862</v>
          </cell>
          <cell r="BK112">
            <v>73996.514364413539</v>
          </cell>
          <cell r="BL112">
            <v>6289.7037209751516</v>
          </cell>
          <cell r="BM112">
            <v>887.95817237296262</v>
          </cell>
          <cell r="BN112" t="e">
            <v>#N/A</v>
          </cell>
          <cell r="BO112">
            <v>5376.5941735287715</v>
          </cell>
          <cell r="BP112">
            <v>0</v>
          </cell>
          <cell r="BQ112">
            <v>554.29930317891535</v>
          </cell>
          <cell r="BR112">
            <v>34.27402968173854</v>
          </cell>
          <cell r="BS112">
            <v>0</v>
          </cell>
          <cell r="BT112">
            <v>0</v>
          </cell>
          <cell r="BU112">
            <v>21946.562221733049</v>
          </cell>
          <cell r="BV112">
            <v>2503.9126600555219</v>
          </cell>
          <cell r="BW112">
            <v>3088.8709581785934</v>
          </cell>
          <cell r="BX112">
            <v>2218.5</v>
          </cell>
          <cell r="BY112">
            <v>58</v>
          </cell>
          <cell r="BZ112">
            <v>3.4500000000000003E-2</v>
          </cell>
          <cell r="CA112">
            <v>2636.6862571906468</v>
          </cell>
          <cell r="CB112">
            <v>106391.04646157134</v>
          </cell>
          <cell r="CC112">
            <v>-1648.0566699999999</v>
          </cell>
          <cell r="CD112">
            <v>1799.2954604799997</v>
          </cell>
          <cell r="CE112">
            <v>106542.28525205136</v>
          </cell>
        </row>
        <row r="113">
          <cell r="A113">
            <v>42242</v>
          </cell>
          <cell r="B113">
            <v>9</v>
          </cell>
          <cell r="C113" t="str">
            <v>Wed</v>
          </cell>
          <cell r="D113">
            <v>171549.15012282299</v>
          </cell>
          <cell r="E113">
            <v>3258.8311342009069</v>
          </cell>
          <cell r="F113">
            <v>174807.9812570239</v>
          </cell>
          <cell r="G113">
            <v>2731.6681749999998</v>
          </cell>
          <cell r="H113">
            <v>177539.6494320239</v>
          </cell>
          <cell r="I113">
            <v>3083.8826548408888</v>
          </cell>
          <cell r="J113">
            <v>1478.1464293443141</v>
          </cell>
          <cell r="K113">
            <v>1245.5124242282918</v>
          </cell>
          <cell r="L113">
            <v>2723.6588535726055</v>
          </cell>
          <cell r="M113">
            <v>3323.337691830975</v>
          </cell>
          <cell r="N113">
            <v>382.798</v>
          </cell>
          <cell r="O113">
            <v>118</v>
          </cell>
          <cell r="P113">
            <v>210.66666666666666</v>
          </cell>
          <cell r="Q113">
            <v>165</v>
          </cell>
          <cell r="R113">
            <v>15.066666666666668</v>
          </cell>
          <cell r="S113">
            <v>14.633333333333333</v>
          </cell>
          <cell r="T113">
            <v>14.233333333333334</v>
          </cell>
          <cell r="U113">
            <v>210.51148892217961</v>
          </cell>
          <cell r="V113">
            <v>77.497405661500622</v>
          </cell>
          <cell r="W113">
            <v>0.62818809742050896</v>
          </cell>
          <cell r="X113">
            <v>13.126695417814163</v>
          </cell>
          <cell r="Y113">
            <v>34.566419399870732</v>
          </cell>
          <cell r="Z113">
            <v>0</v>
          </cell>
          <cell r="AA113" t="e">
            <v>#N/A</v>
          </cell>
          <cell r="AB113">
            <v>34.566419399870732</v>
          </cell>
          <cell r="AC113">
            <v>0</v>
          </cell>
          <cell r="AD113">
            <v>34.566419399870732</v>
          </cell>
          <cell r="AE113">
            <v>48.153279999999995</v>
          </cell>
          <cell r="AF113">
            <v>48.636028479248147</v>
          </cell>
          <cell r="AG113">
            <v>0</v>
          </cell>
          <cell r="AH113">
            <v>2440.9610951204518</v>
          </cell>
          <cell r="AI113">
            <v>42.830999999999996</v>
          </cell>
          <cell r="AJ113">
            <v>2483.7920951204519</v>
          </cell>
          <cell r="AK113">
            <v>0</v>
          </cell>
          <cell r="AL113">
            <v>876.48022016702794</v>
          </cell>
          <cell r="AM113">
            <v>856.72972844459832</v>
          </cell>
          <cell r="AN113">
            <v>19.750491722429739</v>
          </cell>
          <cell r="AO113">
            <v>215.96606693123661</v>
          </cell>
          <cell r="AP113">
            <v>205.3494025795211</v>
          </cell>
          <cell r="AQ113">
            <v>0</v>
          </cell>
          <cell r="AR113">
            <v>0</v>
          </cell>
          <cell r="AS113">
            <v>245.94167019857355</v>
          </cell>
          <cell r="AT113">
            <v>0</v>
          </cell>
          <cell r="AU113">
            <v>1564.7392942315942</v>
          </cell>
          <cell r="AV113">
            <v>320.58438461538458</v>
          </cell>
          <cell r="AW113">
            <v>63.94959999999999</v>
          </cell>
          <cell r="AX113">
            <v>44.6627044678578</v>
          </cell>
          <cell r="AY113">
            <v>17.446153846153845</v>
          </cell>
          <cell r="AZ113">
            <v>0</v>
          </cell>
          <cell r="BA113">
            <v>60.75</v>
          </cell>
          <cell r="BB113">
            <v>43.199999999999996</v>
          </cell>
          <cell r="BC113">
            <v>29.395</v>
          </cell>
          <cell r="BD113">
            <v>242.63659999999996</v>
          </cell>
          <cell r="BE113">
            <v>822.6244429293962</v>
          </cell>
          <cell r="BF113">
            <v>2387.3637371609907</v>
          </cell>
          <cell r="BG113">
            <v>96.428357959461053</v>
          </cell>
          <cell r="BH113">
            <v>3.2250000000000001E-2</v>
          </cell>
          <cell r="BI113">
            <v>2483.7920951204519</v>
          </cell>
          <cell r="BK113">
            <v>83517.774193826597</v>
          </cell>
          <cell r="BL113">
            <v>7099.0108064752621</v>
          </cell>
          <cell r="BM113">
            <v>1002.2132903259193</v>
          </cell>
          <cell r="BN113" t="e">
            <v>#N/A</v>
          </cell>
          <cell r="BO113">
            <v>6070.4113119382137</v>
          </cell>
          <cell r="BP113">
            <v>0</v>
          </cell>
          <cell r="BQ113">
            <v>630.42029802660454</v>
          </cell>
          <cell r="BR113">
            <v>39.034659596445067</v>
          </cell>
          <cell r="BS113">
            <v>0</v>
          </cell>
          <cell r="BT113">
            <v>0</v>
          </cell>
          <cell r="BU113">
            <v>24789.777031114343</v>
          </cell>
          <cell r="BV113">
            <v>2843.4033012037503</v>
          </cell>
          <cell r="BW113">
            <v>3487.115773050381</v>
          </cell>
          <cell r="BX113">
            <v>2450.4999999999995</v>
          </cell>
          <cell r="BY113">
            <v>59</v>
          </cell>
          <cell r="BZ113">
            <v>3.4500000000000003E-2</v>
          </cell>
          <cell r="CA113">
            <v>2990.6651748098711</v>
          </cell>
          <cell r="CB113">
            <v>120079.23547400495</v>
          </cell>
          <cell r="CC113">
            <v>-1962.1332587999998</v>
          </cell>
          <cell r="CD113">
            <v>2062.4531356799994</v>
          </cell>
          <cell r="CE113">
            <v>120179.55535088496</v>
          </cell>
        </row>
        <row r="114">
          <cell r="A114">
            <v>42243</v>
          </cell>
          <cell r="B114">
            <v>9</v>
          </cell>
          <cell r="C114" t="str">
            <v>Thu</v>
          </cell>
          <cell r="D114">
            <v>175949.39387225962</v>
          </cell>
          <cell r="E114">
            <v>3239.5481097381803</v>
          </cell>
          <cell r="F114">
            <v>179188.94198199784</v>
          </cell>
          <cell r="G114">
            <v>3200.6262250000004</v>
          </cell>
          <cell r="H114">
            <v>182389.56820699782</v>
          </cell>
          <cell r="I114">
            <v>3603.7631512016369</v>
          </cell>
          <cell r="J114">
            <v>1712.548518519646</v>
          </cell>
          <cell r="K114">
            <v>1350.0309493383581</v>
          </cell>
          <cell r="L114">
            <v>3062.5794678580041</v>
          </cell>
          <cell r="M114">
            <v>3445.7443424540047</v>
          </cell>
          <cell r="N114">
            <v>416.07400000000001</v>
          </cell>
          <cell r="O114">
            <v>120</v>
          </cell>
          <cell r="P114">
            <v>210.66666666666666</v>
          </cell>
          <cell r="Q114">
            <v>165</v>
          </cell>
          <cell r="R114">
            <v>15.066666666666668</v>
          </cell>
          <cell r="S114">
            <v>14.633333333333333</v>
          </cell>
          <cell r="T114">
            <v>14.233333333333334</v>
          </cell>
          <cell r="U114">
            <v>210.51148892217961</v>
          </cell>
          <cell r="V114">
            <v>77.497405661500622</v>
          </cell>
          <cell r="W114">
            <v>0.62818809742050896</v>
          </cell>
          <cell r="X114">
            <v>13.126695417814163</v>
          </cell>
          <cell r="Y114">
            <v>34.566419399870732</v>
          </cell>
          <cell r="Z114">
            <v>0</v>
          </cell>
          <cell r="AA114" t="e">
            <v>#N/A</v>
          </cell>
          <cell r="AB114">
            <v>34.566419399870732</v>
          </cell>
          <cell r="AC114">
            <v>0</v>
          </cell>
          <cell r="AD114">
            <v>34.566419399870732</v>
          </cell>
          <cell r="AE114">
            <v>48.153279999999995</v>
          </cell>
          <cell r="AF114">
            <v>48.636028479248147</v>
          </cell>
          <cell r="AG114">
            <v>0</v>
          </cell>
          <cell r="AH114">
            <v>2494.2678343076109</v>
          </cell>
          <cell r="AI114">
            <v>46.308000000000007</v>
          </cell>
          <cell r="AJ114">
            <v>2540.5758343076109</v>
          </cell>
          <cell r="AK114">
            <v>0</v>
          </cell>
          <cell r="AL114">
            <v>893.0243369137977</v>
          </cell>
          <cell r="AM114">
            <v>873.3907120062936</v>
          </cell>
          <cell r="AN114">
            <v>19.633624907504124</v>
          </cell>
          <cell r="AO114">
            <v>250.96979880078499</v>
          </cell>
          <cell r="AP114">
            <v>228.33765970020301</v>
          </cell>
          <cell r="AQ114">
            <v>0</v>
          </cell>
          <cell r="AR114">
            <v>0</v>
          </cell>
          <cell r="AS114">
            <v>251.84369541871189</v>
          </cell>
          <cell r="AT114">
            <v>0</v>
          </cell>
          <cell r="AU114">
            <v>1607.8327458011461</v>
          </cell>
          <cell r="AV114">
            <v>326.77313461538461</v>
          </cell>
          <cell r="AW114">
            <v>63.571199999999997</v>
          </cell>
          <cell r="AX114">
            <v>46.925605858190266</v>
          </cell>
          <cell r="AY114">
            <v>17.446153846153845</v>
          </cell>
          <cell r="AZ114">
            <v>0</v>
          </cell>
          <cell r="BA114">
            <v>60</v>
          </cell>
          <cell r="BB114">
            <v>43.199999999999996</v>
          </cell>
          <cell r="BC114">
            <v>29.450000000000003</v>
          </cell>
          <cell r="BD114">
            <v>246.60760000000002</v>
          </cell>
          <cell r="BE114">
            <v>833.97369431972879</v>
          </cell>
          <cell r="BF114">
            <v>2441.8064401208749</v>
          </cell>
          <cell r="BG114">
            <v>98.769394186736065</v>
          </cell>
          <cell r="BH114">
            <v>3.2250000000000001E-2</v>
          </cell>
          <cell r="BI114">
            <v>2540.5758343076109</v>
          </cell>
          <cell r="BK114">
            <v>85372.612959505321</v>
          </cell>
          <cell r="BL114">
            <v>7256.6721015579524</v>
          </cell>
          <cell r="BM114">
            <v>1024.4713555140638</v>
          </cell>
          <cell r="BN114" t="e">
            <v>#N/A</v>
          </cell>
          <cell r="BO114">
            <v>6205.3066962533076</v>
          </cell>
          <cell r="BP114">
            <v>0</v>
          </cell>
          <cell r="BQ114">
            <v>644.50639007526559</v>
          </cell>
          <cell r="BR114">
            <v>39.962078979284428</v>
          </cell>
          <cell r="BS114">
            <v>0</v>
          </cell>
          <cell r="BT114">
            <v>0</v>
          </cell>
          <cell r="BU114">
            <v>25342.212916853539</v>
          </cell>
          <cell r="BV114">
            <v>2903.0324137975481</v>
          </cell>
          <cell r="BW114">
            <v>3564.5445138231698</v>
          </cell>
          <cell r="BX114">
            <v>2436</v>
          </cell>
          <cell r="BY114">
            <v>60</v>
          </cell>
          <cell r="BZ114">
            <v>3.4500000000000003E-2</v>
          </cell>
          <cell r="CA114">
            <v>3056.5314170193878</v>
          </cell>
          <cell r="CB114">
            <v>122674.93422099896</v>
          </cell>
          <cell r="CC114">
            <v>-1885.2372448000001</v>
          </cell>
          <cell r="CD114">
            <v>2229.8820902399998</v>
          </cell>
          <cell r="CE114">
            <v>123019.57906643896</v>
          </cell>
        </row>
        <row r="115">
          <cell r="A115">
            <v>42244</v>
          </cell>
          <cell r="B115">
            <v>9</v>
          </cell>
          <cell r="C115" t="str">
            <v>Fri</v>
          </cell>
          <cell r="D115">
            <v>225686.45274836855</v>
          </cell>
          <cell r="E115">
            <v>4531.5107487409068</v>
          </cell>
          <cell r="F115">
            <v>230217.96349710948</v>
          </cell>
          <cell r="G115">
            <v>3583.7125000000001</v>
          </cell>
          <cell r="H115">
            <v>233801.67599710944</v>
          </cell>
          <cell r="I115">
            <v>3669.8253118572438</v>
          </cell>
          <cell r="J115">
            <v>1666.6495759132727</v>
          </cell>
          <cell r="K115">
            <v>1541.6482453734798</v>
          </cell>
          <cell r="L115">
            <v>3208.2978212867529</v>
          </cell>
          <cell r="M115">
            <v>4134.7222770643293</v>
          </cell>
          <cell r="N115">
            <v>460.46999999999997</v>
          </cell>
          <cell r="O115">
            <v>122</v>
          </cell>
          <cell r="P115">
            <v>210.66666666666666</v>
          </cell>
          <cell r="Q115">
            <v>165</v>
          </cell>
          <cell r="R115">
            <v>15.066666666666668</v>
          </cell>
          <cell r="S115">
            <v>14.633333333333333</v>
          </cell>
          <cell r="T115">
            <v>14.233333333333334</v>
          </cell>
          <cell r="U115">
            <v>210.51148892217961</v>
          </cell>
          <cell r="V115">
            <v>77.497405661500622</v>
          </cell>
          <cell r="W115">
            <v>0.62818809742050896</v>
          </cell>
          <cell r="X115">
            <v>13.126695417814163</v>
          </cell>
          <cell r="Y115">
            <v>34.566419399870732</v>
          </cell>
          <cell r="Z115">
            <v>0</v>
          </cell>
          <cell r="AA115" t="e">
            <v>#N/A</v>
          </cell>
          <cell r="AB115">
            <v>34.566419399870732</v>
          </cell>
          <cell r="AC115">
            <v>0</v>
          </cell>
          <cell r="AD115">
            <v>34.566419399870732</v>
          </cell>
          <cell r="AE115">
            <v>48.153279999999995</v>
          </cell>
          <cell r="AF115">
            <v>48.636028479248147</v>
          </cell>
          <cell r="AG115">
            <v>0</v>
          </cell>
          <cell r="AH115">
            <v>3176.2162029452256</v>
          </cell>
          <cell r="AI115">
            <v>54.09899999999999</v>
          </cell>
          <cell r="AJ115">
            <v>3230.3152029452258</v>
          </cell>
          <cell r="AK115">
            <v>0</v>
          </cell>
          <cell r="AL115">
            <v>1154.9066797891207</v>
          </cell>
          <cell r="AM115">
            <v>1127.4429782816001</v>
          </cell>
          <cell r="AN115">
            <v>27.463701507520646</v>
          </cell>
          <cell r="AO115">
            <v>249.93314450343919</v>
          </cell>
          <cell r="AP115">
            <v>243.27196836243894</v>
          </cell>
          <cell r="AQ115">
            <v>0</v>
          </cell>
          <cell r="AR115">
            <v>0</v>
          </cell>
          <cell r="AS115">
            <v>306.60746281823646</v>
          </cell>
          <cell r="AT115">
            <v>0</v>
          </cell>
          <cell r="AU115">
            <v>2061.7447686637734</v>
          </cell>
          <cell r="AV115">
            <v>396.23313461538459</v>
          </cell>
          <cell r="AW115">
            <v>88.923999999999992</v>
          </cell>
          <cell r="AX115">
            <v>56.976108630860011</v>
          </cell>
          <cell r="AY115">
            <v>17.446153846153845</v>
          </cell>
          <cell r="AZ115">
            <v>0</v>
          </cell>
          <cell r="BA115">
            <v>78.75</v>
          </cell>
          <cell r="BB115">
            <v>43.199999999999996</v>
          </cell>
          <cell r="BC115">
            <v>40.014999999999993</v>
          </cell>
          <cell r="BD115">
            <v>319.82060000000001</v>
          </cell>
          <cell r="BE115">
            <v>1041.3649970923984</v>
          </cell>
          <cell r="BF115">
            <v>3103.1097657561722</v>
          </cell>
          <cell r="BG115">
            <v>127.20543718905384</v>
          </cell>
          <cell r="BH115">
            <v>3.2250000000000001E-2</v>
          </cell>
          <cell r="BI115">
            <v>3230.3152029452258</v>
          </cell>
          <cell r="BK115">
            <v>108269.77585185526</v>
          </cell>
          <cell r="BL115">
            <v>9202.9309474076981</v>
          </cell>
          <cell r="BM115">
            <v>1299.237310222263</v>
          </cell>
          <cell r="BN115" t="e">
            <v>#N/A</v>
          </cell>
          <cell r="BO115">
            <v>7871.9138726252231</v>
          </cell>
          <cell r="BP115">
            <v>0</v>
          </cell>
          <cell r="BQ115">
            <v>827.79822205183416</v>
          </cell>
          <cell r="BR115">
            <v>51.41066042545939</v>
          </cell>
          <cell r="BS115">
            <v>0</v>
          </cell>
          <cell r="BT115">
            <v>0</v>
          </cell>
          <cell r="BU115">
            <v>32174.860826958906</v>
          </cell>
          <cell r="BV115">
            <v>3764.5367563762866</v>
          </cell>
          <cell r="BW115">
            <v>4521.1620859110853</v>
          </cell>
          <cell r="BX115">
            <v>3407.5</v>
          </cell>
          <cell r="BY115">
            <v>61</v>
          </cell>
          <cell r="BZ115">
            <v>3.4500000000000003E-2</v>
          </cell>
          <cell r="CA115">
            <v>3880.0674134445999</v>
          </cell>
          <cell r="CB115">
            <v>156017.90293454612</v>
          </cell>
          <cell r="CC115">
            <v>-2537.7809028000001</v>
          </cell>
          <cell r="CD115">
            <v>2605.044294719999</v>
          </cell>
          <cell r="CE115">
            <v>156085.16632646613</v>
          </cell>
        </row>
        <row r="116">
          <cell r="A116">
            <v>42245</v>
          </cell>
          <cell r="B116">
            <v>9</v>
          </cell>
          <cell r="C116" t="str">
            <v>Sat</v>
          </cell>
          <cell r="D116">
            <v>118423.58049259562</v>
          </cell>
          <cell r="E116">
            <v>1928.3024462727262</v>
          </cell>
          <cell r="F116">
            <v>120351.88293886835</v>
          </cell>
          <cell r="G116">
            <v>2208.5198000000005</v>
          </cell>
          <cell r="H116">
            <v>122560.40273886835</v>
          </cell>
          <cell r="I116">
            <v>1289.4370515000001</v>
          </cell>
          <cell r="J116">
            <v>1321.0914482134999</v>
          </cell>
          <cell r="K116">
            <v>1149.7037762107309</v>
          </cell>
          <cell r="L116">
            <v>2470.7952244242306</v>
          </cell>
          <cell r="M116">
            <v>2536.2319491055005</v>
          </cell>
          <cell r="N116">
            <v>358.18400000000003</v>
          </cell>
          <cell r="O116">
            <v>124</v>
          </cell>
          <cell r="P116">
            <v>210.66666666666666</v>
          </cell>
          <cell r="Q116">
            <v>165</v>
          </cell>
          <cell r="R116">
            <v>15.066666666666668</v>
          </cell>
          <cell r="S116">
            <v>14.633333333333333</v>
          </cell>
          <cell r="T116">
            <v>14.233333333333334</v>
          </cell>
          <cell r="U116">
            <v>210.51148892217961</v>
          </cell>
          <cell r="V116">
            <v>77.497405661500622</v>
          </cell>
          <cell r="W116">
            <v>0.62818809742050896</v>
          </cell>
          <cell r="X116">
            <v>13.126695417814163</v>
          </cell>
          <cell r="Y116">
            <v>34.566419399870732</v>
          </cell>
          <cell r="Z116">
            <v>0</v>
          </cell>
          <cell r="AA116" t="e">
            <v>#N/A</v>
          </cell>
          <cell r="AB116">
            <v>34.566419399870732</v>
          </cell>
          <cell r="AC116">
            <v>0</v>
          </cell>
          <cell r="AD116">
            <v>34.566419399870732</v>
          </cell>
          <cell r="AE116">
            <v>48.153279999999995</v>
          </cell>
          <cell r="AF116">
            <v>48.636028479248147</v>
          </cell>
          <cell r="AG116">
            <v>0</v>
          </cell>
          <cell r="AH116">
            <v>1594.318530710708</v>
          </cell>
          <cell r="AI116">
            <v>33.648000000000003</v>
          </cell>
          <cell r="AJ116">
            <v>1627.9665307107082</v>
          </cell>
          <cell r="AK116">
            <v>0</v>
          </cell>
          <cell r="AL116">
            <v>598.59196854115498</v>
          </cell>
          <cell r="AM116">
            <v>586.90528704859298</v>
          </cell>
          <cell r="AN116">
            <v>11.686681492561979</v>
          </cell>
          <cell r="AO116">
            <v>77.781405771463213</v>
          </cell>
          <cell r="AP116">
            <v>188.38325848668518</v>
          </cell>
          <cell r="AQ116">
            <v>0</v>
          </cell>
          <cell r="AR116">
            <v>0</v>
          </cell>
          <cell r="AS116">
            <v>185.33437942562995</v>
          </cell>
          <cell r="AT116">
            <v>0</v>
          </cell>
          <cell r="AU116">
            <v>1079.3302465118481</v>
          </cell>
          <cell r="AV116">
            <v>182.06323076923076</v>
          </cell>
          <cell r="AW116">
            <v>37.839999999999996</v>
          </cell>
          <cell r="AX116">
            <v>28.320663233649594</v>
          </cell>
          <cell r="AY116">
            <v>2.9076923076923076</v>
          </cell>
          <cell r="AZ116">
            <v>0</v>
          </cell>
          <cell r="BA116">
            <v>41.28</v>
          </cell>
          <cell r="BB116">
            <v>7.1999999999999993</v>
          </cell>
          <cell r="BC116">
            <v>18.419999999999998</v>
          </cell>
          <cell r="BD116">
            <v>164.48340000000005</v>
          </cell>
          <cell r="BE116">
            <v>482.51498631057274</v>
          </cell>
          <cell r="BF116">
            <v>1561.8452328224209</v>
          </cell>
          <cell r="BG116">
            <v>66.121297888287174</v>
          </cell>
          <cell r="BH116">
            <v>3.2250000000000001E-2</v>
          </cell>
          <cell r="BI116">
            <v>1627.9665307107082</v>
          </cell>
          <cell r="BK116">
            <v>54571.700823856103</v>
          </cell>
          <cell r="BL116">
            <v>4638.594570027768</v>
          </cell>
          <cell r="BM116">
            <v>654.86040988627315</v>
          </cell>
          <cell r="BN116" t="e">
            <v>#N/A</v>
          </cell>
          <cell r="BO116">
            <v>3972.5554568783541</v>
          </cell>
          <cell r="BP116">
            <v>0</v>
          </cell>
          <cell r="BQ116">
            <v>428.44598196793862</v>
          </cell>
          <cell r="BR116">
            <v>26.831812495183343</v>
          </cell>
          <cell r="BS116">
            <v>0</v>
          </cell>
          <cell r="BT116">
            <v>0</v>
          </cell>
          <cell r="BU116">
            <v>16265.419929487069</v>
          </cell>
          <cell r="BV116">
            <v>1928.9562920420863</v>
          </cell>
          <cell r="BW116">
            <v>2280.670224472884</v>
          </cell>
          <cell r="BX116">
            <v>1450</v>
          </cell>
          <cell r="BY116">
            <v>62</v>
          </cell>
          <cell r="BZ116">
            <v>3.4500000000000003E-2</v>
          </cell>
          <cell r="CA116">
            <v>1989.7769935029014</v>
          </cell>
          <cell r="CB116">
            <v>78486.524263361032</v>
          </cell>
          <cell r="CC116">
            <v>-1297.5996592000001</v>
          </cell>
          <cell r="CD116">
            <v>1620.2615654399997</v>
          </cell>
          <cell r="CE116">
            <v>78809.186169601046</v>
          </cell>
        </row>
        <row r="117">
          <cell r="A117">
            <v>42246</v>
          </cell>
          <cell r="B117">
            <v>9</v>
          </cell>
          <cell r="C117" t="str">
            <v>Sun</v>
          </cell>
          <cell r="D117">
            <v>37860.468884941067</v>
          </cell>
          <cell r="E117">
            <v>154.2641957018181</v>
          </cell>
          <cell r="F117">
            <v>38014.73308064288</v>
          </cell>
          <cell r="G117">
            <v>1248.240225</v>
          </cell>
          <cell r="H117">
            <v>39262.973305642881</v>
          </cell>
          <cell r="I117">
            <v>713.91487949999998</v>
          </cell>
          <cell r="J117">
            <v>1139.9431516871764</v>
          </cell>
          <cell r="K117">
            <v>661.95065903042075</v>
          </cell>
          <cell r="L117">
            <v>1801.893810717597</v>
          </cell>
          <cell r="M117">
            <v>781.89181426182063</v>
          </cell>
          <cell r="N117">
            <v>222.22399999999999</v>
          </cell>
          <cell r="O117">
            <v>126</v>
          </cell>
          <cell r="P117">
            <v>210.66666666666666</v>
          </cell>
          <cell r="Q117">
            <v>165</v>
          </cell>
          <cell r="R117">
            <v>15.066666666666668</v>
          </cell>
          <cell r="S117">
            <v>14.633333333333333</v>
          </cell>
          <cell r="T117">
            <v>14.233333333333334</v>
          </cell>
          <cell r="U117">
            <v>210.51148892217961</v>
          </cell>
          <cell r="V117">
            <v>77.497405661500622</v>
          </cell>
          <cell r="W117">
            <v>0.62818809742050896</v>
          </cell>
          <cell r="X117">
            <v>13.126695417814163</v>
          </cell>
          <cell r="Y117">
            <v>34.566419399870732</v>
          </cell>
          <cell r="Z117">
            <v>0</v>
          </cell>
          <cell r="AA117" t="e">
            <v>#N/A</v>
          </cell>
          <cell r="AB117">
            <v>34.566419399870732</v>
          </cell>
          <cell r="AC117">
            <v>0</v>
          </cell>
          <cell r="AD117">
            <v>34.566419399870732</v>
          </cell>
          <cell r="AE117">
            <v>48.153279999999995</v>
          </cell>
          <cell r="AF117">
            <v>48.636028479248147</v>
          </cell>
          <cell r="AG117">
            <v>0</v>
          </cell>
          <cell r="AH117">
            <v>520.61171498769625</v>
          </cell>
          <cell r="AI117">
            <v>16.91</v>
          </cell>
          <cell r="AJ117">
            <v>537.52171498769621</v>
          </cell>
          <cell r="AK117">
            <v>0</v>
          </cell>
          <cell r="AL117">
            <v>181.06236773949425</v>
          </cell>
          <cell r="AM117">
            <v>180.1274332200893</v>
          </cell>
          <cell r="AN117">
            <v>0.9349345194049582</v>
          </cell>
          <cell r="AO117">
            <v>42.757895568311234</v>
          </cell>
          <cell r="AP117">
            <v>130.73126835824124</v>
          </cell>
          <cell r="AQ117">
            <v>0</v>
          </cell>
          <cell r="AR117">
            <v>0</v>
          </cell>
          <cell r="AS117">
            <v>51.22139667916985</v>
          </cell>
          <cell r="AT117">
            <v>0</v>
          </cell>
          <cell r="AU117">
            <v>344.70948360096907</v>
          </cell>
          <cell r="AV117">
            <v>77.027634615384613</v>
          </cell>
          <cell r="AW117">
            <v>3.0271999999999997</v>
          </cell>
          <cell r="AX117">
            <v>11.885664204182634</v>
          </cell>
          <cell r="AY117">
            <v>4.8461538461538467</v>
          </cell>
          <cell r="AZ117">
            <v>0</v>
          </cell>
          <cell r="BA117">
            <v>11.7</v>
          </cell>
          <cell r="BB117">
            <v>12</v>
          </cell>
          <cell r="BC117">
            <v>3.17</v>
          </cell>
          <cell r="BD117">
            <v>48.653800000000011</v>
          </cell>
          <cell r="BE117">
            <v>172.31045266572113</v>
          </cell>
          <cell r="BF117">
            <v>517.01993626669014</v>
          </cell>
          <cell r="BG117">
            <v>20.501778721006136</v>
          </cell>
          <cell r="BH117">
            <v>3.2250000000000001E-2</v>
          </cell>
          <cell r="BI117">
            <v>537.52171498769621</v>
          </cell>
          <cell r="BK117">
            <v>18320.828215392678</v>
          </cell>
          <cell r="BL117">
            <v>1557.2703983083782</v>
          </cell>
          <cell r="BM117">
            <v>219.84993858471216</v>
          </cell>
          <cell r="BN117" t="e">
            <v>#N/A</v>
          </cell>
          <cell r="BO117">
            <v>1332.1113414938841</v>
          </cell>
          <cell r="BP117">
            <v>0</v>
          </cell>
          <cell r="BQ117">
            <v>134.97848243539218</v>
          </cell>
          <cell r="BR117">
            <v>8.403684246455164</v>
          </cell>
          <cell r="BS117">
            <v>0</v>
          </cell>
          <cell r="BT117">
            <v>0</v>
          </cell>
          <cell r="BU117">
            <v>5431.7703830079208</v>
          </cell>
          <cell r="BV117">
            <v>567.2876936548397</v>
          </cell>
          <cell r="BW117">
            <v>765.38499703852187</v>
          </cell>
          <cell r="BX117">
            <v>116</v>
          </cell>
          <cell r="BY117">
            <v>63</v>
          </cell>
          <cell r="BZ117">
            <v>3.4500000000000003E-2</v>
          </cell>
          <cell r="CA117">
            <v>670.41454388852071</v>
          </cell>
          <cell r="CB117">
            <v>25871.685832982483</v>
          </cell>
          <cell r="CC117">
            <v>-304.29430719999999</v>
          </cell>
          <cell r="CD117">
            <v>814.27196479999986</v>
          </cell>
          <cell r="CE117">
            <v>26381.663490582483</v>
          </cell>
        </row>
        <row r="118">
          <cell r="A118">
            <v>42247</v>
          </cell>
          <cell r="B118">
            <v>10</v>
          </cell>
          <cell r="C118" t="str">
            <v>Mon</v>
          </cell>
          <cell r="D118">
            <v>160460.9964600224</v>
          </cell>
          <cell r="E118">
            <v>3504.15935397257</v>
          </cell>
          <cell r="F118">
            <v>163965.15581399499</v>
          </cell>
          <cell r="G118">
            <v>1347.971704</v>
          </cell>
          <cell r="H118">
            <v>165313.12751799499</v>
          </cell>
          <cell r="I118">
            <v>3347.0874509513042</v>
          </cell>
          <cell r="J118">
            <v>1063.1647406539084</v>
          </cell>
          <cell r="K118">
            <v>1153.0074889977652</v>
          </cell>
          <cell r="L118">
            <v>2216.1722296516737</v>
          </cell>
          <cell r="M118">
            <v>2936.267267412356</v>
          </cell>
          <cell r="N118">
            <v>312.93600000000004</v>
          </cell>
          <cell r="O118">
            <v>128</v>
          </cell>
          <cell r="P118">
            <v>212</v>
          </cell>
          <cell r="Q118">
            <v>165</v>
          </cell>
          <cell r="R118">
            <v>15.066666666666668</v>
          </cell>
          <cell r="S118">
            <v>14.633333333333333</v>
          </cell>
          <cell r="T118">
            <v>14.233333333333334</v>
          </cell>
          <cell r="U118">
            <v>211.83182560104638</v>
          </cell>
          <cell r="V118">
            <v>78.579155134483855</v>
          </cell>
          <cell r="W118">
            <v>0.61758405784418757</v>
          </cell>
          <cell r="X118">
            <v>11.084225162417624</v>
          </cell>
          <cell r="Y118">
            <v>34.463342518888133</v>
          </cell>
          <cell r="Z118">
            <v>0</v>
          </cell>
          <cell r="AA118" t="e">
            <v>#N/A</v>
          </cell>
          <cell r="AB118">
            <v>34.463342518888133</v>
          </cell>
          <cell r="AC118">
            <v>0</v>
          </cell>
          <cell r="AD118">
            <v>34.463342518888133</v>
          </cell>
          <cell r="AE118">
            <v>47.169080000000001</v>
          </cell>
          <cell r="AF118">
            <v>48.480927975570772</v>
          </cell>
          <cell r="AG118">
            <v>0</v>
          </cell>
          <cell r="AH118">
            <v>2269.534327489816</v>
          </cell>
          <cell r="AI118">
            <v>36.944999999999993</v>
          </cell>
          <cell r="AJ118">
            <v>2306.4793274898161</v>
          </cell>
          <cell r="AK118">
            <v>0</v>
          </cell>
          <cell r="AL118">
            <v>817.84932989658626</v>
          </cell>
          <cell r="AM118">
            <v>796.61200047857062</v>
          </cell>
          <cell r="AN118">
            <v>21.237329418015577</v>
          </cell>
          <cell r="AO118">
            <v>238.08288455572648</v>
          </cell>
          <cell r="AP118">
            <v>169.82150443833777</v>
          </cell>
          <cell r="AQ118">
            <v>0</v>
          </cell>
          <cell r="AR118">
            <v>0</v>
          </cell>
          <cell r="AS118">
            <v>218.60849406513157</v>
          </cell>
          <cell r="AT118">
            <v>0</v>
          </cell>
          <cell r="AU118">
            <v>1442.824306627688</v>
          </cell>
          <cell r="AV118">
            <v>300.35963461538455</v>
          </cell>
          <cell r="AW118">
            <v>63.192799999999991</v>
          </cell>
          <cell r="AX118">
            <v>41.44018854287107</v>
          </cell>
          <cell r="AY118">
            <v>17.446153846153845</v>
          </cell>
          <cell r="AZ118">
            <v>0</v>
          </cell>
          <cell r="BA118">
            <v>55.769999999999996</v>
          </cell>
          <cell r="BB118">
            <v>43.199999999999996</v>
          </cell>
          <cell r="BC118">
            <v>28.314999999999998</v>
          </cell>
          <cell r="BD118">
            <v>224.81299999999999</v>
          </cell>
          <cell r="BE118">
            <v>774.53677700440949</v>
          </cell>
          <cell r="BF118">
            <v>2217.3610836320977</v>
          </cell>
          <cell r="BG118">
            <v>89.118243857718653</v>
          </cell>
          <cell r="BH118">
            <v>3.2250000000000001E-2</v>
          </cell>
          <cell r="BI118">
            <v>2306.4793274898161</v>
          </cell>
          <cell r="BK118">
            <v>76989.240222434397</v>
          </cell>
          <cell r="BL118">
            <v>6544.085418906925</v>
          </cell>
          <cell r="BM118">
            <v>923.87088266921285</v>
          </cell>
          <cell r="BN118" t="e">
            <v>#N/A</v>
          </cell>
          <cell r="BO118">
            <v>5594.5628999438586</v>
          </cell>
          <cell r="BP118">
            <v>0</v>
          </cell>
          <cell r="BQ118">
            <v>578.67231025944398</v>
          </cell>
          <cell r="BR118">
            <v>35.770392610748971</v>
          </cell>
          <cell r="BS118">
            <v>0</v>
          </cell>
          <cell r="BT118">
            <v>0</v>
          </cell>
          <cell r="BU118">
            <v>22840.391996882347</v>
          </cell>
          <cell r="BV118">
            <v>2620.4043931383326</v>
          </cell>
          <cell r="BW118">
            <v>3213.9830522643833</v>
          </cell>
          <cell r="BX118">
            <v>2421.4999999999995</v>
          </cell>
          <cell r="BY118">
            <v>64</v>
          </cell>
          <cell r="BZ118">
            <v>3.4500000000000003E-2</v>
          </cell>
          <cell r="CA118">
            <v>2745.8933813049953</v>
          </cell>
          <cell r="CB118">
            <v>110831.41304602445</v>
          </cell>
          <cell r="CC118">
            <v>-1821.7571788</v>
          </cell>
          <cell r="CD118">
            <v>1742.6616605999998</v>
          </cell>
          <cell r="CE118">
            <v>110752.31752782446</v>
          </cell>
        </row>
        <row r="119">
          <cell r="A119">
            <v>42248</v>
          </cell>
          <cell r="B119">
            <v>10</v>
          </cell>
          <cell r="C119" t="str">
            <v>Tue</v>
          </cell>
          <cell r="D119">
            <v>153073.12639316346</v>
          </cell>
          <cell r="E119">
            <v>3210.397491962894</v>
          </cell>
          <cell r="F119">
            <v>156283.52388512634</v>
          </cell>
          <cell r="G119">
            <v>1491.2847960000001</v>
          </cell>
          <cell r="H119">
            <v>157774.80868112633</v>
          </cell>
          <cell r="I119">
            <v>3335.805967510842</v>
          </cell>
          <cell r="J119">
            <v>1423.7484539150469</v>
          </cell>
          <cell r="K119">
            <v>1534.5173199161436</v>
          </cell>
          <cell r="L119">
            <v>2958.2657738311905</v>
          </cell>
          <cell r="M119">
            <v>2998.7561399161195</v>
          </cell>
          <cell r="N119">
            <v>416.79700000000003</v>
          </cell>
          <cell r="O119">
            <v>130</v>
          </cell>
          <cell r="P119">
            <v>212</v>
          </cell>
          <cell r="Q119">
            <v>165</v>
          </cell>
          <cell r="R119">
            <v>15.066666666666668</v>
          </cell>
          <cell r="S119">
            <v>14.633333333333333</v>
          </cell>
          <cell r="T119">
            <v>14.233333333333334</v>
          </cell>
          <cell r="U119">
            <v>211.83182560104638</v>
          </cell>
          <cell r="V119">
            <v>78.579155134483855</v>
          </cell>
          <cell r="W119">
            <v>0.61758405784418757</v>
          </cell>
          <cell r="X119">
            <v>11.084225162417624</v>
          </cell>
          <cell r="Y119">
            <v>34.463342518888133</v>
          </cell>
          <cell r="Z119">
            <v>0</v>
          </cell>
          <cell r="AA119" t="e">
            <v>#N/A</v>
          </cell>
          <cell r="AB119">
            <v>34.463342518888133</v>
          </cell>
          <cell r="AC119">
            <v>0</v>
          </cell>
          <cell r="AD119">
            <v>34.463342518888133</v>
          </cell>
          <cell r="AE119">
            <v>47.169080000000001</v>
          </cell>
          <cell r="AF119">
            <v>48.480927975570772</v>
          </cell>
          <cell r="AG119">
            <v>0</v>
          </cell>
          <cell r="AH119">
            <v>2163.8408724035471</v>
          </cell>
          <cell r="AI119">
            <v>37.366</v>
          </cell>
          <cell r="AJ119">
            <v>2201.2068724035471</v>
          </cell>
          <cell r="AK119">
            <v>0</v>
          </cell>
          <cell r="AL119">
            <v>774.68562765151887</v>
          </cell>
          <cell r="AM119">
            <v>755.22867315477401</v>
          </cell>
          <cell r="AN119">
            <v>19.45695449674481</v>
          </cell>
          <cell r="AO119">
            <v>233.01735229241595</v>
          </cell>
          <cell r="AP119">
            <v>226.52682172659809</v>
          </cell>
          <cell r="AQ119">
            <v>0</v>
          </cell>
          <cell r="AR119">
            <v>0</v>
          </cell>
          <cell r="AS119">
            <v>220.03482355245038</v>
          </cell>
          <cell r="AT119">
            <v>0</v>
          </cell>
          <cell r="AU119">
            <v>1376.2670061622791</v>
          </cell>
          <cell r="AV119">
            <v>290.22338461538459</v>
          </cell>
          <cell r="AW119">
            <v>57.895199999999996</v>
          </cell>
          <cell r="AX119">
            <v>40.678375550687356</v>
          </cell>
          <cell r="AY119">
            <v>17.446153846153845</v>
          </cell>
          <cell r="AZ119">
            <v>0</v>
          </cell>
          <cell r="BA119">
            <v>51.78</v>
          </cell>
          <cell r="BB119">
            <v>43.199999999999996</v>
          </cell>
          <cell r="BC119">
            <v>26.244999999999997</v>
          </cell>
          <cell r="BD119">
            <v>212.69360000000003</v>
          </cell>
          <cell r="BE119">
            <v>740.16171401222584</v>
          </cell>
          <cell r="BF119">
            <v>2116.4287201745051</v>
          </cell>
          <cell r="BG119">
            <v>84.778152229042178</v>
          </cell>
          <cell r="BH119">
            <v>3.2250000000000001E-2</v>
          </cell>
          <cell r="BI119">
            <v>2201.2068724035471</v>
          </cell>
          <cell r="BK119">
            <v>73555.270345137338</v>
          </cell>
          <cell r="BL119">
            <v>6252.1979793366745</v>
          </cell>
          <cell r="BM119">
            <v>882.66324414164819</v>
          </cell>
          <cell r="BN119" t="e">
            <v>#N/A</v>
          </cell>
          <cell r="BO119">
            <v>5344.5769956777876</v>
          </cell>
          <cell r="BP119">
            <v>0</v>
          </cell>
          <cell r="BQ119">
            <v>550.77650655925902</v>
          </cell>
          <cell r="BR119">
            <v>34.053407672100441</v>
          </cell>
          <cell r="BS119">
            <v>0</v>
          </cell>
          <cell r="BT119">
            <v>0</v>
          </cell>
          <cell r="BU119">
            <v>21815.165433189428</v>
          </cell>
          <cell r="BV119">
            <v>2485.323993585107</v>
          </cell>
          <cell r="BW119">
            <v>3070.4933852417057</v>
          </cell>
          <cell r="BX119">
            <v>2218.5</v>
          </cell>
          <cell r="BY119">
            <v>65</v>
          </cell>
          <cell r="BZ119">
            <v>3.4500000000000003E-2</v>
          </cell>
          <cell r="CA119">
            <v>2622.2343716739406</v>
          </cell>
          <cell r="CB119">
            <v>105766.98752882752</v>
          </cell>
          <cell r="CC119">
            <v>-1655.6599540000002</v>
          </cell>
          <cell r="CD119">
            <v>1762.5198432800003</v>
          </cell>
          <cell r="CE119">
            <v>105873.84741810753</v>
          </cell>
        </row>
        <row r="120">
          <cell r="A120">
            <v>42249</v>
          </cell>
          <cell r="B120">
            <v>10</v>
          </cell>
          <cell r="C120" t="str">
            <v>Wed</v>
          </cell>
          <cell r="D120">
            <v>174505.79714228777</v>
          </cell>
          <cell r="E120">
            <v>3546.1253342596669</v>
          </cell>
          <cell r="F120">
            <v>178051.92247654745</v>
          </cell>
          <cell r="G120">
            <v>1599.8644219999999</v>
          </cell>
          <cell r="H120">
            <v>179651.78689854743</v>
          </cell>
          <cell r="I120">
            <v>3103.0299348098938</v>
          </cell>
          <cell r="J120">
            <v>1459.436216587919</v>
          </cell>
          <cell r="K120">
            <v>1212.3534626961798</v>
          </cell>
          <cell r="L120">
            <v>2671.7896792840988</v>
          </cell>
          <cell r="M120">
            <v>3261.9940974096676</v>
          </cell>
          <cell r="N120">
            <v>356.13499999999999</v>
          </cell>
          <cell r="O120">
            <v>132</v>
          </cell>
          <cell r="P120">
            <v>212</v>
          </cell>
          <cell r="Q120">
            <v>165</v>
          </cell>
          <cell r="R120">
            <v>15.066666666666668</v>
          </cell>
          <cell r="S120">
            <v>14.633333333333333</v>
          </cell>
          <cell r="T120">
            <v>14.233333333333334</v>
          </cell>
          <cell r="U120">
            <v>211.83182560104638</v>
          </cell>
          <cell r="V120">
            <v>78.579155134483855</v>
          </cell>
          <cell r="W120">
            <v>0.61758405784418757</v>
          </cell>
          <cell r="X120">
            <v>11.084225162417624</v>
          </cell>
          <cell r="Y120">
            <v>34.463342518888133</v>
          </cell>
          <cell r="Z120">
            <v>0</v>
          </cell>
          <cell r="AA120" t="e">
            <v>#N/A</v>
          </cell>
          <cell r="AB120">
            <v>34.463342518888133</v>
          </cell>
          <cell r="AC120">
            <v>0</v>
          </cell>
          <cell r="AD120">
            <v>34.463342518888133</v>
          </cell>
          <cell r="AE120">
            <v>47.169080000000001</v>
          </cell>
          <cell r="AF120">
            <v>48.480927975570772</v>
          </cell>
          <cell r="AG120">
            <v>0</v>
          </cell>
          <cell r="AH120">
            <v>2443.1079228759272</v>
          </cell>
          <cell r="AI120">
            <v>42.830999999999996</v>
          </cell>
          <cell r="AJ120">
            <v>2485.9389228759269</v>
          </cell>
          <cell r="AK120">
            <v>0</v>
          </cell>
          <cell r="AL120">
            <v>885.35991058532773</v>
          </cell>
          <cell r="AM120">
            <v>863.86824189284494</v>
          </cell>
          <cell r="AN120">
            <v>21.491668692482829</v>
          </cell>
          <cell r="AO120">
            <v>217.92854886444991</v>
          </cell>
          <cell r="AP120">
            <v>202.01115812213274</v>
          </cell>
          <cell r="AQ120">
            <v>0</v>
          </cell>
          <cell r="AR120">
            <v>0</v>
          </cell>
          <cell r="AS120">
            <v>241.30089560064459</v>
          </cell>
          <cell r="AT120">
            <v>0</v>
          </cell>
          <cell r="AU120">
            <v>1566.7154418319367</v>
          </cell>
          <cell r="AV120">
            <v>320.58438461538458</v>
          </cell>
          <cell r="AW120">
            <v>63.94959999999999</v>
          </cell>
          <cell r="AX120">
            <v>44.744876863177268</v>
          </cell>
          <cell r="AY120">
            <v>17.446153846153845</v>
          </cell>
          <cell r="AZ120">
            <v>0</v>
          </cell>
          <cell r="BA120">
            <v>60.75</v>
          </cell>
          <cell r="BB120">
            <v>43.199999999999996</v>
          </cell>
          <cell r="BC120">
            <v>29.395</v>
          </cell>
          <cell r="BD120">
            <v>242.63659999999996</v>
          </cell>
          <cell r="BE120">
            <v>822.7066153247157</v>
          </cell>
          <cell r="BF120">
            <v>2389.4220571566525</v>
          </cell>
          <cell r="BG120">
            <v>96.516865719274506</v>
          </cell>
          <cell r="BH120">
            <v>3.2250000000000001E-2</v>
          </cell>
          <cell r="BI120">
            <v>2485.9389228759269</v>
          </cell>
          <cell r="BK120">
            <v>83084.898404008884</v>
          </cell>
          <cell r="BL120">
            <v>7062.2163643407575</v>
          </cell>
          <cell r="BM120">
            <v>997.01878084810699</v>
          </cell>
          <cell r="BN120" t="e">
            <v>#N/A</v>
          </cell>
          <cell r="BO120">
            <v>6039.0246821772807</v>
          </cell>
          <cell r="BP120">
            <v>0</v>
          </cell>
          <cell r="BQ120">
            <v>626.96460279771509</v>
          </cell>
          <cell r="BR120">
            <v>38.818221701536217</v>
          </cell>
          <cell r="BS120">
            <v>0</v>
          </cell>
          <cell r="BT120">
            <v>0</v>
          </cell>
          <cell r="BU120">
            <v>24660.934340150823</v>
          </cell>
          <cell r="BV120">
            <v>2824.6695979306369</v>
          </cell>
          <cell r="BW120">
            <v>3469.1001290620429</v>
          </cell>
          <cell r="BX120">
            <v>2450.4999999999995</v>
          </cell>
          <cell r="BY120">
            <v>66</v>
          </cell>
          <cell r="BZ120">
            <v>3.4500000000000003E-2</v>
          </cell>
          <cell r="CA120">
            <v>2976.8219980429217</v>
          </cell>
          <cell r="CB120">
            <v>119466.92446919532</v>
          </cell>
          <cell r="CC120">
            <v>-1967.3338932000001</v>
          </cell>
          <cell r="CD120">
            <v>2020.2988654799999</v>
          </cell>
          <cell r="CE120">
            <v>119519.88944147533</v>
          </cell>
        </row>
        <row r="121">
          <cell r="A121">
            <v>42250</v>
          </cell>
          <cell r="B121">
            <v>10</v>
          </cell>
          <cell r="C121" t="str">
            <v>Thu</v>
          </cell>
          <cell r="D121">
            <v>178961.40142192098</v>
          </cell>
          <cell r="E121">
            <v>3525.1423441161191</v>
          </cell>
          <cell r="F121">
            <v>182486.5437660371</v>
          </cell>
          <cell r="G121">
            <v>1917.4383540000001</v>
          </cell>
          <cell r="H121">
            <v>184403.98212003708</v>
          </cell>
          <cell r="I121">
            <v>3629.3379269127381</v>
          </cell>
          <cell r="J121">
            <v>1687.6626457075502</v>
          </cell>
          <cell r="K121">
            <v>1314.089417607747</v>
          </cell>
          <cell r="L121">
            <v>3001.7520633152972</v>
          </cell>
          <cell r="M121">
            <v>3367.6315619102047</v>
          </cell>
          <cell r="N121">
            <v>387.05900000000003</v>
          </cell>
          <cell r="O121">
            <v>134</v>
          </cell>
          <cell r="P121">
            <v>212</v>
          </cell>
          <cell r="Q121">
            <v>165</v>
          </cell>
          <cell r="R121">
            <v>15.066666666666668</v>
          </cell>
          <cell r="S121">
            <v>14.633333333333333</v>
          </cell>
          <cell r="T121">
            <v>14.233333333333334</v>
          </cell>
          <cell r="U121">
            <v>211.83182560104638</v>
          </cell>
          <cell r="V121">
            <v>78.579155134483855</v>
          </cell>
          <cell r="W121">
            <v>0.61758405784418757</v>
          </cell>
          <cell r="X121">
            <v>11.084225162417624</v>
          </cell>
          <cell r="Y121">
            <v>34.463342518888133</v>
          </cell>
          <cell r="Z121">
            <v>0</v>
          </cell>
          <cell r="AA121" t="e">
            <v>#N/A</v>
          </cell>
          <cell r="AB121">
            <v>34.463342518888133</v>
          </cell>
          <cell r="AC121">
            <v>0</v>
          </cell>
          <cell r="AD121">
            <v>34.463342518888133</v>
          </cell>
          <cell r="AE121">
            <v>47.169080000000001</v>
          </cell>
          <cell r="AF121">
            <v>48.480927975570772</v>
          </cell>
          <cell r="AG121">
            <v>0</v>
          </cell>
          <cell r="AH121">
            <v>2493.9099876083023</v>
          </cell>
          <cell r="AI121">
            <v>46.308000000000007</v>
          </cell>
          <cell r="AJ121">
            <v>2540.2179876083023</v>
          </cell>
          <cell r="AK121">
            <v>0</v>
          </cell>
          <cell r="AL121">
            <v>900.7239766568747</v>
          </cell>
          <cell r="AM121">
            <v>879.35947760162549</v>
          </cell>
          <cell r="AN121">
            <v>21.364499055249205</v>
          </cell>
          <cell r="AO121">
            <v>253.42355784567735</v>
          </cell>
          <cell r="AP121">
            <v>224.4951958864925</v>
          </cell>
          <cell r="AQ121">
            <v>0</v>
          </cell>
          <cell r="AR121">
            <v>0</v>
          </cell>
          <cell r="AS121">
            <v>246.091622130579</v>
          </cell>
          <cell r="AT121">
            <v>0</v>
          </cell>
          <cell r="AU121">
            <v>1607.4136190512816</v>
          </cell>
          <cell r="AV121">
            <v>326.77313461538461</v>
          </cell>
          <cell r="AW121">
            <v>63.571199999999997</v>
          </cell>
          <cell r="AX121">
            <v>47.00163893661805</v>
          </cell>
          <cell r="AY121">
            <v>17.446153846153845</v>
          </cell>
          <cell r="AZ121">
            <v>0</v>
          </cell>
          <cell r="BA121">
            <v>60</v>
          </cell>
          <cell r="BB121">
            <v>43.199999999999996</v>
          </cell>
          <cell r="BC121">
            <v>29.450000000000003</v>
          </cell>
          <cell r="BD121">
            <v>246.60760000000002</v>
          </cell>
          <cell r="BE121">
            <v>834.04972739815651</v>
          </cell>
          <cell r="BF121">
            <v>2441.4633464494382</v>
          </cell>
          <cell r="BG121">
            <v>98.754641158864302</v>
          </cell>
          <cell r="BH121">
            <v>3.2250000000000001E-2</v>
          </cell>
          <cell r="BI121">
            <v>2540.2179876083023</v>
          </cell>
          <cell r="BK121">
            <v>84906.411835756939</v>
          </cell>
          <cell r="BL121">
            <v>7217.0450060393405</v>
          </cell>
          <cell r="BM121">
            <v>1018.8769420290834</v>
          </cell>
          <cell r="BN121" t="e">
            <v>#N/A</v>
          </cell>
          <cell r="BO121">
            <v>6171.4880006279691</v>
          </cell>
          <cell r="BP121">
            <v>0</v>
          </cell>
          <cell r="BQ121">
            <v>640.78647735311529</v>
          </cell>
          <cell r="BR121">
            <v>39.728978417410239</v>
          </cell>
          <cell r="BS121">
            <v>0</v>
          </cell>
          <cell r="BT121">
            <v>0</v>
          </cell>
          <cell r="BU121">
            <v>25203.4112684916</v>
          </cell>
          <cell r="BV121">
            <v>2883.2252987781494</v>
          </cell>
          <cell r="BW121">
            <v>3545.1328858409133</v>
          </cell>
          <cell r="BX121">
            <v>2436</v>
          </cell>
          <cell r="BY121">
            <v>67</v>
          </cell>
          <cell r="BZ121">
            <v>3.4500000000000003E-2</v>
          </cell>
          <cell r="CA121">
            <v>3041.3948544953687</v>
          </cell>
          <cell r="CB121">
            <v>122015.57614336298</v>
          </cell>
          <cell r="CC121">
            <v>-1891.8800992000001</v>
          </cell>
          <cell r="CD121">
            <v>2184.3057566400003</v>
          </cell>
          <cell r="CE121">
            <v>122308.00180080297</v>
          </cell>
        </row>
        <row r="122">
          <cell r="A122">
            <v>42251</v>
          </cell>
          <cell r="B122">
            <v>10</v>
          </cell>
          <cell r="C122" t="str">
            <v>Fri</v>
          </cell>
          <cell r="D122">
            <v>229318.23434009834</v>
          </cell>
          <cell r="E122">
            <v>4931.0026837338564</v>
          </cell>
          <cell r="F122">
            <v>234249.23702383222</v>
          </cell>
          <cell r="G122">
            <v>2057.5265599999998</v>
          </cell>
          <cell r="H122">
            <v>236306.76358383225</v>
          </cell>
          <cell r="I122">
            <v>3682.0355834337097</v>
          </cell>
          <cell r="J122">
            <v>1644.4440198573429</v>
          </cell>
          <cell r="K122">
            <v>1500.6053349456208</v>
          </cell>
          <cell r="L122">
            <v>3145.049354802964</v>
          </cell>
          <cell r="M122">
            <v>4036.8495383800941</v>
          </cell>
          <cell r="N122">
            <v>428.79300000000001</v>
          </cell>
          <cell r="O122">
            <v>136</v>
          </cell>
          <cell r="P122">
            <v>212</v>
          </cell>
          <cell r="Q122">
            <v>165</v>
          </cell>
          <cell r="R122">
            <v>15.066666666666668</v>
          </cell>
          <cell r="S122">
            <v>14.633333333333333</v>
          </cell>
          <cell r="T122">
            <v>14.233333333333334</v>
          </cell>
          <cell r="U122">
            <v>211.83182560104638</v>
          </cell>
          <cell r="V122">
            <v>78.579155134483855</v>
          </cell>
          <cell r="W122">
            <v>0.61758405784418757</v>
          </cell>
          <cell r="X122">
            <v>11.084225162417624</v>
          </cell>
          <cell r="Y122">
            <v>34.463342518888133</v>
          </cell>
          <cell r="Z122">
            <v>0</v>
          </cell>
          <cell r="AA122" t="e">
            <v>#N/A</v>
          </cell>
          <cell r="AB122">
            <v>34.463342518888133</v>
          </cell>
          <cell r="AC122">
            <v>0</v>
          </cell>
          <cell r="AD122">
            <v>34.463342518888133</v>
          </cell>
          <cell r="AE122">
            <v>47.169080000000001</v>
          </cell>
          <cell r="AF122">
            <v>48.480927975570772</v>
          </cell>
          <cell r="AG122">
            <v>0</v>
          </cell>
          <cell r="AH122">
            <v>3176.5730287833658</v>
          </cell>
          <cell r="AI122">
            <v>54.09899999999999</v>
          </cell>
          <cell r="AJ122">
            <v>3230.6720287833655</v>
          </cell>
          <cell r="AK122">
            <v>0</v>
          </cell>
          <cell r="AL122">
            <v>1165.3099538541219</v>
          </cell>
          <cell r="AM122">
            <v>1135.4250891042198</v>
          </cell>
          <cell r="AN122">
            <v>29.88486474990216</v>
          </cell>
          <cell r="AO122">
            <v>251.422364762623</v>
          </cell>
          <cell r="AP122">
            <v>239.11603102712894</v>
          </cell>
          <cell r="AQ122">
            <v>0</v>
          </cell>
          <cell r="AR122">
            <v>0</v>
          </cell>
          <cell r="AS122">
            <v>299.20284115795437</v>
          </cell>
          <cell r="AT122">
            <v>0</v>
          </cell>
          <cell r="AU122">
            <v>2061.9891267461971</v>
          </cell>
          <cell r="AV122">
            <v>396.23313461538459</v>
          </cell>
          <cell r="AW122">
            <v>88.923999999999992</v>
          </cell>
          <cell r="AX122">
            <v>57.073865445981447</v>
          </cell>
          <cell r="AY122">
            <v>17.446153846153845</v>
          </cell>
          <cell r="AZ122">
            <v>0</v>
          </cell>
          <cell r="BA122">
            <v>78.75</v>
          </cell>
          <cell r="BB122">
            <v>43.199999999999996</v>
          </cell>
          <cell r="BC122">
            <v>40.014999999999993</v>
          </cell>
          <cell r="BD122">
            <v>319.82060000000001</v>
          </cell>
          <cell r="BE122">
            <v>1041.4627539075198</v>
          </cell>
          <cell r="BF122">
            <v>3103.4518806537171</v>
          </cell>
          <cell r="BG122">
            <v>127.22014812964829</v>
          </cell>
          <cell r="BH122">
            <v>3.2250000000000001E-2</v>
          </cell>
          <cell r="BI122">
            <v>3230.6720287833655</v>
          </cell>
          <cell r="BK122">
            <v>107602.68082853439</v>
          </cell>
          <cell r="BL122">
            <v>9146.227870425424</v>
          </cell>
          <cell r="BM122">
            <v>1291.2321699424124</v>
          </cell>
          <cell r="BN122" t="e">
            <v>#N/A</v>
          </cell>
          <cell r="BO122">
            <v>7823.5120547284541</v>
          </cell>
          <cell r="BP122">
            <v>0</v>
          </cell>
          <cell r="BQ122">
            <v>822.47079517120619</v>
          </cell>
          <cell r="BR122">
            <v>51.077112913798949</v>
          </cell>
          <cell r="BS122">
            <v>0</v>
          </cell>
          <cell r="BT122">
            <v>0</v>
          </cell>
          <cell r="BU122">
            <v>31976.215965452509</v>
          </cell>
          <cell r="BV122">
            <v>3736.3364163513997</v>
          </cell>
          <cell r="BW122">
            <v>4493.3798765353622</v>
          </cell>
          <cell r="BX122">
            <v>3407.5</v>
          </cell>
          <cell r="BY122">
            <v>68</v>
          </cell>
          <cell r="BZ122">
            <v>3.4500000000000003E-2</v>
          </cell>
          <cell r="CA122">
            <v>3858.2681767646736</v>
          </cell>
          <cell r="CB122">
            <v>155074.38126363832</v>
          </cell>
          <cell r="CC122">
            <v>-2549.3135772000005</v>
          </cell>
          <cell r="CD122">
            <v>2551.8000589200001</v>
          </cell>
          <cell r="CE122">
            <v>155076.86774535832</v>
          </cell>
        </row>
        <row r="123">
          <cell r="A123">
            <v>42252</v>
          </cell>
          <cell r="B123">
            <v>10</v>
          </cell>
          <cell r="C123" t="str">
            <v>Sat</v>
          </cell>
          <cell r="D123">
            <v>120702.62580198952</v>
          </cell>
          <cell r="E123">
            <v>2098.2990143548327</v>
          </cell>
          <cell r="F123">
            <v>122800.92481634437</v>
          </cell>
          <cell r="G123">
            <v>1367.8817120000001</v>
          </cell>
          <cell r="H123">
            <v>124168.80652834437</v>
          </cell>
          <cell r="I123">
            <v>1288.4124019999999</v>
          </cell>
          <cell r="J123">
            <v>1308.2840962605374</v>
          </cell>
          <cell r="K123">
            <v>1119.0955040272427</v>
          </cell>
          <cell r="L123">
            <v>2427.3796002877798</v>
          </cell>
          <cell r="M123">
            <v>2489.9155314370896</v>
          </cell>
          <cell r="N123">
            <v>333.09200000000004</v>
          </cell>
          <cell r="O123">
            <v>138</v>
          </cell>
          <cell r="P123">
            <v>212</v>
          </cell>
          <cell r="Q123">
            <v>165</v>
          </cell>
          <cell r="R123">
            <v>15.066666666666668</v>
          </cell>
          <cell r="S123">
            <v>14.633333333333333</v>
          </cell>
          <cell r="T123">
            <v>14.233333333333334</v>
          </cell>
          <cell r="U123">
            <v>211.83182560104638</v>
          </cell>
          <cell r="V123">
            <v>78.579155134483855</v>
          </cell>
          <cell r="W123">
            <v>0.61758405784418757</v>
          </cell>
          <cell r="X123">
            <v>11.084225162417624</v>
          </cell>
          <cell r="Y123">
            <v>34.463342518888133</v>
          </cell>
          <cell r="Z123">
            <v>0</v>
          </cell>
          <cell r="AA123" t="e">
            <v>#N/A</v>
          </cell>
          <cell r="AB123">
            <v>34.463342518888133</v>
          </cell>
          <cell r="AC123">
            <v>0</v>
          </cell>
          <cell r="AD123">
            <v>34.463342518888133</v>
          </cell>
          <cell r="AE123">
            <v>47.169080000000001</v>
          </cell>
          <cell r="AF123">
            <v>48.480927975570772</v>
          </cell>
          <cell r="AG123">
            <v>0</v>
          </cell>
          <cell r="AH123">
            <v>1596.22314224973</v>
          </cell>
          <cell r="AI123">
            <v>33.648000000000003</v>
          </cell>
          <cell r="AJ123">
            <v>1629.8711422497302</v>
          </cell>
          <cell r="AK123">
            <v>0</v>
          </cell>
          <cell r="AL123">
            <v>604.87696191353587</v>
          </cell>
          <cell r="AM123">
            <v>592.15999819017316</v>
          </cell>
          <cell r="AN123">
            <v>12.716963723362623</v>
          </cell>
          <cell r="AO123">
            <v>77.704453510892336</v>
          </cell>
          <cell r="AP123">
            <v>185.55092874874708</v>
          </cell>
          <cell r="AQ123">
            <v>0</v>
          </cell>
          <cell r="AR123">
            <v>0</v>
          </cell>
          <cell r="AS123">
            <v>181.93377184952294</v>
          </cell>
          <cell r="AT123">
            <v>0</v>
          </cell>
          <cell r="AU123">
            <v>1081.0958875358897</v>
          </cell>
          <cell r="AV123">
            <v>182.06323076923076</v>
          </cell>
          <cell r="AW123">
            <v>37.839999999999996</v>
          </cell>
          <cell r="AX123">
            <v>28.381111892275406</v>
          </cell>
          <cell r="AY123">
            <v>2.9076923076923076</v>
          </cell>
          <cell r="AZ123">
            <v>0</v>
          </cell>
          <cell r="BA123">
            <v>41.28</v>
          </cell>
          <cell r="BB123">
            <v>7.1999999999999993</v>
          </cell>
          <cell r="BC123">
            <v>18.419999999999998</v>
          </cell>
          <cell r="BD123">
            <v>164.48340000000005</v>
          </cell>
          <cell r="BE123">
            <v>482.57543496919851</v>
          </cell>
          <cell r="BF123">
            <v>1563.671322505088</v>
          </cell>
          <cell r="BG123">
            <v>66.199819744641871</v>
          </cell>
          <cell r="BH123">
            <v>3.2250000000000001E-2</v>
          </cell>
          <cell r="BI123">
            <v>1629.8711422497302</v>
          </cell>
          <cell r="BK123">
            <v>54351.604793399492</v>
          </cell>
          <cell r="BL123">
            <v>4619.8864074389567</v>
          </cell>
          <cell r="BM123">
            <v>652.21925752079392</v>
          </cell>
          <cell r="BN123" t="e">
            <v>#N/A</v>
          </cell>
          <cell r="BO123">
            <v>3956.6166663613744</v>
          </cell>
          <cell r="BP123">
            <v>0</v>
          </cell>
          <cell r="BQ123">
            <v>426.69226555543975</v>
          </cell>
          <cell r="BR123">
            <v>26.721764479955041</v>
          </cell>
          <cell r="BS123">
            <v>0</v>
          </cell>
          <cell r="BT123">
            <v>0</v>
          </cell>
          <cell r="BU123">
            <v>16199.965481515208</v>
          </cell>
          <cell r="BV123">
            <v>1919.0606956943384</v>
          </cell>
          <cell r="BW123">
            <v>2271.5215016649322</v>
          </cell>
          <cell r="BX123">
            <v>1450</v>
          </cell>
          <cell r="BY123">
            <v>69</v>
          </cell>
          <cell r="BZ123">
            <v>3.4500000000000003E-2</v>
          </cell>
          <cell r="CA123">
            <v>1983.0187181884194</v>
          </cell>
          <cell r="CB123">
            <v>78175.171190462395</v>
          </cell>
          <cell r="CC123">
            <v>-1297.5955408000002</v>
          </cell>
          <cell r="CD123">
            <v>1587.14520384</v>
          </cell>
          <cell r="CE123">
            <v>78464.720853502396</v>
          </cell>
        </row>
        <row r="124">
          <cell r="A124">
            <v>42253</v>
          </cell>
          <cell r="B124">
            <v>10</v>
          </cell>
          <cell r="C124" t="str">
            <v>Sun</v>
          </cell>
          <cell r="D124">
            <v>38906.006677985628</v>
          </cell>
          <cell r="E124">
            <v>167.86392114838662</v>
          </cell>
          <cell r="F124">
            <v>39073.87059913401</v>
          </cell>
          <cell r="G124">
            <v>866.91699400000005</v>
          </cell>
          <cell r="H124">
            <v>39940.78759313401</v>
          </cell>
          <cell r="I124">
            <v>721.28594599999997</v>
          </cell>
          <cell r="J124">
            <v>1122.7840177732592</v>
          </cell>
          <cell r="K124">
            <v>644.3277144399276</v>
          </cell>
          <cell r="L124">
            <v>1767.1117322131868</v>
          </cell>
          <cell r="M124">
            <v>772.64355099677391</v>
          </cell>
          <cell r="N124">
            <v>206.18799999999999</v>
          </cell>
          <cell r="O124">
            <v>140</v>
          </cell>
          <cell r="P124">
            <v>212</v>
          </cell>
          <cell r="Q124">
            <v>165</v>
          </cell>
          <cell r="R124">
            <v>15.066666666666668</v>
          </cell>
          <cell r="S124">
            <v>14.633333333333333</v>
          </cell>
          <cell r="T124">
            <v>14.233333333333334</v>
          </cell>
          <cell r="U124">
            <v>211.83182560104638</v>
          </cell>
          <cell r="V124">
            <v>78.579155134483855</v>
          </cell>
          <cell r="W124">
            <v>0.61758405784418757</v>
          </cell>
          <cell r="X124">
            <v>11.084225162417624</v>
          </cell>
          <cell r="Y124">
            <v>34.463342518888133</v>
          </cell>
          <cell r="Z124">
            <v>0</v>
          </cell>
          <cell r="AA124" t="e">
            <v>#N/A</v>
          </cell>
          <cell r="AB124">
            <v>34.463342518888133</v>
          </cell>
          <cell r="AC124">
            <v>0</v>
          </cell>
          <cell r="AD124">
            <v>34.463342518888133</v>
          </cell>
          <cell r="AE124">
            <v>47.169080000000001</v>
          </cell>
          <cell r="AF124">
            <v>48.480927975570772</v>
          </cell>
          <cell r="AG124">
            <v>0</v>
          </cell>
          <cell r="AH124">
            <v>521.11879547763147</v>
          </cell>
          <cell r="AI124">
            <v>16.91</v>
          </cell>
          <cell r="AJ124">
            <v>538.02879547763132</v>
          </cell>
          <cell r="AK124">
            <v>0</v>
          </cell>
          <cell r="AL124">
            <v>182.91108393206949</v>
          </cell>
          <cell r="AM124">
            <v>181.89372683420046</v>
          </cell>
          <cell r="AN124">
            <v>1.0173570978690099</v>
          </cell>
          <cell r="AO124">
            <v>43.199044019690675</v>
          </cell>
          <cell r="AP124">
            <v>128.69716984216325</v>
          </cell>
          <cell r="AQ124">
            <v>0</v>
          </cell>
          <cell r="AR124">
            <v>0</v>
          </cell>
          <cell r="AS124">
            <v>50.808072672245252</v>
          </cell>
          <cell r="AT124">
            <v>0</v>
          </cell>
          <cell r="AU124">
            <v>345.1734625755106</v>
          </cell>
          <cell r="AV124">
            <v>77.027634615384613</v>
          </cell>
          <cell r="AW124">
            <v>3.0271999999999997</v>
          </cell>
          <cell r="AX124">
            <v>11.907860196021801</v>
          </cell>
          <cell r="AY124">
            <v>4.8461538461538467</v>
          </cell>
          <cell r="AZ124">
            <v>0</v>
          </cell>
          <cell r="BA124">
            <v>11.7</v>
          </cell>
          <cell r="BB124">
            <v>12</v>
          </cell>
          <cell r="BC124">
            <v>3.17</v>
          </cell>
          <cell r="BD124">
            <v>48.653800000000011</v>
          </cell>
          <cell r="BE124">
            <v>172.33264865756027</v>
          </cell>
          <cell r="BF124">
            <v>517.5061112330709</v>
          </cell>
          <cell r="BG124">
            <v>20.522684244560509</v>
          </cell>
          <cell r="BH124">
            <v>3.2250000000000001E-2</v>
          </cell>
          <cell r="BI124">
            <v>538.02879547763132</v>
          </cell>
          <cell r="BK124">
            <v>18351.217804062475</v>
          </cell>
          <cell r="BL124">
            <v>1559.8535133453108</v>
          </cell>
          <cell r="BM124">
            <v>220.21461364874972</v>
          </cell>
          <cell r="BN124" t="e">
            <v>#N/A</v>
          </cell>
          <cell r="BO124">
            <v>1334.3437470859697</v>
          </cell>
          <cell r="BP124">
            <v>0</v>
          </cell>
          <cell r="BQ124">
            <v>135.22714727661426</v>
          </cell>
          <cell r="BR124">
            <v>8.4188790407900616</v>
          </cell>
          <cell r="BS124">
            <v>0</v>
          </cell>
          <cell r="BT124">
            <v>0</v>
          </cell>
          <cell r="BU124">
            <v>5440.8984081028439</v>
          </cell>
          <cell r="BV124">
            <v>568.07995589352856</v>
          </cell>
          <cell r="BW124">
            <v>766.66637782680414</v>
          </cell>
          <cell r="BX124">
            <v>116</v>
          </cell>
          <cell r="BY124">
            <v>70</v>
          </cell>
          <cell r="BZ124">
            <v>3.4500000000000003E-2</v>
          </cell>
          <cell r="CA124">
            <v>671.79561529022305</v>
          </cell>
          <cell r="CB124">
            <v>25914.658161175874</v>
          </cell>
          <cell r="CC124">
            <v>-299.77055680000001</v>
          </cell>
          <cell r="CD124">
            <v>797.62914279999995</v>
          </cell>
          <cell r="CE124">
            <v>26412.516747175876</v>
          </cell>
        </row>
        <row r="125">
          <cell r="A125">
            <v>42254</v>
          </cell>
          <cell r="B125">
            <v>11</v>
          </cell>
          <cell r="C125" t="str">
            <v>Mon</v>
          </cell>
          <cell r="D125">
            <v>150654.26416599512</v>
          </cell>
          <cell r="E125">
            <v>3346.8740095896014</v>
          </cell>
          <cell r="F125">
            <v>154001.13817558473</v>
          </cell>
          <cell r="G125">
            <v>1572.152304</v>
          </cell>
          <cell r="H125">
            <v>155573.29047958471</v>
          </cell>
          <cell r="I125">
            <v>3363.3180663833346</v>
          </cell>
          <cell r="J125">
            <v>1003.7970700073852</v>
          </cell>
          <cell r="K125">
            <v>1064.7703351156008</v>
          </cell>
          <cell r="L125">
            <v>2068.5674051229857</v>
          </cell>
          <cell r="M125">
            <v>2768.8257460285895</v>
          </cell>
          <cell r="N125">
            <v>288.005</v>
          </cell>
          <cell r="O125">
            <v>142</v>
          </cell>
          <cell r="P125">
            <v>213</v>
          </cell>
          <cell r="Q125">
            <v>165</v>
          </cell>
          <cell r="R125">
            <v>15.066666666666668</v>
          </cell>
          <cell r="S125">
            <v>14.633333333333333</v>
          </cell>
          <cell r="T125">
            <v>14.233333333333334</v>
          </cell>
          <cell r="U125">
            <v>212.81207347234317</v>
          </cell>
          <cell r="V125">
            <v>76.829756132760266</v>
          </cell>
          <cell r="W125">
            <v>0.63565964554489518</v>
          </cell>
          <cell r="X125">
            <v>11.797037117096243</v>
          </cell>
          <cell r="Y125">
            <v>34.766012017254162</v>
          </cell>
          <cell r="Z125">
            <v>0</v>
          </cell>
          <cell r="AA125" t="e">
            <v>#N/A</v>
          </cell>
          <cell r="AB125">
            <v>34.766012017254162</v>
          </cell>
          <cell r="AC125">
            <v>0</v>
          </cell>
          <cell r="AD125">
            <v>34.766012017254162</v>
          </cell>
          <cell r="AE125">
            <v>46.620000000000005</v>
          </cell>
          <cell r="AF125">
            <v>48.753097228929732</v>
          </cell>
          <cell r="AG125">
            <v>0</v>
          </cell>
          <cell r="AH125">
            <v>2201.3207510835387</v>
          </cell>
          <cell r="AI125">
            <v>35.828000000000003</v>
          </cell>
          <cell r="AJ125">
            <v>2237.1487510835386</v>
          </cell>
          <cell r="AK125">
            <v>0</v>
          </cell>
          <cell r="AL125">
            <v>768.03319050280061</v>
          </cell>
          <cell r="AM125">
            <v>747.74910559619707</v>
          </cell>
          <cell r="AN125">
            <v>20.284084906603645</v>
          </cell>
          <cell r="AO125">
            <v>240.39581549531658</v>
          </cell>
          <cell r="AP125">
            <v>158.30856366188954</v>
          </cell>
          <cell r="AQ125">
            <v>0</v>
          </cell>
          <cell r="AR125">
            <v>0</v>
          </cell>
          <cell r="AS125">
            <v>205.45415462459005</v>
          </cell>
          <cell r="AT125">
            <v>0</v>
          </cell>
          <cell r="AU125">
            <v>1366.1322070859574</v>
          </cell>
          <cell r="AV125">
            <v>300.35963461538455</v>
          </cell>
          <cell r="AW125">
            <v>73.563499999999991</v>
          </cell>
          <cell r="AX125">
            <v>41.289319238698162</v>
          </cell>
          <cell r="AY125">
            <v>17.446153846153845</v>
          </cell>
          <cell r="AZ125">
            <v>0</v>
          </cell>
          <cell r="BA125">
            <v>55.769999999999996</v>
          </cell>
          <cell r="BB125">
            <v>43.199999999999996</v>
          </cell>
          <cell r="BC125">
            <v>28.314999999999998</v>
          </cell>
          <cell r="BD125">
            <v>224.81299999999999</v>
          </cell>
          <cell r="BE125">
            <v>784.7566077002366</v>
          </cell>
          <cell r="BF125">
            <v>2150.888814786194</v>
          </cell>
          <cell r="BG125">
            <v>86.259936297344794</v>
          </cell>
          <cell r="BH125">
            <v>3.2250000000000001E-2</v>
          </cell>
          <cell r="BI125">
            <v>2237.1487510835386</v>
          </cell>
          <cell r="BK125">
            <v>75269.888971858076</v>
          </cell>
          <cell r="BL125">
            <v>6397.940562607937</v>
          </cell>
          <cell r="BM125">
            <v>903.23866766229685</v>
          </cell>
          <cell r="BN125" t="e">
            <v>#N/A</v>
          </cell>
          <cell r="BO125">
            <v>5469.078530931265</v>
          </cell>
          <cell r="BP125">
            <v>0</v>
          </cell>
          <cell r="BQ125">
            <v>564.28151992499295</v>
          </cell>
          <cell r="BR125">
            <v>34.859371425493059</v>
          </cell>
          <cell r="BS125">
            <v>0</v>
          </cell>
          <cell r="BT125">
            <v>0</v>
          </cell>
          <cell r="BU125">
            <v>22324.453675022556</v>
          </cell>
          <cell r="BV125">
            <v>2555.4018439658284</v>
          </cell>
          <cell r="BW125">
            <v>3142.0080588971864</v>
          </cell>
          <cell r="BX125">
            <v>2254.4999999999995</v>
          </cell>
          <cell r="BY125">
            <v>71</v>
          </cell>
          <cell r="BZ125">
            <v>3.4500000000000003E-2</v>
          </cell>
          <cell r="CA125">
            <v>2681.171609221105</v>
          </cell>
          <cell r="CB125">
            <v>108227.42415896474</v>
          </cell>
          <cell r="CC125">
            <v>-1932.1327895999998</v>
          </cell>
          <cell r="CD125">
            <v>1670.3013599999999</v>
          </cell>
          <cell r="CE125">
            <v>107965.59272936475</v>
          </cell>
        </row>
        <row r="126">
          <cell r="A126">
            <v>42255</v>
          </cell>
          <cell r="B126">
            <v>11</v>
          </cell>
          <cell r="C126" t="str">
            <v>Tue</v>
          </cell>
          <cell r="D126">
            <v>143888.80217300908</v>
          </cell>
          <cell r="E126">
            <v>3066.2977453126291</v>
          </cell>
          <cell r="F126">
            <v>146955.09991832174</v>
          </cell>
          <cell r="G126">
            <v>1735.9973210000003</v>
          </cell>
          <cell r="H126">
            <v>148691.09723932174</v>
          </cell>
          <cell r="I126">
            <v>3315.6151531644905</v>
          </cell>
          <cell r="J126">
            <v>1344.2116056842392</v>
          </cell>
          <cell r="K126">
            <v>1417.084048940616</v>
          </cell>
          <cell r="L126">
            <v>2761.2956546248552</v>
          </cell>
          <cell r="M126">
            <v>2847.1615565058896</v>
          </cell>
          <cell r="N126">
            <v>383.62200000000007</v>
          </cell>
          <cell r="O126">
            <v>144</v>
          </cell>
          <cell r="P126">
            <v>213</v>
          </cell>
          <cell r="Q126">
            <v>165</v>
          </cell>
          <cell r="R126">
            <v>15.066666666666668</v>
          </cell>
          <cell r="S126">
            <v>14.633333333333333</v>
          </cell>
          <cell r="T126">
            <v>14.233333333333334</v>
          </cell>
          <cell r="U126">
            <v>212.81207347234317</v>
          </cell>
          <cell r="V126">
            <v>76.829756132760266</v>
          </cell>
          <cell r="W126">
            <v>0.63565964554489518</v>
          </cell>
          <cell r="X126">
            <v>11.797037117096243</v>
          </cell>
          <cell r="Y126">
            <v>34.766012017254162</v>
          </cell>
          <cell r="Z126">
            <v>0</v>
          </cell>
          <cell r="AA126" t="e">
            <v>#N/A</v>
          </cell>
          <cell r="AB126">
            <v>34.766012017254162</v>
          </cell>
          <cell r="AC126">
            <v>0</v>
          </cell>
          <cell r="AD126">
            <v>34.766012017254162</v>
          </cell>
          <cell r="AE126">
            <v>46.620000000000005</v>
          </cell>
          <cell r="AF126">
            <v>48.753097228929732</v>
          </cell>
          <cell r="AG126">
            <v>0</v>
          </cell>
          <cell r="AH126">
            <v>2099.3016750455881</v>
          </cell>
          <cell r="AI126">
            <v>36.244</v>
          </cell>
          <cell r="AJ126">
            <v>2135.5456750455878</v>
          </cell>
          <cell r="AK126">
            <v>0</v>
          </cell>
          <cell r="AL126">
            <v>728.09792828804552</v>
          </cell>
          <cell r="AM126">
            <v>709.51430558918105</v>
          </cell>
          <cell r="AN126">
            <v>18.583622698864421</v>
          </cell>
          <cell r="AO126">
            <v>232.99817896519323</v>
          </cell>
          <cell r="AP126">
            <v>211.17325715669398</v>
          </cell>
          <cell r="AQ126">
            <v>0</v>
          </cell>
          <cell r="AR126">
            <v>0</v>
          </cell>
          <cell r="AS126">
            <v>208.01401905200277</v>
          </cell>
          <cell r="AT126">
            <v>0</v>
          </cell>
          <cell r="AU126">
            <v>1303.9472191530317</v>
          </cell>
          <cell r="AV126">
            <v>290.22338461538459</v>
          </cell>
          <cell r="AW126">
            <v>67.396500000000003</v>
          </cell>
          <cell r="AX126">
            <v>40.542694431498298</v>
          </cell>
          <cell r="AY126">
            <v>17.446153846153845</v>
          </cell>
          <cell r="AZ126">
            <v>0</v>
          </cell>
          <cell r="BA126">
            <v>51.78</v>
          </cell>
          <cell r="BB126">
            <v>43.199999999999996</v>
          </cell>
          <cell r="BC126">
            <v>26.244999999999997</v>
          </cell>
          <cell r="BD126">
            <v>212.69360000000003</v>
          </cell>
          <cell r="BE126">
            <v>749.52733289303683</v>
          </cell>
          <cell r="BF126">
            <v>2053.4745520460683</v>
          </cell>
          <cell r="BG126">
            <v>82.071122999519403</v>
          </cell>
          <cell r="BH126">
            <v>3.2250000000000001E-2</v>
          </cell>
          <cell r="BI126">
            <v>2135.5456750455878</v>
          </cell>
          <cell r="BK126">
            <v>71953.226135756195</v>
          </cell>
          <cell r="BL126">
            <v>6116.0242215392782</v>
          </cell>
          <cell r="BM126">
            <v>863.43871362907453</v>
          </cell>
          <cell r="BN126" t="e">
            <v>#N/A</v>
          </cell>
          <cell r="BO126">
            <v>5227.642386046864</v>
          </cell>
          <cell r="BP126">
            <v>0</v>
          </cell>
          <cell r="BQ126">
            <v>537.33148782841636</v>
          </cell>
          <cell r="BR126">
            <v>33.201040007442117</v>
          </cell>
          <cell r="BS126">
            <v>0</v>
          </cell>
          <cell r="BT126">
            <v>0</v>
          </cell>
          <cell r="BU126">
            <v>21334.269098797617</v>
          </cell>
          <cell r="BV126">
            <v>2424.6012720608978</v>
          </cell>
          <cell r="BW126">
            <v>3003.4258770801312</v>
          </cell>
          <cell r="BX126">
            <v>2065.5</v>
          </cell>
          <cell r="BY126">
            <v>72</v>
          </cell>
          <cell r="BZ126">
            <v>3.4500000000000003E-2</v>
          </cell>
          <cell r="CA126">
            <v>2561.8882634112283</v>
          </cell>
          <cell r="CB126">
            <v>103342.91064710608</v>
          </cell>
          <cell r="CC126">
            <v>-1755.0188136000002</v>
          </cell>
          <cell r="CD126">
            <v>1689.6952800000004</v>
          </cell>
          <cell r="CE126">
            <v>103277.58711350607</v>
          </cell>
        </row>
        <row r="127">
          <cell r="A127">
            <v>42256</v>
          </cell>
          <cell r="B127">
            <v>11</v>
          </cell>
          <cell r="C127" t="str">
            <v>Wed</v>
          </cell>
          <cell r="D127">
            <v>163792.88101189013</v>
          </cell>
          <cell r="E127">
            <v>3386.9563330577403</v>
          </cell>
          <cell r="F127">
            <v>167179.83734494785</v>
          </cell>
          <cell r="G127">
            <v>1852.8072844999999</v>
          </cell>
          <cell r="H127">
            <v>169032.64462944787</v>
          </cell>
          <cell r="I127">
            <v>3101.0820259344605</v>
          </cell>
          <cell r="J127">
            <v>1375.5657463807734</v>
          </cell>
          <cell r="K127">
            <v>1119.5746905994922</v>
          </cell>
          <cell r="L127">
            <v>2495.1404369802653</v>
          </cell>
          <cell r="M127">
            <v>3082.8716460448045</v>
          </cell>
          <cell r="N127">
            <v>330.36900000000003</v>
          </cell>
          <cell r="O127">
            <v>146</v>
          </cell>
          <cell r="P127">
            <v>213</v>
          </cell>
          <cell r="Q127">
            <v>165</v>
          </cell>
          <cell r="R127">
            <v>15.066666666666668</v>
          </cell>
          <cell r="S127">
            <v>14.633333333333333</v>
          </cell>
          <cell r="T127">
            <v>14.233333333333334</v>
          </cell>
          <cell r="U127">
            <v>212.81207347234317</v>
          </cell>
          <cell r="V127">
            <v>76.829756132760266</v>
          </cell>
          <cell r="W127">
            <v>0.63565964554489518</v>
          </cell>
          <cell r="X127">
            <v>11.797037117096243</v>
          </cell>
          <cell r="Y127">
            <v>34.766012017254162</v>
          </cell>
          <cell r="Z127">
            <v>0</v>
          </cell>
          <cell r="AA127" t="e">
            <v>#N/A</v>
          </cell>
          <cell r="AB127">
            <v>34.766012017254162</v>
          </cell>
          <cell r="AC127">
            <v>0</v>
          </cell>
          <cell r="AD127">
            <v>34.766012017254162</v>
          </cell>
          <cell r="AE127">
            <v>46.620000000000005</v>
          </cell>
          <cell r="AF127">
            <v>48.753097228929732</v>
          </cell>
          <cell r="AG127">
            <v>0</v>
          </cell>
          <cell r="AH127">
            <v>2367.8935281059339</v>
          </cell>
          <cell r="AI127">
            <v>41.548000000000002</v>
          </cell>
          <cell r="AJ127">
            <v>2409.4415281059341</v>
          </cell>
          <cell r="AK127">
            <v>0</v>
          </cell>
          <cell r="AL127">
            <v>830.96207714211721</v>
          </cell>
          <cell r="AM127">
            <v>810.43506906297944</v>
          </cell>
          <cell r="AN127">
            <v>20.527008079137822</v>
          </cell>
          <cell r="AO127">
            <v>218.95366491068836</v>
          </cell>
          <cell r="AP127">
            <v>188.41132535426763</v>
          </cell>
          <cell r="AQ127">
            <v>0</v>
          </cell>
          <cell r="AR127">
            <v>0</v>
          </cell>
          <cell r="AS127">
            <v>227.22445372525965</v>
          </cell>
          <cell r="AT127">
            <v>0</v>
          </cell>
          <cell r="AU127">
            <v>1483.0531056310638</v>
          </cell>
          <cell r="AV127">
            <v>320.58438461538458</v>
          </cell>
          <cell r="AW127">
            <v>74.444499999999991</v>
          </cell>
          <cell r="AX127">
            <v>44.568693917364605</v>
          </cell>
          <cell r="AY127">
            <v>17.446153846153845</v>
          </cell>
          <cell r="AZ127">
            <v>0</v>
          </cell>
          <cell r="BA127">
            <v>60.75</v>
          </cell>
          <cell r="BB127">
            <v>43.199999999999996</v>
          </cell>
          <cell r="BC127">
            <v>29.395</v>
          </cell>
          <cell r="BD127">
            <v>242.63659999999996</v>
          </cell>
          <cell r="BE127">
            <v>833.02533237890304</v>
          </cell>
          <cell r="BF127">
            <v>2316.0784380099672</v>
          </cell>
          <cell r="BG127">
            <v>93.363090095967038</v>
          </cell>
          <cell r="BH127">
            <v>3.2250000000000001E-2</v>
          </cell>
          <cell r="BI127">
            <v>2409.4415281059341</v>
          </cell>
          <cell r="BK127">
            <v>81172.073709319462</v>
          </cell>
          <cell r="BL127">
            <v>6899.626265292155</v>
          </cell>
          <cell r="BM127">
            <v>974.0648845118335</v>
          </cell>
          <cell r="BN127" t="e">
            <v>#N/A</v>
          </cell>
          <cell r="BO127">
            <v>5899.4261723167574</v>
          </cell>
          <cell r="BP127">
            <v>0</v>
          </cell>
          <cell r="BQ127">
            <v>611.03418425448831</v>
          </cell>
          <cell r="BR127">
            <v>37.81046379422375</v>
          </cell>
          <cell r="BS127">
            <v>0</v>
          </cell>
          <cell r="BT127">
            <v>0</v>
          </cell>
          <cell r="BU127">
            <v>24087.187091428648</v>
          </cell>
          <cell r="BV127">
            <v>2753.2240400611358</v>
          </cell>
          <cell r="BW127">
            <v>3389.0237454323569</v>
          </cell>
          <cell r="BX127">
            <v>2281.5</v>
          </cell>
          <cell r="BY127">
            <v>73</v>
          </cell>
          <cell r="BZ127">
            <v>3.4500000000000003E-2</v>
          </cell>
          <cell r="CA127">
            <v>2904.6752784407549</v>
          </cell>
          <cell r="CB127">
            <v>116587.68386468236</v>
          </cell>
          <cell r="CC127">
            <v>-2095.3509095999998</v>
          </cell>
          <cell r="CD127">
            <v>1936.96776</v>
          </cell>
          <cell r="CE127">
            <v>116429.30071508235</v>
          </cell>
        </row>
        <row r="128">
          <cell r="A128">
            <v>42257</v>
          </cell>
          <cell r="B128">
            <v>11</v>
          </cell>
          <cell r="C128" t="str">
            <v>Thu</v>
          </cell>
          <cell r="D128">
            <v>168264.93666083083</v>
          </cell>
          <cell r="E128">
            <v>3366.9151713236715</v>
          </cell>
          <cell r="F128">
            <v>171631.8518321545</v>
          </cell>
          <cell r="G128">
            <v>2222.5283915</v>
          </cell>
          <cell r="H128">
            <v>173854.3802236545</v>
          </cell>
          <cell r="I128">
            <v>3612.3345106245506</v>
          </cell>
          <cell r="J128">
            <v>1590.6364620388235</v>
          </cell>
          <cell r="K128">
            <v>1213.5250142861626</v>
          </cell>
          <cell r="L128">
            <v>2804.1614763249863</v>
          </cell>
          <cell r="M128">
            <v>3201.9438925415611</v>
          </cell>
          <cell r="N128">
            <v>359.14799999999997</v>
          </cell>
          <cell r="O128">
            <v>148</v>
          </cell>
          <cell r="P128">
            <v>213</v>
          </cell>
          <cell r="Q128">
            <v>165</v>
          </cell>
          <cell r="R128">
            <v>15.066666666666668</v>
          </cell>
          <cell r="S128">
            <v>14.633333333333333</v>
          </cell>
          <cell r="T128">
            <v>14.233333333333334</v>
          </cell>
          <cell r="U128">
            <v>212.81207347234317</v>
          </cell>
          <cell r="V128">
            <v>76.829756132760266</v>
          </cell>
          <cell r="W128">
            <v>0.63565964554489518</v>
          </cell>
          <cell r="X128">
            <v>11.797037117096243</v>
          </cell>
          <cell r="Y128">
            <v>34.766012017254162</v>
          </cell>
          <cell r="Z128">
            <v>0</v>
          </cell>
          <cell r="AA128" t="e">
            <v>#N/A</v>
          </cell>
          <cell r="AB128">
            <v>34.766012017254162</v>
          </cell>
          <cell r="AC128">
            <v>0</v>
          </cell>
          <cell r="AD128">
            <v>34.766012017254162</v>
          </cell>
          <cell r="AE128">
            <v>46.620000000000005</v>
          </cell>
          <cell r="AF128">
            <v>48.753097228929732</v>
          </cell>
          <cell r="AG128">
            <v>0</v>
          </cell>
          <cell r="AH128">
            <v>2418.0111763989908</v>
          </cell>
          <cell r="AI128">
            <v>44.927999999999997</v>
          </cell>
          <cell r="AJ128">
            <v>2462.9391763989906</v>
          </cell>
          <cell r="AK128">
            <v>0</v>
          </cell>
          <cell r="AL128">
            <v>846.50843023303537</v>
          </cell>
          <cell r="AM128">
            <v>826.10288374016466</v>
          </cell>
          <cell r="AN128">
            <v>20.405546492870737</v>
          </cell>
          <cell r="AO128">
            <v>253.69202371319483</v>
          </cell>
          <cell r="AP128">
            <v>209.43206143527649</v>
          </cell>
          <cell r="AQ128">
            <v>0</v>
          </cell>
          <cell r="AR128">
            <v>0</v>
          </cell>
          <cell r="AS128">
            <v>232.94531489165769</v>
          </cell>
          <cell r="AT128">
            <v>0</v>
          </cell>
          <cell r="AU128">
            <v>1523.0510189520396</v>
          </cell>
          <cell r="AV128">
            <v>326.77313461538461</v>
          </cell>
          <cell r="AW128">
            <v>74.004000000000005</v>
          </cell>
          <cell r="AX128">
            <v>46.83861908445806</v>
          </cell>
          <cell r="AY128">
            <v>17.446153846153845</v>
          </cell>
          <cell r="AZ128">
            <v>0</v>
          </cell>
          <cell r="BA128">
            <v>60</v>
          </cell>
          <cell r="BB128">
            <v>43.199999999999996</v>
          </cell>
          <cell r="BC128">
            <v>29.450000000000003</v>
          </cell>
          <cell r="BD128">
            <v>246.60760000000002</v>
          </cell>
          <cell r="BE128">
            <v>844.31950754599654</v>
          </cell>
          <cell r="BF128">
            <v>2367.3705264980363</v>
          </cell>
          <cell r="BG128">
            <v>95.568649900954028</v>
          </cell>
          <cell r="BH128">
            <v>3.2250000000000001E-2</v>
          </cell>
          <cell r="BI128">
            <v>2462.9391763989906</v>
          </cell>
          <cell r="BK128">
            <v>83008.072380820959</v>
          </cell>
          <cell r="BL128">
            <v>7055.6861523697808</v>
          </cell>
          <cell r="BM128">
            <v>996.09686856985149</v>
          </cell>
          <cell r="BN128" t="e">
            <v>#N/A</v>
          </cell>
          <cell r="BO128">
            <v>6032.9554442483895</v>
          </cell>
          <cell r="BP128">
            <v>0</v>
          </cell>
          <cell r="BQ128">
            <v>624.98488313584517</v>
          </cell>
          <cell r="BR128">
            <v>38.728463129974493</v>
          </cell>
          <cell r="BS128">
            <v>0</v>
          </cell>
          <cell r="BT128">
            <v>0</v>
          </cell>
          <cell r="BU128">
            <v>24634.030170698865</v>
          </cell>
          <cell r="BV128">
            <v>2812.2869463411444</v>
          </cell>
          <cell r="BW128">
            <v>3465.6683499491692</v>
          </cell>
          <cell r="BX128">
            <v>2268</v>
          </cell>
          <cell r="BY128">
            <v>74</v>
          </cell>
          <cell r="BZ128">
            <v>3.4500000000000003E-2</v>
          </cell>
          <cell r="CA128">
            <v>2969.9230216424548</v>
          </cell>
          <cell r="CB128">
            <v>119157.9808694526</v>
          </cell>
          <cell r="CC128">
            <v>-2010.7249344000002</v>
          </cell>
          <cell r="CD128">
            <v>2094.5433600000001</v>
          </cell>
          <cell r="CE128">
            <v>119241.79929505258</v>
          </cell>
        </row>
        <row r="129">
          <cell r="A129">
            <v>42258</v>
          </cell>
          <cell r="B129">
            <v>11</v>
          </cell>
          <cell r="C129" t="str">
            <v>Fri</v>
          </cell>
          <cell r="D129">
            <v>215419.17000935785</v>
          </cell>
          <cell r="E129">
            <v>4709.673007506326</v>
          </cell>
          <cell r="F129">
            <v>220128.84301686418</v>
          </cell>
          <cell r="G129">
            <v>2398.07681</v>
          </cell>
          <cell r="H129">
            <v>222526.91982686415</v>
          </cell>
          <cell r="I129">
            <v>3651.951749646923</v>
          </cell>
          <cell r="J129">
            <v>1550.7450976860803</v>
          </cell>
          <cell r="K129">
            <v>1385.7672743783921</v>
          </cell>
          <cell r="L129">
            <v>2936.5123720644724</v>
          </cell>
          <cell r="M129">
            <v>3815.7525612231625</v>
          </cell>
          <cell r="N129">
            <v>396.702</v>
          </cell>
          <cell r="O129">
            <v>150</v>
          </cell>
          <cell r="P129">
            <v>213</v>
          </cell>
          <cell r="Q129">
            <v>165</v>
          </cell>
          <cell r="R129">
            <v>15.066666666666668</v>
          </cell>
          <cell r="S129">
            <v>14.633333333333333</v>
          </cell>
          <cell r="T129">
            <v>14.233333333333334</v>
          </cell>
          <cell r="U129">
            <v>212.81207347234317</v>
          </cell>
          <cell r="V129">
            <v>76.829756132760266</v>
          </cell>
          <cell r="W129">
            <v>0.63565964554489518</v>
          </cell>
          <cell r="X129">
            <v>11.797037117096243</v>
          </cell>
          <cell r="Y129">
            <v>34.766012017254162</v>
          </cell>
          <cell r="Z129">
            <v>0</v>
          </cell>
          <cell r="AA129" t="e">
            <v>#N/A</v>
          </cell>
          <cell r="AB129">
            <v>34.766012017254162</v>
          </cell>
          <cell r="AC129">
            <v>0</v>
          </cell>
          <cell r="AD129">
            <v>34.766012017254162</v>
          </cell>
          <cell r="AE129">
            <v>46.620000000000005</v>
          </cell>
          <cell r="AF129">
            <v>48.753097228929732</v>
          </cell>
          <cell r="AG129">
            <v>0</v>
          </cell>
          <cell r="AH129">
            <v>3079.4875589850449</v>
          </cell>
          <cell r="AI129">
            <v>52.467999999999996</v>
          </cell>
          <cell r="AJ129">
            <v>3131.9555589850443</v>
          </cell>
          <cell r="AK129">
            <v>0</v>
          </cell>
          <cell r="AL129">
            <v>1094.7491784988085</v>
          </cell>
          <cell r="AM129">
            <v>1066.2057057260431</v>
          </cell>
          <cell r="AN129">
            <v>28.543472772765611</v>
          </cell>
          <cell r="AO129">
            <v>250.70285350315027</v>
          </cell>
          <cell r="AP129">
            <v>222.97548269941385</v>
          </cell>
          <cell r="AQ129">
            <v>0</v>
          </cell>
          <cell r="AR129">
            <v>0</v>
          </cell>
          <cell r="AS129">
            <v>281.76670959020106</v>
          </cell>
          <cell r="AT129">
            <v>0</v>
          </cell>
          <cell r="AU129">
            <v>1952.9585604215813</v>
          </cell>
          <cell r="AV129">
            <v>396.23313461538459</v>
          </cell>
          <cell r="AW129">
            <v>103.5175</v>
          </cell>
          <cell r="AX129">
            <v>56.864268493204321</v>
          </cell>
          <cell r="AY129">
            <v>17.446153846153845</v>
          </cell>
          <cell r="AZ129">
            <v>0</v>
          </cell>
          <cell r="BA129">
            <v>78.75</v>
          </cell>
          <cell r="BB129">
            <v>43.199999999999996</v>
          </cell>
          <cell r="BC129">
            <v>40.014999999999993</v>
          </cell>
          <cell r="BD129">
            <v>319.82060000000001</v>
          </cell>
          <cell r="BE129">
            <v>1055.8466569547427</v>
          </cell>
          <cell r="BF129">
            <v>3008.805217376324</v>
          </cell>
          <cell r="BG129">
            <v>123.15034160872041</v>
          </cell>
          <cell r="BH129">
            <v>3.2250000000000001E-2</v>
          </cell>
          <cell r="BI129">
            <v>3131.9555589850443</v>
          </cell>
          <cell r="BK129">
            <v>105125.18528563849</v>
          </cell>
          <cell r="BL129">
            <v>8935.640749279275</v>
          </cell>
          <cell r="BM129">
            <v>1261.5022234276619</v>
          </cell>
          <cell r="BN129" t="e">
            <v>#N/A</v>
          </cell>
          <cell r="BO129">
            <v>7642.7918193846936</v>
          </cell>
          <cell r="BP129">
            <v>0</v>
          </cell>
          <cell r="BQ129">
            <v>802.03398275339828</v>
          </cell>
          <cell r="BR129">
            <v>49.787019582383266</v>
          </cell>
          <cell r="BS129">
            <v>0</v>
          </cell>
          <cell r="BT129">
            <v>0</v>
          </cell>
          <cell r="BU129">
            <v>31233.925122507229</v>
          </cell>
          <cell r="BV129">
            <v>3644.3300141293462</v>
          </cell>
          <cell r="BW129">
            <v>4389.6999912830115</v>
          </cell>
          <cell r="BX129">
            <v>3172.5</v>
          </cell>
          <cell r="BY129">
            <v>75</v>
          </cell>
          <cell r="BZ129">
            <v>3.4500000000000003E-2</v>
          </cell>
          <cell r="CA129">
            <v>3765.4934941009851</v>
          </cell>
          <cell r="CB129">
            <v>151331.1339076591</v>
          </cell>
          <cell r="CC129">
            <v>-2702.7551927999998</v>
          </cell>
          <cell r="CD129">
            <v>2446.05816</v>
          </cell>
          <cell r="CE129">
            <v>151074.43687485909</v>
          </cell>
        </row>
        <row r="130">
          <cell r="A130">
            <v>42259</v>
          </cell>
          <cell r="B130">
            <v>11</v>
          </cell>
          <cell r="C130" t="str">
            <v>Sat</v>
          </cell>
          <cell r="D130">
            <v>113344.05418067076</v>
          </cell>
          <cell r="E130">
            <v>2004.1161734069474</v>
          </cell>
          <cell r="F130">
            <v>115348.17035407771</v>
          </cell>
          <cell r="G130">
            <v>1570.645012</v>
          </cell>
          <cell r="H130">
            <v>116918.8153660777</v>
          </cell>
          <cell r="I130">
            <v>1221.549299</v>
          </cell>
          <cell r="J130">
            <v>1232.7777709300283</v>
          </cell>
          <cell r="K130">
            <v>1033.4535605533772</v>
          </cell>
          <cell r="L130">
            <v>2266.2313314834055</v>
          </cell>
          <cell r="M130">
            <v>2365.5368698794173</v>
          </cell>
          <cell r="N130">
            <v>309.38</v>
          </cell>
          <cell r="O130">
            <v>152</v>
          </cell>
          <cell r="P130">
            <v>213</v>
          </cell>
          <cell r="Q130">
            <v>165</v>
          </cell>
          <cell r="R130">
            <v>15.066666666666668</v>
          </cell>
          <cell r="S130">
            <v>14.633333333333333</v>
          </cell>
          <cell r="T130">
            <v>14.233333333333334</v>
          </cell>
          <cell r="U130">
            <v>212.81207347234317</v>
          </cell>
          <cell r="V130">
            <v>76.829756132760266</v>
          </cell>
          <cell r="W130">
            <v>0.63565964554489518</v>
          </cell>
          <cell r="X130">
            <v>11.797037117096243</v>
          </cell>
          <cell r="Y130">
            <v>34.766012017254162</v>
          </cell>
          <cell r="Z130">
            <v>0</v>
          </cell>
          <cell r="AA130" t="e">
            <v>#N/A</v>
          </cell>
          <cell r="AB130">
            <v>34.766012017254162</v>
          </cell>
          <cell r="AC130">
            <v>0</v>
          </cell>
          <cell r="AD130">
            <v>34.766012017254162</v>
          </cell>
          <cell r="AE130">
            <v>46.620000000000005</v>
          </cell>
          <cell r="AF130">
            <v>48.753097228929732</v>
          </cell>
          <cell r="AG130">
            <v>0</v>
          </cell>
          <cell r="AH130">
            <v>1543.4405879431715</v>
          </cell>
          <cell r="AI130">
            <v>32.656000000000006</v>
          </cell>
          <cell r="AJ130">
            <v>1576.0965879431715</v>
          </cell>
          <cell r="AK130">
            <v>0</v>
          </cell>
          <cell r="AL130">
            <v>567.57383781683029</v>
          </cell>
          <cell r="AM130">
            <v>555.42767919012147</v>
          </cell>
          <cell r="AN130">
            <v>12.146158626708772</v>
          </cell>
          <cell r="AO130">
            <v>73.701278604386317</v>
          </cell>
          <cell r="AP130">
            <v>173.02508295869708</v>
          </cell>
          <cell r="AQ130">
            <v>0</v>
          </cell>
          <cell r="AR130">
            <v>0</v>
          </cell>
          <cell r="AS130">
            <v>172.10539376711654</v>
          </cell>
          <cell r="AT130">
            <v>0</v>
          </cell>
          <cell r="AU130">
            <v>1023.4579149471845</v>
          </cell>
          <cell r="AV130">
            <v>182.06323076923076</v>
          </cell>
          <cell r="AW130">
            <v>44.050000000000004</v>
          </cell>
          <cell r="AX130">
            <v>28.251506047079889</v>
          </cell>
          <cell r="AY130">
            <v>2.9076923076923076</v>
          </cell>
          <cell r="AZ130">
            <v>0</v>
          </cell>
          <cell r="BA130">
            <v>41.28</v>
          </cell>
          <cell r="BB130">
            <v>7.1999999999999993</v>
          </cell>
          <cell r="BC130">
            <v>18.419999999999998</v>
          </cell>
          <cell r="BD130">
            <v>164.48340000000005</v>
          </cell>
          <cell r="BE130">
            <v>488.65582912400299</v>
          </cell>
          <cell r="BF130">
            <v>1512.1137440711875</v>
          </cell>
          <cell r="BG130">
            <v>63.982843871984137</v>
          </cell>
          <cell r="BH130">
            <v>3.2250000000000001E-2</v>
          </cell>
          <cell r="BI130">
            <v>1576.0965879431715</v>
          </cell>
          <cell r="BK130">
            <v>52958.972495247755</v>
          </cell>
          <cell r="BL130">
            <v>4501.5126620960591</v>
          </cell>
          <cell r="BM130">
            <v>635.50766994297305</v>
          </cell>
          <cell r="BN130" t="e">
            <v>#N/A</v>
          </cell>
          <cell r="BO130">
            <v>3855.0849941829924</v>
          </cell>
          <cell r="BP130">
            <v>0</v>
          </cell>
          <cell r="BQ130">
            <v>415.47822296736126</v>
          </cell>
          <cell r="BR130">
            <v>26.016890737551211</v>
          </cell>
          <cell r="BS130">
            <v>0</v>
          </cell>
          <cell r="BT130">
            <v>0</v>
          </cell>
          <cell r="BU130">
            <v>15783.663248435369</v>
          </cell>
          <cell r="BV130">
            <v>1869.619776632444</v>
          </cell>
          <cell r="BW130">
            <v>2213.2518839367781</v>
          </cell>
          <cell r="BX130">
            <v>1350</v>
          </cell>
          <cell r="BY130">
            <v>76</v>
          </cell>
          <cell r="BZ130">
            <v>3.4500000000000003E-2</v>
          </cell>
          <cell r="CA130">
            <v>1930.8294894667813</v>
          </cell>
          <cell r="CB130">
            <v>76106.336893719126</v>
          </cell>
          <cell r="CC130">
            <v>-1390.9482912000001</v>
          </cell>
          <cell r="CD130">
            <v>1522.4227200000003</v>
          </cell>
          <cell r="CE130">
            <v>76237.811322519134</v>
          </cell>
        </row>
        <row r="131">
          <cell r="A131">
            <v>42260</v>
          </cell>
          <cell r="B131">
            <v>11</v>
          </cell>
          <cell r="C131" t="str">
            <v>Sun</v>
          </cell>
          <cell r="D131">
            <v>36679.913204324752</v>
          </cell>
          <cell r="E131">
            <v>160.32929387255578</v>
          </cell>
          <cell r="F131">
            <v>36840.242498197302</v>
          </cell>
          <cell r="G131">
            <v>981.88803150000001</v>
          </cell>
          <cell r="H131">
            <v>37822.130529697301</v>
          </cell>
          <cell r="I131">
            <v>668.46622700000012</v>
          </cell>
          <cell r="J131">
            <v>1057.1674459188885</v>
          </cell>
          <cell r="K131">
            <v>595.01871668224749</v>
          </cell>
          <cell r="L131">
            <v>1652.1861626011359</v>
          </cell>
          <cell r="M131">
            <v>764.32281101945739</v>
          </cell>
          <cell r="N131">
            <v>192.774</v>
          </cell>
          <cell r="O131">
            <v>154</v>
          </cell>
          <cell r="P131">
            <v>213</v>
          </cell>
          <cell r="Q131">
            <v>165</v>
          </cell>
          <cell r="R131">
            <v>15.066666666666668</v>
          </cell>
          <cell r="S131">
            <v>14.633333333333333</v>
          </cell>
          <cell r="T131">
            <v>14.233333333333334</v>
          </cell>
          <cell r="U131">
            <v>212.81207347234317</v>
          </cell>
          <cell r="V131">
            <v>76.829756132760266</v>
          </cell>
          <cell r="W131">
            <v>0.63565964554489518</v>
          </cell>
          <cell r="X131">
            <v>11.797037117096243</v>
          </cell>
          <cell r="Y131">
            <v>34.766012017254162</v>
          </cell>
          <cell r="Z131">
            <v>0</v>
          </cell>
          <cell r="AA131" t="e">
            <v>#N/A</v>
          </cell>
          <cell r="AB131">
            <v>34.766012017254162</v>
          </cell>
          <cell r="AC131">
            <v>0</v>
          </cell>
          <cell r="AD131">
            <v>34.766012017254162</v>
          </cell>
          <cell r="AE131">
            <v>46.620000000000005</v>
          </cell>
          <cell r="AF131">
            <v>48.753097228929732</v>
          </cell>
          <cell r="AG131">
            <v>0</v>
          </cell>
          <cell r="AH131">
            <v>503.40638766852538</v>
          </cell>
          <cell r="AI131">
            <v>16.432000000000002</v>
          </cell>
          <cell r="AJ131">
            <v>519.83838766852546</v>
          </cell>
          <cell r="AK131">
            <v>0</v>
          </cell>
          <cell r="AL131">
            <v>171.73739873793852</v>
          </cell>
          <cell r="AM131">
            <v>170.76570604780181</v>
          </cell>
          <cell r="AN131">
            <v>0.97169269013670168</v>
          </cell>
          <cell r="AO131">
            <v>40.036195605231264</v>
          </cell>
          <cell r="AP131">
            <v>120.15375637414508</v>
          </cell>
          <cell r="AQ131">
            <v>0</v>
          </cell>
          <cell r="AR131">
            <v>0</v>
          </cell>
          <cell r="AS131">
            <v>50.015335964574575</v>
          </cell>
          <cell r="AT131">
            <v>0</v>
          </cell>
          <cell r="AU131">
            <v>327.28378452370515</v>
          </cell>
          <cell r="AV131">
            <v>77.027634615384613</v>
          </cell>
          <cell r="AW131">
            <v>3.524</v>
          </cell>
          <cell r="AX131">
            <v>11.86027054973907</v>
          </cell>
          <cell r="AY131">
            <v>4.8461538461538467</v>
          </cell>
          <cell r="AZ131">
            <v>0</v>
          </cell>
          <cell r="BA131">
            <v>11.7</v>
          </cell>
          <cell r="BB131">
            <v>12</v>
          </cell>
          <cell r="BC131">
            <v>3.17</v>
          </cell>
          <cell r="BD131">
            <v>48.653800000000011</v>
          </cell>
          <cell r="BE131">
            <v>172.78185901127756</v>
          </cell>
          <cell r="BF131">
            <v>500.06564353498271</v>
          </cell>
          <cell r="BG131">
            <v>19.772744133542716</v>
          </cell>
          <cell r="BH131">
            <v>3.2250000000000001E-2</v>
          </cell>
          <cell r="BI131">
            <v>519.83838766852546</v>
          </cell>
          <cell r="BK131">
            <v>17921.555662441679</v>
          </cell>
          <cell r="BL131">
            <v>1523.3322313075428</v>
          </cell>
          <cell r="BM131">
            <v>215.05866794930012</v>
          </cell>
          <cell r="BN131" t="e">
            <v>#N/A</v>
          </cell>
          <cell r="BO131">
            <v>1302.9504549475741</v>
          </cell>
          <cell r="BP131">
            <v>0</v>
          </cell>
          <cell r="BQ131">
            <v>131.63454078781189</v>
          </cell>
          <cell r="BR131">
            <v>8.1897853144330668</v>
          </cell>
          <cell r="BS131">
            <v>0</v>
          </cell>
          <cell r="BT131">
            <v>0</v>
          </cell>
          <cell r="BU131">
            <v>5311.8397377839656</v>
          </cell>
          <cell r="BV131">
            <v>552.7262297889074</v>
          </cell>
          <cell r="BW131">
            <v>748.66132886735545</v>
          </cell>
          <cell r="BX131">
            <v>108</v>
          </cell>
          <cell r="BY131">
            <v>77</v>
          </cell>
          <cell r="BZ131">
            <v>3.4500000000000003E-2</v>
          </cell>
          <cell r="CA131">
            <v>655.15323313996396</v>
          </cell>
          <cell r="CB131">
            <v>25297.936192021869</v>
          </cell>
          <cell r="CC131">
            <v>-333.07946879999997</v>
          </cell>
          <cell r="CD131">
            <v>766.05984000000001</v>
          </cell>
          <cell r="CE131">
            <v>25730.916563221865</v>
          </cell>
        </row>
        <row r="132">
          <cell r="A132">
            <v>42261</v>
          </cell>
          <cell r="B132">
            <v>12</v>
          </cell>
          <cell r="C132" t="str">
            <v>Mon</v>
          </cell>
          <cell r="D132">
            <v>158617.01675210139</v>
          </cell>
          <cell r="E132">
            <v>3182.8098791497073</v>
          </cell>
          <cell r="F132">
            <v>161799.82663125108</v>
          </cell>
          <cell r="G132">
            <v>1178.9955919999998</v>
          </cell>
          <cell r="H132">
            <v>162978.82222325107</v>
          </cell>
          <cell r="I132">
            <v>3425.0338253884202</v>
          </cell>
          <cell r="J132">
            <v>1125.31966165115</v>
          </cell>
          <cell r="K132">
            <v>1150.7148954513727</v>
          </cell>
          <cell r="L132">
            <v>2276.0345571025227</v>
          </cell>
          <cell r="M132">
            <v>2942.1991250299116</v>
          </cell>
          <cell r="N132">
            <v>309.09200000000004</v>
          </cell>
          <cell r="O132">
            <v>156</v>
          </cell>
          <cell r="P132">
            <v>213</v>
          </cell>
          <cell r="Q132">
            <v>165</v>
          </cell>
          <cell r="R132">
            <v>15.066666666666668</v>
          </cell>
          <cell r="S132">
            <v>14.633333333333333</v>
          </cell>
          <cell r="T132">
            <v>14.233333333333334</v>
          </cell>
          <cell r="U132">
            <v>212.88594460943739</v>
          </cell>
          <cell r="V132">
            <v>77.064278302844826</v>
          </cell>
          <cell r="W132">
            <v>0.63560422971401109</v>
          </cell>
          <cell r="X132">
            <v>11.535186950232401</v>
          </cell>
          <cell r="Y132">
            <v>34.841696239180131</v>
          </cell>
          <cell r="Z132">
            <v>0</v>
          </cell>
          <cell r="AA132" t="e">
            <v>#N/A</v>
          </cell>
          <cell r="AB132">
            <v>34.841696239180131</v>
          </cell>
          <cell r="AC132">
            <v>0</v>
          </cell>
          <cell r="AD132">
            <v>34.841696239180131</v>
          </cell>
          <cell r="AE132">
            <v>47.086199999999998</v>
          </cell>
          <cell r="AF132">
            <v>48.938518990527093</v>
          </cell>
          <cell r="AG132">
            <v>0</v>
          </cell>
          <cell r="AH132">
            <v>2276.3214219185347</v>
          </cell>
          <cell r="AI132">
            <v>37.205999999999996</v>
          </cell>
          <cell r="AJ132">
            <v>2313.5274219185349</v>
          </cell>
          <cell r="AK132">
            <v>0</v>
          </cell>
          <cell r="AL132">
            <v>804.54257570414143</v>
          </cell>
          <cell r="AM132">
            <v>785.25281886080984</v>
          </cell>
          <cell r="AN132">
            <v>19.289756843331556</v>
          </cell>
          <cell r="AO132">
            <v>244.71634855819087</v>
          </cell>
          <cell r="AP132">
            <v>173.8941562705769</v>
          </cell>
          <cell r="AQ132">
            <v>0</v>
          </cell>
          <cell r="AR132">
            <v>0</v>
          </cell>
          <cell r="AS132">
            <v>218.01944771480782</v>
          </cell>
          <cell r="AT132">
            <v>0</v>
          </cell>
          <cell r="AU132">
            <v>1439.2881986145139</v>
          </cell>
          <cell r="AV132">
            <v>300.35963461538455</v>
          </cell>
          <cell r="AW132">
            <v>73.563499999999991</v>
          </cell>
          <cell r="AX132">
            <v>41.363117580703417</v>
          </cell>
          <cell r="AY132">
            <v>17.446153846153845</v>
          </cell>
          <cell r="AZ132">
            <v>0</v>
          </cell>
          <cell r="BA132">
            <v>55.769999999999996</v>
          </cell>
          <cell r="BB132">
            <v>43.199999999999996</v>
          </cell>
          <cell r="BC132">
            <v>28.314999999999998</v>
          </cell>
          <cell r="BD132">
            <v>224.81299999999999</v>
          </cell>
          <cell r="BE132">
            <v>784.83040604224175</v>
          </cell>
          <cell r="BF132">
            <v>2224.1186046567559</v>
          </cell>
          <cell r="BG132">
            <v>89.40881726177895</v>
          </cell>
          <cell r="BH132">
            <v>3.2250000000000001E-2</v>
          </cell>
          <cell r="BI132">
            <v>2313.5274219185349</v>
          </cell>
          <cell r="BK132">
            <v>78131.484499383412</v>
          </cell>
          <cell r="BL132">
            <v>6641.1761824475907</v>
          </cell>
          <cell r="BM132">
            <v>937.57781399260102</v>
          </cell>
          <cell r="BN132" t="e">
            <v>#N/A</v>
          </cell>
          <cell r="BO132">
            <v>5677.4269526732414</v>
          </cell>
          <cell r="BP132">
            <v>0</v>
          </cell>
          <cell r="BQ132">
            <v>587.10103131904066</v>
          </cell>
          <cell r="BR132">
            <v>36.290169189255721</v>
          </cell>
          <cell r="BS132">
            <v>0</v>
          </cell>
          <cell r="BT132">
            <v>0</v>
          </cell>
          <cell r="BU132">
            <v>23178.44878285933</v>
          </cell>
          <cell r="BV132">
            <v>2660.2780917099071</v>
          </cell>
          <cell r="BW132">
            <v>3261.5981843813702</v>
          </cell>
          <cell r="BX132">
            <v>2254.4999999999995</v>
          </cell>
          <cell r="BY132">
            <v>78</v>
          </cell>
          <cell r="BZ132">
            <v>3.4500000000000003E-2</v>
          </cell>
          <cell r="CA132">
            <v>2785.0789096425492</v>
          </cell>
          <cell r="CB132">
            <v>112271.38846797658</v>
          </cell>
          <cell r="CC132">
            <v>-1859.9196771999998</v>
          </cell>
          <cell r="CD132">
            <v>1751.8891572</v>
          </cell>
          <cell r="CE132">
            <v>112163.35794797658</v>
          </cell>
        </row>
        <row r="133">
          <cell r="A133">
            <v>42262</v>
          </cell>
          <cell r="B133">
            <v>12</v>
          </cell>
          <cell r="C133" t="str">
            <v>Tue</v>
          </cell>
          <cell r="D133">
            <v>151415.31046253484</v>
          </cell>
          <cell r="E133">
            <v>2915.9874940712889</v>
          </cell>
          <cell r="F133">
            <v>154331.29795660614</v>
          </cell>
          <cell r="G133">
            <v>1311.5945330000002</v>
          </cell>
          <cell r="H133">
            <v>155642.89248960614</v>
          </cell>
          <cell r="I133">
            <v>3399.6297467072914</v>
          </cell>
          <cell r="J133">
            <v>1506.9524636473998</v>
          </cell>
          <cell r="K133">
            <v>1531.466147622783</v>
          </cell>
          <cell r="L133">
            <v>3038.4186112701827</v>
          </cell>
          <cell r="M133">
            <v>3037.8493380654363</v>
          </cell>
          <cell r="N133">
            <v>411.70200000000006</v>
          </cell>
          <cell r="O133">
            <v>158</v>
          </cell>
          <cell r="P133">
            <v>213</v>
          </cell>
          <cell r="Q133">
            <v>165</v>
          </cell>
          <cell r="R133">
            <v>15.066666666666668</v>
          </cell>
          <cell r="S133">
            <v>14.633333333333333</v>
          </cell>
          <cell r="T133">
            <v>14.233333333333334</v>
          </cell>
          <cell r="U133">
            <v>212.88594460943739</v>
          </cell>
          <cell r="V133">
            <v>77.064278302844826</v>
          </cell>
          <cell r="W133">
            <v>0.63560422971401109</v>
          </cell>
          <cell r="X133">
            <v>11.535186950232401</v>
          </cell>
          <cell r="Y133">
            <v>34.841696239180131</v>
          </cell>
          <cell r="Z133">
            <v>0</v>
          </cell>
          <cell r="AA133" t="e">
            <v>#N/A</v>
          </cell>
          <cell r="AB133">
            <v>34.841696239180131</v>
          </cell>
          <cell r="AC133">
            <v>0</v>
          </cell>
          <cell r="AD133">
            <v>34.841696239180131</v>
          </cell>
          <cell r="AE133">
            <v>47.086199999999998</v>
          </cell>
          <cell r="AF133">
            <v>48.938518990527093</v>
          </cell>
          <cell r="AG133">
            <v>0</v>
          </cell>
          <cell r="AH133">
            <v>2171.2759059635355</v>
          </cell>
          <cell r="AI133">
            <v>37.638000000000005</v>
          </cell>
          <cell r="AJ133">
            <v>2208.9139059635354</v>
          </cell>
          <cell r="AK133">
            <v>0</v>
          </cell>
          <cell r="AL133">
            <v>762.1983573144264</v>
          </cell>
          <cell r="AM133">
            <v>744.52570583520651</v>
          </cell>
          <cell r="AN133">
            <v>17.672651479219933</v>
          </cell>
          <cell r="AO133">
            <v>238.58426842855829</v>
          </cell>
          <cell r="AP133">
            <v>231.97781586981796</v>
          </cell>
          <cell r="AQ133">
            <v>0</v>
          </cell>
          <cell r="AR133">
            <v>0</v>
          </cell>
          <cell r="AS133">
            <v>221.52693827573231</v>
          </cell>
          <cell r="AT133">
            <v>0</v>
          </cell>
          <cell r="AU133">
            <v>1374.2243122241216</v>
          </cell>
          <cell r="AV133">
            <v>290.22338461538459</v>
          </cell>
          <cell r="AW133">
            <v>67.396500000000003</v>
          </cell>
          <cell r="AX133">
            <v>40.609063410214432</v>
          </cell>
          <cell r="AY133">
            <v>17.446153846153845</v>
          </cell>
          <cell r="AZ133">
            <v>0</v>
          </cell>
          <cell r="BA133">
            <v>51.78</v>
          </cell>
          <cell r="BB133">
            <v>43.199999999999996</v>
          </cell>
          <cell r="BC133">
            <v>26.244999999999997</v>
          </cell>
          <cell r="BD133">
            <v>212.69360000000003</v>
          </cell>
          <cell r="BE133">
            <v>749.59370187175296</v>
          </cell>
          <cell r="BF133">
            <v>2123.8180140958743</v>
          </cell>
          <cell r="BG133">
            <v>85.095891867661052</v>
          </cell>
          <cell r="BH133">
            <v>3.2250000000000001E-2</v>
          </cell>
          <cell r="BI133">
            <v>2208.9139059635354</v>
          </cell>
          <cell r="BK133">
            <v>74677.949018290266</v>
          </cell>
          <cell r="BL133">
            <v>6347.6256665546725</v>
          </cell>
          <cell r="BM133">
            <v>896.13538821948327</v>
          </cell>
          <cell r="BN133" t="e">
            <v>#N/A</v>
          </cell>
          <cell r="BO133">
            <v>5426.0270647934012</v>
          </cell>
          <cell r="BP133">
            <v>0</v>
          </cell>
          <cell r="BQ133">
            <v>559.03901294217667</v>
          </cell>
          <cell r="BR133">
            <v>34.563401448709158</v>
          </cell>
          <cell r="BS133">
            <v>0</v>
          </cell>
          <cell r="BT133">
            <v>0</v>
          </cell>
          <cell r="BU133">
            <v>22147.400984506439</v>
          </cell>
          <cell r="BV133">
            <v>2524.0852115340344</v>
          </cell>
          <cell r="BW133">
            <v>3117.2969034458565</v>
          </cell>
          <cell r="BX133">
            <v>2065.5</v>
          </cell>
          <cell r="BY133">
            <v>79</v>
          </cell>
          <cell r="BZ133">
            <v>3.4500000000000003E-2</v>
          </cell>
          <cell r="CA133">
            <v>2660.8711534652593</v>
          </cell>
          <cell r="CB133">
            <v>107193.10327124185</v>
          </cell>
          <cell r="CC133">
            <v>-1690.6764315999999</v>
          </cell>
          <cell r="CD133">
            <v>1772.2303956000005</v>
          </cell>
          <cell r="CE133">
            <v>107274.65723524186</v>
          </cell>
        </row>
        <row r="134">
          <cell r="A134">
            <v>42263</v>
          </cell>
          <cell r="B134">
            <v>12</v>
          </cell>
          <cell r="C134" t="str">
            <v>Wed</v>
          </cell>
          <cell r="D134">
            <v>172339.12492055612</v>
          </cell>
          <cell r="E134">
            <v>3220.9273627323382</v>
          </cell>
          <cell r="F134">
            <v>175560.05228328845</v>
          </cell>
          <cell r="G134">
            <v>1409.1427184999998</v>
          </cell>
          <cell r="H134">
            <v>176969.19500178844</v>
          </cell>
          <cell r="I134">
            <v>3166.6430822293305</v>
          </cell>
          <cell r="J134">
            <v>1549.0644219790731</v>
          </cell>
          <cell r="K134">
            <v>1209.9428680113699</v>
          </cell>
          <cell r="L134">
            <v>2759.007289990443</v>
          </cell>
          <cell r="M134">
            <v>3276.3064021473929</v>
          </cell>
          <cell r="N134">
            <v>353.88600000000002</v>
          </cell>
          <cell r="O134">
            <v>160</v>
          </cell>
          <cell r="P134">
            <v>213</v>
          </cell>
          <cell r="Q134">
            <v>165</v>
          </cell>
          <cell r="R134">
            <v>15.066666666666668</v>
          </cell>
          <cell r="S134">
            <v>14.633333333333333</v>
          </cell>
          <cell r="T134">
            <v>14.233333333333334</v>
          </cell>
          <cell r="U134">
            <v>212.88594460943739</v>
          </cell>
          <cell r="V134">
            <v>77.064278302844826</v>
          </cell>
          <cell r="W134">
            <v>0.63560422971401109</v>
          </cell>
          <cell r="X134">
            <v>11.535186950232401</v>
          </cell>
          <cell r="Y134">
            <v>34.841696239180131</v>
          </cell>
          <cell r="Z134">
            <v>0</v>
          </cell>
          <cell r="AA134" t="e">
            <v>#N/A</v>
          </cell>
          <cell r="AB134">
            <v>34.841696239180131</v>
          </cell>
          <cell r="AC134">
            <v>0</v>
          </cell>
          <cell r="AD134">
            <v>34.841696239180131</v>
          </cell>
          <cell r="AE134">
            <v>47.086199999999998</v>
          </cell>
          <cell r="AF134">
            <v>48.938518990527093</v>
          </cell>
          <cell r="AG134">
            <v>0</v>
          </cell>
          <cell r="AH134">
            <v>2449.4500318823843</v>
          </cell>
          <cell r="AI134">
            <v>43.146000000000001</v>
          </cell>
          <cell r="AJ134">
            <v>2492.5960318823845</v>
          </cell>
          <cell r="AK134">
            <v>0</v>
          </cell>
          <cell r="AL134">
            <v>869.99426138772117</v>
          </cell>
          <cell r="AM134">
            <v>850.47348949237369</v>
          </cell>
          <cell r="AN134">
            <v>19.520771895347504</v>
          </cell>
          <cell r="AO134">
            <v>223.4112907628666</v>
          </cell>
          <cell r="AP134">
            <v>208.07449109748407</v>
          </cell>
          <cell r="AQ134">
            <v>0</v>
          </cell>
          <cell r="AR134">
            <v>0</v>
          </cell>
          <cell r="AS134">
            <v>241.10573077350293</v>
          </cell>
          <cell r="AT134">
            <v>0</v>
          </cell>
          <cell r="AU134">
            <v>1562.6931990115895</v>
          </cell>
          <cell r="AV134">
            <v>320.58438461538458</v>
          </cell>
          <cell r="AW134">
            <v>74.444499999999991</v>
          </cell>
          <cell r="AX134">
            <v>44.654874531518395</v>
          </cell>
          <cell r="AY134">
            <v>17.446153846153845</v>
          </cell>
          <cell r="AZ134">
            <v>0</v>
          </cell>
          <cell r="BA134">
            <v>60.75</v>
          </cell>
          <cell r="BB134">
            <v>43.199999999999996</v>
          </cell>
          <cell r="BC134">
            <v>29.395</v>
          </cell>
          <cell r="BD134">
            <v>242.63659999999996</v>
          </cell>
          <cell r="BE134">
            <v>833.11151299305675</v>
          </cell>
          <cell r="BF134">
            <v>2395.8047120046463</v>
          </cell>
          <cell r="BG134">
            <v>96.791319877738232</v>
          </cell>
          <cell r="BH134">
            <v>3.2250000000000001E-2</v>
          </cell>
          <cell r="BI134">
            <v>2492.5960318823845</v>
          </cell>
          <cell r="BK134">
            <v>84275.983899785904</v>
          </cell>
          <cell r="BL134">
            <v>7163.4586314818025</v>
          </cell>
          <cell r="BM134">
            <v>1011.3118067974308</v>
          </cell>
          <cell r="BN134" t="e">
            <v>#N/A</v>
          </cell>
          <cell r="BO134">
            <v>6125.4426462631145</v>
          </cell>
          <cell r="BP134">
            <v>0</v>
          </cell>
          <cell r="BQ134">
            <v>635.77324570243559</v>
          </cell>
          <cell r="BR134">
            <v>39.362418889456968</v>
          </cell>
          <cell r="BS134">
            <v>0</v>
          </cell>
          <cell r="BT134">
            <v>0</v>
          </cell>
          <cell r="BU134">
            <v>25013.551728744369</v>
          </cell>
          <cell r="BV134">
            <v>2866.2217446803033</v>
          </cell>
          <cell r="BW134">
            <v>3518.7551744239886</v>
          </cell>
          <cell r="BX134">
            <v>2281.5</v>
          </cell>
          <cell r="BY134">
            <v>80</v>
          </cell>
          <cell r="BZ134">
            <v>3.4500000000000003E-2</v>
          </cell>
          <cell r="CA134">
            <v>3017.7597962219202</v>
          </cell>
          <cell r="CB134">
            <v>120973.77234385647</v>
          </cell>
          <cell r="CC134">
            <v>-2005.4608859999998</v>
          </cell>
          <cell r="CD134">
            <v>2031.5811851999999</v>
          </cell>
          <cell r="CE134">
            <v>120999.89264305649</v>
          </cell>
        </row>
        <row r="135">
          <cell r="A135">
            <v>42264</v>
          </cell>
          <cell r="B135">
            <v>12</v>
          </cell>
          <cell r="C135" t="str">
            <v>Thu</v>
          </cell>
          <cell r="D135">
            <v>176961.10247853186</v>
          </cell>
          <cell r="E135">
            <v>3201.8686209410234</v>
          </cell>
          <cell r="F135">
            <v>180162.97109947287</v>
          </cell>
          <cell r="G135">
            <v>1695.0142295000001</v>
          </cell>
          <cell r="H135">
            <v>181857.98532897289</v>
          </cell>
          <cell r="I135">
            <v>3698.8277641632135</v>
          </cell>
          <cell r="J135">
            <v>1789.5894192451603</v>
          </cell>
          <cell r="K135">
            <v>1311.4765352570791</v>
          </cell>
          <cell r="L135">
            <v>3101.0659545022395</v>
          </cell>
          <cell r="M135">
            <v>3416.8297237238967</v>
          </cell>
          <cell r="N135">
            <v>384.69</v>
          </cell>
          <cell r="O135">
            <v>162</v>
          </cell>
          <cell r="P135">
            <v>213</v>
          </cell>
          <cell r="Q135">
            <v>165</v>
          </cell>
          <cell r="R135">
            <v>15.066666666666668</v>
          </cell>
          <cell r="S135">
            <v>14.633333333333333</v>
          </cell>
          <cell r="T135">
            <v>14.233333333333334</v>
          </cell>
          <cell r="U135">
            <v>212.88594460943739</v>
          </cell>
          <cell r="V135">
            <v>77.064278302844826</v>
          </cell>
          <cell r="W135">
            <v>0.63560422971401109</v>
          </cell>
          <cell r="X135">
            <v>11.535186950232401</v>
          </cell>
          <cell r="Y135">
            <v>34.841696239180131</v>
          </cell>
          <cell r="Z135">
            <v>0</v>
          </cell>
          <cell r="AA135" t="e">
            <v>#N/A</v>
          </cell>
          <cell r="AB135">
            <v>34.841696239180131</v>
          </cell>
          <cell r="AC135">
            <v>0</v>
          </cell>
          <cell r="AD135">
            <v>34.841696239180131</v>
          </cell>
          <cell r="AE135">
            <v>47.086199999999998</v>
          </cell>
          <cell r="AF135">
            <v>48.938518990527093</v>
          </cell>
          <cell r="AG135">
            <v>0</v>
          </cell>
          <cell r="AH135">
            <v>2502.3326284330456</v>
          </cell>
          <cell r="AI135">
            <v>46.656000000000006</v>
          </cell>
          <cell r="AJ135">
            <v>2548.988628433046</v>
          </cell>
          <cell r="AK135">
            <v>0</v>
          </cell>
          <cell r="AL135">
            <v>885.63058591250331</v>
          </cell>
          <cell r="AM135">
            <v>866.22532154316389</v>
          </cell>
          <cell r="AN135">
            <v>19.405264369339534</v>
          </cell>
          <cell r="AO135">
            <v>259.47105584160653</v>
          </cell>
          <cell r="AP135">
            <v>231.32795493959455</v>
          </cell>
          <cell r="AQ135">
            <v>0</v>
          </cell>
          <cell r="AR135">
            <v>0</v>
          </cell>
          <cell r="AS135">
            <v>248.08444595031608</v>
          </cell>
          <cell r="AT135">
            <v>0</v>
          </cell>
          <cell r="AU135">
            <v>1605.4731486765031</v>
          </cell>
          <cell r="AV135">
            <v>326.77313461538461</v>
          </cell>
          <cell r="AW135">
            <v>74.004000000000005</v>
          </cell>
          <cell r="AX135">
            <v>46.918360917094617</v>
          </cell>
          <cell r="AY135">
            <v>17.446153846153845</v>
          </cell>
          <cell r="AZ135">
            <v>0</v>
          </cell>
          <cell r="BA135">
            <v>60</v>
          </cell>
          <cell r="BB135">
            <v>43.199999999999996</v>
          </cell>
          <cell r="BC135">
            <v>29.450000000000003</v>
          </cell>
          <cell r="BD135">
            <v>246.60760000000002</v>
          </cell>
          <cell r="BE135">
            <v>844.39924937863304</v>
          </cell>
          <cell r="BF135">
            <v>2449.8723980551367</v>
          </cell>
          <cell r="BG135">
            <v>99.116230377909304</v>
          </cell>
          <cell r="BH135">
            <v>3.2250000000000001E-2</v>
          </cell>
          <cell r="BI135">
            <v>2548.988628433046</v>
          </cell>
          <cell r="BK135">
            <v>86186.140616441655</v>
          </cell>
          <cell r="BL135">
            <v>7325.8219523975413</v>
          </cell>
          <cell r="BM135">
            <v>1034.2336873972997</v>
          </cell>
          <cell r="BN135" t="e">
            <v>#N/A</v>
          </cell>
          <cell r="BO135">
            <v>6264.3651242388996</v>
          </cell>
          <cell r="BP135">
            <v>0</v>
          </cell>
          <cell r="BQ135">
            <v>650.28712296285573</v>
          </cell>
          <cell r="BR135">
            <v>40.317497247784843</v>
          </cell>
          <cell r="BS135">
            <v>0</v>
          </cell>
          <cell r="BT135">
            <v>0</v>
          </cell>
          <cell r="BU135">
            <v>25582.481601052215</v>
          </cell>
          <cell r="BV135">
            <v>2927.6693299513859</v>
          </cell>
          <cell r="BW135">
            <v>3598.4954308405827</v>
          </cell>
          <cell r="BX135">
            <v>2268</v>
          </cell>
          <cell r="BY135">
            <v>81</v>
          </cell>
          <cell r="BZ135">
            <v>3.4500000000000003E-2</v>
          </cell>
          <cell r="CA135">
            <v>3085.6405343622728</v>
          </cell>
          <cell r="CB135">
            <v>123648.42751264811</v>
          </cell>
          <cell r="CC135">
            <v>-1930.0354528000003</v>
          </cell>
          <cell r="CD135">
            <v>2196.8537472000003</v>
          </cell>
          <cell r="CE135">
            <v>123915.24580704811</v>
          </cell>
        </row>
        <row r="136">
          <cell r="A136">
            <v>42265</v>
          </cell>
          <cell r="B136">
            <v>12</v>
          </cell>
          <cell r="C136" t="str">
            <v>Fri</v>
          </cell>
          <cell r="D136">
            <v>226757.38798010832</v>
          </cell>
          <cell r="E136">
            <v>4478.8043209591688</v>
          </cell>
          <cell r="F136">
            <v>231236.19230106749</v>
          </cell>
          <cell r="G136">
            <v>1804.0131299999998</v>
          </cell>
          <cell r="H136">
            <v>233040.2054310675</v>
          </cell>
          <cell r="I136">
            <v>3736.3287782568791</v>
          </cell>
          <cell r="J136">
            <v>1744.1795849546324</v>
          </cell>
          <cell r="K136">
            <v>1497.621591874213</v>
          </cell>
          <cell r="L136">
            <v>3241.8011768288457</v>
          </cell>
          <cell r="M136">
            <v>4062.1356124396943</v>
          </cell>
          <cell r="N136">
            <v>425.214</v>
          </cell>
          <cell r="O136">
            <v>164</v>
          </cell>
          <cell r="P136">
            <v>213</v>
          </cell>
          <cell r="Q136">
            <v>165</v>
          </cell>
          <cell r="R136">
            <v>15.066666666666668</v>
          </cell>
          <cell r="S136">
            <v>14.633333333333333</v>
          </cell>
          <cell r="T136">
            <v>14.233333333333334</v>
          </cell>
          <cell r="U136">
            <v>212.88594460943739</v>
          </cell>
          <cell r="V136">
            <v>77.064278302844826</v>
          </cell>
          <cell r="W136">
            <v>0.63560422971401109</v>
          </cell>
          <cell r="X136">
            <v>11.535186950232401</v>
          </cell>
          <cell r="Y136">
            <v>34.841696239180131</v>
          </cell>
          <cell r="Z136">
            <v>0</v>
          </cell>
          <cell r="AA136" t="e">
            <v>#N/A</v>
          </cell>
          <cell r="AB136">
            <v>34.841696239180131</v>
          </cell>
          <cell r="AC136">
            <v>0</v>
          </cell>
          <cell r="AD136">
            <v>34.841696239180131</v>
          </cell>
          <cell r="AE136">
            <v>47.086199999999998</v>
          </cell>
          <cell r="AF136">
            <v>48.938518990527093</v>
          </cell>
          <cell r="AG136">
            <v>0</v>
          </cell>
          <cell r="AH136">
            <v>3186.9573722234804</v>
          </cell>
          <cell r="AI136">
            <v>54.48599999999999</v>
          </cell>
          <cell r="AJ136">
            <v>3241.4433722234808</v>
          </cell>
          <cell r="AK136">
            <v>0</v>
          </cell>
          <cell r="AL136">
            <v>1146.4692828034877</v>
          </cell>
          <cell r="AM136">
            <v>1119.3250141916139</v>
          </cell>
          <cell r="AN136">
            <v>27.144268611873748</v>
          </cell>
          <cell r="AO136">
            <v>256.25667490531208</v>
          </cell>
          <cell r="AP136">
            <v>245.809187489729</v>
          </cell>
          <cell r="AQ136">
            <v>0</v>
          </cell>
          <cell r="AR136">
            <v>0</v>
          </cell>
          <cell r="AS136">
            <v>299.49102781308869</v>
          </cell>
          <cell r="AT136">
            <v>0</v>
          </cell>
          <cell r="AU136">
            <v>2057.8299692814762</v>
          </cell>
          <cell r="AV136">
            <v>396.23313461538459</v>
          </cell>
          <cell r="AW136">
            <v>103.5175</v>
          </cell>
          <cell r="AX136">
            <v>56.966793706594174</v>
          </cell>
          <cell r="AY136">
            <v>17.446153846153845</v>
          </cell>
          <cell r="AZ136">
            <v>0</v>
          </cell>
          <cell r="BA136">
            <v>78.75</v>
          </cell>
          <cell r="BB136">
            <v>43.199999999999996</v>
          </cell>
          <cell r="BC136">
            <v>40.014999999999993</v>
          </cell>
          <cell r="BD136">
            <v>319.82060000000001</v>
          </cell>
          <cell r="BE136">
            <v>1055.9491821681324</v>
          </cell>
          <cell r="BF136">
            <v>3113.7791514496089</v>
          </cell>
          <cell r="BG136">
            <v>127.66422077387162</v>
          </cell>
          <cell r="BH136">
            <v>3.2250000000000001E-2</v>
          </cell>
          <cell r="BI136">
            <v>3241.4433722234808</v>
          </cell>
          <cell r="BK136">
            <v>109211.69081592701</v>
          </cell>
          <cell r="BL136">
            <v>9282.9937193537971</v>
          </cell>
          <cell r="BM136">
            <v>1310.540289791124</v>
          </cell>
          <cell r="BN136" t="e">
            <v>#N/A</v>
          </cell>
          <cell r="BO136">
            <v>7940.3241444087644</v>
          </cell>
          <cell r="BP136">
            <v>0</v>
          </cell>
          <cell r="BQ136">
            <v>834.60829923938593</v>
          </cell>
          <cell r="BR136">
            <v>51.830272347527526</v>
          </cell>
          <cell r="BS136">
            <v>0</v>
          </cell>
          <cell r="BT136">
            <v>0</v>
          </cell>
          <cell r="BU136">
            <v>32453.461100793771</v>
          </cell>
          <cell r="BV136">
            <v>3793.8807738977257</v>
          </cell>
          <cell r="BW136">
            <v>4560.4808773954819</v>
          </cell>
          <cell r="BX136">
            <v>3172.5</v>
          </cell>
          <cell r="BY136">
            <v>82</v>
          </cell>
          <cell r="BZ136">
            <v>3.4500000000000003E-2</v>
          </cell>
          <cell r="CA136">
            <v>3913.8925473731279</v>
          </cell>
          <cell r="CB136">
            <v>157105.90611538713</v>
          </cell>
          <cell r="CC136">
            <v>-2603.0719571999998</v>
          </cell>
          <cell r="CD136">
            <v>2565.5386932000001</v>
          </cell>
          <cell r="CE136">
            <v>157068.37285138713</v>
          </cell>
        </row>
        <row r="137">
          <cell r="A137">
            <v>42266</v>
          </cell>
          <cell r="B137">
            <v>12</v>
          </cell>
          <cell r="C137" t="str">
            <v>Sat</v>
          </cell>
          <cell r="D137">
            <v>119095.78156634365</v>
          </cell>
          <cell r="E137">
            <v>1905.8741791315615</v>
          </cell>
          <cell r="F137">
            <v>121001.6557454752</v>
          </cell>
          <cell r="G137">
            <v>1217.7550760000001</v>
          </cell>
          <cell r="H137">
            <v>122219.41082147521</v>
          </cell>
          <cell r="I137">
            <v>1276.0005404999999</v>
          </cell>
          <cell r="J137">
            <v>1391.025110077097</v>
          </cell>
          <cell r="K137">
            <v>1116.870339702803</v>
          </cell>
          <cell r="L137">
            <v>2507.8954497798995</v>
          </cell>
          <cell r="M137">
            <v>2519.8947115490773</v>
          </cell>
          <cell r="N137">
            <v>331.30399999999997</v>
          </cell>
          <cell r="O137">
            <v>166</v>
          </cell>
          <cell r="P137">
            <v>213</v>
          </cell>
          <cell r="Q137">
            <v>165</v>
          </cell>
          <cell r="R137">
            <v>15.066666666666668</v>
          </cell>
          <cell r="S137">
            <v>14.633333333333333</v>
          </cell>
          <cell r="T137">
            <v>14.233333333333334</v>
          </cell>
          <cell r="U137">
            <v>212.88594460943739</v>
          </cell>
          <cell r="V137">
            <v>77.064278302844826</v>
          </cell>
          <cell r="W137">
            <v>0.63560422971401109</v>
          </cell>
          <cell r="X137">
            <v>11.535186950232401</v>
          </cell>
          <cell r="Y137">
            <v>34.841696239180131</v>
          </cell>
          <cell r="Z137">
            <v>0</v>
          </cell>
          <cell r="AA137" t="e">
            <v>#N/A</v>
          </cell>
          <cell r="AB137">
            <v>34.841696239180131</v>
          </cell>
          <cell r="AC137">
            <v>0</v>
          </cell>
          <cell r="AD137">
            <v>34.841696239180131</v>
          </cell>
          <cell r="AE137">
            <v>47.086199999999998</v>
          </cell>
          <cell r="AF137">
            <v>48.938518990527093</v>
          </cell>
          <cell r="AG137">
            <v>0</v>
          </cell>
          <cell r="AH137">
            <v>1600.0953815908574</v>
          </cell>
          <cell r="AI137">
            <v>33.911999999999999</v>
          </cell>
          <cell r="AJ137">
            <v>1634.0073815908577</v>
          </cell>
          <cell r="AK137">
            <v>0</v>
          </cell>
          <cell r="AL137">
            <v>593.43895751710011</v>
          </cell>
          <cell r="AM137">
            <v>581.8882049163027</v>
          </cell>
          <cell r="AN137">
            <v>11.550752600797342</v>
          </cell>
          <cell r="AO137">
            <v>76.959316503251159</v>
          </cell>
          <cell r="AP137">
            <v>191.2393540808693</v>
          </cell>
          <cell r="AQ137">
            <v>0</v>
          </cell>
          <cell r="AR137">
            <v>0</v>
          </cell>
          <cell r="AS137">
            <v>182.9776690131965</v>
          </cell>
          <cell r="AT137">
            <v>0</v>
          </cell>
          <cell r="AU137">
            <v>1078.9178098016901</v>
          </cell>
          <cell r="AV137">
            <v>182.06323076923076</v>
          </cell>
          <cell r="AW137">
            <v>44.050000000000004</v>
          </cell>
          <cell r="AX137">
            <v>28.31490328048038</v>
          </cell>
          <cell r="AY137">
            <v>2.9076923076923076</v>
          </cell>
          <cell r="AZ137">
            <v>0</v>
          </cell>
          <cell r="BA137">
            <v>41.28</v>
          </cell>
          <cell r="BB137">
            <v>7.1999999999999993</v>
          </cell>
          <cell r="BC137">
            <v>18.419999999999998</v>
          </cell>
          <cell r="BD137">
            <v>164.48340000000005</v>
          </cell>
          <cell r="BE137">
            <v>488.7192263574035</v>
          </cell>
          <cell r="BF137">
            <v>1567.6370361590932</v>
          </cell>
          <cell r="BG137">
            <v>66.370345431764093</v>
          </cell>
          <cell r="BH137">
            <v>3.2250000000000001E-2</v>
          </cell>
          <cell r="BI137">
            <v>1634.0073815908577</v>
          </cell>
          <cell r="BK137">
            <v>55094.357305934129</v>
          </cell>
          <cell r="BL137">
            <v>4683.0203710044016</v>
          </cell>
          <cell r="BM137">
            <v>661.13228767120961</v>
          </cell>
          <cell r="BN137" t="e">
            <v>#N/A</v>
          </cell>
          <cell r="BO137">
            <v>4010.6043607759575</v>
          </cell>
          <cell r="BP137">
            <v>0</v>
          </cell>
          <cell r="BQ137">
            <v>432.47235159252131</v>
          </cell>
          <cell r="BR137">
            <v>27.084583142894402</v>
          </cell>
          <cell r="BS137">
            <v>0</v>
          </cell>
          <cell r="BT137">
            <v>0</v>
          </cell>
          <cell r="BU137">
            <v>16421.018587386941</v>
          </cell>
          <cell r="BV137">
            <v>1946.3411252867368</v>
          </cell>
          <cell r="BW137">
            <v>2302.5186055686145</v>
          </cell>
          <cell r="BX137">
            <v>1350</v>
          </cell>
          <cell r="BY137">
            <v>83</v>
          </cell>
          <cell r="BZ137">
            <v>3.4500000000000003E-2</v>
          </cell>
          <cell r="CA137">
            <v>2009.0508985458125</v>
          </cell>
          <cell r="CB137">
            <v>79123.286522722236</v>
          </cell>
          <cell r="CC137">
            <v>-1319.6246128000002</v>
          </cell>
          <cell r="CD137">
            <v>1596.7872144000003</v>
          </cell>
          <cell r="CE137">
            <v>79400.449124322244</v>
          </cell>
        </row>
        <row r="138">
          <cell r="A138">
            <v>42267</v>
          </cell>
          <cell r="B138">
            <v>12</v>
          </cell>
          <cell r="C138" t="str">
            <v>Sun</v>
          </cell>
          <cell r="D138">
            <v>38300.229403625213</v>
          </cell>
          <cell r="E138">
            <v>152.46993433052492</v>
          </cell>
          <cell r="F138">
            <v>38452.699337955739</v>
          </cell>
          <cell r="G138">
            <v>786.85194949999993</v>
          </cell>
          <cell r="H138">
            <v>39239.551287455732</v>
          </cell>
          <cell r="I138">
            <v>712.54189649999989</v>
          </cell>
          <cell r="J138">
            <v>1191.132001922037</v>
          </cell>
          <cell r="K138">
            <v>643.04655922282598</v>
          </cell>
          <cell r="L138">
            <v>1834.1785611448631</v>
          </cell>
          <cell r="M138">
            <v>827.4863465409785</v>
          </cell>
          <cell r="N138">
            <v>206.11199999999999</v>
          </cell>
          <cell r="O138">
            <v>168</v>
          </cell>
          <cell r="P138">
            <v>213</v>
          </cell>
          <cell r="Q138">
            <v>165</v>
          </cell>
          <cell r="R138">
            <v>15.066666666666668</v>
          </cell>
          <cell r="S138">
            <v>14.633333333333333</v>
          </cell>
          <cell r="T138">
            <v>14.233333333333334</v>
          </cell>
          <cell r="U138">
            <v>212.88594460943739</v>
          </cell>
          <cell r="V138">
            <v>77.064278302844826</v>
          </cell>
          <cell r="W138">
            <v>0.63560422971401109</v>
          </cell>
          <cell r="X138">
            <v>11.535186950232401</v>
          </cell>
          <cell r="Y138">
            <v>34.841696239180131</v>
          </cell>
          <cell r="Z138">
            <v>0</v>
          </cell>
          <cell r="AA138" t="e">
            <v>#N/A</v>
          </cell>
          <cell r="AB138">
            <v>34.841696239180131</v>
          </cell>
          <cell r="AC138">
            <v>0</v>
          </cell>
          <cell r="AD138">
            <v>34.841696239180131</v>
          </cell>
          <cell r="AE138">
            <v>47.086199999999998</v>
          </cell>
          <cell r="AF138">
            <v>48.938518990527093</v>
          </cell>
          <cell r="AG138">
            <v>0</v>
          </cell>
          <cell r="AH138">
            <v>522.17685972200866</v>
          </cell>
          <cell r="AI138">
            <v>17.064</v>
          </cell>
          <cell r="AJ138">
            <v>539.24085972200862</v>
          </cell>
          <cell r="AK138">
            <v>0</v>
          </cell>
          <cell r="AL138">
            <v>178.30476207780515</v>
          </cell>
          <cell r="AM138">
            <v>177.38070186974136</v>
          </cell>
          <cell r="AN138">
            <v>0.9240602080637873</v>
          </cell>
          <cell r="AO138">
            <v>42.675419707395022</v>
          </cell>
          <cell r="AP138">
            <v>133.30950775217178</v>
          </cell>
          <cell r="AQ138">
            <v>0</v>
          </cell>
          <cell r="AR138">
            <v>0</v>
          </cell>
          <cell r="AS138">
            <v>53.973147457639548</v>
          </cell>
          <cell r="AT138">
            <v>0</v>
          </cell>
          <cell r="AU138">
            <v>345.8630677441879</v>
          </cell>
          <cell r="AV138">
            <v>77.027634615384613</v>
          </cell>
          <cell r="AW138">
            <v>3.524</v>
          </cell>
          <cell r="AX138">
            <v>11.883549221378313</v>
          </cell>
          <cell r="AY138">
            <v>4.8461538461538467</v>
          </cell>
          <cell r="AZ138">
            <v>0</v>
          </cell>
          <cell r="BA138">
            <v>11.7</v>
          </cell>
          <cell r="BB138">
            <v>12</v>
          </cell>
          <cell r="BC138">
            <v>3.17</v>
          </cell>
          <cell r="BD138">
            <v>48.653800000000011</v>
          </cell>
          <cell r="BE138">
            <v>172.80513768291678</v>
          </cell>
          <cell r="BF138">
            <v>518.66820542710457</v>
          </cell>
          <cell r="BG138">
            <v>20.572654294903963</v>
          </cell>
          <cell r="BH138">
            <v>3.2250000000000001E-2</v>
          </cell>
          <cell r="BI138">
            <v>539.24085972200862</v>
          </cell>
          <cell r="BK138">
            <v>18592.920595067328</v>
          </cell>
          <cell r="BL138">
            <v>1580.3982505807228</v>
          </cell>
          <cell r="BM138">
            <v>223.11504714080792</v>
          </cell>
          <cell r="BN138" t="e">
            <v>#N/A</v>
          </cell>
          <cell r="BO138">
            <v>1351.8816327405355</v>
          </cell>
          <cell r="BP138">
            <v>0</v>
          </cell>
          <cell r="BQ138">
            <v>136.93547763811551</v>
          </cell>
          <cell r="BR138">
            <v>8.5254677807458901</v>
          </cell>
          <cell r="BS138">
            <v>0</v>
          </cell>
          <cell r="BT138">
            <v>0</v>
          </cell>
          <cell r="BU138">
            <v>5512.2773478327135</v>
          </cell>
          <cell r="BV138">
            <v>575.38156455768524</v>
          </cell>
          <cell r="BW138">
            <v>776.74738607587142</v>
          </cell>
          <cell r="BX138">
            <v>108</v>
          </cell>
          <cell r="BY138">
            <v>84</v>
          </cell>
          <cell r="BZ138">
            <v>3.4500000000000003E-2</v>
          </cell>
          <cell r="CA138">
            <v>680.30311141059462</v>
          </cell>
          <cell r="CB138">
            <v>26245.630004944189</v>
          </cell>
          <cell r="CC138">
            <v>-300.75298240000001</v>
          </cell>
          <cell r="CD138">
            <v>803.47891679999998</v>
          </cell>
          <cell r="CE138">
            <v>26748.35593934419</v>
          </cell>
        </row>
        <row r="139">
          <cell r="A139">
            <v>42268</v>
          </cell>
          <cell r="B139">
            <v>13</v>
          </cell>
          <cell r="C139" t="str">
            <v>Mon</v>
          </cell>
          <cell r="D139">
            <v>164037.72489523003</v>
          </cell>
          <cell r="E139">
            <v>3153.6962025580774</v>
          </cell>
          <cell r="F139">
            <v>167191.42109778812</v>
          </cell>
          <cell r="G139">
            <v>1505.728856</v>
          </cell>
          <cell r="H139">
            <v>168697.14995378812</v>
          </cell>
          <cell r="I139">
            <v>3600.7286830233334</v>
          </cell>
          <cell r="J139">
            <v>1058.9466753106628</v>
          </cell>
          <cell r="K139">
            <v>1253.8674891025107</v>
          </cell>
          <cell r="L139">
            <v>2312.8141644131738</v>
          </cell>
          <cell r="M139">
            <v>2970.9471116804425</v>
          </cell>
          <cell r="N139">
            <v>332</v>
          </cell>
          <cell r="O139">
            <v>170</v>
          </cell>
          <cell r="P139">
            <v>215</v>
          </cell>
          <cell r="Q139">
            <v>165</v>
          </cell>
          <cell r="R139">
            <v>15.066666666666668</v>
          </cell>
          <cell r="S139">
            <v>14.633333333333333</v>
          </cell>
          <cell r="T139">
            <v>14.233333333333334</v>
          </cell>
          <cell r="U139">
            <v>214.75297534621109</v>
          </cell>
          <cell r="V139">
            <v>78.923418428033912</v>
          </cell>
          <cell r="W139">
            <v>0.61260618532593714</v>
          </cell>
          <cell r="X139">
            <v>11.706464186378426</v>
          </cell>
          <cell r="Y139">
            <v>34.412221675724489</v>
          </cell>
          <cell r="Z139">
            <v>0</v>
          </cell>
          <cell r="AA139" t="e">
            <v>#N/A</v>
          </cell>
          <cell r="AB139">
            <v>34.412221675724489</v>
          </cell>
          <cell r="AC139">
            <v>0</v>
          </cell>
          <cell r="AD139">
            <v>34.412221675724489</v>
          </cell>
          <cell r="AE139">
            <v>46.495680000000014</v>
          </cell>
          <cell r="AF139">
            <v>48.288994842800172</v>
          </cell>
          <cell r="AG139">
            <v>0</v>
          </cell>
          <cell r="AH139">
            <v>2309.0801652409164</v>
          </cell>
          <cell r="AI139">
            <v>37.634</v>
          </cell>
          <cell r="AJ139">
            <v>2346.7141652409164</v>
          </cell>
          <cell r="AK139">
            <v>0</v>
          </cell>
          <cell r="AL139">
            <v>818.37330928689278</v>
          </cell>
          <cell r="AM139">
            <v>799.25999896835901</v>
          </cell>
          <cell r="AN139">
            <v>19.113310318533802</v>
          </cell>
          <cell r="AO139">
            <v>257.88802584103843</v>
          </cell>
          <cell r="AP139">
            <v>178.59067852597977</v>
          </cell>
          <cell r="AQ139">
            <v>0</v>
          </cell>
          <cell r="AR139">
            <v>0</v>
          </cell>
          <cell r="AS139">
            <v>220.3722933128374</v>
          </cell>
          <cell r="AT139">
            <v>0</v>
          </cell>
          <cell r="AU139">
            <v>1471.0236578325623</v>
          </cell>
          <cell r="AV139">
            <v>300.35963461538455</v>
          </cell>
          <cell r="AW139">
            <v>73.563499999999991</v>
          </cell>
          <cell r="AX139">
            <v>41.446204213452404</v>
          </cell>
          <cell r="AY139">
            <v>17.446153846153845</v>
          </cell>
          <cell r="AZ139">
            <v>0</v>
          </cell>
          <cell r="BA139">
            <v>55.769999999999996</v>
          </cell>
          <cell r="BB139">
            <v>43.199999999999996</v>
          </cell>
          <cell r="BC139">
            <v>28.314999999999998</v>
          </cell>
          <cell r="BD139">
            <v>224.81299999999999</v>
          </cell>
          <cell r="BE139">
            <v>784.91349267499083</v>
          </cell>
          <cell r="BF139">
            <v>2255.9371505075533</v>
          </cell>
          <cell r="BG139">
            <v>90.777014733363231</v>
          </cell>
          <cell r="BH139">
            <v>3.2250000000000001E-2</v>
          </cell>
          <cell r="BI139">
            <v>2346.7141652409164</v>
          </cell>
          <cell r="BK139">
            <v>78265.357264572085</v>
          </cell>
          <cell r="BL139">
            <v>6652.5553674886278</v>
          </cell>
          <cell r="BM139">
            <v>939.18428717486518</v>
          </cell>
          <cell r="BN139" t="e">
            <v>#N/A</v>
          </cell>
          <cell r="BO139">
            <v>5687.2013714334043</v>
          </cell>
          <cell r="BP139">
            <v>0</v>
          </cell>
          <cell r="BQ139">
            <v>588.17912809653149</v>
          </cell>
          <cell r="BR139">
            <v>36.357105571850063</v>
          </cell>
          <cell r="BS139">
            <v>0</v>
          </cell>
          <cell r="BT139">
            <v>0</v>
          </cell>
          <cell r="BU139">
            <v>23218.483875530863</v>
          </cell>
          <cell r="BV139">
            <v>2664.7697906355829</v>
          </cell>
          <cell r="BW139">
            <v>3267.2086130867556</v>
          </cell>
          <cell r="BX139">
            <v>2254.4999999999995</v>
          </cell>
          <cell r="BY139">
            <v>85</v>
          </cell>
          <cell r="BZ139">
            <v>3.4500000000000003E-2</v>
          </cell>
          <cell r="CA139">
            <v>2790.3218289284218</v>
          </cell>
          <cell r="CB139">
            <v>112460.6413727537</v>
          </cell>
          <cell r="CC139">
            <v>-1945.6196915999999</v>
          </cell>
          <cell r="CD139">
            <v>1749.8184211200003</v>
          </cell>
          <cell r="CE139">
            <v>112264.84010227369</v>
          </cell>
        </row>
        <row r="140">
          <cell r="A140">
            <v>42269</v>
          </cell>
          <cell r="B140">
            <v>13</v>
          </cell>
          <cell r="C140" t="str">
            <v>Tue</v>
          </cell>
          <cell r="D140">
            <v>156495.01205596188</v>
          </cell>
          <cell r="E140">
            <v>2889.3144849783589</v>
          </cell>
          <cell r="F140">
            <v>159384.32654094027</v>
          </cell>
          <cell r="G140">
            <v>1720.1832690000006</v>
          </cell>
          <cell r="H140">
            <v>161104.50980994024</v>
          </cell>
          <cell r="I140">
            <v>3558.4930665905258</v>
          </cell>
          <cell r="J140">
            <v>1418.0531199082802</v>
          </cell>
          <cell r="K140">
            <v>1668.7501141731946</v>
          </cell>
          <cell r="L140">
            <v>3086.8032340814748</v>
          </cell>
          <cell r="M140">
            <v>3057.2064569702388</v>
          </cell>
          <cell r="N140">
            <v>442.15500000000003</v>
          </cell>
          <cell r="O140">
            <v>172</v>
          </cell>
          <cell r="P140">
            <v>215</v>
          </cell>
          <cell r="Q140">
            <v>165</v>
          </cell>
          <cell r="R140">
            <v>15.066666666666668</v>
          </cell>
          <cell r="S140">
            <v>14.633333333333333</v>
          </cell>
          <cell r="T140">
            <v>14.233333333333334</v>
          </cell>
          <cell r="U140">
            <v>214.75297534621109</v>
          </cell>
          <cell r="V140">
            <v>78.923418428033912</v>
          </cell>
          <cell r="W140">
            <v>0.61260618532593714</v>
          </cell>
          <cell r="X140">
            <v>11.706464186378426</v>
          </cell>
          <cell r="Y140">
            <v>34.412221675724489</v>
          </cell>
          <cell r="Z140">
            <v>0</v>
          </cell>
          <cell r="AA140" t="e">
            <v>#N/A</v>
          </cell>
          <cell r="AB140">
            <v>34.412221675724489</v>
          </cell>
          <cell r="AC140">
            <v>0</v>
          </cell>
          <cell r="AD140">
            <v>34.412221675724489</v>
          </cell>
          <cell r="AE140">
            <v>46.495680000000014</v>
          </cell>
          <cell r="AF140">
            <v>48.288994842800172</v>
          </cell>
          <cell r="AG140">
            <v>0</v>
          </cell>
          <cell r="AH140">
            <v>2201.5936291164421</v>
          </cell>
          <cell r="AI140">
            <v>38.063000000000002</v>
          </cell>
          <cell r="AJ140">
            <v>2239.6566291164422</v>
          </cell>
          <cell r="AK140">
            <v>0</v>
          </cell>
          <cell r="AL140">
            <v>775.73928179961126</v>
          </cell>
          <cell r="AM140">
            <v>758.22828492095448</v>
          </cell>
          <cell r="AN140">
            <v>17.510996878656719</v>
          </cell>
          <cell r="AO140">
            <v>250.44286524201635</v>
          </cell>
          <cell r="AP140">
            <v>238.19374320140764</v>
          </cell>
          <cell r="AQ140">
            <v>0</v>
          </cell>
          <cell r="AR140">
            <v>0</v>
          </cell>
          <cell r="AS140">
            <v>223.25691658892364</v>
          </cell>
          <cell r="AT140">
            <v>0</v>
          </cell>
          <cell r="AU140">
            <v>1403.6248758783765</v>
          </cell>
          <cell r="AV140">
            <v>290.22338461538459</v>
          </cell>
          <cell r="AW140">
            <v>67.396500000000003</v>
          </cell>
          <cell r="AX140">
            <v>40.683785616847757</v>
          </cell>
          <cell r="AY140">
            <v>17.446153846153845</v>
          </cell>
          <cell r="AZ140">
            <v>0</v>
          </cell>
          <cell r="BA140">
            <v>51.78</v>
          </cell>
          <cell r="BB140">
            <v>43.199999999999996</v>
          </cell>
          <cell r="BC140">
            <v>26.244999999999997</v>
          </cell>
          <cell r="BD140">
            <v>212.69360000000003</v>
          </cell>
          <cell r="BE140">
            <v>749.66842407838624</v>
          </cell>
          <cell r="BF140">
            <v>2153.2932999567624</v>
          </cell>
          <cell r="BG140">
            <v>86.363329159679239</v>
          </cell>
          <cell r="BH140">
            <v>3.2250000000000001E-2</v>
          </cell>
          <cell r="BI140">
            <v>2239.6566291164422</v>
          </cell>
          <cell r="BK140">
            <v>74786.712765385135</v>
          </cell>
          <cell r="BL140">
            <v>6356.8705850577371</v>
          </cell>
          <cell r="BM140">
            <v>897.44055318462165</v>
          </cell>
          <cell r="BN140" t="e">
            <v>#N/A</v>
          </cell>
          <cell r="BO140">
            <v>5433.9701379593562</v>
          </cell>
          <cell r="BP140">
            <v>0</v>
          </cell>
          <cell r="BQ140">
            <v>559.91788919148394</v>
          </cell>
          <cell r="BR140">
            <v>34.617783322256578</v>
          </cell>
          <cell r="BS140">
            <v>0</v>
          </cell>
          <cell r="BT140">
            <v>0</v>
          </cell>
          <cell r="BU140">
            <v>22179.935250945393</v>
          </cell>
          <cell r="BV140">
            <v>2527.7421178479899</v>
          </cell>
          <cell r="BW140">
            <v>3121.8561562047903</v>
          </cell>
          <cell r="BX140">
            <v>2065.5</v>
          </cell>
          <cell r="BY140">
            <v>86</v>
          </cell>
          <cell r="BZ140">
            <v>3.4500000000000003E-2</v>
          </cell>
          <cell r="CA140">
            <v>2665.155467220894</v>
          </cell>
          <cell r="CB140">
            <v>107346.9017576042</v>
          </cell>
          <cell r="CC140">
            <v>-1767.8754444000001</v>
          </cell>
          <cell r="CD140">
            <v>1769.7650678400005</v>
          </cell>
          <cell r="CE140">
            <v>107348.7913810442</v>
          </cell>
        </row>
        <row r="141">
          <cell r="A141">
            <v>42270</v>
          </cell>
          <cell r="B141">
            <v>13</v>
          </cell>
          <cell r="C141" t="str">
            <v>Wed</v>
          </cell>
          <cell r="D141">
            <v>178269.46273444552</v>
          </cell>
          <cell r="E141">
            <v>3191.4650193551802</v>
          </cell>
          <cell r="F141">
            <v>181460.9277538007</v>
          </cell>
          <cell r="G141">
            <v>1820.0854705000002</v>
          </cell>
          <cell r="H141">
            <v>183281.0132243007</v>
          </cell>
          <cell r="I141">
            <v>3321.4111884320273</v>
          </cell>
          <cell r="J141">
            <v>1453.9043438155854</v>
          </cell>
          <cell r="K141">
            <v>1318.4047863357282</v>
          </cell>
          <cell r="L141">
            <v>2772.3091301513136</v>
          </cell>
          <cell r="M141">
            <v>3308.7475710448725</v>
          </cell>
          <cell r="N141">
            <v>374.98500000000001</v>
          </cell>
          <cell r="O141">
            <v>174</v>
          </cell>
          <cell r="P141">
            <v>215</v>
          </cell>
          <cell r="Q141">
            <v>165</v>
          </cell>
          <cell r="R141">
            <v>15.066666666666668</v>
          </cell>
          <cell r="S141">
            <v>14.633333333333333</v>
          </cell>
          <cell r="T141">
            <v>14.233333333333334</v>
          </cell>
          <cell r="U141">
            <v>214.75297534621109</v>
          </cell>
          <cell r="V141">
            <v>78.923418428033912</v>
          </cell>
          <cell r="W141">
            <v>0.61260618532593714</v>
          </cell>
          <cell r="X141">
            <v>11.706464186378426</v>
          </cell>
          <cell r="Y141">
            <v>34.412221675724489</v>
          </cell>
          <cell r="Z141">
            <v>0</v>
          </cell>
          <cell r="AA141" t="e">
            <v>#N/A</v>
          </cell>
          <cell r="AB141">
            <v>34.412221675724489</v>
          </cell>
          <cell r="AC141">
            <v>0</v>
          </cell>
          <cell r="AD141">
            <v>34.412221675724489</v>
          </cell>
          <cell r="AE141">
            <v>46.495680000000014</v>
          </cell>
          <cell r="AF141">
            <v>48.288994842800172</v>
          </cell>
          <cell r="AG141">
            <v>0</v>
          </cell>
          <cell r="AH141">
            <v>2484.789887334261</v>
          </cell>
          <cell r="AI141">
            <v>43.629999999999995</v>
          </cell>
          <cell r="AJ141">
            <v>2528.4198873342607</v>
          </cell>
          <cell r="AK141">
            <v>0</v>
          </cell>
          <cell r="AL141">
            <v>886.49628360838881</v>
          </cell>
          <cell r="AM141">
            <v>867.15407136987267</v>
          </cell>
          <cell r="AN141">
            <v>19.342212238516243</v>
          </cell>
          <cell r="AO141">
            <v>234.93837863358482</v>
          </cell>
          <cell r="AP141">
            <v>211.19928795844919</v>
          </cell>
          <cell r="AQ141">
            <v>0</v>
          </cell>
          <cell r="AR141">
            <v>0</v>
          </cell>
          <cell r="AS141">
            <v>243.77735104396385</v>
          </cell>
          <cell r="AT141">
            <v>0</v>
          </cell>
          <cell r="AU141">
            <v>1596.9431088228916</v>
          </cell>
          <cell r="AV141">
            <v>320.58438461538458</v>
          </cell>
          <cell r="AW141">
            <v>74.444499999999991</v>
          </cell>
          <cell r="AX141">
            <v>44.751901874460167</v>
          </cell>
          <cell r="AY141">
            <v>17.446153846153845</v>
          </cell>
          <cell r="AZ141">
            <v>0</v>
          </cell>
          <cell r="BA141">
            <v>60.75</v>
          </cell>
          <cell r="BB141">
            <v>43.199999999999996</v>
          </cell>
          <cell r="BC141">
            <v>29.395</v>
          </cell>
          <cell r="BD141">
            <v>242.63659999999996</v>
          </cell>
          <cell r="BE141">
            <v>833.20854033599858</v>
          </cell>
          <cell r="BF141">
            <v>2430.1516491588905</v>
          </cell>
          <cell r="BG141">
            <v>98.268238175370726</v>
          </cell>
          <cell r="BH141">
            <v>3.2250000000000001E-2</v>
          </cell>
          <cell r="BI141">
            <v>2528.4198873342607</v>
          </cell>
          <cell r="BK141">
            <v>84427.157281476917</v>
          </cell>
          <cell r="BL141">
            <v>7176.3083689255373</v>
          </cell>
          <cell r="BM141">
            <v>1013.1258873777231</v>
          </cell>
          <cell r="BN141" t="e">
            <v>#N/A</v>
          </cell>
          <cell r="BO141">
            <v>6136.481340515923</v>
          </cell>
          <cell r="BP141">
            <v>0</v>
          </cell>
          <cell r="BQ141">
            <v>636.9915895996545</v>
          </cell>
          <cell r="BR141">
            <v>39.438005580302473</v>
          </cell>
          <cell r="BS141">
            <v>0</v>
          </cell>
          <cell r="BT141">
            <v>0</v>
          </cell>
          <cell r="BU141">
            <v>25058.764492169961</v>
          </cell>
          <cell r="BV141">
            <v>2871.2852489526454</v>
          </cell>
          <cell r="BW141">
            <v>3525.0912859233581</v>
          </cell>
          <cell r="BX141">
            <v>2281.5</v>
          </cell>
          <cell r="BY141">
            <v>87</v>
          </cell>
          <cell r="BZ141">
            <v>3.4500000000000003E-2</v>
          </cell>
          <cell r="CA141">
            <v>3023.6952714270856</v>
          </cell>
          <cell r="CB141">
            <v>121187.49357994994</v>
          </cell>
          <cell r="CC141">
            <v>-2104.3694412</v>
          </cell>
          <cell r="CD141">
            <v>2028.6065184000004</v>
          </cell>
          <cell r="CE141">
            <v>121111.73065714995</v>
          </cell>
        </row>
        <row r="142">
          <cell r="A142">
            <v>42271</v>
          </cell>
          <cell r="B142">
            <v>13</v>
          </cell>
          <cell r="C142" t="str">
            <v>Thu</v>
          </cell>
          <cell r="D142">
            <v>182884.12106545578</v>
          </cell>
          <cell r="E142">
            <v>3172.5806109566292</v>
          </cell>
          <cell r="F142">
            <v>186056.7016764124</v>
          </cell>
          <cell r="G142">
            <v>2249.8498935000002</v>
          </cell>
          <cell r="H142">
            <v>188306.55156991241</v>
          </cell>
          <cell r="I142">
            <v>3873.4403114075226</v>
          </cell>
          <cell r="J142">
            <v>1680.3012802649459</v>
          </cell>
          <cell r="K142">
            <v>1429.0401530212437</v>
          </cell>
          <cell r="L142">
            <v>3109.3414332861894</v>
          </cell>
          <cell r="M142">
            <v>3438.7045843719866</v>
          </cell>
          <cell r="N142">
            <v>407.44499999999999</v>
          </cell>
          <cell r="O142">
            <v>176</v>
          </cell>
          <cell r="P142">
            <v>215</v>
          </cell>
          <cell r="Q142">
            <v>165</v>
          </cell>
          <cell r="R142">
            <v>15.066666666666668</v>
          </cell>
          <cell r="S142">
            <v>14.633333333333333</v>
          </cell>
          <cell r="T142">
            <v>14.233333333333334</v>
          </cell>
          <cell r="U142">
            <v>214.75297534621109</v>
          </cell>
          <cell r="V142">
            <v>78.923418428033912</v>
          </cell>
          <cell r="W142">
            <v>0.61260618532593714</v>
          </cell>
          <cell r="X142">
            <v>11.706464186378426</v>
          </cell>
          <cell r="Y142">
            <v>34.412221675724489</v>
          </cell>
          <cell r="Z142">
            <v>0</v>
          </cell>
          <cell r="AA142" t="e">
            <v>#N/A</v>
          </cell>
          <cell r="AB142">
            <v>34.412221675724489</v>
          </cell>
          <cell r="AC142">
            <v>0</v>
          </cell>
          <cell r="AD142">
            <v>34.412221675724489</v>
          </cell>
          <cell r="AE142">
            <v>46.495680000000014</v>
          </cell>
          <cell r="AF142">
            <v>48.288994842800172</v>
          </cell>
          <cell r="AG142">
            <v>0</v>
          </cell>
          <cell r="AH142">
            <v>2537.1972495962182</v>
          </cell>
          <cell r="AI142">
            <v>47.171999999999997</v>
          </cell>
          <cell r="AJ142">
            <v>2584.3692495962187</v>
          </cell>
          <cell r="AK142">
            <v>0</v>
          </cell>
          <cell r="AL142">
            <v>902.5585111466271</v>
          </cell>
          <cell r="AM142">
            <v>883.3307498681022</v>
          </cell>
          <cell r="AN142">
            <v>19.227761278525026</v>
          </cell>
          <cell r="AO142">
            <v>272.46893734631919</v>
          </cell>
          <cell r="AP142">
            <v>234.3869536907103</v>
          </cell>
          <cell r="AQ142">
            <v>0</v>
          </cell>
          <cell r="AR142">
            <v>0</v>
          </cell>
          <cell r="AS142">
            <v>250.0510248337655</v>
          </cell>
          <cell r="AT142">
            <v>0</v>
          </cell>
          <cell r="AU142">
            <v>1639.3053466899883</v>
          </cell>
          <cell r="AV142">
            <v>326.77313461538461</v>
          </cell>
          <cell r="AW142">
            <v>74.004000000000005</v>
          </cell>
          <cell r="AX142">
            <v>47.008139090736137</v>
          </cell>
          <cell r="AY142">
            <v>17.446153846153845</v>
          </cell>
          <cell r="AZ142">
            <v>0</v>
          </cell>
          <cell r="BA142">
            <v>60</v>
          </cell>
          <cell r="BB142">
            <v>43.199999999999996</v>
          </cell>
          <cell r="BC142">
            <v>29.450000000000003</v>
          </cell>
          <cell r="BD142">
            <v>246.60760000000002</v>
          </cell>
          <cell r="BE142">
            <v>844.48902755227459</v>
          </cell>
          <cell r="BF142">
            <v>2483.7943742422626</v>
          </cell>
          <cell r="BG142">
            <v>100.57487535395575</v>
          </cell>
          <cell r="BH142">
            <v>3.2250000000000001E-2</v>
          </cell>
          <cell r="BI142">
            <v>2584.3692495962187</v>
          </cell>
          <cell r="BK142">
            <v>86308.920485266353</v>
          </cell>
          <cell r="BL142">
            <v>7336.2582412476395</v>
          </cell>
          <cell r="BM142">
            <v>1035.707045823196</v>
          </cell>
          <cell r="BN142" t="e">
            <v>#N/A</v>
          </cell>
          <cell r="BO142">
            <v>6273.3334191228905</v>
          </cell>
          <cell r="BP142">
            <v>0</v>
          </cell>
          <cell r="BQ142">
            <v>651.28124084799356</v>
          </cell>
          <cell r="BR142">
            <v>40.37888718219719</v>
          </cell>
          <cell r="BS142">
            <v>0</v>
          </cell>
          <cell r="BT142">
            <v>0</v>
          </cell>
          <cell r="BU142">
            <v>25619.214748418788</v>
          </cell>
          <cell r="BV142">
            <v>2931.7954057980951</v>
          </cell>
          <cell r="BW142">
            <v>3603.6431516708549</v>
          </cell>
          <cell r="BX142">
            <v>2268</v>
          </cell>
          <cell r="BY142">
            <v>88</v>
          </cell>
          <cell r="BZ142">
            <v>3.4500000000000003E-2</v>
          </cell>
          <cell r="CA142">
            <v>3090.4981784748434</v>
          </cell>
          <cell r="CB142">
            <v>123822.07196962893</v>
          </cell>
          <cell r="CC142">
            <v>-2022.0773664000003</v>
          </cell>
          <cell r="CD142">
            <v>2193.2942169600005</v>
          </cell>
          <cell r="CE142">
            <v>123993.28882018893</v>
          </cell>
        </row>
        <row r="143">
          <cell r="A143">
            <v>42272</v>
          </cell>
          <cell r="B143">
            <v>13</v>
          </cell>
          <cell r="C143" t="str">
            <v>Fri</v>
          </cell>
          <cell r="D143">
            <v>234441.79296049452</v>
          </cell>
          <cell r="E143">
            <v>4437.8359736595703</v>
          </cell>
          <cell r="F143">
            <v>238879.62893415408</v>
          </cell>
          <cell r="G143">
            <v>2333.1400899999999</v>
          </cell>
          <cell r="H143">
            <v>241212.76902415411</v>
          </cell>
          <cell r="I143">
            <v>3905.0030933589042</v>
          </cell>
          <cell r="J143">
            <v>1638.2330996020155</v>
          </cell>
          <cell r="K143">
            <v>1631.8716586113558</v>
          </cell>
          <cell r="L143">
            <v>3270.104758213371</v>
          </cell>
          <cell r="M143">
            <v>4095.3140200536109</v>
          </cell>
          <cell r="N143">
            <v>452.65499999999997</v>
          </cell>
          <cell r="O143">
            <v>178</v>
          </cell>
          <cell r="P143">
            <v>215</v>
          </cell>
          <cell r="Q143">
            <v>165</v>
          </cell>
          <cell r="R143">
            <v>15.066666666666668</v>
          </cell>
          <cell r="S143">
            <v>14.633333333333333</v>
          </cell>
          <cell r="T143">
            <v>14.233333333333334</v>
          </cell>
          <cell r="U143">
            <v>214.75297534621109</v>
          </cell>
          <cell r="V143">
            <v>78.923418428033912</v>
          </cell>
          <cell r="W143">
            <v>0.61260618532593714</v>
          </cell>
          <cell r="X143">
            <v>11.706464186378426</v>
          </cell>
          <cell r="Y143">
            <v>34.412221675724489</v>
          </cell>
          <cell r="Z143">
            <v>0</v>
          </cell>
          <cell r="AA143" t="e">
            <v>#N/A</v>
          </cell>
          <cell r="AB143">
            <v>34.412221675724489</v>
          </cell>
          <cell r="AC143">
            <v>0</v>
          </cell>
          <cell r="AD143">
            <v>34.412221675724489</v>
          </cell>
          <cell r="AE143">
            <v>46.495680000000014</v>
          </cell>
          <cell r="AF143">
            <v>48.288994842800172</v>
          </cell>
          <cell r="AG143">
            <v>0</v>
          </cell>
          <cell r="AH143">
            <v>3233.1642718417252</v>
          </cell>
          <cell r="AI143">
            <v>55.108000000000004</v>
          </cell>
          <cell r="AJ143">
            <v>3288.2722718417249</v>
          </cell>
          <cell r="AK143">
            <v>0</v>
          </cell>
          <cell r="AL143">
            <v>1166.4034915671164</v>
          </cell>
          <cell r="AM143">
            <v>1139.5075159691796</v>
          </cell>
          <cell r="AN143">
            <v>26.89597559793679</v>
          </cell>
          <cell r="AO143">
            <v>268.52024899391722</v>
          </cell>
          <cell r="AP143">
            <v>250.51061006020521</v>
          </cell>
          <cell r="AQ143">
            <v>0</v>
          </cell>
          <cell r="AR143">
            <v>0</v>
          </cell>
          <cell r="AS143">
            <v>302.28919093483989</v>
          </cell>
          <cell r="AT143">
            <v>0</v>
          </cell>
          <cell r="AU143">
            <v>2102.612814044076</v>
          </cell>
          <cell r="AV143">
            <v>396.23313461538459</v>
          </cell>
          <cell r="AW143">
            <v>103.5175</v>
          </cell>
          <cell r="AX143">
            <v>57.082222786990421</v>
          </cell>
          <cell r="AY143">
            <v>17.446153846153845</v>
          </cell>
          <cell r="AZ143">
            <v>0</v>
          </cell>
          <cell r="BA143">
            <v>78.75</v>
          </cell>
          <cell r="BB143">
            <v>43.199999999999996</v>
          </cell>
          <cell r="BC143">
            <v>40.014999999999993</v>
          </cell>
          <cell r="BD143">
            <v>319.82060000000001</v>
          </cell>
          <cell r="BE143">
            <v>1056.0646112485288</v>
          </cell>
          <cell r="BF143">
            <v>3158.6774252926048</v>
          </cell>
          <cell r="BG143">
            <v>129.59484654912043</v>
          </cell>
          <cell r="BH143">
            <v>3.2250000000000001E-2</v>
          </cell>
          <cell r="BI143">
            <v>3288.2722718417249</v>
          </cell>
          <cell r="BK143">
            <v>109390.14513706134</v>
          </cell>
          <cell r="BL143">
            <v>9298.1623366502135</v>
          </cell>
          <cell r="BM143">
            <v>1312.6817416447361</v>
          </cell>
          <cell r="BN143" t="e">
            <v>#N/A</v>
          </cell>
          <cell r="BO143">
            <v>7953.3548255833903</v>
          </cell>
          <cell r="BP143">
            <v>0</v>
          </cell>
          <cell r="BQ143">
            <v>836.04736807700192</v>
          </cell>
          <cell r="BR143">
            <v>51.919499508094674</v>
          </cell>
          <cell r="BS143">
            <v>0</v>
          </cell>
          <cell r="BT143">
            <v>0</v>
          </cell>
          <cell r="BU143">
            <v>32506.83369273214</v>
          </cell>
          <cell r="BV143">
            <v>3799.8737542406416</v>
          </cell>
          <cell r="BW143">
            <v>4567.9603715226231</v>
          </cell>
          <cell r="BX143">
            <v>3172.5</v>
          </cell>
          <cell r="BY143">
            <v>89</v>
          </cell>
          <cell r="BZ143">
            <v>3.4500000000000003E-2</v>
          </cell>
          <cell r="CA143">
            <v>3920.8972834191263</v>
          </cell>
          <cell r="CB143">
            <v>157358.21023897588</v>
          </cell>
          <cell r="CC143">
            <v>-2722.2663779999998</v>
          </cell>
          <cell r="CD143">
            <v>2562.2839334400005</v>
          </cell>
          <cell r="CE143">
            <v>157198.22779441584</v>
          </cell>
        </row>
        <row r="144">
          <cell r="A144">
            <v>42273</v>
          </cell>
          <cell r="B144">
            <v>13</v>
          </cell>
          <cell r="C144" t="str">
            <v>Sat</v>
          </cell>
          <cell r="D144">
            <v>123180.20228371708</v>
          </cell>
          <cell r="E144">
            <v>1888.4408398551366</v>
          </cell>
          <cell r="F144">
            <v>125068.64312357221</v>
          </cell>
          <cell r="G144">
            <v>1617.3824680000002</v>
          </cell>
          <cell r="H144">
            <v>126686.02559157222</v>
          </cell>
          <cell r="I144">
            <v>1307.4566805000002</v>
          </cell>
          <cell r="J144">
            <v>1304.3403890431032</v>
          </cell>
          <cell r="K144">
            <v>1216.9890335406722</v>
          </cell>
          <cell r="L144">
            <v>2521.3294225837753</v>
          </cell>
          <cell r="M144">
            <v>2540.2771607276791</v>
          </cell>
          <cell r="N144">
            <v>350.29999999999995</v>
          </cell>
          <cell r="O144">
            <v>180</v>
          </cell>
          <cell r="P144">
            <v>215</v>
          </cell>
          <cell r="Q144">
            <v>165</v>
          </cell>
          <cell r="R144">
            <v>15.066666666666668</v>
          </cell>
          <cell r="S144">
            <v>14.633333333333333</v>
          </cell>
          <cell r="T144">
            <v>14.233333333333334</v>
          </cell>
          <cell r="U144">
            <v>214.75297534621109</v>
          </cell>
          <cell r="V144">
            <v>78.923418428033912</v>
          </cell>
          <cell r="W144">
            <v>0.61260618532593714</v>
          </cell>
          <cell r="X144">
            <v>11.706464186378426</v>
          </cell>
          <cell r="Y144">
            <v>34.412221675724489</v>
          </cell>
          <cell r="Z144">
            <v>0</v>
          </cell>
          <cell r="AA144" t="e">
            <v>#N/A</v>
          </cell>
          <cell r="AB144">
            <v>34.412221675724489</v>
          </cell>
          <cell r="AC144">
            <v>0</v>
          </cell>
          <cell r="AD144">
            <v>34.412221675724489</v>
          </cell>
          <cell r="AE144">
            <v>46.495680000000014</v>
          </cell>
          <cell r="AF144">
            <v>48.288994842800172</v>
          </cell>
          <cell r="AG144">
            <v>0</v>
          </cell>
          <cell r="AH144">
            <v>1623.6884013847023</v>
          </cell>
          <cell r="AI144">
            <v>34.276000000000003</v>
          </cell>
          <cell r="AJ144">
            <v>1657.9644013847026</v>
          </cell>
          <cell r="AK144">
            <v>0</v>
          </cell>
          <cell r="AL144">
            <v>606.58174549025966</v>
          </cell>
          <cell r="AM144">
            <v>595.13664949113763</v>
          </cell>
          <cell r="AN144">
            <v>11.445095999122039</v>
          </cell>
          <cell r="AO144">
            <v>78.867670067043832</v>
          </cell>
          <cell r="AP144">
            <v>194.0940153223377</v>
          </cell>
          <cell r="AQ144">
            <v>0</v>
          </cell>
          <cell r="AR144">
            <v>0</v>
          </cell>
          <cell r="AS144">
            <v>184.73391921273648</v>
          </cell>
          <cell r="AT144">
            <v>0</v>
          </cell>
          <cell r="AU144">
            <v>1101.8157716146352</v>
          </cell>
          <cell r="AV144">
            <v>182.06323076923076</v>
          </cell>
          <cell r="AW144">
            <v>44.050000000000004</v>
          </cell>
          <cell r="AX144">
            <v>28.386279716667428</v>
          </cell>
          <cell r="AY144">
            <v>2.9076923076923076</v>
          </cell>
          <cell r="AZ144">
            <v>0</v>
          </cell>
          <cell r="BA144">
            <v>41.28</v>
          </cell>
          <cell r="BB144">
            <v>7.1999999999999993</v>
          </cell>
          <cell r="BC144">
            <v>18.419999999999998</v>
          </cell>
          <cell r="BD144">
            <v>164.48340000000005</v>
          </cell>
          <cell r="BE144">
            <v>488.79060279359055</v>
          </cell>
          <cell r="BF144">
            <v>1590.6063744082257</v>
          </cell>
          <cell r="BG144">
            <v>67.358026976476765</v>
          </cell>
          <cell r="BH144">
            <v>3.2250000000000001E-2</v>
          </cell>
          <cell r="BI144">
            <v>1657.9644013847026</v>
          </cell>
          <cell r="BK144">
            <v>55193.520157814477</v>
          </cell>
          <cell r="BL144">
            <v>4691.4492134142311</v>
          </cell>
          <cell r="BM144">
            <v>662.32224189377371</v>
          </cell>
          <cell r="BN144" t="e">
            <v>#N/A</v>
          </cell>
          <cell r="BO144">
            <v>4017.847583270192</v>
          </cell>
          <cell r="BP144">
            <v>0</v>
          </cell>
          <cell r="BQ144">
            <v>433.27429363268431</v>
          </cell>
          <cell r="BR144">
            <v>27.134164568834574</v>
          </cell>
          <cell r="BS144">
            <v>0</v>
          </cell>
          <cell r="BT144">
            <v>0</v>
          </cell>
          <cell r="BU144">
            <v>16450.685071136078</v>
          </cell>
          <cell r="BV144">
            <v>1949.6577495032489</v>
          </cell>
          <cell r="BW144">
            <v>2306.6761503186685</v>
          </cell>
          <cell r="BX144">
            <v>1350</v>
          </cell>
          <cell r="BY144">
            <v>90</v>
          </cell>
          <cell r="BZ144">
            <v>3.4500000000000003E-2</v>
          </cell>
          <cell r="CA144">
            <v>2012.9751419507081</v>
          </cell>
          <cell r="CB144">
            <v>79263.514270723186</v>
          </cell>
          <cell r="CC144">
            <v>-1391.2906800000001</v>
          </cell>
          <cell r="CD144">
            <v>1593.6859276800005</v>
          </cell>
          <cell r="CE144">
            <v>79465.909518403176</v>
          </cell>
        </row>
        <row r="145">
          <cell r="A145">
            <v>42274</v>
          </cell>
          <cell r="B145">
            <v>13</v>
          </cell>
          <cell r="C145" t="str">
            <v>Sun</v>
          </cell>
          <cell r="D145">
            <v>39551.314980804374</v>
          </cell>
          <cell r="E145">
            <v>151.07526718841092</v>
          </cell>
          <cell r="F145">
            <v>39702.390247992786</v>
          </cell>
          <cell r="G145">
            <v>1106.7418534999999</v>
          </cell>
          <cell r="H145">
            <v>40809.132101492782</v>
          </cell>
          <cell r="I145">
            <v>724.26679650000005</v>
          </cell>
          <cell r="J145">
            <v>1117.2470736505852</v>
          </cell>
          <cell r="K145">
            <v>700.69065567493237</v>
          </cell>
          <cell r="L145">
            <v>1817.9377293255179</v>
          </cell>
          <cell r="M145">
            <v>824.26498403731705</v>
          </cell>
          <cell r="N145">
            <v>215.46</v>
          </cell>
          <cell r="O145">
            <v>182</v>
          </cell>
          <cell r="P145">
            <v>215</v>
          </cell>
          <cell r="Q145">
            <v>165</v>
          </cell>
          <cell r="R145">
            <v>15.066666666666668</v>
          </cell>
          <cell r="S145">
            <v>14.633333333333333</v>
          </cell>
          <cell r="T145">
            <v>14.233333333333334</v>
          </cell>
          <cell r="U145">
            <v>214.75297534621109</v>
          </cell>
          <cell r="V145">
            <v>78.923418428033912</v>
          </cell>
          <cell r="W145">
            <v>0.61260618532593714</v>
          </cell>
          <cell r="X145">
            <v>11.706464186378426</v>
          </cell>
          <cell r="Y145">
            <v>34.412221675724489</v>
          </cell>
          <cell r="Z145">
            <v>0</v>
          </cell>
          <cell r="AA145" t="e">
            <v>#N/A</v>
          </cell>
          <cell r="AB145">
            <v>34.412221675724489</v>
          </cell>
          <cell r="AC145">
            <v>0</v>
          </cell>
          <cell r="AD145">
            <v>34.412221675724489</v>
          </cell>
          <cell r="AE145">
            <v>46.495680000000014</v>
          </cell>
          <cell r="AF145">
            <v>48.288994842800172</v>
          </cell>
          <cell r="AG145">
            <v>0</v>
          </cell>
          <cell r="AH145">
            <v>528.26872418443304</v>
          </cell>
          <cell r="AI145">
            <v>17.225999999999999</v>
          </cell>
          <cell r="AJ145">
            <v>545.49472418443304</v>
          </cell>
          <cell r="AK145">
            <v>0</v>
          </cell>
          <cell r="AL145">
            <v>184.87855761294824</v>
          </cell>
          <cell r="AM145">
            <v>183.96294993301848</v>
          </cell>
          <cell r="AN145">
            <v>0.91560767992976311</v>
          </cell>
          <cell r="AO145">
            <v>43.377878966055626</v>
          </cell>
          <cell r="AP145">
            <v>133.46453220967743</v>
          </cell>
          <cell r="AQ145">
            <v>0</v>
          </cell>
          <cell r="AR145">
            <v>0</v>
          </cell>
          <cell r="AS145">
            <v>53.911503335264229</v>
          </cell>
          <cell r="AT145">
            <v>0</v>
          </cell>
          <cell r="AU145">
            <v>351.8328941682052</v>
          </cell>
          <cell r="AV145">
            <v>77.027634615384613</v>
          </cell>
          <cell r="AW145">
            <v>3.524</v>
          </cell>
          <cell r="AX145">
            <v>11.909757756540746</v>
          </cell>
          <cell r="AY145">
            <v>4.8461538461538467</v>
          </cell>
          <cell r="AZ145">
            <v>0</v>
          </cell>
          <cell r="BA145">
            <v>11.7</v>
          </cell>
          <cell r="BB145">
            <v>12</v>
          </cell>
          <cell r="BC145">
            <v>3.17</v>
          </cell>
          <cell r="BD145">
            <v>48.653800000000011</v>
          </cell>
          <cell r="BE145">
            <v>172.8313462180792</v>
          </cell>
          <cell r="BF145">
            <v>524.66424038628429</v>
          </cell>
          <cell r="BG145">
            <v>20.830483798148688</v>
          </cell>
          <cell r="BH145">
            <v>3.2250000000000001E-2</v>
          </cell>
          <cell r="BI145">
            <v>545.49472418443304</v>
          </cell>
          <cell r="BK145">
            <v>18609.089832244979</v>
          </cell>
          <cell r="BL145">
            <v>1581.7726357408233</v>
          </cell>
          <cell r="BM145">
            <v>223.30907798693977</v>
          </cell>
          <cell r="BN145" t="e">
            <v>#N/A</v>
          </cell>
          <cell r="BO145">
            <v>1353.0669950489564</v>
          </cell>
          <cell r="BP145">
            <v>0</v>
          </cell>
          <cell r="BQ145">
            <v>137.07162857294753</v>
          </cell>
          <cell r="BR145">
            <v>8.5335523993347167</v>
          </cell>
          <cell r="BS145">
            <v>0</v>
          </cell>
          <cell r="BT145">
            <v>0</v>
          </cell>
          <cell r="BU145">
            <v>5517.1314752859862</v>
          </cell>
          <cell r="BV145">
            <v>575.91868939290475</v>
          </cell>
          <cell r="BW145">
            <v>777.42777340985299</v>
          </cell>
          <cell r="BX145">
            <v>108</v>
          </cell>
          <cell r="BY145">
            <v>91</v>
          </cell>
          <cell r="BZ145">
            <v>3.4500000000000003E-2</v>
          </cell>
          <cell r="CA145">
            <v>680.99932202905961</v>
          </cell>
          <cell r="CB145">
            <v>26268.567092362784</v>
          </cell>
          <cell r="CC145">
            <v>-325.77579839999999</v>
          </cell>
          <cell r="CD145">
            <v>800.93458368000017</v>
          </cell>
          <cell r="CE145">
            <v>26743.725877642781</v>
          </cell>
        </row>
        <row r="146">
          <cell r="A146">
            <v>42275</v>
          </cell>
          <cell r="B146">
            <v>14</v>
          </cell>
          <cell r="C146" t="str">
            <v>Mon</v>
          </cell>
          <cell r="D146">
            <v>164919.30129130548</v>
          </cell>
          <cell r="E146">
            <v>3446.5455376856526</v>
          </cell>
          <cell r="F146">
            <v>168365.84682899114</v>
          </cell>
          <cell r="G146">
            <v>1636.255416</v>
          </cell>
          <cell r="H146">
            <v>170002.10224499117</v>
          </cell>
          <cell r="I146">
            <v>3699.0237582525733</v>
          </cell>
          <cell r="J146">
            <v>1075.3915864929943</v>
          </cell>
          <cell r="K146">
            <v>1200.0281206647107</v>
          </cell>
          <cell r="L146">
            <v>2275.419707157705</v>
          </cell>
          <cell r="M146">
            <v>3004.604795875126</v>
          </cell>
          <cell r="N146">
            <v>336.00900000000001</v>
          </cell>
          <cell r="O146">
            <v>184</v>
          </cell>
          <cell r="P146">
            <v>209.66666666666666</v>
          </cell>
          <cell r="Q146">
            <v>165</v>
          </cell>
          <cell r="R146">
            <v>15.066666666666668</v>
          </cell>
          <cell r="S146">
            <v>14.633333333333333</v>
          </cell>
          <cell r="T146">
            <v>14.233333333333334</v>
          </cell>
          <cell r="U146">
            <v>209.50663386396187</v>
          </cell>
          <cell r="V146">
            <v>78.456498689816968</v>
          </cell>
          <cell r="W146">
            <v>0.62738984247314744</v>
          </cell>
          <cell r="X146">
            <v>10.638778377175557</v>
          </cell>
          <cell r="Y146">
            <v>34.983049460578002</v>
          </cell>
          <cell r="Z146">
            <v>0</v>
          </cell>
          <cell r="AA146" t="e">
            <v>#N/A</v>
          </cell>
          <cell r="AB146">
            <v>34.983049460578002</v>
          </cell>
          <cell r="AC146">
            <v>0</v>
          </cell>
          <cell r="AD146">
            <v>34.983049460578002</v>
          </cell>
          <cell r="AE146">
            <v>47.759600000000006</v>
          </cell>
          <cell r="AF146">
            <v>49.143092632833458</v>
          </cell>
          <cell r="AG146">
            <v>0</v>
          </cell>
          <cell r="AH146">
            <v>2337.7892570519548</v>
          </cell>
          <cell r="AI146">
            <v>38.322999999999993</v>
          </cell>
          <cell r="AJ146">
            <v>2376.1122570519551</v>
          </cell>
          <cell r="AK146">
            <v>0</v>
          </cell>
          <cell r="AL146">
            <v>843.92232383441558</v>
          </cell>
          <cell r="AM146">
            <v>823.03416906056304</v>
          </cell>
          <cell r="AN146">
            <v>20.888154773852442</v>
          </cell>
          <cell r="AO146">
            <v>263.52501291268408</v>
          </cell>
          <cell r="AP146">
            <v>174.88365499162717</v>
          </cell>
          <cell r="AQ146">
            <v>0</v>
          </cell>
          <cell r="AR146">
            <v>0</v>
          </cell>
          <cell r="AS146">
            <v>222.42340496421232</v>
          </cell>
          <cell r="AT146">
            <v>0</v>
          </cell>
          <cell r="AU146">
            <v>1499.0568747743137</v>
          </cell>
          <cell r="AV146">
            <v>300.35963461538455</v>
          </cell>
          <cell r="AW146">
            <v>73.563499999999991</v>
          </cell>
          <cell r="AX146">
            <v>41.599077215170624</v>
          </cell>
          <cell r="AY146">
            <v>17.446153846153845</v>
          </cell>
          <cell r="AZ146">
            <v>0</v>
          </cell>
          <cell r="BA146">
            <v>55.769999999999996</v>
          </cell>
          <cell r="BB146">
            <v>43.199999999999996</v>
          </cell>
          <cell r="BC146">
            <v>28.314999999999998</v>
          </cell>
          <cell r="BD146">
            <v>224.81299999999999</v>
          </cell>
          <cell r="BE146">
            <v>785.06636567670898</v>
          </cell>
          <cell r="BF146">
            <v>2284.1232404510224</v>
          </cell>
          <cell r="BG146">
            <v>91.989016600932416</v>
          </cell>
          <cell r="BH146">
            <v>3.2250000000000001E-2</v>
          </cell>
          <cell r="BI146">
            <v>2376.1122570519551</v>
          </cell>
          <cell r="BK146">
            <v>80719.164188991694</v>
          </cell>
          <cell r="BL146">
            <v>6861.1289560642936</v>
          </cell>
          <cell r="BM146">
            <v>968.62997026790049</v>
          </cell>
          <cell r="BN146" t="e">
            <v>#N/A</v>
          </cell>
          <cell r="BO146">
            <v>5866.0849678221839</v>
          </cell>
          <cell r="BP146">
            <v>0</v>
          </cell>
          <cell r="BQ146">
            <v>607.74066031180155</v>
          </cell>
          <cell r="BR146">
            <v>37.584009034059861</v>
          </cell>
          <cell r="BS146">
            <v>0</v>
          </cell>
          <cell r="BT146">
            <v>0</v>
          </cell>
          <cell r="BU146">
            <v>23951.373221736991</v>
          </cell>
          <cell r="BV146">
            <v>2749.7430670403878</v>
          </cell>
          <cell r="BW146">
            <v>3369.8861930767266</v>
          </cell>
          <cell r="BX146">
            <v>2254.4999999999995</v>
          </cell>
          <cell r="BY146">
            <v>92</v>
          </cell>
          <cell r="BZ146">
            <v>3.4500000000000003E-2</v>
          </cell>
          <cell r="CA146">
            <v>2882.665968580613</v>
          </cell>
          <cell r="CB146">
            <v>115927.33263942641</v>
          </cell>
          <cell r="CC146">
            <v>-1911.3424199999999</v>
          </cell>
          <cell r="CD146">
            <v>1830.2911508000002</v>
          </cell>
          <cell r="CE146">
            <v>115846.28137022642</v>
          </cell>
        </row>
        <row r="147">
          <cell r="A147">
            <v>42276</v>
          </cell>
          <cell r="B147">
            <v>14</v>
          </cell>
          <cell r="C147" t="str">
            <v>Tue</v>
          </cell>
          <cell r="D147">
            <v>157247.57871877984</v>
          </cell>
          <cell r="E147">
            <v>3157.6135764425444</v>
          </cell>
          <cell r="F147">
            <v>160405.1922952224</v>
          </cell>
          <cell r="G147">
            <v>1800.7760840000003</v>
          </cell>
          <cell r="H147">
            <v>162205.96837922241</v>
          </cell>
          <cell r="I147">
            <v>3658.2437481790857</v>
          </cell>
          <cell r="J147">
            <v>1440.1163962254768</v>
          </cell>
          <cell r="K147">
            <v>1597.0962488258283</v>
          </cell>
          <cell r="L147">
            <v>3037.2126450513051</v>
          </cell>
          <cell r="M147">
            <v>3096.2424409602431</v>
          </cell>
          <cell r="N147">
            <v>447.51200000000006</v>
          </cell>
          <cell r="O147">
            <v>186</v>
          </cell>
          <cell r="P147">
            <v>209.66666666666666</v>
          </cell>
          <cell r="Q147">
            <v>165</v>
          </cell>
          <cell r="R147">
            <v>15.066666666666668</v>
          </cell>
          <cell r="S147">
            <v>14.633333333333333</v>
          </cell>
          <cell r="T147">
            <v>14.233333333333334</v>
          </cell>
          <cell r="U147">
            <v>209.50663386396187</v>
          </cell>
          <cell r="V147">
            <v>78.456498689816968</v>
          </cell>
          <cell r="W147">
            <v>0.62738984247314744</v>
          </cell>
          <cell r="X147">
            <v>10.638778377175557</v>
          </cell>
          <cell r="Y147">
            <v>34.983049460578002</v>
          </cell>
          <cell r="Z147">
            <v>0</v>
          </cell>
          <cell r="AA147" t="e">
            <v>#N/A</v>
          </cell>
          <cell r="AB147">
            <v>34.983049460578002</v>
          </cell>
          <cell r="AC147">
            <v>0</v>
          </cell>
          <cell r="AD147">
            <v>34.983049460578002</v>
          </cell>
          <cell r="AE147">
            <v>47.759600000000006</v>
          </cell>
          <cell r="AF147">
            <v>49.143092632833458</v>
          </cell>
          <cell r="AG147">
            <v>0</v>
          </cell>
          <cell r="AH147">
            <v>2229.6778876132394</v>
          </cell>
          <cell r="AI147">
            <v>38.760000000000005</v>
          </cell>
          <cell r="AJ147">
            <v>2268.4378876132396</v>
          </cell>
          <cell r="AK147">
            <v>0</v>
          </cell>
          <cell r="AL147">
            <v>799.96069347848015</v>
          </cell>
          <cell r="AM147">
            <v>780.82364150004048</v>
          </cell>
          <cell r="AN147">
            <v>19.137051978439661</v>
          </cell>
          <cell r="AO147">
            <v>256.18307369729882</v>
          </cell>
          <cell r="AP147">
            <v>233.27148213813771</v>
          </cell>
          <cell r="AQ147">
            <v>0</v>
          </cell>
          <cell r="AR147">
            <v>0</v>
          </cell>
          <cell r="AS147">
            <v>225.5942109732475</v>
          </cell>
          <cell r="AT147">
            <v>0</v>
          </cell>
          <cell r="AU147">
            <v>1431.0820797337799</v>
          </cell>
          <cell r="AV147">
            <v>290.22338461538459</v>
          </cell>
          <cell r="AW147">
            <v>67.396500000000003</v>
          </cell>
          <cell r="AX147">
            <v>40.821268719064136</v>
          </cell>
          <cell r="AY147">
            <v>17.446153846153845</v>
          </cell>
          <cell r="AZ147">
            <v>0</v>
          </cell>
          <cell r="BA147">
            <v>51.78</v>
          </cell>
          <cell r="BB147">
            <v>43.199999999999996</v>
          </cell>
          <cell r="BC147">
            <v>26.244999999999997</v>
          </cell>
          <cell r="BD147">
            <v>212.69360000000003</v>
          </cell>
          <cell r="BE147">
            <v>749.80590718060262</v>
          </cell>
          <cell r="BF147">
            <v>2180.887986914383</v>
          </cell>
          <cell r="BG147">
            <v>87.549900698856902</v>
          </cell>
          <cell r="BH147">
            <v>3.2250000000000001E-2</v>
          </cell>
          <cell r="BI147">
            <v>2268.4378876132396</v>
          </cell>
          <cell r="BK147">
            <v>77119.404412015603</v>
          </cell>
          <cell r="BL147">
            <v>6555.1493750213258</v>
          </cell>
          <cell r="BM147">
            <v>925.43285294418729</v>
          </cell>
          <cell r="BN147" t="e">
            <v>#N/A</v>
          </cell>
          <cell r="BO147">
            <v>5604.015907596664</v>
          </cell>
          <cell r="BP147">
            <v>0</v>
          </cell>
          <cell r="BQ147">
            <v>578.49449916049218</v>
          </cell>
          <cell r="BR147">
            <v>35.784129145571811</v>
          </cell>
          <cell r="BS147">
            <v>0</v>
          </cell>
          <cell r="BT147">
            <v>0</v>
          </cell>
          <cell r="BU147">
            <v>22876.608712853907</v>
          </cell>
          <cell r="BV147">
            <v>2608.3834579265585</v>
          </cell>
          <cell r="BW147">
            <v>3219.4609029024377</v>
          </cell>
          <cell r="BX147">
            <v>2065.5</v>
          </cell>
          <cell r="BY147">
            <v>93</v>
          </cell>
          <cell r="BZ147">
            <v>3.4500000000000003E-2</v>
          </cell>
          <cell r="CA147">
            <v>2752.8395322392839</v>
          </cell>
          <cell r="CB147">
            <v>110642.1970179378</v>
          </cell>
          <cell r="CC147">
            <v>-1736.1949176000001</v>
          </cell>
          <cell r="CD147">
            <v>1851.1620960000005</v>
          </cell>
          <cell r="CE147">
            <v>110757.16419633779</v>
          </cell>
        </row>
        <row r="148">
          <cell r="A148">
            <v>42277</v>
          </cell>
          <cell r="B148">
            <v>14</v>
          </cell>
          <cell r="C148" t="str">
            <v>Wed</v>
          </cell>
          <cell r="D148">
            <v>179755.74165828974</v>
          </cell>
          <cell r="E148">
            <v>3487.8215321489538</v>
          </cell>
          <cell r="F148">
            <v>183243.5631904387</v>
          </cell>
          <cell r="G148">
            <v>1930.2612379999998</v>
          </cell>
          <cell r="H148">
            <v>185173.8244284387</v>
          </cell>
          <cell r="I148">
            <v>3417.7288677555694</v>
          </cell>
          <cell r="J148">
            <v>1480.2528238868522</v>
          </cell>
          <cell r="K148">
            <v>1261.7942739342179</v>
          </cell>
          <cell r="L148">
            <v>2742.0470978210701</v>
          </cell>
          <cell r="M148">
            <v>3356.0592979571848</v>
          </cell>
          <cell r="N148">
            <v>381.04300000000001</v>
          </cell>
          <cell r="O148">
            <v>188</v>
          </cell>
          <cell r="P148">
            <v>209.66666666666666</v>
          </cell>
          <cell r="Q148">
            <v>165</v>
          </cell>
          <cell r="R148">
            <v>15.066666666666668</v>
          </cell>
          <cell r="S148">
            <v>14.633333333333333</v>
          </cell>
          <cell r="T148">
            <v>14.233333333333334</v>
          </cell>
          <cell r="U148">
            <v>209.50663386396187</v>
          </cell>
          <cell r="V148">
            <v>78.456498689816968</v>
          </cell>
          <cell r="W148">
            <v>0.62738984247314744</v>
          </cell>
          <cell r="X148">
            <v>10.638778377175557</v>
          </cell>
          <cell r="Y148">
            <v>34.983049460578002</v>
          </cell>
          <cell r="Z148">
            <v>0</v>
          </cell>
          <cell r="AA148">
            <v>1</v>
          </cell>
          <cell r="AB148">
            <v>34.983049460578002</v>
          </cell>
          <cell r="AC148">
            <v>0</v>
          </cell>
          <cell r="AD148">
            <v>34.983049460578002</v>
          </cell>
          <cell r="AE148">
            <v>47.759600000000006</v>
          </cell>
          <cell r="AF148">
            <v>49.143092632833458</v>
          </cell>
          <cell r="AG148">
            <v>0</v>
          </cell>
          <cell r="AH148">
            <v>2520.2457229908223</v>
          </cell>
          <cell r="AI148">
            <v>44.428999999999995</v>
          </cell>
          <cell r="AJ148">
            <v>2564.6747229908224</v>
          </cell>
          <cell r="AK148">
            <v>0</v>
          </cell>
          <cell r="AL148">
            <v>916.25539825140868</v>
          </cell>
          <cell r="AM148">
            <v>895.11708593535445</v>
          </cell>
          <cell r="AN148">
            <v>21.138312316054268</v>
          </cell>
          <cell r="AO148">
            <v>240.49860173086699</v>
          </cell>
          <cell r="AP148">
            <v>207.96860522058358</v>
          </cell>
          <cell r="AQ148">
            <v>0</v>
          </cell>
          <cell r="AR148">
            <v>0</v>
          </cell>
          <cell r="AS148">
            <v>246.76520719056282</v>
          </cell>
          <cell r="AT148">
            <v>0</v>
          </cell>
          <cell r="AU148">
            <v>1631.524735227943</v>
          </cell>
          <cell r="AV148">
            <v>320.58438461538458</v>
          </cell>
          <cell r="AW148">
            <v>74.444499999999991</v>
          </cell>
          <cell r="AX148">
            <v>44.930424708681443</v>
          </cell>
          <cell r="AY148">
            <v>17.446153846153845</v>
          </cell>
          <cell r="AZ148">
            <v>0</v>
          </cell>
          <cell r="BA148">
            <v>60.75</v>
          </cell>
          <cell r="BB148">
            <v>43.199999999999996</v>
          </cell>
          <cell r="BC148">
            <v>29.395</v>
          </cell>
          <cell r="BD148">
            <v>242.63659999999996</v>
          </cell>
          <cell r="BE148">
            <v>833.38706317021979</v>
          </cell>
          <cell r="BF148">
            <v>2464.9117983981632</v>
          </cell>
          <cell r="BG148">
            <v>99.762924592659459</v>
          </cell>
          <cell r="BH148">
            <v>3.2250000000000001E-2</v>
          </cell>
          <cell r="BI148">
            <v>2564.6747229908224</v>
          </cell>
          <cell r="BK148">
            <v>87220.274508589529</v>
          </cell>
          <cell r="BL148">
            <v>7413.7233332301103</v>
          </cell>
          <cell r="BM148">
            <v>1046.6432941030744</v>
          </cell>
          <cell r="BN148" t="e">
            <v>#N/A</v>
          </cell>
          <cell r="BO148">
            <v>6340.1178892897624</v>
          </cell>
          <cell r="BP148">
            <v>0</v>
          </cell>
          <cell r="BQ148">
            <v>659.24975805591043</v>
          </cell>
          <cell r="BR148">
            <v>40.834564193858782</v>
          </cell>
          <cell r="BS148">
            <v>0</v>
          </cell>
          <cell r="BT148">
            <v>0</v>
          </cell>
          <cell r="BU148">
            <v>25893.034102939375</v>
          </cell>
          <cell r="BV148">
            <v>2967.5036413690618</v>
          </cell>
          <cell r="BW148">
            <v>3641.9768385827811</v>
          </cell>
          <cell r="BX148">
            <v>2281.5</v>
          </cell>
          <cell r="BY148">
            <v>94</v>
          </cell>
          <cell r="BZ148">
            <v>3.4500000000000003E-2</v>
          </cell>
          <cell r="CA148">
            <v>3129.0621337302277</v>
          </cell>
          <cell r="CB148">
            <v>125133.35122521098</v>
          </cell>
          <cell r="CC148">
            <v>-2072.2428792000001</v>
          </cell>
          <cell r="CD148">
            <v>2121.9112684000002</v>
          </cell>
          <cell r="CE148">
            <v>125183.01961441098</v>
          </cell>
        </row>
      </sheetData>
      <sheetData sheetId="15"/>
      <sheetData sheetId="1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njsrm\Application%20Data\Microsoft\Excel\Database\20150922.xls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njsrm" refreshedDate="42271.440565393517" createdVersion="3" refreshedVersion="3" minRefreshableVersion="3" recordCount="12937">
  <cacheSource type="worksheet">
    <worksheetSource ref="A1:BD1048576" sheet="wms_day" r:id="rId1"/>
  </cacheSource>
  <cacheFields count="57">
    <cacheField name="Assg_id" numFmtId="0">
      <sharedItems containsString="0" containsBlank="1" containsNumber="1" containsInteger="1" minValue="35273833" maxValue="51243685"/>
    </cacheField>
    <cacheField name="WH" numFmtId="0">
      <sharedItems containsString="0" containsBlank="1" containsNumber="1" containsInteger="1" minValue="15" maxValue="65" count="7">
        <n v="33"/>
        <n v="38"/>
        <n v="37"/>
        <n v="46"/>
        <n v="65"/>
        <n v="15"/>
        <m/>
      </sharedItems>
    </cacheField>
    <cacheField name="Rptg_id" numFmtId="0">
      <sharedItems containsBlank="1" count="5">
        <s v="CS"/>
        <s v="FT"/>
        <s v="NT"/>
        <s v="PT"/>
        <m/>
      </sharedItems>
    </cacheField>
    <cacheField name="Asgt_id" numFmtId="0">
      <sharedItems containsBlank="1" count="7">
        <m/>
        <s v="S"/>
        <s v="R"/>
        <s v="P"/>
        <s v="I"/>
        <s v="F"/>
        <s v="L"/>
      </sharedItems>
    </cacheField>
    <cacheField name="Asta_id" numFmtId="0">
      <sharedItems containsBlank="1" count="2">
        <m/>
        <s v="C"/>
      </sharedItems>
    </cacheField>
    <cacheField name="Assoc_id" numFmtId="0">
      <sharedItems containsString="0" containsBlank="1" containsNumber="1" containsInteger="1" minValue="4001" maxValue="7984"/>
    </cacheField>
    <cacheField name="Fname" numFmtId="0">
      <sharedItems containsBlank="1"/>
    </cacheField>
    <cacheField name="Lname" numFmtId="0">
      <sharedItems containsBlank="1"/>
    </cacheField>
    <cacheField name="Act_time" numFmtId="0">
      <sharedItems containsString="0" containsBlank="1" containsNumber="1" containsInteger="1" minValue="0" maxValue="36579"/>
    </cacheField>
    <cacheField name="Std_time" numFmtId="0">
      <sharedItems containsString="0" containsBlank="1" containsNumber="1" containsInteger="1" minValue="0" maxValue="5963"/>
    </cacheField>
    <cacheField name="Start_time" numFmtId="0">
      <sharedItems containsNonDate="0" containsDate="1" containsString="0" containsBlank="1" minDate="2015-09-21T17:24:44" maxDate="2015-09-22T23:58:10"/>
    </cacheField>
    <cacheField name="End_time" numFmtId="0">
      <sharedItems containsNonDate="0" containsDate="1" containsString="0" containsBlank="1" minDate="2015-09-22T00:00:03" maxDate="2015-09-23T00:00:22"/>
    </cacheField>
    <cacheField name="Picks" numFmtId="0">
      <sharedItems containsString="0" containsBlank="1" containsNumber="1" containsInteger="1" minValue="0" maxValue="451"/>
    </cacheField>
    <cacheField name="Shorts" numFmtId="0">
      <sharedItems containsString="0" containsBlank="1" containsNumber="1" containsInteger="1" minValue="1" maxValue="40" count="26">
        <m/>
        <n v="4"/>
        <n v="1"/>
        <n v="6"/>
        <n v="7"/>
        <n v="3"/>
        <n v="11"/>
        <n v="2"/>
        <n v="12"/>
        <n v="10"/>
        <n v="5"/>
        <n v="14"/>
        <n v="8"/>
        <n v="24"/>
        <n v="9"/>
        <n v="17"/>
        <n v="26"/>
        <n v="16"/>
        <n v="25"/>
        <n v="40"/>
        <n v="32"/>
        <n v="18"/>
        <n v="22"/>
        <n v="21"/>
        <n v="13"/>
        <n v="20"/>
      </sharedItems>
    </cacheField>
    <cacheField name="Jcfn_id" numFmtId="0">
      <sharedItems containsBlank="1" count="31">
        <s v="BD"/>
        <s v="SE"/>
        <s v="FB"/>
        <s v="LU"/>
        <s v="BR"/>
        <s v="ED"/>
        <s v="RE"/>
        <s v="DE"/>
        <s v="PU"/>
        <s v="RC"/>
        <s v="UB"/>
        <m/>
        <s v="RH"/>
        <s v="MI"/>
        <s v="EQ"/>
        <s v="HL"/>
        <s v="FT"/>
        <s v="TR"/>
        <s v="CL"/>
        <s v="TC"/>
        <s v="SH"/>
        <s v="BA"/>
        <s v="IV"/>
        <s v="TM"/>
        <s v="HS"/>
        <s v="MS"/>
        <s v="OI"/>
        <s v="AD"/>
        <s v="MT"/>
        <s v="SY"/>
        <s v="QA"/>
      </sharedItems>
    </cacheField>
    <cacheField name="Jcfs_id" numFmtId="0">
      <sharedItems containsBlank="1" count="58">
        <s v="UK"/>
        <s v="FR"/>
        <s v="B2"/>
        <s v="LQ"/>
        <s v="B1"/>
        <s v="A3"/>
        <s v="A1"/>
        <s v="CH"/>
        <s v="BB"/>
        <s v="A2"/>
        <s v="UL"/>
        <s v="A4"/>
        <s v="CN"/>
        <s v="DU"/>
        <s v="CS"/>
        <s v="RB"/>
        <s v="PS"/>
        <s v="CI"/>
        <s v="P2"/>
        <s v="P7"/>
        <s v="DO"/>
        <s v="PD"/>
        <s v="PT"/>
        <s v="EQ"/>
        <s v="PB"/>
        <s v="RP"/>
        <s v="FS"/>
        <s v="RR"/>
        <s v="CP"/>
        <s v="CW"/>
        <s v="TE"/>
        <s v="C1"/>
        <s v="PF"/>
        <s v="CK"/>
        <s v="RC"/>
        <s v="BC"/>
        <s v="CA"/>
        <s v="DS"/>
        <s v="SC"/>
        <s v="RZ"/>
        <s v="LF"/>
        <s v="YF"/>
        <s v="BD"/>
        <s v="AD"/>
        <s v="XD"/>
        <s v="CL"/>
        <s v="MT"/>
        <s v="PC"/>
        <s v="DK"/>
        <s v="RD"/>
        <s v="CC"/>
        <s v="QA"/>
        <s v="LP"/>
        <s v="MV"/>
        <s v="CO"/>
        <s v="LA"/>
        <m/>
        <s v="F1"/>
      </sharedItems>
    </cacheField>
    <cacheField name="Lhac_id" numFmtId="0">
      <sharedItems containsBlank="1" count="6">
        <m/>
        <s v="CS"/>
        <s v="PS"/>
        <s v="RS"/>
        <s v="RP"/>
        <s v="LU"/>
      </sharedItems>
    </cacheField>
    <cacheField name="Last_sect_id" numFmtId="0">
      <sharedItems containsBlank="1" count="16">
        <m/>
        <s v="FRZ"/>
        <s v="AM1"/>
        <s v="LIQ"/>
        <s v="CHL"/>
        <s v="CON"/>
        <s v="CLS"/>
        <s v="PR2"/>
        <s v="PR7"/>
        <s v="P13"/>
        <s v="PRL"/>
        <s v="FLW"/>
        <s v="BIS"/>
        <s v="LPP"/>
        <s v="SEC"/>
        <s v="HLP"/>
      </sharedItems>
    </cacheField>
    <cacheField name="Spmd_id" numFmtId="0">
      <sharedItems containsBlank="1" containsMixedTypes="1" containsNumber="1" containsInteger="1" minValue="4" maxValue="4" count="7">
        <m/>
        <s v="L"/>
        <n v="4"/>
        <s v="V"/>
        <s v="P"/>
        <s v="E"/>
        <s v="Z"/>
      </sharedItems>
    </cacheField>
    <cacheField name="Wust_id" numFmtId="0">
      <sharedItems containsBlank="1" count="4">
        <s v="COM"/>
        <m/>
        <s v="RSL"/>
        <s v="ABN"/>
      </sharedItems>
    </cacheField>
    <cacheField name="Rpln_mthd" numFmtId="0">
      <sharedItems containsBlank="1" count="4">
        <m/>
        <s v="FK"/>
        <s v="DS"/>
        <s v="HL"/>
      </sharedItems>
    </cacheField>
    <cacheField name="Lhty_id" numFmtId="1">
      <sharedItems containsBlank="1" count="10">
        <m/>
        <s v="LD"/>
        <s v="PS"/>
        <s v="PU"/>
        <s v="PM"/>
        <s v="MI"/>
        <s v="FS"/>
        <s v="MP"/>
        <s v="FM"/>
        <s v="VR"/>
      </sharedItems>
    </cacheField>
    <cacheField name="Prod_id" numFmtId="0">
      <sharedItems containsString="0" containsBlank="1" containsNumber="1" containsInteger="1" minValue="168" maxValue="7.7777777777777702E+17"/>
    </cacheField>
    <cacheField name="Cases" numFmtId="0">
      <sharedItems containsString="0" containsBlank="1" containsNumber="1" containsInteger="1" minValue="0" maxValue="750"/>
    </cacheField>
    <cacheField name="Route" numFmtId="0">
      <sharedItems containsBlank="1" containsMixedTypes="1" containsNumber="1" containsInteger="1" minValue="1" maxValue="7011"/>
    </cacheField>
    <cacheField name="Customer" numFmtId="0">
      <sharedItems containsString="0" containsBlank="1" containsNumber="1" containsInteger="1" minValue="1085" maxValue="1961"/>
    </cacheField>
    <cacheField name="Close_time" numFmtId="0">
      <sharedItems containsNonDate="0" containsDate="1" containsString="0" containsBlank="1" minDate="1899-12-30T05:04:38" maxDate="1899-12-30T23:34:23"/>
    </cacheField>
    <cacheField name="Close_name" numFmtId="0">
      <sharedItems containsBlank="1" count="25">
        <m/>
        <s v="Brad Kane"/>
        <s v="Josh Vandeven"/>
        <s v="Troy Byrne"/>
        <s v="Dean Fleming"/>
        <s v="Terrence Hungerford"/>
        <s v="Frank Anderson"/>
        <s v="Paul Barkle"/>
        <s v="Lea Davis"/>
        <s v="Gavin Studdert"/>
        <s v="Barry Flindell"/>
        <s v="Dorian Dawson"/>
        <s v="Lee Pemberton"/>
        <s v="Josie Fale"/>
        <s v="Nadia Goldsmith"/>
        <s v="Shane Lalor"/>
        <s v="Mark Carroll"/>
        <s v="Glen Dempsey"/>
        <s v="Gavin Laver"/>
        <s v="Paul Hawkins"/>
        <s v="Mark Harrison"/>
        <s v="Joshua Maroney"/>
        <s v="Terry Hughes"/>
        <s v="Stephen Mathews"/>
        <s v="Andrew Bassam"/>
      </sharedItems>
    </cacheField>
    <cacheField name="CP" numFmtId="0">
      <sharedItems containsString="0" containsBlank="1" containsNumber="1" containsInteger="1" minValue="1" maxValue="23" count="24">
        <m/>
        <n v="3"/>
        <n v="7"/>
        <n v="9"/>
        <n v="5"/>
        <n v="6"/>
        <n v="1"/>
        <n v="19"/>
        <n v="2"/>
        <n v="4"/>
        <n v="12"/>
        <n v="21"/>
        <n v="18"/>
        <n v="10"/>
        <n v="13"/>
        <n v="20"/>
        <n v="11"/>
        <n v="8"/>
        <n v="15"/>
        <n v="16"/>
        <n v="17"/>
        <n v="23"/>
        <n v="22"/>
        <n v="14"/>
      </sharedItems>
    </cacheField>
    <cacheField name="LO" numFmtId="0">
      <sharedItems containsString="0" containsBlank="1" containsNumber="1" containsInteger="1" minValue="1" maxValue="9" count="9">
        <m/>
        <n v="1"/>
        <n v="5"/>
        <n v="2"/>
        <n v="3"/>
        <n v="4"/>
        <n v="6"/>
        <n v="9"/>
        <n v="8"/>
      </sharedItems>
    </cacheField>
    <cacheField name="OS" numFmtId="0">
      <sharedItems containsString="0" containsBlank="1" containsNumber="1" containsInteger="1" minValue="1" maxValue="8" count="9">
        <m/>
        <n v="3"/>
        <n v="4"/>
        <n v="2"/>
        <n v="1"/>
        <n v="7"/>
        <n v="6"/>
        <n v="8"/>
        <n v="5"/>
      </sharedItems>
    </cacheField>
    <cacheField name="RC" numFmtId="0">
      <sharedItems containsString="0" containsBlank="1" containsNumber="1" containsInteger="1" minValue="3" maxValue="48" count="4">
        <m/>
        <n v="48"/>
        <n v="12"/>
        <n v="3"/>
      </sharedItems>
    </cacheField>
    <cacheField name="DC" numFmtId="0">
      <sharedItems containsNonDate="0" containsString="0" containsBlank="1" count="1">
        <m/>
      </sharedItems>
    </cacheField>
    <cacheField name="CR" numFmtId="0">
      <sharedItems containsString="0" containsBlank="1" containsNumber="1" containsInteger="1" minValue="1" maxValue="3" count="3">
        <m/>
        <n v="3"/>
        <n v="1"/>
      </sharedItems>
    </cacheField>
    <cacheField name="EC" numFmtId="0">
      <sharedItems containsNonDate="0" containsString="0" containsBlank="1" count="1">
        <m/>
      </sharedItems>
    </cacheField>
    <cacheField name="OT" numFmtId="0">
      <sharedItems containsString="0" containsBlank="1" containsNumber="1" containsInteger="1" minValue="1" maxValue="2" count="3">
        <m/>
        <n v="1"/>
        <n v="2"/>
      </sharedItems>
    </cacheField>
    <cacheField name="PC" numFmtId="0">
      <sharedItems containsString="0" containsBlank="1" containsNumber="1" containsInteger="1" minValue="15" maxValue="281"/>
    </cacheField>
    <cacheField name="P7" numFmtId="0">
      <sharedItems containsNonDate="0" containsString="0" containsBlank="1" count="1">
        <m/>
      </sharedItems>
    </cacheField>
    <cacheField name="F2" numFmtId="0">
      <sharedItems containsNonDate="0" containsString="0" containsBlank="1" count="1">
        <m/>
      </sharedItems>
    </cacheField>
    <cacheField name="C1" numFmtId="0">
      <sharedItems containsString="0" containsBlank="1" containsNumber="1" containsInteger="1" minValue="36" maxValue="36" count="2">
        <m/>
        <n v="36"/>
      </sharedItems>
    </cacheField>
    <cacheField name="OC" numFmtId="0">
      <sharedItems containsNonDate="0" containsString="0" containsBlank="1" count="1">
        <m/>
      </sharedItems>
    </cacheField>
    <cacheField name="OL" numFmtId="0">
      <sharedItems containsNonDate="0" containsString="0" containsBlank="1" count="1">
        <m/>
      </sharedItems>
    </cacheField>
    <cacheField name="BC" numFmtId="0">
      <sharedItems containsNonDate="0" containsString="0" containsBlank="1" count="1">
        <m/>
      </sharedItems>
    </cacheField>
    <cacheField name="BD" numFmtId="0">
      <sharedItems containsNonDate="0" containsString="0" containsBlank="1" count="1">
        <m/>
      </sharedItems>
    </cacheField>
    <cacheField name="Plt_Spc" numFmtId="0">
      <sharedItems containsString="0" containsBlank="1" containsNumber="1" containsInteger="1" minValue="0" maxValue="70" count="30">
        <m/>
        <n v="3"/>
        <n v="10"/>
        <n v="9"/>
        <n v="5"/>
        <n v="8"/>
        <n v="6"/>
        <n v="1"/>
        <n v="24"/>
        <n v="2"/>
        <n v="4"/>
        <n v="7"/>
        <n v="14"/>
        <n v="21"/>
        <n v="11"/>
        <n v="20"/>
        <n v="17"/>
        <n v="13"/>
        <n v="12"/>
        <n v="16"/>
        <n v="70"/>
        <n v="22"/>
        <n v="32"/>
        <n v="23"/>
        <n v="18"/>
        <n v="0"/>
        <n v="19"/>
        <n v="15"/>
        <n v="29"/>
        <n v="25"/>
      </sharedItems>
    </cacheField>
    <cacheField name="Lp_cnt" numFmtId="0">
      <sharedItems containsString="0" containsBlank="1" containsNumber="1" containsInteger="1" minValue="1" maxValue="291"/>
    </cacheField>
    <cacheField name="Rec_name" numFmtId="0">
      <sharedItems containsBlank="1" count="22">
        <m/>
        <s v="Garreth Davies"/>
        <s v="Donna Prince"/>
        <s v="Stewart Birk"/>
        <s v="Sharon Waite"/>
        <s v="Bianca Kirk"/>
        <s v="Liam March"/>
        <s v="Jye Marker"/>
        <s v="Katarina Donnelly"/>
        <s v="Zane Spielvogel"/>
        <s v="Jeremy Martin"/>
        <s v="Peter Denniss"/>
        <s v="Janine Bond"/>
        <s v="Cameron Holmes"/>
        <s v="Sue Cross"/>
        <s v="Brett Swaysland"/>
        <s v="Anthony Way"/>
        <s v="Mathew Kent"/>
        <s v="Alexander Allan"/>
        <s v="Desmond Montague"/>
        <s v="Trevor Short"/>
        <s v="Eraj Gomes"/>
      </sharedItems>
    </cacheField>
    <cacheField name="Rec_verify_time" numFmtId="0">
      <sharedItems containsNonDate="0" containsDate="1" containsString="0" containsBlank="1" minDate="2015-09-22T00:11:59" maxDate="2015-09-22T23:50:08"/>
    </cacheField>
    <cacheField name="Rec_pallets" numFmtId="0">
      <sharedItems containsString="0" containsBlank="1" containsNumber="1" containsInteger="1" minValue="1" maxValue="64"/>
    </cacheField>
    <cacheField name="Rec_Cases" numFmtId="1">
      <sharedItems containsString="0" containsBlank="1" containsNumber="1" containsInteger="1" minValue="1" maxValue="6796"/>
    </cacheField>
    <cacheField name="Gap_Secs" numFmtId="0">
      <sharedItems containsString="0" containsBlank="1" containsNumber="1" minValue="-15744.999999878928" maxValue="14383.000000216998"/>
    </cacheField>
    <cacheField name="Brk_Tim" numFmtId="1">
      <sharedItems containsString="0" containsBlank="1" containsNumber="1" containsInteger="1" minValue="9" maxValue="12726"/>
    </cacheField>
    <cacheField name="Adg_Time" numFmtId="0">
      <sharedItems containsString="0" containsBlank="1" containsNumber="1" minValue="-2585" maxValue="36098"/>
    </cacheField>
    <cacheField name="Act_Cartons" numFmtId="1">
      <sharedItems containsString="0" containsBlank="1" containsNumber="1" containsInteger="1" minValue="7" maxValue="219" count="9">
        <m/>
        <n v="57"/>
        <n v="34"/>
        <n v="14"/>
        <n v="16"/>
        <n v="219"/>
        <n v="7"/>
        <n v="27"/>
        <n v="19"/>
      </sharedItems>
    </cacheField>
    <cacheField name="A" numFmtId="0">
      <sharedItems containsNonDate="0" containsString="0" containsBlank="1" count="1">
        <m/>
      </sharedItems>
    </cacheField>
    <cacheField name="B" numFmtId="0">
      <sharedItems containsNonDate="0" containsString="0" containsBlank="1" count="1">
        <m/>
      </sharedItems>
    </cacheField>
    <cacheField name="Hours" numFmtId="0" formula="Adg_Time/ 3600" databaseField="0"/>
  </cacheFields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utoFormatId="4101" applyNumberFormats="1" applyBorderFormats="1" applyFontFormats="1" applyPatternFormats="1" applyAlignmentFormats="1" applyWidthHeightFormats="1" dataCaption="Data" updatedVersion="3" minRefreshableVersion="3" showMemberPropertyTips="0" useAutoFormatting="1" itemPrintTitles="1" createdVersion="3" indent="0" compact="0" compactData="0" gridDropZones="1">
  <location ref="D3:F157" firstHeaderRow="1" firstDataRow="1" firstDataCol="2" rowPageCount="1" colPageCount="1"/>
  <pivotFields count="57">
    <pivotField compact="0" showAll="0" includeNewItemsInFilter="1"/>
    <pivotField axis="axisPage" compact="0" showAll="0" includeNewItemsInFilter="1">
      <items count="8">
        <item x="0"/>
        <item x="2"/>
        <item x="1"/>
        <item x="3"/>
        <item x="4"/>
        <item x="6"/>
        <item x="5"/>
        <item t="default"/>
      </items>
    </pivotField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axis="axisRow" compact="0" showAll="0" insertBlankRow="1" includeNewItemsInFilter="1" defaultSubtotal="0">
      <items count="31">
        <item x="27"/>
        <item x="21"/>
        <item x="0"/>
        <item x="4"/>
        <item x="18"/>
        <item x="7"/>
        <item x="5"/>
        <item x="14"/>
        <item x="2"/>
        <item x="16"/>
        <item x="15"/>
        <item x="22"/>
        <item x="3"/>
        <item x="13"/>
        <item x="26"/>
        <item x="8"/>
        <item x="9"/>
        <item x="6"/>
        <item x="12"/>
        <item x="1"/>
        <item x="20"/>
        <item x="19"/>
        <item x="11"/>
        <item x="24"/>
        <item x="23"/>
        <item x="28"/>
        <item x="10"/>
        <item x="17"/>
        <item x="25"/>
        <item x="29"/>
        <item x="30"/>
      </items>
    </pivotField>
    <pivotField axis="axisRow" compact="0" showAll="0" includeNewItemsInFilter="1">
      <items count="59">
        <item x="6"/>
        <item x="9"/>
        <item x="5"/>
        <item x="11"/>
        <item x="43"/>
        <item x="4"/>
        <item x="2"/>
        <item x="35"/>
        <item x="42"/>
        <item x="31"/>
        <item x="36"/>
        <item x="7"/>
        <item x="17"/>
        <item x="33"/>
        <item x="12"/>
        <item x="28"/>
        <item x="14"/>
        <item x="48"/>
        <item x="37"/>
        <item x="23"/>
        <item x="1"/>
        <item x="26"/>
        <item x="55"/>
        <item x="40"/>
        <item x="3"/>
        <item x="53"/>
        <item x="18"/>
        <item x="19"/>
        <item x="47"/>
        <item x="21"/>
        <item x="32"/>
        <item x="16"/>
        <item x="22"/>
        <item x="34"/>
        <item x="25"/>
        <item x="27"/>
        <item x="0"/>
        <item x="10"/>
        <item x="44"/>
        <item x="41"/>
        <item x="56"/>
        <item x="39"/>
        <item x="8"/>
        <item x="13"/>
        <item x="57"/>
        <item x="45"/>
        <item x="46"/>
        <item x="50"/>
        <item x="20"/>
        <item x="38"/>
        <item x="49"/>
        <item x="52"/>
        <item x="24"/>
        <item x="30"/>
        <item x="15"/>
        <item x="51"/>
        <item x="29"/>
        <item x="54"/>
        <item t="default"/>
      </items>
    </pivotField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dataField="1" compact="0" dragToRow="0" dragToCol="0" dragToPage="0" showAll="0" includeNewItemsInFilter="1" defaultSubtotal="0"/>
  </pivotFields>
  <rowFields count="2">
    <field x="14"/>
    <field x="15"/>
  </rowFields>
  <rowItems count="154">
    <i>
      <x/>
    </i>
    <i r="1">
      <x v="22"/>
    </i>
    <i r="1">
      <x v="28"/>
    </i>
    <i r="1">
      <x v="45"/>
    </i>
    <i t="blank">
      <x/>
    </i>
    <i>
      <x v="1"/>
    </i>
    <i r="1">
      <x v="7"/>
    </i>
    <i t="blank">
      <x v="1"/>
    </i>
    <i>
      <x v="2"/>
    </i>
    <i r="1">
      <x v="36"/>
    </i>
    <i t="blank">
      <x v="2"/>
    </i>
    <i>
      <x v="3"/>
    </i>
    <i r="1">
      <x v="36"/>
    </i>
    <i t="blank">
      <x v="3"/>
    </i>
    <i>
      <x v="4"/>
    </i>
    <i r="1">
      <x v="36"/>
    </i>
    <i r="1">
      <x v="50"/>
    </i>
    <i t="blank">
      <x v="4"/>
    </i>
    <i>
      <x v="5"/>
    </i>
    <i r="1">
      <x v="36"/>
    </i>
    <i t="blank">
      <x v="5"/>
    </i>
    <i>
      <x v="6"/>
    </i>
    <i r="1">
      <x v="36"/>
    </i>
    <i t="blank">
      <x v="6"/>
    </i>
    <i>
      <x v="7"/>
    </i>
    <i r="1">
      <x v="19"/>
    </i>
    <i t="blank">
      <x v="7"/>
    </i>
    <i>
      <x v="8"/>
    </i>
    <i r="1">
      <x v="36"/>
    </i>
    <i t="blank">
      <x v="8"/>
    </i>
    <i>
      <x v="9"/>
    </i>
    <i r="1">
      <x v="21"/>
    </i>
    <i t="blank">
      <x v="9"/>
    </i>
    <i>
      <x v="10"/>
    </i>
    <i r="1">
      <x v="36"/>
    </i>
    <i t="blank">
      <x v="10"/>
    </i>
    <i>
      <x v="11"/>
    </i>
    <i r="1">
      <x v="10"/>
    </i>
    <i t="blank">
      <x v="11"/>
    </i>
    <i>
      <x v="12"/>
    </i>
    <i r="1">
      <x v="36"/>
    </i>
    <i t="blank">
      <x v="12"/>
    </i>
    <i>
      <x v="13"/>
    </i>
    <i r="1">
      <x v="30"/>
    </i>
    <i r="1">
      <x v="32"/>
    </i>
    <i r="1">
      <x v="36"/>
    </i>
    <i r="1">
      <x v="39"/>
    </i>
    <i r="1">
      <x v="47"/>
    </i>
    <i t="blank">
      <x v="13"/>
    </i>
    <i>
      <x v="14"/>
    </i>
    <i r="1">
      <x v="8"/>
    </i>
    <i t="blank">
      <x v="14"/>
    </i>
    <i>
      <x v="15"/>
    </i>
    <i r="1">
      <x v="34"/>
    </i>
    <i r="1">
      <x v="36"/>
    </i>
    <i t="blank">
      <x v="15"/>
    </i>
    <i>
      <x v="16"/>
    </i>
    <i r="1">
      <x v="13"/>
    </i>
    <i r="1">
      <x v="37"/>
    </i>
    <i t="blank">
      <x v="16"/>
    </i>
    <i>
      <x v="17"/>
    </i>
    <i r="1">
      <x/>
    </i>
    <i r="1">
      <x v="1"/>
    </i>
    <i r="1">
      <x v="2"/>
    </i>
    <i r="1">
      <x v="3"/>
    </i>
    <i r="1">
      <x v="5"/>
    </i>
    <i r="1">
      <x v="6"/>
    </i>
    <i r="1">
      <x v="9"/>
    </i>
    <i r="1">
      <x v="11"/>
    </i>
    <i r="1">
      <x v="14"/>
    </i>
    <i r="1">
      <x v="24"/>
    </i>
    <i r="1">
      <x v="26"/>
    </i>
    <i r="1">
      <x v="27"/>
    </i>
    <i r="1">
      <x v="29"/>
    </i>
    <i r="1">
      <x v="35"/>
    </i>
    <i r="1">
      <x v="42"/>
    </i>
    <i r="1">
      <x v="44"/>
    </i>
    <i r="1">
      <x v="49"/>
    </i>
    <i t="blank">
      <x v="17"/>
    </i>
    <i>
      <x v="18"/>
    </i>
    <i r="1">
      <x v="4"/>
    </i>
    <i r="1">
      <x v="12"/>
    </i>
    <i r="1">
      <x v="15"/>
    </i>
    <i r="1">
      <x v="31"/>
    </i>
    <i r="1">
      <x v="43"/>
    </i>
    <i r="1">
      <x v="48"/>
    </i>
    <i r="1">
      <x v="54"/>
    </i>
    <i r="1">
      <x v="56"/>
    </i>
    <i t="blank">
      <x v="18"/>
    </i>
    <i>
      <x v="19"/>
    </i>
    <i r="1">
      <x/>
    </i>
    <i r="1">
      <x v="2"/>
    </i>
    <i r="1">
      <x v="11"/>
    </i>
    <i r="1">
      <x v="12"/>
    </i>
    <i r="1">
      <x v="14"/>
    </i>
    <i r="1">
      <x v="16"/>
    </i>
    <i r="1">
      <x v="20"/>
    </i>
    <i r="1">
      <x v="23"/>
    </i>
    <i r="1">
      <x v="24"/>
    </i>
    <i r="1">
      <x v="26"/>
    </i>
    <i r="1">
      <x v="27"/>
    </i>
    <i r="1">
      <x v="29"/>
    </i>
    <i r="1">
      <x v="36"/>
    </i>
    <i r="1">
      <x v="49"/>
    </i>
    <i r="1">
      <x v="51"/>
    </i>
    <i r="1">
      <x v="52"/>
    </i>
    <i t="blank">
      <x v="19"/>
    </i>
    <i>
      <x v="20"/>
    </i>
    <i r="1">
      <x v="17"/>
    </i>
    <i r="1">
      <x v="36"/>
    </i>
    <i r="1">
      <x v="38"/>
    </i>
    <i r="1">
      <x v="57"/>
    </i>
    <i t="blank">
      <x v="20"/>
    </i>
    <i>
      <x v="21"/>
    </i>
    <i r="1">
      <x/>
    </i>
    <i r="1">
      <x v="3"/>
    </i>
    <i r="1">
      <x v="11"/>
    </i>
    <i r="1">
      <x v="16"/>
    </i>
    <i r="1">
      <x v="18"/>
    </i>
    <i r="1">
      <x v="21"/>
    </i>
    <i r="1">
      <x v="25"/>
    </i>
    <i r="1">
      <x v="29"/>
    </i>
    <i r="1">
      <x v="33"/>
    </i>
    <i r="1">
      <x v="49"/>
    </i>
    <i t="blank">
      <x v="21"/>
    </i>
    <i>
      <x v="22"/>
    </i>
    <i r="1">
      <x v="36"/>
    </i>
    <i r="1">
      <x v="40"/>
    </i>
    <i t="blank">
      <x v="22"/>
    </i>
    <i>
      <x v="23"/>
    </i>
    <i r="1">
      <x v="41"/>
    </i>
    <i t="blank">
      <x v="23"/>
    </i>
    <i>
      <x v="24"/>
    </i>
    <i r="1">
      <x v="36"/>
    </i>
    <i t="blank">
      <x v="24"/>
    </i>
    <i>
      <x v="25"/>
    </i>
    <i r="1">
      <x v="46"/>
    </i>
    <i t="blank">
      <x v="25"/>
    </i>
    <i>
      <x v="26"/>
    </i>
    <i r="1">
      <x v="36"/>
    </i>
    <i t="blank">
      <x v="26"/>
    </i>
    <i>
      <x v="27"/>
    </i>
    <i r="1">
      <x v="53"/>
    </i>
    <i t="blank">
      <x v="27"/>
    </i>
    <i>
      <x v="28"/>
    </i>
    <i r="1">
      <x v="36"/>
    </i>
    <i t="blank">
      <x v="28"/>
    </i>
    <i>
      <x v="29"/>
    </i>
    <i r="1">
      <x v="36"/>
    </i>
    <i t="blank">
      <x v="29"/>
    </i>
    <i>
      <x v="30"/>
    </i>
    <i r="1">
      <x v="55"/>
    </i>
    <i t="blank">
      <x v="30"/>
    </i>
    <i t="grand">
      <x/>
    </i>
  </rowItems>
  <colItems count="1">
    <i/>
  </colItems>
  <pageFields count="1">
    <pageField fld="1" hier="0"/>
  </pageFields>
  <dataFields count="1">
    <dataField name="Sum of Hours" fld="56" baseField="0" baseItem="0" numFmtId="2"/>
  </dataFields>
  <formats count="2">
    <format dxfId="1">
      <pivotArea field="1" type="button" dataOnly="0" labelOnly="1" outline="0" axis="axisPage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>
    <tabColor rgb="FF0070C0"/>
  </sheetPr>
  <dimension ref="A1:Z68"/>
  <sheetViews>
    <sheetView tabSelected="1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C2" sqref="C2"/>
    </sheetView>
  </sheetViews>
  <sheetFormatPr defaultRowHeight="12.75"/>
  <cols>
    <col min="1" max="1" width="10.85546875" style="77" bestFit="1" customWidth="1"/>
    <col min="2" max="2" width="12.85546875" style="109" bestFit="1" customWidth="1"/>
    <col min="3" max="4" width="12.85546875" style="85" bestFit="1" customWidth="1"/>
    <col min="5" max="5" width="12.42578125" style="89" bestFit="1" customWidth="1"/>
    <col min="6" max="6" width="12.42578125" style="85" bestFit="1" customWidth="1"/>
    <col min="7" max="7" width="12.42578125" style="83" bestFit="1" customWidth="1"/>
    <col min="8" max="8" width="12.42578125" style="89" bestFit="1" customWidth="1"/>
    <col min="9" max="9" width="12.42578125" style="85" bestFit="1" customWidth="1"/>
    <col min="10" max="10" width="12.42578125" style="83" bestFit="1" customWidth="1"/>
    <col min="11" max="11" width="12.42578125" style="89" bestFit="1" customWidth="1"/>
    <col min="12" max="12" width="12.42578125" style="85" bestFit="1" customWidth="1"/>
    <col min="13" max="13" width="12.42578125" style="83" bestFit="1" customWidth="1"/>
    <col min="14" max="14" width="12.28515625" style="89" bestFit="1" customWidth="1"/>
    <col min="15" max="15" width="12.42578125" style="85" bestFit="1" customWidth="1"/>
    <col min="16" max="16" width="12.42578125" style="83" bestFit="1" customWidth="1"/>
    <col min="17" max="17" width="12.28515625" style="89" bestFit="1" customWidth="1"/>
    <col min="18" max="18" width="12.42578125" style="85" bestFit="1" customWidth="1"/>
    <col min="19" max="19" width="12.42578125" style="83" bestFit="1" customWidth="1"/>
    <col min="20" max="20" width="12.28515625" style="89" bestFit="1" customWidth="1"/>
    <col min="21" max="21" width="11.42578125" style="85" bestFit="1" customWidth="1"/>
    <col min="22" max="22" width="11.42578125" style="83" bestFit="1" customWidth="1"/>
    <col min="23" max="23" width="11.28515625" style="89" bestFit="1" customWidth="1"/>
    <col min="24" max="24" width="11.42578125" style="85" bestFit="1" customWidth="1"/>
    <col min="25" max="25" width="11.42578125" style="83" bestFit="1" customWidth="1"/>
    <col min="26" max="16384" width="9.140625" style="77"/>
  </cols>
  <sheetData>
    <row r="1" spans="1:26" ht="15">
      <c r="A1" s="6" t="s">
        <v>0</v>
      </c>
      <c r="B1" s="6" t="s">
        <v>15</v>
      </c>
      <c r="C1" s="8" t="s">
        <v>4</v>
      </c>
      <c r="D1" s="115"/>
      <c r="E1" s="90"/>
      <c r="F1" s="91"/>
      <c r="G1" s="82"/>
      <c r="H1" s="90"/>
      <c r="I1" s="91"/>
      <c r="J1" s="82"/>
      <c r="K1" s="90"/>
      <c r="L1" s="91"/>
      <c r="M1" s="82"/>
      <c r="N1" s="90"/>
      <c r="O1" s="91"/>
      <c r="P1" s="82"/>
      <c r="Q1" s="90"/>
      <c r="R1" s="91"/>
      <c r="S1" s="82"/>
      <c r="T1" s="90"/>
      <c r="U1" s="91"/>
      <c r="V1" s="82"/>
      <c r="W1" s="90"/>
      <c r="X1" s="91"/>
      <c r="Y1" s="82"/>
    </row>
    <row r="2" spans="1:26" ht="13.5" thickBot="1">
      <c r="A2" s="80">
        <f>'1'!A2</f>
        <v>42266</v>
      </c>
      <c r="B2" s="108" t="str">
        <f>'1'!B2</f>
        <v>Saturday</v>
      </c>
      <c r="C2" s="79">
        <f>'1'!C2</f>
        <v>12</v>
      </c>
    </row>
    <row r="3" spans="1:26" ht="15.75">
      <c r="C3" s="146" t="s">
        <v>246</v>
      </c>
      <c r="F3" s="147" t="s">
        <v>1</v>
      </c>
      <c r="I3" s="147" t="s">
        <v>196</v>
      </c>
      <c r="K3" s="148"/>
      <c r="L3" s="95" t="s">
        <v>197</v>
      </c>
      <c r="O3" s="147" t="s">
        <v>198</v>
      </c>
      <c r="R3" s="147" t="s">
        <v>199</v>
      </c>
      <c r="U3" s="147" t="s">
        <v>200</v>
      </c>
      <c r="X3" s="147" t="s">
        <v>2</v>
      </c>
    </row>
    <row r="4" spans="1:26">
      <c r="A4" s="78" t="s">
        <v>240</v>
      </c>
      <c r="B4" s="110" t="s">
        <v>45</v>
      </c>
      <c r="C4" s="86" t="s">
        <v>5</v>
      </c>
      <c r="D4" s="86" t="s">
        <v>48</v>
      </c>
      <c r="E4" s="84" t="s">
        <v>45</v>
      </c>
      <c r="F4" s="86" t="s">
        <v>5</v>
      </c>
      <c r="G4" s="87" t="s">
        <v>48</v>
      </c>
      <c r="H4" s="84" t="s">
        <v>45</v>
      </c>
      <c r="I4" s="86" t="s">
        <v>5</v>
      </c>
      <c r="J4" s="87" t="s">
        <v>48</v>
      </c>
      <c r="K4" s="84" t="s">
        <v>45</v>
      </c>
      <c r="L4" s="86" t="s">
        <v>5</v>
      </c>
      <c r="M4" s="87" t="s">
        <v>48</v>
      </c>
      <c r="N4" s="84" t="s">
        <v>45</v>
      </c>
      <c r="O4" s="86" t="s">
        <v>5</v>
      </c>
      <c r="P4" s="87" t="s">
        <v>48</v>
      </c>
      <c r="Q4" s="84" t="s">
        <v>45</v>
      </c>
      <c r="R4" s="86" t="s">
        <v>5</v>
      </c>
      <c r="S4" s="87" t="s">
        <v>48</v>
      </c>
      <c r="T4" s="84" t="s">
        <v>45</v>
      </c>
      <c r="U4" s="86" t="s">
        <v>5</v>
      </c>
      <c r="V4" s="87" t="s">
        <v>48</v>
      </c>
      <c r="W4" s="84" t="s">
        <v>45</v>
      </c>
      <c r="X4" s="86" t="s">
        <v>5</v>
      </c>
      <c r="Y4" s="87" t="s">
        <v>48</v>
      </c>
    </row>
    <row r="5" spans="1:26">
      <c r="A5" s="78" t="s">
        <v>192</v>
      </c>
      <c r="B5" s="111">
        <f>SUM(E5,H5,K5,N5,Q5,T5,W5)</f>
        <v>816036.47419990471</v>
      </c>
      <c r="C5" s="92">
        <f>SUM(F5,I5,L5,O5,R5,U5,X5)</f>
        <v>727570.33154837659</v>
      </c>
      <c r="D5" s="111">
        <f>SUM(G5,J5,M5,P5,S5,V5,Y5)</f>
        <v>692618.00000000012</v>
      </c>
      <c r="E5" s="88">
        <f>DCFormulas!G3</f>
        <v>106574.21434252302</v>
      </c>
      <c r="F5" s="92">
        <f>DCFormulas!F3</f>
        <v>112163.35794797658</v>
      </c>
      <c r="G5" s="93">
        <f>INDEX([1]Forecast!$C$22:$I$22,1,1)</f>
        <v>102120.57142857143</v>
      </c>
      <c r="H5" s="88">
        <f>DCFormulas!G4</f>
        <v>110357.45023520873</v>
      </c>
      <c r="I5" s="92">
        <f>DCFormulas!F4</f>
        <v>107274.65723524186</v>
      </c>
      <c r="J5" s="93">
        <f>INDEX([1]Forecast!$C$22:$I$22,1,2)</f>
        <v>103658.57142857143</v>
      </c>
      <c r="K5" s="88">
        <f>DCFormulas!G5</f>
        <v>105270.45870391188</v>
      </c>
      <c r="L5" s="92">
        <f>DCFormulas!F5</f>
        <v>120999.89264305649</v>
      </c>
      <c r="M5" s="93">
        <f>INDEX([1]Forecast!$C$22:$I$22,1,3)</f>
        <v>110188.57142857143</v>
      </c>
      <c r="N5" s="88">
        <f>DCFormulas!G6</f>
        <v>117597.74478990113</v>
      </c>
      <c r="O5" s="92">
        <f>DCFormulas!F6</f>
        <v>123915.24580704811</v>
      </c>
      <c r="P5" s="93">
        <f>INDEX([1]Forecast!$C$22:$I$22,1,4)</f>
        <v>111584.57142857143</v>
      </c>
      <c r="Q5" s="88">
        <f>DCFormulas!G7</f>
        <v>170303.31928791682</v>
      </c>
      <c r="R5" s="92">
        <f>DCFormulas!F7</f>
        <v>157068.37285138713</v>
      </c>
      <c r="S5" s="93">
        <f>INDEX([1]Forecast!$C$22:$I$22,1,5)</f>
        <v>120828.57142857143</v>
      </c>
      <c r="T5" s="88">
        <f>DCFormulas!G8</f>
        <v>156230.25074983152</v>
      </c>
      <c r="U5" s="92">
        <f>DCFormulas!F8</f>
        <v>79400.449124322244</v>
      </c>
      <c r="V5" s="93">
        <f>INDEX([1]Forecast!$C$22:$I$22,1,6)</f>
        <v>98958.571428571435</v>
      </c>
      <c r="W5" s="88">
        <f>DCFormulas!G9</f>
        <v>49703.036090611626</v>
      </c>
      <c r="X5" s="92">
        <f>DCFormulas!F9</f>
        <v>26748.35593934419</v>
      </c>
      <c r="Y5" s="93">
        <f>INDEX([1]Forecast!$C$22:$I$22,1,7)</f>
        <v>45278.571428571428</v>
      </c>
    </row>
    <row r="6" spans="1:26">
      <c r="A6" s="78" t="s">
        <v>191</v>
      </c>
      <c r="B6" s="112">
        <f t="shared" ref="B6:Y6" si="0">IF(B11=0,0,B5/B11)</f>
        <v>0.78484138372114054</v>
      </c>
      <c r="C6" s="97">
        <f t="shared" si="0"/>
        <v>0.68474327219262299</v>
      </c>
      <c r="D6" s="97">
        <f t="shared" si="0"/>
        <v>0.65335157060654669</v>
      </c>
      <c r="E6" s="94">
        <f>IF(E11=0,0,E5/E11)</f>
        <v>0.65476146627422471</v>
      </c>
      <c r="F6" s="97">
        <f>IF(F11=0,0,F5/F11)</f>
        <v>0.69322297979714032</v>
      </c>
      <c r="G6" s="96">
        <f>IF(G11=0,0,G5/G11)</f>
        <v>0.60533830129562205</v>
      </c>
      <c r="H6" s="94">
        <f t="shared" si="0"/>
        <v>0.66803948179864359</v>
      </c>
      <c r="I6" s="97">
        <f t="shared" si="0"/>
        <v>0.69509333917093497</v>
      </c>
      <c r="J6" s="96">
        <f t="shared" si="0"/>
        <v>0.66876497695852544</v>
      </c>
      <c r="K6" s="94">
        <f t="shared" si="0"/>
        <v>0.72824817682034881</v>
      </c>
      <c r="L6" s="97">
        <f t="shared" si="0"/>
        <v>0.68922224087634576</v>
      </c>
      <c r="M6" s="96">
        <f t="shared" si="0"/>
        <v>0.64212454212454217</v>
      </c>
      <c r="N6" s="94">
        <f t="shared" si="0"/>
        <v>0.68277495741226313</v>
      </c>
      <c r="O6" s="97">
        <f t="shared" si="0"/>
        <v>0.6877953058324684</v>
      </c>
      <c r="P6" s="96">
        <f t="shared" si="0"/>
        <v>0.6420286043070853</v>
      </c>
      <c r="Q6" s="94">
        <f t="shared" si="0"/>
        <v>0.8512910043234384</v>
      </c>
      <c r="R6" s="97">
        <f t="shared" si="0"/>
        <v>0.67925514292713096</v>
      </c>
      <c r="S6" s="96">
        <f t="shared" si="0"/>
        <v>0.54183215887251768</v>
      </c>
      <c r="T6" s="94">
        <f t="shared" si="0"/>
        <v>1.2305082602141673</v>
      </c>
      <c r="U6" s="97">
        <f t="shared" si="0"/>
        <v>0.65619307963305606</v>
      </c>
      <c r="V6" s="96">
        <f t="shared" si="0"/>
        <v>0.74968614718614723</v>
      </c>
      <c r="W6" s="94">
        <f t="shared" si="0"/>
        <v>0.73116355424713331</v>
      </c>
      <c r="X6" s="97">
        <f t="shared" si="0"/>
        <v>0.6956171192107059</v>
      </c>
      <c r="Y6" s="96">
        <f t="shared" si="0"/>
        <v>1.2577380952380952</v>
      </c>
      <c r="Z6" s="85"/>
    </row>
    <row r="7" spans="1:26">
      <c r="A7" s="78" t="s">
        <v>238</v>
      </c>
      <c r="B7" s="112">
        <f>B6-C6</f>
        <v>0.10009811152851755</v>
      </c>
      <c r="C7" s="97"/>
      <c r="D7" s="97">
        <f>D6-C6</f>
        <v>-3.1391701586076293E-2</v>
      </c>
      <c r="E7" s="94">
        <f>E6-F6</f>
        <v>-3.8461513522915602E-2</v>
      </c>
      <c r="F7" s="97"/>
      <c r="G7" s="96">
        <f>G6-F6</f>
        <v>-8.7884678501518265E-2</v>
      </c>
      <c r="H7" s="94">
        <f>H6-I6</f>
        <v>-2.7053857372291379E-2</v>
      </c>
      <c r="I7" s="97"/>
      <c r="J7" s="96">
        <f>J6-I6</f>
        <v>-2.6328362212409528E-2</v>
      </c>
      <c r="K7" s="94">
        <f>K6-L6</f>
        <v>3.9025935944003054E-2</v>
      </c>
      <c r="L7" s="97"/>
      <c r="M7" s="96">
        <f>M6-L6</f>
        <v>-4.7097698751803585E-2</v>
      </c>
      <c r="N7" s="94">
        <f>N6-O6</f>
        <v>-5.0203484202052673E-3</v>
      </c>
      <c r="O7" s="97"/>
      <c r="P7" s="96">
        <f>P6-O6</f>
        <v>-4.5766701525383091E-2</v>
      </c>
      <c r="Q7" s="94">
        <f>Q6-R6</f>
        <v>0.17203586139630744</v>
      </c>
      <c r="R7" s="97"/>
      <c r="S7" s="96">
        <f>S6-R6</f>
        <v>-0.13742298405461328</v>
      </c>
      <c r="T7" s="94">
        <f>T6-U6</f>
        <v>0.5743151805811112</v>
      </c>
      <c r="U7" s="97"/>
      <c r="V7" s="96">
        <f>V6-U6</f>
        <v>9.3493067553091169E-2</v>
      </c>
      <c r="W7" s="94">
        <f>W6-X6</f>
        <v>3.5546435036427404E-2</v>
      </c>
      <c r="X7" s="97"/>
      <c r="Y7" s="96">
        <f>Y6-X6</f>
        <v>0.56212097602738931</v>
      </c>
      <c r="Z7" s="85"/>
    </row>
    <row r="8" spans="1:26">
      <c r="A8" s="78" t="s">
        <v>239</v>
      </c>
      <c r="B8" s="113">
        <f>IF(B9=0,0,B7*B11/B9)</f>
        <v>1986.1541096872568</v>
      </c>
      <c r="C8" s="99"/>
      <c r="D8" s="99">
        <f>IF(D9=0,0,D7*D11/D9)</f>
        <v>0</v>
      </c>
      <c r="E8" s="98">
        <f>IF(E9=0,0,E7*E11/E9)</f>
        <v>-137.5912281805079</v>
      </c>
      <c r="F8" s="99"/>
      <c r="G8" s="100">
        <f>IF(G9=0,0,G7*G11/G9)</f>
        <v>0</v>
      </c>
      <c r="H8" s="98">
        <f>IF(H9=0,0,H7*H11/H9)</f>
        <v>-101.51776521688697</v>
      </c>
      <c r="I8" s="99"/>
      <c r="J8" s="100">
        <f>IF(J9=0,0,J7*J11/J9)</f>
        <v>0</v>
      </c>
      <c r="K8" s="98">
        <f>IF(K9=0,0,K7*K11/K9)</f>
        <v>129.72974229546782</v>
      </c>
      <c r="L8" s="99"/>
      <c r="M8" s="100">
        <f>IF(M9=0,0,M7*M11/M9)</f>
        <v>0</v>
      </c>
      <c r="N8" s="98">
        <f>IF(N9=0,0,N7*N11/N9)</f>
        <v>0</v>
      </c>
      <c r="O8" s="99"/>
      <c r="P8" s="100">
        <f>IF(P9=0,0,P7*P11/P9)</f>
        <v>0</v>
      </c>
      <c r="Q8" s="98">
        <f>IF(Q9=0,0,Q7*Q11/Q9)</f>
        <v>561.20909309476463</v>
      </c>
      <c r="R8" s="99"/>
      <c r="S8" s="100">
        <f>IF(S9=0,0,S7*S11/S9)</f>
        <v>0</v>
      </c>
      <c r="T8" s="98">
        <f>IF(T9=0,0,T7*T11/T9)</f>
        <v>863.73433334321453</v>
      </c>
      <c r="U8" s="99"/>
      <c r="V8" s="100">
        <f>IF(V9=0,0,V7*V11/V9)</f>
        <v>0</v>
      </c>
      <c r="W8" s="98">
        <f>IF(W9=0,0,W7*W11/W9)</f>
        <v>48.330496303159265</v>
      </c>
      <c r="X8" s="99"/>
      <c r="Y8" s="100">
        <f>IF(Y9=0,0,Y7*Y11/Y9)</f>
        <v>0</v>
      </c>
      <c r="Z8" s="85"/>
    </row>
    <row r="9" spans="1:26">
      <c r="A9" s="78" t="s">
        <v>226</v>
      </c>
      <c r="B9" s="116">
        <f t="shared" ref="B9:M9" si="1">IF(B37=0,0,B5/B37)</f>
        <v>52.401125703095431</v>
      </c>
      <c r="C9" s="117">
        <f t="shared" si="1"/>
        <v>48.5762839678085</v>
      </c>
      <c r="D9" s="117">
        <f t="shared" si="1"/>
        <v>0</v>
      </c>
      <c r="E9" s="119">
        <f>IF(E37=0,0,E5/E37)</f>
        <v>45.499293202652026</v>
      </c>
      <c r="F9" s="117">
        <f>IF(F37=0,0,F5/F37)</f>
        <v>48.442078551604126</v>
      </c>
      <c r="G9" s="118">
        <f>IF(G37=0,0,G5/G37)</f>
        <v>0</v>
      </c>
      <c r="H9" s="119">
        <f t="shared" si="1"/>
        <v>44.02371361234043</v>
      </c>
      <c r="I9" s="117">
        <f t="shared" si="1"/>
        <v>46.865765130531329</v>
      </c>
      <c r="J9" s="118">
        <f t="shared" si="1"/>
        <v>0</v>
      </c>
      <c r="K9" s="119">
        <f t="shared" si="1"/>
        <v>43.485140868198236</v>
      </c>
      <c r="L9" s="117">
        <f t="shared" si="1"/>
        <v>48.938503621717096</v>
      </c>
      <c r="M9" s="118">
        <f t="shared" si="1"/>
        <v>0</v>
      </c>
      <c r="N9" s="119">
        <f>IF(N10=0,0,N8*N12/N10)</f>
        <v>0</v>
      </c>
      <c r="O9" s="117"/>
      <c r="P9" s="118">
        <f>IF(P10=0,0,P8*P12/P10)</f>
        <v>0</v>
      </c>
      <c r="Q9" s="119">
        <f t="shared" ref="Q9:Y9" si="2">IF(Q37=0,0,Q5/Q37)</f>
        <v>61.325253997807245</v>
      </c>
      <c r="R9" s="117">
        <f t="shared" si="2"/>
        <v>50.155316102606712</v>
      </c>
      <c r="S9" s="118">
        <f t="shared" si="2"/>
        <v>0</v>
      </c>
      <c r="T9" s="119">
        <f t="shared" si="2"/>
        <v>84.421042179789879</v>
      </c>
      <c r="U9" s="117">
        <f t="shared" si="2"/>
        <v>49.634436118671196</v>
      </c>
      <c r="V9" s="118">
        <f t="shared" si="2"/>
        <v>0</v>
      </c>
      <c r="W9" s="119">
        <f t="shared" si="2"/>
        <v>49.996911799730647</v>
      </c>
      <c r="X9" s="117">
        <f t="shared" si="2"/>
        <v>44.459025290580968</v>
      </c>
      <c r="Y9" s="118">
        <f t="shared" si="2"/>
        <v>0</v>
      </c>
      <c r="Z9" s="85"/>
    </row>
    <row r="10" spans="1:26">
      <c r="A10" s="104" t="s">
        <v>9</v>
      </c>
      <c r="B10" s="112"/>
      <c r="C10" s="97"/>
      <c r="D10" s="97"/>
      <c r="E10" s="94"/>
      <c r="F10" s="97"/>
      <c r="G10" s="96"/>
      <c r="H10" s="94"/>
      <c r="I10" s="97"/>
      <c r="J10" s="96"/>
      <c r="K10" s="94"/>
      <c r="L10" s="97"/>
      <c r="M10" s="96"/>
      <c r="N10" s="94"/>
      <c r="O10" s="97"/>
      <c r="P10" s="96"/>
      <c r="Q10" s="94"/>
      <c r="R10" s="97"/>
      <c r="S10" s="96"/>
      <c r="T10" s="94"/>
      <c r="U10" s="97"/>
      <c r="V10" s="96"/>
      <c r="W10" s="94"/>
      <c r="X10" s="97"/>
      <c r="Y10" s="96"/>
      <c r="Z10" s="85"/>
    </row>
    <row r="11" spans="1:26">
      <c r="A11" s="78" t="s">
        <v>193</v>
      </c>
      <c r="B11" s="113">
        <f>SUM(E11,H11,K11,N11,Q11,T11,W11)</f>
        <v>1039747</v>
      </c>
      <c r="C11" s="99">
        <f>SUM(F11,I11,L11,O11,R11,U11,X11)</f>
        <v>1062544.6953551171</v>
      </c>
      <c r="D11" s="99">
        <f>SUM(G11,J11,M11,P11,S11,V11,Y11)</f>
        <v>1060100</v>
      </c>
      <c r="E11" s="98">
        <f>DCFormulas!G13</f>
        <v>162768</v>
      </c>
      <c r="F11" s="99">
        <f>DCFormulas!F13</f>
        <v>161799.82663125108</v>
      </c>
      <c r="G11" s="100">
        <f>INDEX([1]Forecast!$C$20:$I$20,1,1)</f>
        <v>168700</v>
      </c>
      <c r="H11" s="98">
        <f>DCFormulas!G14</f>
        <v>165196</v>
      </c>
      <c r="I11" s="99">
        <f>DCFormulas!F14</f>
        <v>154331.29795660614</v>
      </c>
      <c r="J11" s="100">
        <f>INDEX([1]Forecast!$C$20:$I$20,1,2)</f>
        <v>155000</v>
      </c>
      <c r="K11" s="98">
        <f>DCFormulas!G15</f>
        <v>144553</v>
      </c>
      <c r="L11" s="99">
        <f>DCFormulas!F15</f>
        <v>175560.05228328845</v>
      </c>
      <c r="M11" s="100">
        <f>INDEX([1]Forecast!$C$20:$I$20,1,3)</f>
        <v>171600</v>
      </c>
      <c r="N11" s="98">
        <f>DCFormulas!G16</f>
        <v>172235</v>
      </c>
      <c r="O11" s="99">
        <f>DCFormulas!F16</f>
        <v>180162.97109947287</v>
      </c>
      <c r="P11" s="100">
        <f>INDEX([1]Forecast!$C$20:$I$20,1,4)</f>
        <v>173800</v>
      </c>
      <c r="Q11" s="98">
        <f>DCFormulas!G17</f>
        <v>200053</v>
      </c>
      <c r="R11" s="99">
        <f>DCFormulas!F17</f>
        <v>231236.19230106749</v>
      </c>
      <c r="S11" s="100">
        <f>INDEX([1]Forecast!$C$20:$I$20,1,5)</f>
        <v>223000</v>
      </c>
      <c r="T11" s="98">
        <f>DCFormulas!G18</f>
        <v>126964</v>
      </c>
      <c r="U11" s="99">
        <f>DCFormulas!F18</f>
        <v>121001.6557454752</v>
      </c>
      <c r="V11" s="100">
        <f>INDEX([1]Forecast!$C$20:$I$20,1,6)</f>
        <v>132000</v>
      </c>
      <c r="W11" s="98">
        <f>DCFormulas!G19</f>
        <v>67978</v>
      </c>
      <c r="X11" s="99">
        <f>DCFormulas!F19</f>
        <v>38452.699337955739</v>
      </c>
      <c r="Y11" s="100">
        <f>INDEX([1]Forecast!$C$20:$I$20,1,7)</f>
        <v>36000</v>
      </c>
    </row>
    <row r="12" spans="1:26">
      <c r="A12" s="78" t="s">
        <v>194</v>
      </c>
      <c r="B12" s="113">
        <f>SUM(E12,H12,K12,N12,Q12,T12,W12)</f>
        <v>18803</v>
      </c>
      <c r="C12" s="99">
        <f>SUM(F12,I12,L12,O12,R12,U12,X12)</f>
        <v>19415.005633745135</v>
      </c>
      <c r="D12" s="99">
        <f>SUM(G12,J12,M12,P12,S12,V12,Y12)</f>
        <v>0</v>
      </c>
      <c r="E12" s="98">
        <f>DCFormulas!G23</f>
        <v>3167</v>
      </c>
      <c r="F12" s="99">
        <f>DCFormulas!F23</f>
        <v>3425.0338253884202</v>
      </c>
      <c r="G12" s="107"/>
      <c r="H12" s="98">
        <f>DCFormulas!G24</f>
        <v>3377</v>
      </c>
      <c r="I12" s="99">
        <f>DCFormulas!F24</f>
        <v>3399.6297467072914</v>
      </c>
      <c r="J12" s="107"/>
      <c r="K12" s="98">
        <f>DCFormulas!G25</f>
        <v>3530</v>
      </c>
      <c r="L12" s="99">
        <f>DCFormulas!F25</f>
        <v>3166.6430822293305</v>
      </c>
      <c r="M12" s="107"/>
      <c r="N12" s="98">
        <f>DCFormulas!G26</f>
        <v>3786</v>
      </c>
      <c r="O12" s="99">
        <f>DCFormulas!F26</f>
        <v>3698.8277641632135</v>
      </c>
      <c r="P12" s="107"/>
      <c r="Q12" s="98">
        <f>DCFormulas!G27</f>
        <v>3020</v>
      </c>
      <c r="R12" s="99">
        <f>DCFormulas!F27</f>
        <v>3736.3287782568791</v>
      </c>
      <c r="S12" s="107"/>
      <c r="T12" s="98">
        <f>DCFormulas!G28</f>
        <v>1551</v>
      </c>
      <c r="U12" s="99">
        <f>DCFormulas!F28</f>
        <v>1276.0005404999999</v>
      </c>
      <c r="V12" s="107"/>
      <c r="W12" s="98">
        <f>DCFormulas!G29</f>
        <v>372</v>
      </c>
      <c r="X12" s="99">
        <f>DCFormulas!F29</f>
        <v>712.54189649999989</v>
      </c>
      <c r="Y12" s="107"/>
    </row>
    <row r="13" spans="1:26">
      <c r="A13" s="78" t="s">
        <v>195</v>
      </c>
      <c r="B13" s="113">
        <f>SUM(E13,H13,K13,N13,Q13,T13,W13)</f>
        <v>17523</v>
      </c>
      <c r="C13" s="99">
        <f>SUM(F13,I13,L13,O13,R13,U13,X13)</f>
        <v>18758.401600618992</v>
      </c>
      <c r="D13" s="99">
        <f>SUM(G13,J13,M13,P13,S13,V13,Y13)</f>
        <v>0</v>
      </c>
      <c r="E13" s="98">
        <f>DCFormulas!G33</f>
        <v>2132</v>
      </c>
      <c r="F13" s="99">
        <f>DCFormulas!F33</f>
        <v>2276.0345571025227</v>
      </c>
      <c r="G13" s="107"/>
      <c r="H13" s="98">
        <f>DCFormulas!G34</f>
        <v>3139</v>
      </c>
      <c r="I13" s="99">
        <f>DCFormulas!F34</f>
        <v>3038.4186112701827</v>
      </c>
      <c r="J13" s="107"/>
      <c r="K13" s="98">
        <f>DCFormulas!G35</f>
        <v>2484</v>
      </c>
      <c r="L13" s="99">
        <f>DCFormulas!F35</f>
        <v>2759.007289990443</v>
      </c>
      <c r="M13" s="107"/>
      <c r="N13" s="98">
        <f>DCFormulas!G36</f>
        <v>2860</v>
      </c>
      <c r="O13" s="99">
        <f>DCFormulas!F36</f>
        <v>3101.0659545022395</v>
      </c>
      <c r="P13" s="107"/>
      <c r="Q13" s="98">
        <f>DCFormulas!G37</f>
        <v>2840</v>
      </c>
      <c r="R13" s="99">
        <f>DCFormulas!F37</f>
        <v>3241.8011768288457</v>
      </c>
      <c r="S13" s="107"/>
      <c r="T13" s="98">
        <f>DCFormulas!G38</f>
        <v>2529</v>
      </c>
      <c r="U13" s="99">
        <f>DCFormulas!F38</f>
        <v>2507.8954497798995</v>
      </c>
      <c r="V13" s="107"/>
      <c r="W13" s="98">
        <f>DCFormulas!G39</f>
        <v>1539</v>
      </c>
      <c r="X13" s="99">
        <f>DCFormulas!F39</f>
        <v>1834.1785611448631</v>
      </c>
      <c r="Y13" s="107"/>
    </row>
    <row r="14" spans="1:26">
      <c r="A14" s="78" t="s">
        <v>20</v>
      </c>
      <c r="B14" s="113">
        <f>SUM(E14,H14,K14,N14,Q14,T14,W14)</f>
        <v>21307</v>
      </c>
      <c r="C14" s="99">
        <f>SUM(F14,I14,L14,O14,R14,U14,X14)</f>
        <v>20082.701259496389</v>
      </c>
      <c r="D14" s="99">
        <f>SUM(G14,J14,M14,P14,S14,V14,Y14)</f>
        <v>0</v>
      </c>
      <c r="E14" s="98">
        <f>DCFormulas!G43</f>
        <v>3146</v>
      </c>
      <c r="F14" s="99">
        <f>DCFormulas!F43</f>
        <v>2942.1991250299116</v>
      </c>
      <c r="G14" s="107"/>
      <c r="H14" s="98">
        <f>DCFormulas!G44</f>
        <v>3437</v>
      </c>
      <c r="I14" s="99">
        <f>DCFormulas!F44</f>
        <v>3037.8493380654363</v>
      </c>
      <c r="J14" s="107"/>
      <c r="K14" s="98">
        <f>DCFormulas!G45</f>
        <v>3022</v>
      </c>
      <c r="L14" s="99">
        <f>DCFormulas!F45</f>
        <v>3276.3064021473929</v>
      </c>
      <c r="M14" s="107"/>
      <c r="N14" s="98">
        <f>DCFormulas!G46</f>
        <v>3391</v>
      </c>
      <c r="O14" s="99">
        <f>DCFormulas!F46</f>
        <v>3416.8297237238967</v>
      </c>
      <c r="P14" s="107"/>
      <c r="Q14" s="98">
        <f>DCFormulas!G47</f>
        <v>3903</v>
      </c>
      <c r="R14" s="99">
        <f>DCFormulas!F47</f>
        <v>4062.1356124396943</v>
      </c>
      <c r="S14" s="107"/>
      <c r="T14" s="98">
        <f>DCFormulas!G48</f>
        <v>2799</v>
      </c>
      <c r="U14" s="99">
        <f>DCFormulas!F48</f>
        <v>2519.8947115490773</v>
      </c>
      <c r="V14" s="107"/>
      <c r="W14" s="98">
        <f>DCFormulas!G49</f>
        <v>1609</v>
      </c>
      <c r="X14" s="99">
        <f>DCFormulas!F49</f>
        <v>827.4863465409785</v>
      </c>
      <c r="Y14" s="107"/>
    </row>
    <row r="15" spans="1:26">
      <c r="A15" s="105" t="s">
        <v>16</v>
      </c>
    </row>
    <row r="16" spans="1:26">
      <c r="A16" s="78" t="s">
        <v>193</v>
      </c>
      <c r="B16" s="114">
        <f t="shared" ref="B16:Y16" si="3">IF(B21=0,0,B11/B21)</f>
        <v>196.0221286584719</v>
      </c>
      <c r="C16" s="103">
        <f t="shared" si="3"/>
        <v>202.75331016094347</v>
      </c>
      <c r="D16" s="103">
        <f t="shared" si="3"/>
        <v>0</v>
      </c>
      <c r="E16" s="102">
        <f>IF(E21=0,0,E11/E21)</f>
        <v>199.90638633518833</v>
      </c>
      <c r="F16" s="103">
        <f>IF(F21=0,0,F11/F21)</f>
        <v>201.10784875448351</v>
      </c>
      <c r="G16" s="106">
        <f>IF(G21=0,0,G11/G21)</f>
        <v>0</v>
      </c>
      <c r="H16" s="102">
        <f t="shared" si="3"/>
        <v>207.87985517396987</v>
      </c>
      <c r="I16" s="103">
        <f t="shared" si="3"/>
        <v>202.48180342501121</v>
      </c>
      <c r="J16" s="106">
        <f t="shared" si="3"/>
        <v>0</v>
      </c>
      <c r="K16" s="102">
        <f t="shared" si="3"/>
        <v>194.92445794593962</v>
      </c>
      <c r="L16" s="103">
        <f t="shared" si="3"/>
        <v>201.79449460189997</v>
      </c>
      <c r="M16" s="106">
        <f t="shared" si="3"/>
        <v>0</v>
      </c>
      <c r="N16" s="102">
        <f t="shared" si="3"/>
        <v>191.39774192100066</v>
      </c>
      <c r="O16" s="103">
        <f t="shared" si="3"/>
        <v>203.42903007786617</v>
      </c>
      <c r="P16" s="106">
        <f t="shared" si="3"/>
        <v>0</v>
      </c>
      <c r="Q16" s="102">
        <f t="shared" si="3"/>
        <v>194.27216199717637</v>
      </c>
      <c r="R16" s="103">
        <f t="shared" si="3"/>
        <v>201.69418908077532</v>
      </c>
      <c r="S16" s="106">
        <f t="shared" si="3"/>
        <v>0</v>
      </c>
      <c r="T16" s="102">
        <f t="shared" si="3"/>
        <v>186.60687456743261</v>
      </c>
      <c r="U16" s="103">
        <f t="shared" si="3"/>
        <v>203.89907708745008</v>
      </c>
      <c r="V16" s="106">
        <f t="shared" si="3"/>
        <v>0</v>
      </c>
      <c r="W16" s="102">
        <f t="shared" si="3"/>
        <v>197.76121332819622</v>
      </c>
      <c r="X16" s="103">
        <f t="shared" si="3"/>
        <v>215.65716411531679</v>
      </c>
      <c r="Y16" s="106">
        <f t="shared" si="3"/>
        <v>0</v>
      </c>
    </row>
    <row r="17" spans="1:25">
      <c r="A17" s="78" t="s">
        <v>194</v>
      </c>
      <c r="B17" s="114">
        <f t="shared" ref="B17:Y17" si="4">IF(B22=0,0,B12/B22)</f>
        <v>14.484378069258401</v>
      </c>
      <c r="C17" s="103">
        <f t="shared" si="4"/>
        <v>14.466415572520846</v>
      </c>
      <c r="D17" s="103">
        <f t="shared" si="4"/>
        <v>0</v>
      </c>
      <c r="E17" s="102">
        <f>IF(E22=0,0,E12/E22)</f>
        <v>16.360137697647623</v>
      </c>
      <c r="F17" s="103">
        <f>IF(F22=0,0,F12/F22)</f>
        <v>13.995933845727453</v>
      </c>
      <c r="G17" s="106">
        <f>IF(G22=0,0,G12/G22)</f>
        <v>0</v>
      </c>
      <c r="H17" s="102">
        <f t="shared" si="4"/>
        <v>13.826689837742087</v>
      </c>
      <c r="I17" s="103">
        <f t="shared" si="4"/>
        <v>14.249178158723726</v>
      </c>
      <c r="J17" s="106">
        <f t="shared" si="4"/>
        <v>0</v>
      </c>
      <c r="K17" s="102">
        <f t="shared" si="4"/>
        <v>15.360478074918101</v>
      </c>
      <c r="L17" s="103">
        <f t="shared" si="4"/>
        <v>14.174051237143924</v>
      </c>
      <c r="M17" s="106">
        <f t="shared" si="4"/>
        <v>0</v>
      </c>
      <c r="N17" s="102">
        <f t="shared" si="4"/>
        <v>14.851799103630261</v>
      </c>
      <c r="O17" s="103">
        <f t="shared" si="4"/>
        <v>14.255261544166814</v>
      </c>
      <c r="P17" s="106">
        <f t="shared" si="4"/>
        <v>0</v>
      </c>
      <c r="Q17" s="102">
        <f t="shared" si="4"/>
        <v>12.36529483022321</v>
      </c>
      <c r="R17" s="103">
        <f t="shared" si="4"/>
        <v>14.580415435568531</v>
      </c>
      <c r="S17" s="106">
        <f t="shared" si="4"/>
        <v>0</v>
      </c>
      <c r="T17" s="102">
        <f t="shared" si="4"/>
        <v>15.333157582570024</v>
      </c>
      <c r="U17" s="103">
        <f t="shared" si="4"/>
        <v>16.580195855119051</v>
      </c>
      <c r="V17" s="106">
        <f t="shared" si="4"/>
        <v>0</v>
      </c>
      <c r="W17" s="102">
        <f t="shared" si="4"/>
        <v>12.307805420645497</v>
      </c>
      <c r="X17" s="103">
        <f t="shared" si="4"/>
        <v>16.696775365902891</v>
      </c>
      <c r="Y17" s="106">
        <f t="shared" si="4"/>
        <v>0</v>
      </c>
    </row>
    <row r="18" spans="1:25">
      <c r="A18" s="78" t="s">
        <v>195</v>
      </c>
      <c r="B18" s="114">
        <f t="shared" ref="B18:Y18" si="5">IF(B23=0,0,B13/B23)</f>
        <v>13.173539901764396</v>
      </c>
      <c r="C18" s="103">
        <f t="shared" si="5"/>
        <v>13.250898118876158</v>
      </c>
      <c r="D18" s="103">
        <f t="shared" si="5"/>
        <v>0</v>
      </c>
      <c r="E18" s="102">
        <f>IF(E23=0,0,E13/E23)</f>
        <v>12.505743530627726</v>
      </c>
      <c r="F18" s="103">
        <f>IF(F23=0,0,F13/F23)</f>
        <v>13.088620146389765</v>
      </c>
      <c r="G18" s="106">
        <f>IF(G23=0,0,G13/G23)</f>
        <v>0</v>
      </c>
      <c r="H18" s="102">
        <f t="shared" si="5"/>
        <v>14.557231080839271</v>
      </c>
      <c r="I18" s="103">
        <f t="shared" si="5"/>
        <v>13.097884381217263</v>
      </c>
      <c r="J18" s="106">
        <f t="shared" si="5"/>
        <v>0</v>
      </c>
      <c r="K18" s="102">
        <f t="shared" si="5"/>
        <v>12.542709508048425</v>
      </c>
      <c r="L18" s="103">
        <f t="shared" si="5"/>
        <v>13.259709421554383</v>
      </c>
      <c r="M18" s="106">
        <f t="shared" si="5"/>
        <v>0</v>
      </c>
      <c r="N18" s="102">
        <f t="shared" si="5"/>
        <v>12.589074795932301</v>
      </c>
      <c r="O18" s="103">
        <f t="shared" si="5"/>
        <v>13.405495912986412</v>
      </c>
      <c r="P18" s="106">
        <f t="shared" si="5"/>
        <v>0</v>
      </c>
      <c r="Q18" s="102">
        <f t="shared" si="5"/>
        <v>11.853624433453783</v>
      </c>
      <c r="R18" s="103">
        <f t="shared" si="5"/>
        <v>13.188283196144988</v>
      </c>
      <c r="S18" s="106">
        <f t="shared" si="5"/>
        <v>0</v>
      </c>
      <c r="T18" s="102">
        <f t="shared" si="5"/>
        <v>13.803475885149181</v>
      </c>
      <c r="U18" s="103">
        <f t="shared" si="5"/>
        <v>13.113908807281303</v>
      </c>
      <c r="V18" s="106">
        <f t="shared" si="5"/>
        <v>0</v>
      </c>
      <c r="W18" s="102">
        <f t="shared" si="5"/>
        <v>16.027122644904274</v>
      </c>
      <c r="X18" s="103">
        <f t="shared" si="5"/>
        <v>13.758797793737873</v>
      </c>
      <c r="Y18" s="106">
        <f t="shared" si="5"/>
        <v>0</v>
      </c>
    </row>
    <row r="19" spans="1:25">
      <c r="A19" s="78" t="s">
        <v>20</v>
      </c>
      <c r="B19" s="114">
        <f t="shared" ref="B19:Y19" si="6">IF(B24=0,0,B14/B24)</f>
        <v>14.043437600485623</v>
      </c>
      <c r="C19" s="103">
        <f t="shared" si="6"/>
        <v>13.706659314369704</v>
      </c>
      <c r="D19" s="103">
        <f t="shared" si="6"/>
        <v>0</v>
      </c>
      <c r="E19" s="102">
        <f>IF(E24=0,0,E14/E24)</f>
        <v>13.903487288647549</v>
      </c>
      <c r="F19" s="103">
        <f>IF(F24=0,0,F14/F24)</f>
        <v>13.49512236577452</v>
      </c>
      <c r="G19" s="106">
        <f>IF(G24=0,0,G14/G24)</f>
        <v>0</v>
      </c>
      <c r="H19" s="102">
        <f t="shared" si="6"/>
        <v>14.740177741822752</v>
      </c>
      <c r="I19" s="103">
        <f t="shared" si="6"/>
        <v>13.713227663013409</v>
      </c>
      <c r="J19" s="106">
        <f t="shared" si="6"/>
        <v>0</v>
      </c>
      <c r="K19" s="102">
        <f t="shared" si="6"/>
        <v>13.693054165782696</v>
      </c>
      <c r="L19" s="103">
        <f t="shared" si="6"/>
        <v>13.588670794495494</v>
      </c>
      <c r="M19" s="106">
        <f t="shared" si="6"/>
        <v>0</v>
      </c>
      <c r="N19" s="102">
        <f t="shared" si="6"/>
        <v>14.311791084169993</v>
      </c>
      <c r="O19" s="103">
        <f t="shared" si="6"/>
        <v>13.772849445015936</v>
      </c>
      <c r="P19" s="106">
        <f t="shared" si="6"/>
        <v>0</v>
      </c>
      <c r="Q19" s="102">
        <f t="shared" si="6"/>
        <v>13.598934601081666</v>
      </c>
      <c r="R19" s="103">
        <f t="shared" si="6"/>
        <v>13.563463460330635</v>
      </c>
      <c r="S19" s="106">
        <f t="shared" si="6"/>
        <v>0</v>
      </c>
      <c r="T19" s="102">
        <f t="shared" si="6"/>
        <v>13.95397144787386</v>
      </c>
      <c r="U19" s="103">
        <f t="shared" si="6"/>
        <v>13.771596966662312</v>
      </c>
      <c r="V19" s="106">
        <f t="shared" si="6"/>
        <v>0</v>
      </c>
      <c r="W19" s="102">
        <f t="shared" si="6"/>
        <v>14.296433049408989</v>
      </c>
      <c r="X19" s="103">
        <f t="shared" si="6"/>
        <v>15.331445089253419</v>
      </c>
      <c r="Y19" s="106">
        <f t="shared" si="6"/>
        <v>0</v>
      </c>
    </row>
    <row r="20" spans="1:25">
      <c r="A20" s="105" t="s">
        <v>126</v>
      </c>
      <c r="B20" s="110"/>
      <c r="F20" s="86"/>
      <c r="I20" s="86"/>
      <c r="L20" s="86"/>
      <c r="O20" s="86"/>
      <c r="R20" s="86"/>
      <c r="U20" s="86"/>
      <c r="X20" s="86"/>
    </row>
    <row r="21" spans="1:25">
      <c r="A21" s="78" t="s">
        <v>193</v>
      </c>
      <c r="B21" s="113">
        <f>SUM(E21,H21,K21,N21,Q21,T21,W21)</f>
        <v>5304.2327777775772</v>
      </c>
      <c r="C21" s="99">
        <f>SUM(F21,I21,L21,O21,R21,U21,X21)</f>
        <v>5240.5787827171853</v>
      </c>
      <c r="D21" s="99">
        <f>SUM(G21,J21,M21,P21,S21,V21,Y21)</f>
        <v>0</v>
      </c>
      <c r="E21" s="102">
        <f>DCFormulas!G53</f>
        <v>814.22111111089055</v>
      </c>
      <c r="F21" s="103">
        <f>DCFormulas!F53</f>
        <v>804.54257570414143</v>
      </c>
      <c r="G21" s="87"/>
      <c r="H21" s="102">
        <f>DCFormulas!G54</f>
        <v>794.67055555600257</v>
      </c>
      <c r="I21" s="103">
        <f>DCFormulas!F54</f>
        <v>762.1983573144264</v>
      </c>
      <c r="J21" s="87"/>
      <c r="K21" s="102">
        <f>DCFormulas!G55</f>
        <v>741.58472222141745</v>
      </c>
      <c r="L21" s="103">
        <f>DCFormulas!F55</f>
        <v>869.99426138772117</v>
      </c>
      <c r="M21" s="87"/>
      <c r="N21" s="102">
        <f>DCFormulas!G56</f>
        <v>899.88000000067882</v>
      </c>
      <c r="O21" s="103">
        <f>DCFormulas!F56</f>
        <v>885.63058591250331</v>
      </c>
      <c r="P21" s="87">
        <v>0</v>
      </c>
      <c r="Q21" s="102">
        <f>DCFormulas!G57</f>
        <v>1029.7563888896632</v>
      </c>
      <c r="R21" s="103">
        <f>DCFormulas!F57</f>
        <v>1146.4692828034877</v>
      </c>
      <c r="S21" s="87"/>
      <c r="T21" s="102">
        <f>DCFormulas!G58</f>
        <v>680.38222222150796</v>
      </c>
      <c r="U21" s="103">
        <f>DCFormulas!F58</f>
        <v>593.43895751710011</v>
      </c>
      <c r="V21" s="87"/>
      <c r="W21" s="102">
        <f>DCFormulas!G59</f>
        <v>343.73777777741765</v>
      </c>
      <c r="X21" s="103">
        <f>DCFormulas!F59</f>
        <v>178.30476207780515</v>
      </c>
      <c r="Y21" s="87"/>
    </row>
    <row r="22" spans="1:25">
      <c r="A22" s="78" t="s">
        <v>194</v>
      </c>
      <c r="B22" s="113">
        <f>SUM(E22,H22,K22,N22,Q22,T22,W22)</f>
        <v>1298.1572222218797</v>
      </c>
      <c r="C22" s="99">
        <f>SUM(F22,I22,L22,O22,R22,U22,X22)</f>
        <v>1342.0743747071806</v>
      </c>
      <c r="D22" s="99">
        <f>SUM(G22,J22,M22,P22,S22,V22,Y22)</f>
        <v>0</v>
      </c>
      <c r="E22" s="102">
        <f>DCFormulas!G73</f>
        <v>193.58027777818603</v>
      </c>
      <c r="F22" s="103">
        <f>DCFormulas!F73</f>
        <v>244.71634855819087</v>
      </c>
      <c r="H22" s="102">
        <f>DCFormulas!G74</f>
        <v>244.237777778305</v>
      </c>
      <c r="I22" s="103">
        <f>DCFormulas!F74</f>
        <v>238.58426842855829</v>
      </c>
      <c r="K22" s="102">
        <f>DCFormulas!G75</f>
        <v>229.81055555582512</v>
      </c>
      <c r="L22" s="103">
        <f>DCFormulas!F75</f>
        <v>223.4112907628666</v>
      </c>
      <c r="N22" s="102">
        <f>DCFormulas!G76</f>
        <v>254.91861111120059</v>
      </c>
      <c r="O22" s="103">
        <f>DCFormulas!F76</f>
        <v>259.47105584160653</v>
      </c>
      <c r="Q22" s="102">
        <f>DCFormulas!G77</f>
        <v>244.23194444329192</v>
      </c>
      <c r="R22" s="103">
        <f>DCFormulas!F77</f>
        <v>256.25667490531208</v>
      </c>
      <c r="T22" s="102">
        <f>DCFormulas!G78</f>
        <v>101.15333333318769</v>
      </c>
      <c r="U22" s="103">
        <f>DCFormulas!F78</f>
        <v>76.959316503251159</v>
      </c>
      <c r="W22" s="102">
        <f>DCFormulas!G79</f>
        <v>30.224722221883326</v>
      </c>
      <c r="X22" s="103">
        <f>DCFormulas!F79</f>
        <v>42.675419707395022</v>
      </c>
    </row>
    <row r="23" spans="1:25">
      <c r="A23" s="78" t="s">
        <v>195</v>
      </c>
      <c r="B23" s="113">
        <f>SUM(E23,H23,K23,N23,Q23,T23,W23)</f>
        <v>1330.1663888878538</v>
      </c>
      <c r="C23" s="99">
        <f>SUM(F23,I23,L23,O23,R23,U23,X23)</f>
        <v>1415.6324675002436</v>
      </c>
      <c r="D23" s="99">
        <f>SUM(G23,J23,M23,P23,S23,V23,Y23)</f>
        <v>0</v>
      </c>
      <c r="E23" s="102">
        <f>DCFormulas!G83</f>
        <v>170.48166666608302</v>
      </c>
      <c r="F23" s="103">
        <f>DCFormulas!F83</f>
        <v>173.8941562705769</v>
      </c>
      <c r="H23" s="102">
        <f>DCFormulas!G84</f>
        <v>215.63166666576171</v>
      </c>
      <c r="I23" s="103">
        <f>DCFormulas!F84</f>
        <v>231.97781586981796</v>
      </c>
      <c r="K23" s="102">
        <f>DCFormulas!G85</f>
        <v>198.04333333288656</v>
      </c>
      <c r="L23" s="103">
        <f>DCFormulas!F85</f>
        <v>208.07449109748407</v>
      </c>
      <c r="N23" s="102">
        <f>DCFormulas!G86</f>
        <v>227.18111111104878</v>
      </c>
      <c r="O23" s="103">
        <f>DCFormulas!F86</f>
        <v>231.32795493959455</v>
      </c>
      <c r="Q23" s="102">
        <f>DCFormulas!G87</f>
        <v>239.5891666674402</v>
      </c>
      <c r="R23" s="103">
        <f>DCFormulas!F87</f>
        <v>245.809187489729</v>
      </c>
      <c r="T23" s="102">
        <f>DCFormulas!G88</f>
        <v>183.21472222231276</v>
      </c>
      <c r="U23" s="103">
        <f>DCFormulas!F88</f>
        <v>191.2393540808693</v>
      </c>
      <c r="W23" s="102">
        <f>DCFormulas!G89</f>
        <v>96.024722222320776</v>
      </c>
      <c r="X23" s="103">
        <f>DCFormulas!F89</f>
        <v>133.30950775217178</v>
      </c>
    </row>
    <row r="24" spans="1:25">
      <c r="A24" s="78" t="s">
        <v>20</v>
      </c>
      <c r="B24" s="113">
        <f>SUM(E24,H24,K24,N24,Q24,T24,W24)</f>
        <v>1517.2211111090921</v>
      </c>
      <c r="C24" s="99">
        <f>SUM(F24,I24,L24,O24,R24,U24,X24)</f>
        <v>1465.1784069982837</v>
      </c>
      <c r="D24" s="99">
        <f>SUM(G24,J24,M24,P24,S24,V24,Y24)</f>
        <v>0</v>
      </c>
      <c r="E24" s="102">
        <f>DCFormulas!G63</f>
        <v>226.27416666671581</v>
      </c>
      <c r="F24" s="103">
        <f>DCFormulas!F63</f>
        <v>218.01944771480782</v>
      </c>
      <c r="H24" s="102">
        <f>DCFormulas!G64</f>
        <v>233.17222222145233</v>
      </c>
      <c r="I24" s="103">
        <f>DCFormulas!F64</f>
        <v>221.52693827573231</v>
      </c>
      <c r="K24" s="102">
        <f>DCFormulas!G65</f>
        <v>220.69583333363394</v>
      </c>
      <c r="L24" s="103">
        <f>DCFormulas!F65</f>
        <v>241.10573077350293</v>
      </c>
      <c r="N24" s="102">
        <f>DCFormulas!G66</f>
        <v>236.93749999961378</v>
      </c>
      <c r="O24" s="103">
        <f>DCFormulas!F66</f>
        <v>248.08444595031608</v>
      </c>
      <c r="Q24" s="102">
        <f>DCFormulas!G67</f>
        <v>287.00777777764688</v>
      </c>
      <c r="R24" s="103">
        <f>DCFormulas!F67</f>
        <v>299.49102781308869</v>
      </c>
      <c r="T24" s="102">
        <f>DCFormulas!G68</f>
        <v>200.58805555507126</v>
      </c>
      <c r="U24" s="103">
        <f>DCFormulas!F68</f>
        <v>182.9776690131965</v>
      </c>
      <c r="W24" s="102">
        <f>DCFormulas!G69</f>
        <v>112.54555555495821</v>
      </c>
      <c r="X24" s="103">
        <f>DCFormulas!F69</f>
        <v>53.973147457639548</v>
      </c>
    </row>
    <row r="25" spans="1:25" s="123" customFormat="1" ht="13.5" thickBot="1">
      <c r="A25" s="124" t="s">
        <v>215</v>
      </c>
      <c r="B25" s="134">
        <f>SUM(B21:B24)</f>
        <v>9449.777499996404</v>
      </c>
      <c r="C25" s="125">
        <f t="shared" ref="C25:Y25" si="7">SUM(C21:C24)</f>
        <v>9463.4640319228929</v>
      </c>
      <c r="D25" s="125">
        <f t="shared" si="7"/>
        <v>0</v>
      </c>
      <c r="E25" s="138">
        <f>SUM(E21:E24)</f>
        <v>1404.5572222218752</v>
      </c>
      <c r="F25" s="125">
        <f>SUM(F21:F24)</f>
        <v>1441.1725282477173</v>
      </c>
      <c r="G25" s="139">
        <f>SUM(G21:G24)</f>
        <v>0</v>
      </c>
      <c r="H25" s="138">
        <f t="shared" si="7"/>
        <v>1487.7122222215216</v>
      </c>
      <c r="I25" s="125">
        <f t="shared" si="7"/>
        <v>1454.287379888535</v>
      </c>
      <c r="J25" s="139">
        <f t="shared" si="7"/>
        <v>0</v>
      </c>
      <c r="K25" s="138">
        <f t="shared" si="7"/>
        <v>1390.1344444437632</v>
      </c>
      <c r="L25" s="125">
        <f t="shared" si="7"/>
        <v>1542.5857740215747</v>
      </c>
      <c r="M25" s="139">
        <f t="shared" si="7"/>
        <v>0</v>
      </c>
      <c r="N25" s="138">
        <f t="shared" si="7"/>
        <v>1618.9172222225418</v>
      </c>
      <c r="O25" s="125">
        <f t="shared" si="7"/>
        <v>1624.5140426440203</v>
      </c>
      <c r="P25" s="139">
        <f t="shared" si="7"/>
        <v>0</v>
      </c>
      <c r="Q25" s="138">
        <f t="shared" si="7"/>
        <v>1800.5852777780422</v>
      </c>
      <c r="R25" s="125">
        <f t="shared" si="7"/>
        <v>1948.0261730116176</v>
      </c>
      <c r="S25" s="139">
        <f t="shared" si="7"/>
        <v>0</v>
      </c>
      <c r="T25" s="138">
        <f t="shared" si="7"/>
        <v>1165.3383333320796</v>
      </c>
      <c r="U25" s="125">
        <f t="shared" si="7"/>
        <v>1044.615297114417</v>
      </c>
      <c r="V25" s="139">
        <f t="shared" si="7"/>
        <v>0</v>
      </c>
      <c r="W25" s="138">
        <f t="shared" si="7"/>
        <v>582.53277777658002</v>
      </c>
      <c r="X25" s="125">
        <f t="shared" si="7"/>
        <v>408.26283699501147</v>
      </c>
      <c r="Y25" s="139">
        <f t="shared" si="7"/>
        <v>0</v>
      </c>
    </row>
    <row r="26" spans="1:25" ht="13.5" thickTop="1">
      <c r="A26" t="s">
        <v>26</v>
      </c>
      <c r="B26" s="113">
        <f>SUM(E26,H26,K26,N26,Q26,T26,W26)</f>
        <v>2428.5922222221316</v>
      </c>
      <c r="C26" s="99">
        <f>SUM(F26,I26,L26,O26,R26,U26,X26)</f>
        <v>1893.2645384615385</v>
      </c>
      <c r="D26" s="99">
        <f>SUM(G26,J26,M26,P26,S26,V26,Y26)</f>
        <v>0</v>
      </c>
      <c r="E26" s="102">
        <f>DCFormulas!G93</f>
        <v>371.44666666677199</v>
      </c>
      <c r="F26" s="103">
        <f>DCFormulas!F93</f>
        <v>300.35963461538455</v>
      </c>
      <c r="H26" s="102">
        <f>DCFormulas!G94</f>
        <v>388.15944444442914</v>
      </c>
      <c r="I26" s="103">
        <f>DCFormulas!F94</f>
        <v>290.22338461538459</v>
      </c>
      <c r="K26" s="102">
        <f>DCFormulas!G95</f>
        <v>377.26222222222225</v>
      </c>
      <c r="L26" s="103">
        <f>DCFormulas!F95</f>
        <v>320.58438461538458</v>
      </c>
      <c r="N26" s="102">
        <f>DCFormulas!G96</f>
        <v>386.83000000013942</v>
      </c>
      <c r="O26" s="103">
        <f>DCFormulas!F96</f>
        <v>326.77313461538461</v>
      </c>
      <c r="Q26" s="102">
        <f>DCFormulas!G97</f>
        <v>363.0077777776213</v>
      </c>
      <c r="R26" s="103">
        <f>DCFormulas!F97</f>
        <v>396.23313461538459</v>
      </c>
      <c r="T26" s="102">
        <f>DCFormulas!G98</f>
        <v>304.95277777763238</v>
      </c>
      <c r="U26" s="103">
        <f>DCFormulas!F98</f>
        <v>182.06323076923076</v>
      </c>
      <c r="W26" s="102">
        <f>DCFormulas!G99</f>
        <v>236.93333333331469</v>
      </c>
      <c r="X26" s="103">
        <f>DCFormulas!F99</f>
        <v>77.027634615384613</v>
      </c>
    </row>
    <row r="27" spans="1:25">
      <c r="A27" t="s">
        <v>217</v>
      </c>
      <c r="B27" s="113">
        <f>SUM(E27,H27,K27,N27,Q27,T27,W27)</f>
        <v>228.01527777772034</v>
      </c>
      <c r="C27" s="99">
        <f>SUM(F27,I27,L27,O27,R27,U27,X27)</f>
        <v>94.984615384615381</v>
      </c>
      <c r="D27" s="99">
        <f>SUM(G27,J27,M27,P27,S27,V27,Y27)</f>
        <v>0</v>
      </c>
      <c r="E27" s="102">
        <f>DCFormulas!G103</f>
        <v>31.238333333333337</v>
      </c>
      <c r="F27" s="103">
        <f>DCFormulas!F103</f>
        <v>17.446153846153845</v>
      </c>
      <c r="H27" s="102">
        <f>DCFormulas!G104</f>
        <v>35.585555555555558</v>
      </c>
      <c r="I27" s="103">
        <f>DCFormulas!F104</f>
        <v>17.446153846153845</v>
      </c>
      <c r="K27" s="102">
        <f>DCFormulas!G105</f>
        <v>50.643333333333331</v>
      </c>
      <c r="L27" s="103">
        <f>DCFormulas!F105</f>
        <v>17.446153846153845</v>
      </c>
      <c r="N27" s="102">
        <f>DCFormulas!G106</f>
        <v>45.405833333333334</v>
      </c>
      <c r="O27" s="103">
        <f>DCFormulas!F106</f>
        <v>17.446153846153845</v>
      </c>
      <c r="Q27" s="102">
        <f>DCFormulas!G107</f>
        <v>32.142499999942565</v>
      </c>
      <c r="R27" s="103">
        <f>DCFormulas!F107</f>
        <v>17.446153846153845</v>
      </c>
      <c r="T27" s="102">
        <f>DCFormulas!G108</f>
        <v>24.340555555555554</v>
      </c>
      <c r="U27" s="103">
        <f>DCFormulas!F108</f>
        <v>2.9076923076923076</v>
      </c>
      <c r="W27" s="102">
        <f>DCFormulas!G109</f>
        <v>8.6591666666666658</v>
      </c>
      <c r="X27" s="103">
        <f>DCFormulas!F109</f>
        <v>4.8461538461538467</v>
      </c>
    </row>
    <row r="28" spans="1:25">
      <c r="A28" t="s">
        <v>28</v>
      </c>
      <c r="B28" s="113">
        <f>SUM(E28,H28,K28,N28,Q28,T28,W28)</f>
        <v>246.53305555555556</v>
      </c>
      <c r="C28" s="99">
        <f>SUM(F28,I28,L28,O28,R28,U28,X28)</f>
        <v>270.71066264798372</v>
      </c>
      <c r="D28" s="99">
        <f>SUM(G28,J28,M28,P28,S28,V28,Y28)</f>
        <v>0</v>
      </c>
      <c r="E28" s="102">
        <f>DCFormulas!G113</f>
        <v>46.613888888888887</v>
      </c>
      <c r="F28" s="103">
        <f>DCFormulas!F113</f>
        <v>41.363117580703417</v>
      </c>
      <c r="H28" s="102">
        <f>DCFormulas!G114</f>
        <v>51.247500000000002</v>
      </c>
      <c r="I28" s="103">
        <f>DCFormulas!F114</f>
        <v>40.609063410214432</v>
      </c>
      <c r="K28" s="102">
        <f>DCFormulas!G115</f>
        <v>47.571111111111115</v>
      </c>
      <c r="L28" s="103">
        <f>DCFormulas!F115</f>
        <v>44.654874531518395</v>
      </c>
      <c r="N28" s="102">
        <f>DCFormulas!G116</f>
        <v>43.064999999999998</v>
      </c>
      <c r="O28" s="103">
        <f>DCFormulas!F116</f>
        <v>46.918360917094617</v>
      </c>
      <c r="Q28" s="102">
        <f>DCFormulas!G117</f>
        <v>32.523888888888891</v>
      </c>
      <c r="R28" s="103">
        <f>DCFormulas!F117</f>
        <v>56.966793706594174</v>
      </c>
      <c r="T28" s="102">
        <f>DCFormulas!G118</f>
        <v>18.24861111111111</v>
      </c>
      <c r="U28" s="103">
        <f>DCFormulas!F118</f>
        <v>28.31490328048038</v>
      </c>
      <c r="W28" s="102">
        <f>DCFormulas!G119</f>
        <v>7.2630555555555558</v>
      </c>
      <c r="X28" s="103">
        <f>DCFormulas!F119</f>
        <v>11.883549221378313</v>
      </c>
    </row>
    <row r="29" spans="1:25">
      <c r="A29" t="s">
        <v>29</v>
      </c>
      <c r="B29" s="113">
        <f>SUM(E29,H29,K29,N29,Q29,T29,W29)</f>
        <v>344.14388888888891</v>
      </c>
      <c r="C29" s="99">
        <f>SUM(F29,I29,L29,O29,R29,U29,X29)</f>
        <v>347.46</v>
      </c>
      <c r="D29" s="99">
        <f>SUM(G29,J29,M29,P29,S29,V29,Y29)</f>
        <v>0</v>
      </c>
      <c r="E29" s="102">
        <f>DCFormulas!G133</f>
        <v>57.041388888888889</v>
      </c>
      <c r="F29" s="103">
        <f>DCFormulas!F133</f>
        <v>43.199999999999996</v>
      </c>
      <c r="H29" s="102">
        <f>DCFormulas!G124</f>
        <v>62.496111111111119</v>
      </c>
      <c r="I29" s="103">
        <f>DCFormulas!F124</f>
        <v>51.78</v>
      </c>
      <c r="K29" s="102">
        <f>DCFormulas!G125</f>
        <v>52.604444444444447</v>
      </c>
      <c r="L29" s="103">
        <f>DCFormulas!F125</f>
        <v>60.75</v>
      </c>
      <c r="N29" s="102">
        <f>DCFormulas!G126</f>
        <v>59.712222222222223</v>
      </c>
      <c r="O29" s="103">
        <f>DCFormulas!F126</f>
        <v>60</v>
      </c>
      <c r="Q29" s="102">
        <f>DCFormulas!G127</f>
        <v>53.963888888888889</v>
      </c>
      <c r="R29" s="103">
        <f>DCFormulas!F127</f>
        <v>78.75</v>
      </c>
      <c r="T29" s="102">
        <f>DCFormulas!G128</f>
        <v>47.878611111111113</v>
      </c>
      <c r="U29" s="103">
        <f>DCFormulas!F128</f>
        <v>41.28</v>
      </c>
      <c r="W29" s="102">
        <f>DCFormulas!G129</f>
        <v>10.447222222222223</v>
      </c>
      <c r="X29" s="103">
        <f>DCFormulas!F129</f>
        <v>11.7</v>
      </c>
    </row>
    <row r="30" spans="1:25">
      <c r="A30" t="s">
        <v>30</v>
      </c>
      <c r="B30" s="113">
        <f>SUM(E30,H30,K30,N30,Q30,T30,W30)</f>
        <v>319.66111111121955</v>
      </c>
      <c r="C30" s="99">
        <f>SUM(F30,I30,L30,O30,R30,U30,X30)</f>
        <v>277.40999999999997</v>
      </c>
      <c r="D30" s="99">
        <f>SUM(G30,J30,M30,P30,S30,V30,Y30)</f>
        <v>0</v>
      </c>
      <c r="E30" s="102">
        <f>DCFormulas!G124</f>
        <v>62.496111111111119</v>
      </c>
      <c r="F30" s="103">
        <f>DCFormulas!F124</f>
        <v>51.78</v>
      </c>
      <c r="H30" s="102">
        <f>DCFormulas!G134</f>
        <v>70.702222222330619</v>
      </c>
      <c r="I30" s="103">
        <f>DCFormulas!F134</f>
        <v>43.199999999999996</v>
      </c>
      <c r="K30" s="102">
        <f>DCFormulas!G135</f>
        <v>58.018611111111113</v>
      </c>
      <c r="L30" s="103">
        <f>DCFormulas!F135</f>
        <v>43.199999999999996</v>
      </c>
      <c r="N30" s="102">
        <f>DCFormulas!G127</f>
        <v>53.963888888888889</v>
      </c>
      <c r="O30" s="103">
        <f>DCFormulas!F127</f>
        <v>78.75</v>
      </c>
      <c r="Q30" s="102">
        <f>DCFormulas!G128</f>
        <v>47.878611111111113</v>
      </c>
      <c r="R30" s="103">
        <f>DCFormulas!F128</f>
        <v>41.28</v>
      </c>
      <c r="T30" s="102">
        <f>DCFormulas!G138</f>
        <v>9.5877777777777773</v>
      </c>
      <c r="U30" s="103">
        <f>DCFormulas!F138</f>
        <v>7.1999999999999993</v>
      </c>
      <c r="W30" s="102">
        <f>DCFormulas!G139</f>
        <v>17.013888888888889</v>
      </c>
      <c r="X30" s="103">
        <f>DCFormulas!F139</f>
        <v>12</v>
      </c>
    </row>
    <row r="31" spans="1:25">
      <c r="A31" t="s">
        <v>31</v>
      </c>
      <c r="B31" s="113">
        <f>SUM(E31,H31,K31,N31,Q31,T31,W31)</f>
        <v>107.34777777772811</v>
      </c>
      <c r="C31" s="99">
        <f>SUM(F31,I31,L31,O31,R31,U31,X31)</f>
        <v>440.5</v>
      </c>
      <c r="D31" s="99">
        <f>SUM(G31,J31,M31,P31,S31,V31,Y31)</f>
        <v>0</v>
      </c>
      <c r="E31" s="102">
        <f>DCFormulas!G143</f>
        <v>0.68166666666666664</v>
      </c>
      <c r="F31" s="103">
        <f>DCFormulas!F143</f>
        <v>73.563499999999991</v>
      </c>
      <c r="H31" s="102">
        <f>DCFormulas!G144</f>
        <v>21.082222222115895</v>
      </c>
      <c r="I31" s="103">
        <f>DCFormulas!F144</f>
        <v>67.396500000000003</v>
      </c>
      <c r="K31" s="102">
        <f>DCFormulas!G145</f>
        <v>33.778611111111111</v>
      </c>
      <c r="L31" s="103">
        <f>DCFormulas!F145</f>
        <v>74.444499999999991</v>
      </c>
      <c r="N31" s="102">
        <f>DCFormulas!G146</f>
        <v>42.875000000056659</v>
      </c>
      <c r="O31" s="103">
        <f>DCFormulas!F146</f>
        <v>74.004000000000005</v>
      </c>
      <c r="Q31" s="102">
        <f>DCFormulas!G147</f>
        <v>8.9302777777777784</v>
      </c>
      <c r="R31" s="103">
        <f>DCFormulas!F147</f>
        <v>103.5175</v>
      </c>
      <c r="T31" s="102">
        <f>DCFormulas!G148</f>
        <v>0</v>
      </c>
      <c r="U31" s="103">
        <f>DCFormulas!F148</f>
        <v>44.050000000000004</v>
      </c>
      <c r="W31" s="102">
        <f>DCFormulas!G149</f>
        <v>0</v>
      </c>
      <c r="X31" s="103">
        <f>DCFormulas!F149</f>
        <v>3.524</v>
      </c>
    </row>
    <row r="32" spans="1:25">
      <c r="A32" t="s">
        <v>32</v>
      </c>
      <c r="B32" s="113">
        <f>SUM(E32,H32,K32,N32,Q32,T32,W32)</f>
        <v>280.86194444425689</v>
      </c>
      <c r="C32" s="99">
        <f>SUM(F32,I32,L32,O32,R32,U32,X32)</f>
        <v>175.00999999999996</v>
      </c>
      <c r="D32" s="99">
        <f>SUM(G32,J32,M32,P32,S32,V32,Y32)</f>
        <v>0</v>
      </c>
      <c r="E32" s="102">
        <f>DCFormulas!G153</f>
        <v>38.551111111049281</v>
      </c>
      <c r="F32" s="103">
        <f>DCFormulas!F153</f>
        <v>28.314999999999998</v>
      </c>
      <c r="H32" s="102">
        <f>DCFormulas!G154</f>
        <v>43.516944444444448</v>
      </c>
      <c r="I32" s="103">
        <f>DCFormulas!F154</f>
        <v>26.244999999999997</v>
      </c>
      <c r="K32" s="102">
        <f>DCFormulas!G155</f>
        <v>37.959722222222219</v>
      </c>
      <c r="L32" s="103">
        <f>DCFormulas!F155</f>
        <v>29.395</v>
      </c>
      <c r="N32" s="102">
        <f>DCFormulas!G156</f>
        <v>61.658333333207608</v>
      </c>
      <c r="O32" s="103">
        <f>DCFormulas!F156</f>
        <v>29.450000000000003</v>
      </c>
      <c r="Q32" s="102">
        <f>DCFormulas!G157</f>
        <v>46.12444444444445</v>
      </c>
      <c r="R32" s="103">
        <f>DCFormulas!F157</f>
        <v>40.014999999999993</v>
      </c>
      <c r="T32" s="102">
        <f>DCFormulas!G158</f>
        <v>29.958611111111111</v>
      </c>
      <c r="U32" s="103">
        <f>DCFormulas!F158</f>
        <v>18.419999999999998</v>
      </c>
      <c r="W32" s="102">
        <f>DCFormulas!G159</f>
        <v>23.09277777777778</v>
      </c>
      <c r="X32" s="103">
        <f>DCFormulas!F159</f>
        <v>3.17</v>
      </c>
    </row>
    <row r="33" spans="1:25">
      <c r="A33" t="s">
        <v>216</v>
      </c>
      <c r="B33" s="113">
        <f>SUM(E33,H33,K33,N33,Q33,T33,W33)</f>
        <v>1506.0880555552824</v>
      </c>
      <c r="C33" s="99">
        <f>SUM(F33,I33,L33,O33,R33,U33,X33)</f>
        <v>1459.7086000000002</v>
      </c>
      <c r="D33" s="99">
        <f>SUM(G33,J33,M33,P33,S33,V33,Y33)</f>
        <v>0</v>
      </c>
      <c r="E33" s="102">
        <f>DCFormulas!G163</f>
        <v>243.33444444430864</v>
      </c>
      <c r="F33" s="103">
        <f>DCFormulas!F163</f>
        <v>224.81299999999999</v>
      </c>
      <c r="H33" s="102">
        <f>DCFormulas!G164</f>
        <v>242.92333333311811</v>
      </c>
      <c r="I33" s="103">
        <f>DCFormulas!F164</f>
        <v>212.69360000000003</v>
      </c>
      <c r="K33" s="102">
        <f>DCFormulas!G165</f>
        <v>273.06055555555554</v>
      </c>
      <c r="L33" s="103">
        <f>DCFormulas!F165</f>
        <v>242.63659999999996</v>
      </c>
      <c r="N33" s="102">
        <f>DCFormulas!G166</f>
        <v>249.84055555570458</v>
      </c>
      <c r="O33" s="103">
        <f>DCFormulas!F166</f>
        <v>246.60760000000002</v>
      </c>
      <c r="Q33" s="102">
        <f>DCFormulas!G167</f>
        <v>255.72694444434717</v>
      </c>
      <c r="R33" s="103">
        <f>DCFormulas!F167</f>
        <v>319.82060000000001</v>
      </c>
      <c r="T33" s="102">
        <f>DCFormulas!G168</f>
        <v>174.00722222237309</v>
      </c>
      <c r="U33" s="103">
        <f>DCFormulas!F168</f>
        <v>164.48340000000005</v>
      </c>
      <c r="W33" s="102">
        <f>DCFormulas!G169</f>
        <v>67.194999999875307</v>
      </c>
      <c r="X33" s="103">
        <f>DCFormulas!F169</f>
        <v>48.653800000000011</v>
      </c>
    </row>
    <row r="34" spans="1:25" s="123" customFormat="1">
      <c r="A34" s="126" t="s">
        <v>218</v>
      </c>
      <c r="B34" s="135">
        <f>SUM(E34,H34,K34,N34,Q34,T34,W34)</f>
        <v>5481.0763888884485</v>
      </c>
      <c r="C34" s="127">
        <f>SUM(F34,I34,L34,O34,R34,U34,X34)</f>
        <v>4929.4084164941378</v>
      </c>
      <c r="D34" s="127">
        <f>SUM(G34,J34,M34,P34,S34,V34,Y34)</f>
        <v>0</v>
      </c>
      <c r="E34" s="140">
        <f>DCFormulas!G173</f>
        <v>841.20194444446122</v>
      </c>
      <c r="F34" s="128">
        <f>DCFormulas!F173</f>
        <v>784.83040604224175</v>
      </c>
      <c r="G34" s="141">
        <f>SUM(G26:G33)</f>
        <v>0</v>
      </c>
      <c r="H34" s="140">
        <f>DCFormulas!G174</f>
        <v>915.71333333310508</v>
      </c>
      <c r="I34" s="128">
        <f>DCFormulas!F174</f>
        <v>749.59370187175296</v>
      </c>
      <c r="J34" s="141">
        <f>SUM(J26:J33)</f>
        <v>0</v>
      </c>
      <c r="K34" s="140">
        <f>DCFormulas!G175</f>
        <v>930.89861111111099</v>
      </c>
      <c r="L34" s="128">
        <f>DCFormulas!F175</f>
        <v>833.11151299305675</v>
      </c>
      <c r="M34" s="141">
        <f>SUM(M26:M33)</f>
        <v>0</v>
      </c>
      <c r="N34" s="140">
        <f>DCFormulas!G176</f>
        <v>951.70888888910838</v>
      </c>
      <c r="O34" s="128">
        <f>DCFormulas!F176</f>
        <v>844.39924937863304</v>
      </c>
      <c r="P34" s="141">
        <f>SUM(P26:P33)</f>
        <v>0</v>
      </c>
      <c r="Q34" s="140">
        <f>DCFormulas!G177</f>
        <v>861.97499999968886</v>
      </c>
      <c r="R34" s="128">
        <f>DCFormulas!F177</f>
        <v>1055.9491821681324</v>
      </c>
      <c r="S34" s="141">
        <f>SUM(S26:S33)</f>
        <v>0</v>
      </c>
      <c r="T34" s="140">
        <f>DCFormulas!G178</f>
        <v>608.97416666667209</v>
      </c>
      <c r="U34" s="128">
        <f>DCFormulas!F178</f>
        <v>488.7192263574035</v>
      </c>
      <c r="V34" s="141">
        <f>SUM(V26:V33)</f>
        <v>0</v>
      </c>
      <c r="W34" s="140">
        <f>DCFormulas!G179</f>
        <v>370.60444444430107</v>
      </c>
      <c r="X34" s="128">
        <f>DCFormulas!F179</f>
        <v>172.80513768291678</v>
      </c>
      <c r="Y34" s="141">
        <f>SUM(Y26:Y33)</f>
        <v>0</v>
      </c>
    </row>
    <row r="35" spans="1:25" s="123" customFormat="1" ht="13.5" thickBot="1">
      <c r="A35" s="129" t="s">
        <v>228</v>
      </c>
      <c r="B35" s="136">
        <f>SUM(E35,H35,K35,N35,Q35,T35,W35)</f>
        <v>14930.853888884852</v>
      </c>
      <c r="C35" s="130">
        <f>SUM(F35,I35,L35,O35,R35,U35,X35)</f>
        <v>14392.872448417029</v>
      </c>
      <c r="D35" s="130">
        <f>SUM(G35,J35,M35,P35,S35,V35,Y35)</f>
        <v>0</v>
      </c>
      <c r="E35" s="142">
        <f>E25+E34</f>
        <v>2245.7591666663366</v>
      </c>
      <c r="F35" s="131">
        <f>F25+F34</f>
        <v>2226.0029342899588</v>
      </c>
      <c r="G35" s="143">
        <f>G25+G34</f>
        <v>0</v>
      </c>
      <c r="H35" s="142">
        <f t="shared" ref="H35:Y35" si="8">H25+H34</f>
        <v>2403.425555554627</v>
      </c>
      <c r="I35" s="131">
        <f t="shared" si="8"/>
        <v>2203.881081760288</v>
      </c>
      <c r="J35" s="143">
        <f t="shared" si="8"/>
        <v>0</v>
      </c>
      <c r="K35" s="142">
        <f t="shared" si="8"/>
        <v>2321.0330555548744</v>
      </c>
      <c r="L35" s="131">
        <f t="shared" si="8"/>
        <v>2375.6972870146315</v>
      </c>
      <c r="M35" s="143">
        <f t="shared" si="8"/>
        <v>0</v>
      </c>
      <c r="N35" s="142">
        <f t="shared" si="8"/>
        <v>2570.6261111116501</v>
      </c>
      <c r="O35" s="131">
        <f t="shared" si="8"/>
        <v>2468.9132920226534</v>
      </c>
      <c r="P35" s="143">
        <f t="shared" si="8"/>
        <v>0</v>
      </c>
      <c r="Q35" s="142">
        <f t="shared" si="8"/>
        <v>2662.5602777777312</v>
      </c>
      <c r="R35" s="131">
        <f t="shared" si="8"/>
        <v>3003.9753551797503</v>
      </c>
      <c r="S35" s="143">
        <f t="shared" si="8"/>
        <v>0</v>
      </c>
      <c r="T35" s="142">
        <f t="shared" si="8"/>
        <v>1774.3124999987517</v>
      </c>
      <c r="U35" s="131">
        <f t="shared" si="8"/>
        <v>1533.3345234718204</v>
      </c>
      <c r="V35" s="143">
        <f t="shared" si="8"/>
        <v>0</v>
      </c>
      <c r="W35" s="142">
        <f t="shared" si="8"/>
        <v>953.13722222088109</v>
      </c>
      <c r="X35" s="131">
        <f t="shared" si="8"/>
        <v>581.06797467792831</v>
      </c>
      <c r="Y35" s="143">
        <f t="shared" si="8"/>
        <v>0</v>
      </c>
    </row>
    <row r="36" spans="1:25" ht="13.5" thickTop="1">
      <c r="A36" s="78" t="s">
        <v>227</v>
      </c>
      <c r="B36" s="113">
        <f>SUM(E36,H36,K36,N36,Q36,T36,W36)</f>
        <v>642.02671722204855</v>
      </c>
      <c r="C36" s="99">
        <f>SUM(F36,I36,L36,O36,R36,U36,X36)</f>
        <v>585.01947988562722</v>
      </c>
      <c r="D36" s="99">
        <f>SUM(G36,J36,M36,P36,S36,V36,Y36)</f>
        <v>0</v>
      </c>
      <c r="E36" s="102">
        <f>DCFormulas!G183</f>
        <v>96.567644166652471</v>
      </c>
      <c r="F36" s="103">
        <f>DCFormulas!F183</f>
        <v>89.40881726177895</v>
      </c>
      <c r="H36" s="102">
        <f>DCFormulas!G184</f>
        <v>103.34729888884894</v>
      </c>
      <c r="I36" s="103">
        <f>DCFormulas!F184</f>
        <v>85.095891867661052</v>
      </c>
      <c r="K36" s="102">
        <f>DCFormulas!G185</f>
        <v>99.804421388859566</v>
      </c>
      <c r="L36" s="103">
        <f>DCFormulas!F185</f>
        <v>96.791319877738232</v>
      </c>
      <c r="N36" s="102">
        <f>DCFormulas!G186</f>
        <v>110.53692277780097</v>
      </c>
      <c r="O36" s="103">
        <f>DCFormulas!F186</f>
        <v>99.116230377909304</v>
      </c>
      <c r="Q36" s="102">
        <f>DCFormulas!G187</f>
        <v>114.49009194444243</v>
      </c>
      <c r="R36" s="103">
        <f>DCFormulas!F187</f>
        <v>127.66422077387162</v>
      </c>
      <c r="T36" s="102">
        <f>DCFormulas!G188</f>
        <v>76.295437499946331</v>
      </c>
      <c r="U36" s="103">
        <f>DCFormulas!F188</f>
        <v>66.370345431764093</v>
      </c>
      <c r="W36" s="102">
        <f>DCFormulas!G189</f>
        <v>40.98490055549788</v>
      </c>
      <c r="X36" s="103">
        <f>DCFormulas!F189</f>
        <v>20.572654294903963</v>
      </c>
    </row>
    <row r="37" spans="1:25" s="123" customFormat="1" ht="13.5" thickBot="1">
      <c r="A37" s="124" t="s">
        <v>230</v>
      </c>
      <c r="B37" s="137">
        <f t="shared" ref="B37:Y37" si="9">B35+B36</f>
        <v>15572.880606106901</v>
      </c>
      <c r="C37" s="132">
        <f t="shared" si="9"/>
        <v>14977.891928302655</v>
      </c>
      <c r="D37" s="132">
        <f t="shared" si="9"/>
        <v>0</v>
      </c>
      <c r="E37" s="144">
        <f>E35+E36</f>
        <v>2342.3268108329889</v>
      </c>
      <c r="F37" s="133">
        <f>F35+F36</f>
        <v>2315.4117515517378</v>
      </c>
      <c r="G37" s="145">
        <f>G35+G36</f>
        <v>0</v>
      </c>
      <c r="H37" s="144">
        <f t="shared" si="9"/>
        <v>2506.7728544434758</v>
      </c>
      <c r="I37" s="133">
        <f t="shared" si="9"/>
        <v>2288.9769736279491</v>
      </c>
      <c r="J37" s="145">
        <f t="shared" si="9"/>
        <v>0</v>
      </c>
      <c r="K37" s="144">
        <f t="shared" si="9"/>
        <v>2420.8374769437341</v>
      </c>
      <c r="L37" s="133">
        <f t="shared" si="9"/>
        <v>2472.4886068923697</v>
      </c>
      <c r="M37" s="145">
        <f t="shared" si="9"/>
        <v>0</v>
      </c>
      <c r="N37" s="144">
        <f t="shared" si="9"/>
        <v>2681.1630338894511</v>
      </c>
      <c r="O37" s="133">
        <f t="shared" si="9"/>
        <v>2568.0295224005627</v>
      </c>
      <c r="P37" s="145">
        <f t="shared" si="9"/>
        <v>0</v>
      </c>
      <c r="Q37" s="144">
        <f t="shared" si="9"/>
        <v>2777.0503697221739</v>
      </c>
      <c r="R37" s="133">
        <f t="shared" si="9"/>
        <v>3131.6395759536217</v>
      </c>
      <c r="S37" s="145">
        <f t="shared" si="9"/>
        <v>0</v>
      </c>
      <c r="T37" s="144">
        <f t="shared" si="9"/>
        <v>1850.607937498698</v>
      </c>
      <c r="U37" s="133">
        <f t="shared" si="9"/>
        <v>1599.7048689035844</v>
      </c>
      <c r="V37" s="145">
        <f t="shared" si="9"/>
        <v>0</v>
      </c>
      <c r="W37" s="144">
        <f t="shared" si="9"/>
        <v>994.122122776379</v>
      </c>
      <c r="X37" s="133">
        <f t="shared" si="9"/>
        <v>601.64062897283225</v>
      </c>
      <c r="Y37" s="145">
        <f t="shared" si="9"/>
        <v>0</v>
      </c>
    </row>
    <row r="38" spans="1:25" ht="13.5" thickTop="1">
      <c r="A38" s="78" t="s">
        <v>231</v>
      </c>
      <c r="B38" s="113">
        <f>SUM(E38,H38,K38,N38,Q38,T38,W38)</f>
        <v>829.82999999999993</v>
      </c>
      <c r="C38" s="99">
        <f>C39*C35</f>
        <v>496.55409947038754</v>
      </c>
      <c r="D38" s="99">
        <f>D39*D35</f>
        <v>0</v>
      </c>
      <c r="E38" s="102">
        <f>DCFormulas!G193</f>
        <v>146.04999999999998</v>
      </c>
      <c r="F38" s="103">
        <f>DCFormulas!F193</f>
        <v>0</v>
      </c>
      <c r="H38" s="102">
        <f>DCFormulas!G194</f>
        <v>101.60000000000001</v>
      </c>
      <c r="I38" s="103">
        <f>DCFormulas!F194</f>
        <v>0</v>
      </c>
      <c r="K38" s="102">
        <f>DCFormulas!G195</f>
        <v>138.13</v>
      </c>
      <c r="L38" s="103">
        <f>DCFormulas!F195</f>
        <v>0</v>
      </c>
      <c r="N38" s="102">
        <f>DCFormulas!G196</f>
        <v>169.65</v>
      </c>
      <c r="O38" s="103">
        <f>DCFormulas!F196</f>
        <v>0</v>
      </c>
      <c r="Q38" s="102">
        <f>DCFormulas!G197</f>
        <v>187.48</v>
      </c>
      <c r="R38" s="103">
        <f>DCFormulas!F197</f>
        <v>0</v>
      </c>
      <c r="T38" s="102">
        <f>DCFormulas!G198</f>
        <v>60.5</v>
      </c>
      <c r="U38" s="103">
        <f>DCFormulas!F198</f>
        <v>0</v>
      </c>
      <c r="W38" s="102">
        <f>DCFormulas!G199</f>
        <v>26.42</v>
      </c>
      <c r="X38" s="103">
        <f>DCFormulas!F199</f>
        <v>0</v>
      </c>
    </row>
    <row r="39" spans="1:25">
      <c r="A39" s="78" t="s">
        <v>233</v>
      </c>
      <c r="B39" s="120">
        <f>B38/B35</f>
        <v>5.5578201097913081E-2</v>
      </c>
      <c r="C39" s="121">
        <f>AVERAGE(F39,I39,L39,O39,R39,U39,X39)</f>
        <v>3.4500000000000003E-2</v>
      </c>
      <c r="D39" s="121">
        <v>0</v>
      </c>
      <c r="E39" s="122">
        <f>DCFormulas!G203</f>
        <v>6.1536599586266949E-2</v>
      </c>
      <c r="F39" s="121">
        <f>DCFormulas!F203</f>
        <v>3.4500000000000003E-2</v>
      </c>
      <c r="G39" s="66"/>
      <c r="H39" s="122">
        <f>DCFormulas!G204</f>
        <v>4.0026687627653962E-2</v>
      </c>
      <c r="I39" s="121">
        <f>DCFormulas!F204</f>
        <v>3.4500000000000003E-2</v>
      </c>
      <c r="J39" s="66"/>
      <c r="K39" s="122">
        <f>DCFormulas!G205</f>
        <v>5.6097160334963488E-2</v>
      </c>
      <c r="L39" s="121">
        <f>DCFormulas!F205</f>
        <v>3.4500000000000003E-2</v>
      </c>
      <c r="M39" s="66"/>
      <c r="N39" s="122">
        <f>DCFormulas!G206</f>
        <v>6.2196428328969683E-2</v>
      </c>
      <c r="O39" s="121">
        <f>DCFormulas!F206</f>
        <v>3.4500000000000003E-2</v>
      </c>
      <c r="P39" s="66"/>
      <c r="Q39" s="122">
        <f>DCFormulas!G207</f>
        <v>6.6533537218207442E-2</v>
      </c>
      <c r="R39" s="121">
        <f>DCFormulas!F207</f>
        <v>3.4500000000000003E-2</v>
      </c>
      <c r="S39" s="66"/>
      <c r="T39" s="122">
        <f>DCFormulas!G208</f>
        <v>3.2293354971689191E-2</v>
      </c>
      <c r="U39" s="121">
        <f>DCFormulas!F208</f>
        <v>3.4500000000000003E-2</v>
      </c>
      <c r="V39" s="66"/>
      <c r="W39" s="122">
        <f>DCFormulas!G209</f>
        <v>2.6249070123990179E-2</v>
      </c>
      <c r="X39" s="121">
        <f>DCFormulas!F209</f>
        <v>3.4500000000000003E-2</v>
      </c>
      <c r="Y39" s="66"/>
    </row>
    <row r="40" spans="1:25">
      <c r="A40" s="77" t="s">
        <v>237</v>
      </c>
      <c r="B40" s="113">
        <f>SUM(E40,H40,K40,N40,Q40,T40,W40)</f>
        <v>323.39999999999998</v>
      </c>
      <c r="C40" s="99">
        <v>0</v>
      </c>
      <c r="D40" s="99">
        <v>0</v>
      </c>
      <c r="E40" s="102">
        <f>DCFormulas!G213</f>
        <v>30.56666666666667</v>
      </c>
      <c r="F40" s="103">
        <f>DCFormulas!F213</f>
        <v>0</v>
      </c>
      <c r="H40" s="102">
        <f>DCFormulas!G214</f>
        <v>4.7499999999999964</v>
      </c>
      <c r="I40" s="103">
        <f>DCFormulas!F214</f>
        <v>0</v>
      </c>
      <c r="K40" s="102">
        <f>DCFormulas!G215</f>
        <v>0</v>
      </c>
      <c r="L40" s="103">
        <f>DCFormulas!F215</f>
        <v>0</v>
      </c>
      <c r="N40" s="102">
        <f>DCFormulas!G216</f>
        <v>6.3333333333333321</v>
      </c>
      <c r="O40" s="103">
        <f>DCFormulas!F216</f>
        <v>0</v>
      </c>
      <c r="Q40" s="102">
        <f>DCFormulas!G217</f>
        <v>42.983333333333327</v>
      </c>
      <c r="R40" s="103">
        <f>DCFormulas!F217</f>
        <v>0</v>
      </c>
      <c r="T40" s="102">
        <f>DCFormulas!G218</f>
        <v>78.433333333333323</v>
      </c>
      <c r="U40" s="103">
        <f>DCFormulas!F218</f>
        <v>0</v>
      </c>
      <c r="W40" s="102">
        <f>DCFormulas!G219</f>
        <v>160.33333333333331</v>
      </c>
      <c r="X40" s="103">
        <f>DCFormulas!F219</f>
        <v>0</v>
      </c>
    </row>
    <row r="41" spans="1:25">
      <c r="A41" s="77" t="s">
        <v>234</v>
      </c>
      <c r="B41" s="120">
        <f>IF(B35=0,0,B21/B35)</f>
        <v>0.35525314340704039</v>
      </c>
      <c r="C41" s="121">
        <f t="shared" ref="C41:Y41" si="10">IF(C35=0,0,C21/C35)</f>
        <v>0.36410930490067395</v>
      </c>
      <c r="D41" s="121">
        <f t="shared" si="10"/>
        <v>0</v>
      </c>
      <c r="E41" s="122">
        <f>IF(E35=0,0,E21/E35)</f>
        <v>0.36255940672371456</v>
      </c>
      <c r="F41" s="121">
        <f>IF(F35=0,0,F21/F35)</f>
        <v>0.36142925209609889</v>
      </c>
      <c r="G41" s="66">
        <f>IF(G35=0,0,G21/G35)</f>
        <v>0</v>
      </c>
      <c r="H41" s="122">
        <f>IF(H35=0,0,H21/H35)</f>
        <v>0.33064080296534099</v>
      </c>
      <c r="I41" s="121">
        <f t="shared" si="10"/>
        <v>0.3458436862235969</v>
      </c>
      <c r="J41" s="66">
        <f t="shared" si="10"/>
        <v>0</v>
      </c>
      <c r="K41" s="122">
        <f>IF(K35=0,0,K21/K35)</f>
        <v>0.31950631657166623</v>
      </c>
      <c r="L41" s="121">
        <f t="shared" si="10"/>
        <v>0.36620585717845416</v>
      </c>
      <c r="M41" s="66">
        <f t="shared" si="10"/>
        <v>0</v>
      </c>
      <c r="N41" s="122">
        <f>IF(N35=0,0,N21/N35)</f>
        <v>0.35006257662711271</v>
      </c>
      <c r="O41" s="121">
        <f t="shared" si="10"/>
        <v>0.35871271331159299</v>
      </c>
      <c r="P41" s="66">
        <f t="shared" si="10"/>
        <v>0</v>
      </c>
      <c r="Q41" s="122">
        <f>IF(Q35=0,0,Q21/Q35)</f>
        <v>0.38675420702555324</v>
      </c>
      <c r="R41" s="121">
        <f t="shared" si="10"/>
        <v>0.38165069524509659</v>
      </c>
      <c r="S41" s="66">
        <f t="shared" si="10"/>
        <v>0</v>
      </c>
      <c r="T41" s="122">
        <f>IF(T35=0,0,T21/T35)</f>
        <v>0.38346245220161984</v>
      </c>
      <c r="U41" s="121">
        <f t="shared" si="10"/>
        <v>0.38702510667627732</v>
      </c>
      <c r="V41" s="66">
        <f t="shared" si="10"/>
        <v>0</v>
      </c>
      <c r="W41" s="122">
        <f>IF(W35=0,0,W21/W35)</f>
        <v>0.36063828981149526</v>
      </c>
      <c r="X41" s="121">
        <f t="shared" si="10"/>
        <v>0.30685697689093105</v>
      </c>
      <c r="Y41" s="66">
        <f t="shared" si="10"/>
        <v>0</v>
      </c>
    </row>
    <row r="42" spans="1:25">
      <c r="A42" s="105" t="s">
        <v>242</v>
      </c>
    </row>
    <row r="43" spans="1:25">
      <c r="A43" s="78" t="s">
        <v>193</v>
      </c>
      <c r="B43" s="111">
        <f>SUM(E43,H43,K43,N43,Q43,T43,W43)</f>
        <v>13751.732918522295</v>
      </c>
      <c r="C43" s="92">
        <v>0</v>
      </c>
      <c r="D43" s="92"/>
      <c r="E43" s="88">
        <f>DCFormulas!G223</f>
        <v>440.57040771176338</v>
      </c>
      <c r="F43" s="92">
        <v>0</v>
      </c>
      <c r="G43" s="93"/>
      <c r="H43" s="88">
        <f>DCFormulas!G224</f>
        <v>-503.60309693614181</v>
      </c>
      <c r="I43" s="92">
        <v>0</v>
      </c>
      <c r="J43" s="93"/>
      <c r="K43" s="88">
        <f>DCFormulas!G225</f>
        <v>1606.2921251448943</v>
      </c>
      <c r="L43" s="92">
        <v>0</v>
      </c>
      <c r="M43" s="93"/>
      <c r="N43" s="88">
        <f>DCFormulas!G226</f>
        <v>2645.4107803440756</v>
      </c>
      <c r="O43" s="92">
        <v>0</v>
      </c>
      <c r="P43" s="93"/>
      <c r="Q43" s="88">
        <f>DCFormulas!G227</f>
        <v>2923.4436137180519</v>
      </c>
      <c r="R43" s="92">
        <v>0</v>
      </c>
      <c r="S43" s="93"/>
      <c r="T43" s="88">
        <f>DCFormulas!G228</f>
        <v>5530.063818552022</v>
      </c>
      <c r="U43" s="92">
        <v>0</v>
      </c>
      <c r="V43" s="93"/>
      <c r="W43" s="88">
        <f>DCFormulas!G229</f>
        <v>1109.5552699876296</v>
      </c>
      <c r="X43" s="92">
        <v>0</v>
      </c>
      <c r="Y43" s="93"/>
    </row>
    <row r="44" spans="1:25">
      <c r="A44" s="78" t="s">
        <v>194</v>
      </c>
      <c r="B44" s="111">
        <f>SUM(E44,H44,K44,N44,Q44,T44,W44)</f>
        <v>1062.3133488241019</v>
      </c>
      <c r="C44" s="92">
        <v>0</v>
      </c>
      <c r="D44" s="92"/>
      <c r="E44" s="88">
        <f>DCFormulas!G233</f>
        <v>-1381.8128074630731</v>
      </c>
      <c r="F44" s="92">
        <v>0</v>
      </c>
      <c r="G44" s="93"/>
      <c r="H44" s="88">
        <f>DCFormulas!G234</f>
        <v>479.68369295552577</v>
      </c>
      <c r="I44" s="92">
        <v>0</v>
      </c>
      <c r="J44" s="93"/>
      <c r="K44" s="88">
        <f>DCFormulas!G235</f>
        <v>-594.97511011275776</v>
      </c>
      <c r="L44" s="92">
        <v>0</v>
      </c>
      <c r="M44" s="93"/>
      <c r="N44" s="88">
        <f>DCFormulas!G236</f>
        <v>-591.29795775150183</v>
      </c>
      <c r="O44" s="92">
        <v>0</v>
      </c>
      <c r="P44" s="93"/>
      <c r="Q44" s="88">
        <f>DCFormulas!G237</f>
        <v>2157.4782055038036</v>
      </c>
      <c r="R44" s="92">
        <v>0</v>
      </c>
      <c r="S44" s="93"/>
      <c r="T44" s="88">
        <f>DCFormulas!G238</f>
        <v>650.38346488538514</v>
      </c>
      <c r="U44" s="92">
        <v>0</v>
      </c>
      <c r="V44" s="93"/>
      <c r="W44" s="88">
        <f>DCFormulas!G239</f>
        <v>342.85386080671981</v>
      </c>
      <c r="X44" s="92">
        <v>0</v>
      </c>
      <c r="Y44" s="93"/>
    </row>
    <row r="45" spans="1:25">
      <c r="A45" s="78" t="s">
        <v>195</v>
      </c>
      <c r="B45" s="111">
        <f>SUM(E45,H45,K45,N45,Q45,T45,W45)</f>
        <v>2891.9988494304816</v>
      </c>
      <c r="C45" s="92">
        <v>0</v>
      </c>
      <c r="D45" s="92"/>
      <c r="E45" s="88">
        <f>DCFormulas!G243</f>
        <v>533.54822055917259</v>
      </c>
      <c r="F45" s="92">
        <v>0</v>
      </c>
      <c r="G45" s="93"/>
      <c r="H45" s="88">
        <f>DCFormulas!G244</f>
        <v>-717.91789099987295</v>
      </c>
      <c r="I45" s="92">
        <v>0</v>
      </c>
      <c r="J45" s="93"/>
      <c r="K45" s="88">
        <f>DCFormulas!G245</f>
        <v>845.17132063608346</v>
      </c>
      <c r="L45" s="92">
        <v>0</v>
      </c>
      <c r="M45" s="93"/>
      <c r="N45" s="88">
        <f>DCFormulas!G246</f>
        <v>823.9626696285286</v>
      </c>
      <c r="O45" s="92">
        <v>0</v>
      </c>
      <c r="P45" s="93"/>
      <c r="Q45" s="88">
        <f>DCFormulas!G247</f>
        <v>1992.1782897930223</v>
      </c>
      <c r="R45" s="92">
        <v>0</v>
      </c>
      <c r="S45" s="93"/>
      <c r="T45" s="88">
        <f>DCFormulas!G248</f>
        <v>-100.06406671900572</v>
      </c>
      <c r="U45" s="92">
        <v>0</v>
      </c>
      <c r="V45" s="93"/>
      <c r="W45" s="88">
        <f>DCFormulas!G249</f>
        <v>-484.87969346744637</v>
      </c>
      <c r="X45" s="92">
        <v>0</v>
      </c>
      <c r="Y45" s="93"/>
    </row>
    <row r="46" spans="1:25">
      <c r="A46" s="78" t="s">
        <v>20</v>
      </c>
      <c r="B46" s="111">
        <f>SUM(E46,H46,K46,N46,Q46,T46,W46)</f>
        <v>-1701.5932874397517</v>
      </c>
      <c r="C46" s="92">
        <v>0</v>
      </c>
      <c r="D46" s="92"/>
      <c r="E46" s="88">
        <f>DCFormulas!G253</f>
        <v>-369.59450660991422</v>
      </c>
      <c r="F46" s="92">
        <v>0</v>
      </c>
      <c r="G46" s="93"/>
      <c r="H46" s="88">
        <f>DCFormulas!G254</f>
        <v>-760.42836619156742</v>
      </c>
      <c r="I46" s="92">
        <v>0</v>
      </c>
      <c r="J46" s="93"/>
      <c r="K46" s="88">
        <f>DCFormulas!G255</f>
        <v>51.66833978568701</v>
      </c>
      <c r="L46" s="92">
        <v>0</v>
      </c>
      <c r="M46" s="93"/>
      <c r="N46" s="88">
        <f>DCFormulas!G256</f>
        <v>-423.54457725151997</v>
      </c>
      <c r="O46" s="92">
        <v>0</v>
      </c>
      <c r="P46" s="93"/>
      <c r="Q46" s="88">
        <f>DCFormulas!G257</f>
        <v>18.752188048313258</v>
      </c>
      <c r="R46" s="92">
        <v>0</v>
      </c>
      <c r="S46" s="93"/>
      <c r="T46" s="88">
        <f>DCFormulas!G258</f>
        <v>-131.35524593102434</v>
      </c>
      <c r="U46" s="92">
        <v>0</v>
      </c>
      <c r="V46" s="93"/>
      <c r="W46" s="88">
        <f>DCFormulas!G259</f>
        <v>-87.091119289726038</v>
      </c>
      <c r="X46" s="92">
        <v>0</v>
      </c>
      <c r="Y46" s="93"/>
    </row>
    <row r="59" spans="1:25">
      <c r="B59" s="110"/>
      <c r="F59" s="86"/>
      <c r="I59" s="86"/>
      <c r="L59" s="86"/>
      <c r="O59" s="86"/>
      <c r="R59" s="86"/>
      <c r="U59" s="86"/>
      <c r="X59" s="86"/>
    </row>
    <row r="60" spans="1:25">
      <c r="A60" s="78"/>
      <c r="B60" s="110"/>
      <c r="C60" s="86"/>
      <c r="D60" s="86"/>
      <c r="E60" s="84"/>
      <c r="F60" s="86"/>
      <c r="G60" s="87"/>
      <c r="H60" s="84"/>
      <c r="I60" s="86"/>
      <c r="J60" s="87"/>
      <c r="K60" s="84"/>
      <c r="L60" s="86"/>
      <c r="M60" s="87"/>
      <c r="N60" s="84"/>
      <c r="O60" s="86"/>
      <c r="P60" s="87"/>
      <c r="Q60" s="84"/>
      <c r="R60" s="86"/>
      <c r="S60" s="87"/>
      <c r="T60" s="84"/>
      <c r="U60" s="86"/>
      <c r="V60" s="87"/>
      <c r="W60" s="84"/>
      <c r="X60" s="86"/>
      <c r="Y60" s="87"/>
    </row>
    <row r="61" spans="1:25">
      <c r="A61" s="78"/>
    </row>
    <row r="62" spans="1:25">
      <c r="A62" s="78"/>
    </row>
    <row r="63" spans="1:25">
      <c r="A63" s="78"/>
    </row>
    <row r="64" spans="1:25">
      <c r="A64" s="78"/>
    </row>
    <row r="65" spans="1:1">
      <c r="A65" s="78"/>
    </row>
    <row r="66" spans="1:1">
      <c r="A66" s="78"/>
    </row>
    <row r="67" spans="1:1">
      <c r="A67" s="78"/>
    </row>
    <row r="68" spans="1:1">
      <c r="A68" s="78"/>
    </row>
  </sheetData>
  <pageMargins left="0.7" right="0.7" top="0.75" bottom="0.75" header="0.3" footer="0.3"/>
  <pageSetup paperSize="9" orientation="portrait" r:id="rId1"/>
  <ignoredErrors>
    <ignoredError sqref="B25:D25 C38 B37 D37 B39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5" enableFormatConditionsCalculation="0">
    <tabColor indexed="20"/>
  </sheetPr>
  <dimension ref="A1:Q103"/>
  <sheetViews>
    <sheetView showGridLines="0" zoomScaleNormal="100" workbookViewId="0">
      <pane xSplit="4" ySplit="5" topLeftCell="E6" activePane="bottomRight" state="frozenSplit"/>
      <selection activeCell="D4" sqref="D4"/>
      <selection pane="topRight" activeCell="E1" sqref="E1:E65536"/>
      <selection pane="bottomLeft" activeCell="C24" sqref="B24:C24"/>
      <selection pane="bottomRight" activeCell="D60" sqref="D60"/>
    </sheetView>
  </sheetViews>
  <sheetFormatPr defaultRowHeight="12.75" outlineLevelRow="1"/>
  <cols>
    <col min="1" max="1" width="16.28515625" bestFit="1" customWidth="1"/>
    <col min="2" max="2" width="11.5703125" bestFit="1" customWidth="1"/>
    <col min="3" max="4" width="10.140625" bestFit="1" customWidth="1"/>
    <col min="5" max="5" width="10" bestFit="1" customWidth="1"/>
    <col min="7" max="7" width="12.5703125" customWidth="1"/>
    <col min="8" max="8" width="14.28515625" customWidth="1"/>
    <col min="9" max="9" width="5.28515625" customWidth="1"/>
    <col min="11" max="11" width="11.28515625" bestFit="1" customWidth="1"/>
    <col min="12" max="12" width="4.42578125" customWidth="1"/>
    <col min="14" max="14" width="12.42578125" customWidth="1"/>
    <col min="15" max="15" width="12.7109375" customWidth="1"/>
    <col min="16" max="16" width="12" customWidth="1"/>
  </cols>
  <sheetData>
    <row r="1" spans="1:17" ht="15" customHeight="1" thickBot="1">
      <c r="A1" s="6" t="s">
        <v>0</v>
      </c>
      <c r="B1" s="7" t="s">
        <v>15</v>
      </c>
      <c r="C1" s="8" t="s">
        <v>4</v>
      </c>
      <c r="E1" s="16" t="s">
        <v>33</v>
      </c>
      <c r="F1" s="66">
        <f>VLOOKUP($A$2,[2]DCActual!$A$1:$AH$65533,34,0)</f>
        <v>0.91159503481798798</v>
      </c>
      <c r="G1" s="43" t="s">
        <v>95</v>
      </c>
      <c r="H1" s="44"/>
      <c r="J1" s="13" t="s">
        <v>92</v>
      </c>
      <c r="O1" s="13" t="s">
        <v>45</v>
      </c>
      <c r="P1" s="13" t="s">
        <v>5</v>
      </c>
      <c r="Q1" s="25"/>
    </row>
    <row r="2" spans="1:17" ht="15.75" thickBot="1">
      <c r="A2" s="70">
        <f>'1'!A2</f>
        <v>42266</v>
      </c>
      <c r="B2" s="71" t="str">
        <f>'1'!B2</f>
        <v>Saturday</v>
      </c>
      <c r="C2" s="72">
        <f>'1'!C2</f>
        <v>12</v>
      </c>
      <c r="E2" s="41" t="s">
        <v>34</v>
      </c>
      <c r="F2" s="67">
        <f>VLOOKUP($A$2,[2]DCActual!$A$1:$AI$65533,35,0)</f>
        <v>0.91945097915603324</v>
      </c>
      <c r="G2" s="39" t="s">
        <v>51</v>
      </c>
      <c r="H2" s="40">
        <f>VLOOKUP($A$2,[2]DCActual!$A$1:$ET$65533,150,0)</f>
        <v>1.6496757892857854</v>
      </c>
      <c r="J2" t="s">
        <v>24</v>
      </c>
      <c r="K2" s="45">
        <f>VLOOKUP($A$2,[2]DCActual!$A$1:$EP$65533,146,0)</f>
        <v>5530.063818552022</v>
      </c>
      <c r="L2" s="34"/>
      <c r="N2" s="34" t="s">
        <v>93</v>
      </c>
      <c r="O2" s="24">
        <f>VLOOKUP($A$2,[2]DCActual!$A$1:$AW$65533,49,0)</f>
        <v>1.2305082602141673</v>
      </c>
      <c r="P2" s="24">
        <f>VLOOKUP($A$2,[2]DCBudget!$A$1:$W$65536,23,0)</f>
        <v>0.63560422971401109</v>
      </c>
      <c r="Q2" s="25"/>
    </row>
    <row r="3" spans="1:17" ht="15.75" thickBot="1">
      <c r="A3">
        <f>WEEKDAY(A2,2)</f>
        <v>6</v>
      </c>
      <c r="B3" s="2"/>
      <c r="E3" s="13" t="s">
        <v>46</v>
      </c>
      <c r="F3" s="37">
        <f>VLOOKUP($A$2,[2]DCActual!$A$1:$N$65533,14,0)</f>
        <v>843</v>
      </c>
      <c r="G3" s="39" t="s">
        <v>52</v>
      </c>
      <c r="H3" s="62">
        <f>VLOOKUP($A$2,[2]DCActual!$A$1:$EU$65533,151,0)</f>
        <v>790.47025873267739</v>
      </c>
      <c r="J3" t="s">
        <v>18</v>
      </c>
      <c r="K3" s="45">
        <f>VLOOKUP($A$2,[2]DCActual!$A$1:$EQ$65533,147,0)</f>
        <v>650.38346488538514</v>
      </c>
      <c r="L3" s="34"/>
      <c r="N3" s="34" t="s">
        <v>22</v>
      </c>
      <c r="O3" s="23">
        <f>VLOOKUP($A$2,[2]DCActual!$A$1:$EC$65533,133,0)</f>
        <v>156230.25074983152</v>
      </c>
      <c r="P3" s="23">
        <f>VLOOKUP($A$2,[2]DCBudget!$A$1:$CE$65536,83,0)</f>
        <v>79400.449124322244</v>
      </c>
    </row>
    <row r="4" spans="1:17" ht="15.75" thickBot="1">
      <c r="A4" s="3"/>
      <c r="E4" s="28" t="s">
        <v>47</v>
      </c>
      <c r="F4" s="37">
        <f>VLOOKUP($A$2,[2]DCActual!$A$1:$AC$65533,29,0)</f>
        <v>45</v>
      </c>
      <c r="J4" t="s">
        <v>19</v>
      </c>
      <c r="K4" s="45">
        <f>VLOOKUP($A$2,[2]DCActual!$A$1:$ER$65533,148,0)</f>
        <v>-100.06406671900572</v>
      </c>
      <c r="L4" s="34"/>
      <c r="N4" s="34" t="s">
        <v>94</v>
      </c>
      <c r="O4" s="23">
        <f>VLOOKUP($A$2,[2]DCActual!$A$1:$AX$65533,50,0)</f>
        <v>83.391718095542487</v>
      </c>
      <c r="P4" s="23">
        <f>VLOOKUP($A$2,[2]DCBudget!$A$1:$AF$65536,32,0)</f>
        <v>48.938518990527093</v>
      </c>
    </row>
    <row r="5" spans="1:17" ht="13.5" thickBot="1">
      <c r="E5" s="35" t="s">
        <v>50</v>
      </c>
      <c r="F5" s="38">
        <f>VLOOKUP($A$2,[2]DCActual!$A$1:$AJ$65533,36,0)</f>
        <v>0.99336032261113383</v>
      </c>
      <c r="G5" s="68"/>
      <c r="H5" s="25"/>
      <c r="I5" s="25"/>
      <c r="J5" s="25" t="s">
        <v>20</v>
      </c>
      <c r="K5" s="45">
        <f>VLOOKUP($A$2,[2]DCActual!$A$1:$ES$65533,149,0)</f>
        <v>-131.35524593102434</v>
      </c>
      <c r="L5" s="25"/>
      <c r="M5" s="25"/>
      <c r="N5" s="25"/>
      <c r="O5" s="25"/>
      <c r="P5" s="25"/>
      <c r="Q5" s="25"/>
    </row>
    <row r="6" spans="1:17" ht="12.75" customHeight="1">
      <c r="A6" s="13" t="s">
        <v>9</v>
      </c>
      <c r="B6" s="13" t="s">
        <v>45</v>
      </c>
      <c r="C6" s="13" t="s">
        <v>5</v>
      </c>
      <c r="D6" s="13" t="s">
        <v>48</v>
      </c>
      <c r="E6" s="29"/>
      <c r="F6" s="29"/>
      <c r="G6" s="29"/>
      <c r="H6" s="29"/>
      <c r="I6" s="29"/>
      <c r="J6" s="30"/>
      <c r="K6" s="30"/>
      <c r="L6" s="29"/>
      <c r="M6" s="29"/>
      <c r="N6" s="29"/>
      <c r="O6" s="33">
        <v>2</v>
      </c>
      <c r="P6" s="29"/>
      <c r="Q6" s="29"/>
    </row>
    <row r="7" spans="1:17" ht="12.75" customHeight="1">
      <c r="A7" s="13" t="s">
        <v>10</v>
      </c>
      <c r="B7" s="13">
        <f>VLOOKUP($A$2,[2]DCActual!$A$1:$K$65533,11,0)</f>
        <v>126964</v>
      </c>
      <c r="C7" s="19">
        <f>VLOOKUP($A$2,[2]DCBudget!$A$1:$F$65536,6,0)</f>
        <v>121001.6557454752</v>
      </c>
      <c r="D7" s="13"/>
      <c r="E7" s="29"/>
      <c r="F7" s="29"/>
      <c r="G7" s="31" t="s">
        <v>20</v>
      </c>
      <c r="H7" s="29"/>
      <c r="I7" s="29"/>
      <c r="K7" s="29"/>
      <c r="L7" s="29"/>
      <c r="M7" s="29"/>
      <c r="N7" s="29"/>
      <c r="O7" s="33">
        <f>IF(O6=1,1,7)</f>
        <v>7</v>
      </c>
      <c r="P7" s="29"/>
      <c r="Q7" s="29"/>
    </row>
    <row r="8" spans="1:17" hidden="1" outlineLevel="1">
      <c r="A8" t="s">
        <v>84</v>
      </c>
      <c r="B8" s="13">
        <f>VLOOKUP($A$2,[2]DCActual!$A$1:$D$65533,4,0)</f>
        <v>99068</v>
      </c>
      <c r="C8" s="20">
        <f>VLOOKUP($A$2,[2]DCBudget!$A$1:$D$65536,4,0)</f>
        <v>119095.78156634365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</row>
    <row r="9" spans="1:17" hidden="1" outlineLevel="1">
      <c r="A9" t="s">
        <v>85</v>
      </c>
      <c r="B9" s="13">
        <f>VLOOKUP($A$2,[2]DCActual!$A$1:$E$65533,5,0)</f>
        <v>2879</v>
      </c>
      <c r="C9" s="20">
        <f>VLOOKUP($A$2,[2]DCBudget!$A$1:$E$65536,5,0)</f>
        <v>1905.8741791315615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</row>
    <row r="10" spans="1:17" hidden="1" outlineLevel="1">
      <c r="A10" t="s">
        <v>86</v>
      </c>
      <c r="B10">
        <f>VLOOKUP($A$2,[2]DCActual!$A$1:$F$65533,6,0)</f>
        <v>689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</row>
    <row r="11" spans="1:17" hidden="1" outlineLevel="1">
      <c r="A11" t="s">
        <v>87</v>
      </c>
      <c r="B11">
        <f>VLOOKUP($A$2,[2]DCActual!$A$1:$G$65533,7,0)</f>
        <v>5288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</row>
    <row r="12" spans="1:17" hidden="1" outlineLevel="1">
      <c r="A12" t="s">
        <v>88</v>
      </c>
      <c r="B12">
        <f>VLOOKUP($A$2,[2]DCActual!$A$1:$H$65533,8,0)</f>
        <v>11275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</row>
    <row r="13" spans="1:17" hidden="1" outlineLevel="1">
      <c r="A13" t="s">
        <v>84</v>
      </c>
      <c r="B13">
        <f>VLOOKUP($A$2,[2]DCActual!$A$1:$I$65533,9,0)</f>
        <v>6640</v>
      </c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</row>
    <row r="14" spans="1:17" hidden="1" outlineLevel="1">
      <c r="A14" t="s">
        <v>89</v>
      </c>
      <c r="B14">
        <f>VLOOKUP($A$2,[2]DCActual!$A$1:$J$65533,10,0)</f>
        <v>1125</v>
      </c>
      <c r="C14" s="20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</row>
    <row r="15" spans="1:17" hidden="1" outlineLevel="1">
      <c r="A15" t="s">
        <v>90</v>
      </c>
      <c r="B15" s="69">
        <f>VLOOKUP($A$2,[2]DCActual!$A$1:$AM$65533,39,0)</f>
        <v>6.1159068712390914E-2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</row>
    <row r="16" spans="1:17" collapsed="1">
      <c r="A16" t="s">
        <v>11</v>
      </c>
      <c r="B16" s="13">
        <f>VLOOKUP($A$2,[2]DCActual!$A$1:$O$65533,15,0)</f>
        <v>1551</v>
      </c>
      <c r="C16" s="20">
        <f>VLOOKUP($A$2,[2]DCBudget!$A$1:$I$65536,9,0)</f>
        <v>1276.0005404999999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</row>
    <row r="17" spans="1:17">
      <c r="A17" t="s">
        <v>14</v>
      </c>
      <c r="B17" s="13">
        <f>VLOOKUP($A$2,[2]DCActual!$A$1:$AD$65533,30,0)</f>
        <v>1336</v>
      </c>
      <c r="C17" s="20">
        <f>VLOOKUP($A$2,[2]DCBudget!$A$1:$I$65536,9,0)</f>
        <v>1276.0005404999999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</row>
    <row r="18" spans="1:17">
      <c r="A18" s="75" t="s">
        <v>12</v>
      </c>
      <c r="B18" s="13">
        <f>VLOOKUP($A$2,[2]DCActual!$A$1:$W$65533,23,0)</f>
        <v>2529</v>
      </c>
      <c r="C18" s="20">
        <f>VLOOKUP($A$2,[2]DCBudget!$A$1:$L$65536,12,0)</f>
        <v>2507.8954497798995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</row>
    <row r="19" spans="1:17" hidden="1" outlineLevel="1">
      <c r="A19" t="s">
        <v>79</v>
      </c>
      <c r="B19" s="13">
        <f>VLOOKUP($A$2,[2]DCActual!$A$1:$Q$65533,17,0)</f>
        <v>2466</v>
      </c>
      <c r="C19" s="20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</row>
    <row r="20" spans="1:17" hidden="1" outlineLevel="1">
      <c r="A20" t="s">
        <v>80</v>
      </c>
      <c r="B20" s="13">
        <f>VLOOKUP($A$2,[2]DCActual!$A$1:$R$65533,18,0)</f>
        <v>63</v>
      </c>
      <c r="C20" s="20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</row>
    <row r="21" spans="1:17" hidden="1" outlineLevel="1">
      <c r="A21" t="s">
        <v>81</v>
      </c>
      <c r="B21" s="13">
        <f>VLOOKUP($A$2,[2]DCActual!$A$1:$S$65533,19,0)</f>
        <v>96</v>
      </c>
      <c r="C21" s="20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</row>
    <row r="22" spans="1:17" hidden="1" outlineLevel="1">
      <c r="A22" t="s">
        <v>82</v>
      </c>
      <c r="B22" s="13">
        <f>VLOOKUP($A$2,[2]DCActual!$A$1:$T$65533,20,0)</f>
        <v>12</v>
      </c>
      <c r="C22" s="20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</row>
    <row r="23" spans="1:17" hidden="1" outlineLevel="1">
      <c r="A23" t="s">
        <v>83</v>
      </c>
      <c r="B23" s="13">
        <f>VLOOKUP($A$2,[2]DCActual!$A$1:$AE$65533,31,0)</f>
        <v>204</v>
      </c>
      <c r="C23" s="20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</row>
    <row r="24" spans="1:17" collapsed="1">
      <c r="A24" t="s">
        <v>13</v>
      </c>
      <c r="B24" s="13">
        <f>VLOOKUP($A$2,[2]DCActual!$A$1:$AB$65533,28,0)</f>
        <v>2799</v>
      </c>
      <c r="C24" s="20">
        <f>VLOOKUP($A$2,[2]DCBudget!$A$1:$M$65536,13,0)</f>
        <v>2519.8947115490773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</row>
    <row r="25" spans="1:17" hidden="1" outlineLevel="1">
      <c r="A25" t="s">
        <v>75</v>
      </c>
      <c r="B25" s="17">
        <f>VLOOKUP($A$2,[2]DCActual!$A$1:$X$65533,24,0)</f>
        <v>2561</v>
      </c>
      <c r="C25" s="20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</row>
    <row r="26" spans="1:17" hidden="1" outlineLevel="1">
      <c r="A26" t="s">
        <v>76</v>
      </c>
      <c r="B26" s="17">
        <f>VLOOKUP($A$2,[2]DCActual!$A$1:$Y$65533,25,0)</f>
        <v>2</v>
      </c>
      <c r="C26" s="20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</row>
    <row r="27" spans="1:17" hidden="1" outlineLevel="1">
      <c r="A27" t="s">
        <v>77</v>
      </c>
      <c r="B27" s="17">
        <f>VLOOKUP($A$2,[2]DCActual!$A$1:$Z$65533,26,0)</f>
        <v>33</v>
      </c>
      <c r="C27" s="20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</row>
    <row r="28" spans="1:17" hidden="1" outlineLevel="1">
      <c r="A28" t="s">
        <v>78</v>
      </c>
      <c r="B28" s="17">
        <f>VLOOKUP($A$2,[2]DCActual!$A$1:$AA$65533,27,0)</f>
        <v>203</v>
      </c>
      <c r="C28" s="20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</row>
    <row r="29" spans="1:17" collapsed="1"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</row>
    <row r="30" spans="1:17">
      <c r="A30" s="13" t="s">
        <v>16</v>
      </c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</row>
    <row r="31" spans="1:17">
      <c r="A31" t="s">
        <v>17</v>
      </c>
      <c r="B31" s="14">
        <f>VLOOKUP($A$2,[2]DCActual!$A$1:$AU$65533,47,0)</f>
        <v>186.60687456743261</v>
      </c>
      <c r="C31" s="21">
        <f>VLOOKUP($A$2,[2]DCBudget!$A$1:$U$65536,21,0)</f>
        <v>212.88594460943739</v>
      </c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</row>
    <row r="32" spans="1:17" hidden="1" outlineLevel="1">
      <c r="A32" t="s">
        <v>84</v>
      </c>
      <c r="B32" s="14">
        <f>VLOOKUP($A$2,[2]DCActual!$A$1:$AK$65533,37,0)</f>
        <v>171.54863076564484</v>
      </c>
      <c r="C32" s="21">
        <f>VLOOKUP($A$2,[2]DCBudget!$A$1:$P$65536,16,0)</f>
        <v>213</v>
      </c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</row>
    <row r="33" spans="1:17" hidden="1" outlineLevel="1">
      <c r="A33" t="s">
        <v>91</v>
      </c>
      <c r="B33" s="14">
        <f>VLOOKUP($A$2,[2]DCActual!$A$1:$AL$65533,38,0)</f>
        <v>151.47759492560874</v>
      </c>
      <c r="C33" s="21">
        <f>VLOOKUP($A$2,[2]DCBudget!$A$1:$Q$65536,17,0)</f>
        <v>165</v>
      </c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</row>
    <row r="34" spans="1:17" hidden="1" outlineLevel="1">
      <c r="A34" t="s">
        <v>86</v>
      </c>
      <c r="B34" s="21">
        <f>VLOOKUP($A$2,[2]DCActual!$A$1:$EM$65533,143,0)</f>
        <v>198.87748557251294</v>
      </c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</row>
    <row r="35" spans="1:17" hidden="1" outlineLevel="1">
      <c r="A35" t="s">
        <v>87</v>
      </c>
      <c r="B35" s="21">
        <f>VLOOKUP($A$2,[2]DCActual!$A$1:$EN$65533,144,0)</f>
        <v>584.43496148519353</v>
      </c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</row>
    <row r="36" spans="1:17" hidden="1" outlineLevel="1">
      <c r="A36" t="s">
        <v>88</v>
      </c>
      <c r="B36" s="21">
        <f>VLOOKUP($A$2,[2]DCActual!$A$1:$EO$65533,145,0)</f>
        <v>157.97646894036077</v>
      </c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</row>
    <row r="37" spans="1:17" collapsed="1">
      <c r="A37" t="s">
        <v>18</v>
      </c>
      <c r="B37" s="14">
        <f>VLOOKUP($A$2,[2]DCActual!$A$1:$AN$65533,40,0)</f>
        <v>15.333157582570024</v>
      </c>
      <c r="C37" s="21">
        <f>VLOOKUP($A$2,[2]DCBudget!$A$1:$R$65536,18,0)</f>
        <v>15.066666666666668</v>
      </c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</row>
    <row r="38" spans="1:17" hidden="1" outlineLevel="1">
      <c r="A38" t="s">
        <v>73</v>
      </c>
      <c r="B38" s="21">
        <f>VLOOKUP($A$2,[2]DCActual!$A$1:$AO$65533,41,0)</f>
        <v>40.991381208979988</v>
      </c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</row>
    <row r="39" spans="1:17" hidden="1" outlineLevel="1">
      <c r="A39" t="s">
        <v>74</v>
      </c>
      <c r="B39" s="21">
        <f>VLOOKUP($A$2,[2]DCActual!$A$1:$AP$65533,42,0)</f>
        <v>21.100474690534551</v>
      </c>
      <c r="C39" s="21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</row>
    <row r="40" spans="1:17" collapsed="1">
      <c r="A40" t="s">
        <v>19</v>
      </c>
      <c r="B40" s="14">
        <f>VLOOKUP($A$2,[2]DCActual!$A$1:$AQ$65533,43,0)</f>
        <v>13.803475885149181</v>
      </c>
      <c r="C40" s="21">
        <f>VLOOKUP($A$2,[2]DCBudget!$A$1:$S$65536,19,0)</f>
        <v>14.633333333333333</v>
      </c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</row>
    <row r="41" spans="1:17" hidden="1" outlineLevel="1">
      <c r="A41" t="s">
        <v>83</v>
      </c>
      <c r="B41" s="21">
        <f>VLOOKUP($A$2,[2]DCActual!$A$1:$EH$65533,138,0)</f>
        <v>16.262539028352844</v>
      </c>
      <c r="C41" s="21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</row>
    <row r="42" spans="1:17" collapsed="1">
      <c r="A42" t="s">
        <v>49</v>
      </c>
      <c r="B42" s="14">
        <f>VLOOKUP($A$2,[2]DCActual!$A$1:$AS$65533,45,0)</f>
        <v>13.95397144787386</v>
      </c>
      <c r="C42" s="21">
        <f>VLOOKUP($A$2,[2]DCBudget!$A$1:$T$65536,20,0)</f>
        <v>14.233333333333334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</row>
    <row r="43" spans="1:17" hidden="1" outlineLevel="1">
      <c r="A43" t="s">
        <v>75</v>
      </c>
      <c r="B43" s="21">
        <f>VLOOKUP($A$2,[2]DCActual!$A$1:$EI$65533,139,0)</f>
        <v>13.804916979777019</v>
      </c>
      <c r="C43" s="20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</row>
    <row r="44" spans="1:17" hidden="1" outlineLevel="1">
      <c r="A44" t="s">
        <v>76</v>
      </c>
      <c r="B44" s="21">
        <f>VLOOKUP($A$2,[2]DCActual!$A$1:$EJ$65533,140,0)</f>
        <v>7.6352067868504774</v>
      </c>
      <c r="C44" s="20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</row>
    <row r="45" spans="1:17" hidden="1" outlineLevel="1">
      <c r="A45" t="s">
        <v>77</v>
      </c>
      <c r="B45" s="21">
        <f>VLOOKUP($A$2,[2]DCActual!$A$1:$EK$65533,141,0)</f>
        <v>28.961482203803023</v>
      </c>
      <c r="C45" s="20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</row>
    <row r="46" spans="1:17" hidden="1" outlineLevel="1">
      <c r="A46" t="s">
        <v>78</v>
      </c>
      <c r="B46" s="21">
        <f>VLOOKUP($A$2,[2]DCActual!$A$1:$EL$65533,142,0)</f>
        <v>14.846717997617715</v>
      </c>
      <c r="C46" s="20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</row>
    <row r="47" spans="1:17" collapsed="1">
      <c r="A47" t="s">
        <v>21</v>
      </c>
      <c r="B47" s="14">
        <f>VLOOKUP($A$2,[2]DCActual!$A$1:$AT$65533,46,0)</f>
        <v>70.64721740757706</v>
      </c>
      <c r="C47" s="21">
        <f>VLOOKUP($A$2,[2]DCBudget!$A$1:$V$65536,22,0)</f>
        <v>77.064278302844826</v>
      </c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</row>
    <row r="48" spans="1:17">
      <c r="A48" t="s">
        <v>129</v>
      </c>
      <c r="B48" s="14">
        <f>VLOOKUP($A$2,[2]DCActual!$A$1:$AR$65533,44,0)</f>
        <v>50.20324238829577</v>
      </c>
      <c r="C48" s="21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</row>
    <row r="49" spans="1:17"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</row>
    <row r="50" spans="1:17">
      <c r="A50" s="13" t="s">
        <v>23</v>
      </c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</row>
    <row r="51" spans="1:17">
      <c r="A51" t="s">
        <v>24</v>
      </c>
      <c r="B51" s="14">
        <f>VLOOKUP($A$2,[2]DCActual!$A$1:$BK$65533,63,0)</f>
        <v>680.38222222150796</v>
      </c>
      <c r="C51" s="21">
        <f>VLOOKUP($A$2,[2]DCBudget!$A$1:$AL$65536,38,0)</f>
        <v>593.43895751710011</v>
      </c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</row>
    <row r="52" spans="1:17" hidden="1" outlineLevel="1">
      <c r="A52" t="s">
        <v>84</v>
      </c>
      <c r="B52" s="14">
        <f>VLOOKUP($A$2,[2]DCActual!$A$1:$BM$65533,65,0)</f>
        <v>577.4922222220373</v>
      </c>
      <c r="C52" s="21">
        <f>VLOOKUP($A$2,[2]DCBudget!$A$1:$AM$65536,39,0)</f>
        <v>581.8882049163027</v>
      </c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</row>
    <row r="53" spans="1:17" hidden="1" outlineLevel="1">
      <c r="A53" t="s">
        <v>85</v>
      </c>
      <c r="B53" s="14">
        <f>VLOOKUP($A$2,[2]DCActual!$A$1:$BO$65533,67,0)</f>
        <v>19.00611111111111</v>
      </c>
      <c r="C53" s="21">
        <f>VLOOKUP($A$2,[2]DCBudget!$A$1:$AN$65536,40,0)</f>
        <v>11.550752600797342</v>
      </c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</row>
    <row r="54" spans="1:17" hidden="1" outlineLevel="1">
      <c r="A54" t="s">
        <v>86</v>
      </c>
      <c r="B54" s="12">
        <f>VLOOKUP($A$2,[2]DCActual!$A$1:$BQ$65533,69,0)</f>
        <v>3.4644444443601081</v>
      </c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</row>
    <row r="55" spans="1:17" hidden="1" outlineLevel="1">
      <c r="A55" t="s">
        <v>87</v>
      </c>
      <c r="B55" s="12">
        <f>VLOOKUP($A$2,[2]DCActual!$A$1:$BS$65533,71,0)</f>
        <v>9.048055555338248</v>
      </c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</row>
    <row r="56" spans="1:17" hidden="1" outlineLevel="1">
      <c r="A56" t="s">
        <v>88</v>
      </c>
      <c r="B56" s="12">
        <f>VLOOKUP($A$2,[2]DCActual!$A$1:$BU$65533,73,0)</f>
        <v>71.37138888866123</v>
      </c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</row>
    <row r="57" spans="1:17" collapsed="1">
      <c r="A57" t="s">
        <v>18</v>
      </c>
      <c r="B57" s="14">
        <f>VLOOKUP($A$2,[2]DCActual!$A$1:$BW$65533,75,0)</f>
        <v>101.15333333318769</v>
      </c>
      <c r="C57" s="21">
        <f>VLOOKUP($A$2,[2]DCBudget!$A$1:$AO$65536,41,0)</f>
        <v>76.959316503251159</v>
      </c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</row>
    <row r="58" spans="1:17" hidden="1" outlineLevel="1">
      <c r="A58" t="s">
        <v>73</v>
      </c>
      <c r="B58" s="21">
        <f>VLOOKUP($A$2,[2]DCActual!$A$1:$BX$65533,76,0)</f>
        <v>37.837222222222223</v>
      </c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</row>
    <row r="59" spans="1:17" hidden="1" outlineLevel="1">
      <c r="A59" t="s">
        <v>74</v>
      </c>
      <c r="B59" s="21">
        <f>VLOOKUP($A$2,[2]DCActual!$A$1:$BY$65533,77,0)</f>
        <v>63.316111110965458</v>
      </c>
      <c r="C59" s="21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</row>
    <row r="60" spans="1:17" collapsed="1">
      <c r="A60" t="s">
        <v>19</v>
      </c>
      <c r="B60" s="14">
        <f>VLOOKUP($A$2,[2]DCActual!$A$1:$CA$65533,79,0)</f>
        <v>183.21472222231276</v>
      </c>
      <c r="C60" s="21">
        <f>VLOOKUP($A$2,[2]DCBudget!$A$1:$AP$65536,42,0)</f>
        <v>191.2393540808693</v>
      </c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</row>
    <row r="61" spans="1:17" hidden="1" outlineLevel="1">
      <c r="A61" t="s">
        <v>83</v>
      </c>
      <c r="B61" s="21">
        <f>VLOOKUP($A$2,[2]DCActual!$A$1:$EG$65533,137,0)</f>
        <v>12.544166666984609</v>
      </c>
      <c r="C61" s="21"/>
      <c r="E61" s="29"/>
      <c r="F61" s="29"/>
      <c r="G61" s="29"/>
      <c r="H61" s="32"/>
      <c r="I61" s="29"/>
      <c r="J61" s="29"/>
      <c r="K61" s="29"/>
      <c r="L61" s="29"/>
      <c r="M61" s="29"/>
      <c r="N61" s="29"/>
      <c r="O61" s="29"/>
      <c r="P61" s="29"/>
      <c r="Q61" s="29"/>
    </row>
    <row r="62" spans="1:17" hidden="1" outlineLevel="1">
      <c r="A62" t="s">
        <v>127</v>
      </c>
      <c r="B62" s="21">
        <f>VLOOKUP($A$2,[2]DCActual!$A$1:$EV$65533,152,0)</f>
        <v>24.075555555451299</v>
      </c>
      <c r="C62" s="21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</row>
    <row r="63" spans="1:17" hidden="1" outlineLevel="1">
      <c r="A63" t="s">
        <v>128</v>
      </c>
      <c r="B63" s="21">
        <f>VLOOKUP($A$2,[2]DCActual!$A$1:$EW$65533,153,0)</f>
        <v>7.9402777776774016</v>
      </c>
      <c r="C63" s="21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</row>
    <row r="64" spans="1:17" collapsed="1">
      <c r="A64" t="s">
        <v>25</v>
      </c>
      <c r="B64" s="14">
        <f>VLOOKUP($A$2,[2]DCActual!$A$1:$CD$65533,82,0)</f>
        <v>200.58805555507126</v>
      </c>
      <c r="C64" s="21">
        <f>VLOOKUP($A$2,[2]DCBudget!$A$1:$AS$65536,45,0)</f>
        <v>182.9776690131965</v>
      </c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</row>
    <row r="65" spans="1:17" hidden="1" outlineLevel="1">
      <c r="A65" t="s">
        <v>53</v>
      </c>
      <c r="B65" s="12">
        <f>VLOOKUP($A$2,[2]DCActual!$A$1:$CF$65533,84,0)</f>
        <v>185.51361111056576</v>
      </c>
      <c r="C65" s="21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</row>
    <row r="66" spans="1:17" hidden="1" outlineLevel="1">
      <c r="A66" t="s">
        <v>54</v>
      </c>
      <c r="B66" s="12">
        <f>VLOOKUP($A$2,[2]DCActual!$A$1:$CH$65533,86,0)</f>
        <v>0.26194444444444442</v>
      </c>
      <c r="C66" s="21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</row>
    <row r="67" spans="1:17" hidden="1" outlineLevel="1">
      <c r="A67" t="s">
        <v>56</v>
      </c>
      <c r="B67" s="12">
        <f>VLOOKUP($A$2,[2]DCActual!$A$1:$CJ$65533,88,0)</f>
        <v>1.1394444444444445</v>
      </c>
      <c r="C67" s="21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</row>
    <row r="68" spans="1:17" hidden="1" outlineLevel="1">
      <c r="A68" t="s">
        <v>55</v>
      </c>
      <c r="B68" s="12">
        <f>VLOOKUP($A$2,[2]DCActual!$A$1:$CL$65533,90,0)</f>
        <v>13.67305555561661</v>
      </c>
      <c r="C68" s="21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</row>
    <row r="69" spans="1:17" collapsed="1">
      <c r="A69" s="13" t="s">
        <v>37</v>
      </c>
      <c r="B69" s="14">
        <f>VLOOKUP($A$2,[2]DCActual!$A$1:$CO$65533,93,0)</f>
        <v>1165.3383333320799</v>
      </c>
      <c r="C69" s="14">
        <f>VLOOKUP($A$2,[2]DCBudget!$A$1:$AU$65536,47,0)</f>
        <v>1078.9178098016901</v>
      </c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</row>
    <row r="70" spans="1:17">
      <c r="A70" t="s">
        <v>26</v>
      </c>
      <c r="B70" s="14">
        <f>VLOOKUP($A$2,[2]DCActual!$A$1:$CP$65533,94,0)</f>
        <v>304.95277777763238</v>
      </c>
      <c r="C70" s="21">
        <f>VLOOKUP($A$2,[2]DCBudget!$A$1:$AV$65536,48,0)</f>
        <v>182.06323076923076</v>
      </c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</row>
    <row r="71" spans="1:17">
      <c r="A71" t="s">
        <v>27</v>
      </c>
      <c r="B71" s="14">
        <f>VLOOKUP($A$2,[2]DCActual!$A$1:$CS$65533,97,0)</f>
        <v>24.340555555555554</v>
      </c>
      <c r="C71" s="21">
        <f>VLOOKUP($A$2,[2]DCBudget!$A$1:$AY$65536,51,0)</f>
        <v>2.9076923076923076</v>
      </c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</row>
    <row r="72" spans="1:17">
      <c r="A72" t="s">
        <v>28</v>
      </c>
      <c r="B72" s="14">
        <f>VLOOKUP($A$2,[2]DCActual!$A$1:$CR$65533,96,0)</f>
        <v>18.24861111111111</v>
      </c>
      <c r="C72" s="21">
        <f>VLOOKUP($A$2,[2]DCBudget!$A$1:$AX$65536,50,0)</f>
        <v>28.31490328048038</v>
      </c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</row>
    <row r="73" spans="1:17">
      <c r="A73" t="s">
        <v>29</v>
      </c>
      <c r="B73" s="14">
        <f>VLOOKUP($A$2,[2]DCActual!$A$1:$CU$65533,99,0)</f>
        <v>47.878611111111113</v>
      </c>
      <c r="C73" s="21">
        <f>VLOOKUP($A$2,[2]DCBudget!$A$1:$BA$65536,53,0)</f>
        <v>41.28</v>
      </c>
    </row>
    <row r="74" spans="1:17">
      <c r="A74" t="s">
        <v>30</v>
      </c>
      <c r="B74" s="14">
        <f>VLOOKUP($A$2,[2]DCActual!$A$1:$CV$65533,100,0)</f>
        <v>9.5877777777777773</v>
      </c>
      <c r="C74" s="21">
        <f>VLOOKUP($A$2,[2]DCBudget!$A$1:$BB$65536,54,0)</f>
        <v>7.1999999999999993</v>
      </c>
    </row>
    <row r="75" spans="1:17">
      <c r="A75" t="s">
        <v>31</v>
      </c>
      <c r="B75" s="14">
        <f>VLOOKUP($A$2,[2]DCActual!$A$1:$CQ$65533,95,0)</f>
        <v>0</v>
      </c>
      <c r="C75" s="21">
        <f>VLOOKUP($A$2,[2]DCBudget!$A$1:$AW$65536,49,0)</f>
        <v>44.050000000000004</v>
      </c>
    </row>
    <row r="76" spans="1:17">
      <c r="A76" t="s">
        <v>32</v>
      </c>
      <c r="B76" s="14">
        <f>VLOOKUP($A$2,[2]DCActual!$A$1:$CW$65533,101,0)</f>
        <v>29.958611111111111</v>
      </c>
      <c r="C76" s="21">
        <f>VLOOKUP($A$2,[2]DCBudget!$A$1:$BC$65536,55,0)</f>
        <v>18.419999999999998</v>
      </c>
    </row>
    <row r="77" spans="1:17">
      <c r="A77" t="s">
        <v>35</v>
      </c>
      <c r="B77" s="14">
        <f>VLOOKUP($A$2,[2]DCActual!$A$1:$DN$65533,118,0)</f>
        <v>174.00722222237309</v>
      </c>
      <c r="C77" s="21">
        <f>VLOOKUP($A$2,[2]DCBudget!$A$1:$BD$65536,56,0)</f>
        <v>164.48340000000005</v>
      </c>
    </row>
    <row r="78" spans="1:17" hidden="1" outlineLevel="1">
      <c r="A78" t="s">
        <v>57</v>
      </c>
      <c r="B78" s="12">
        <f>VLOOKUP($A$2,[2]DCActual!$A$1:$CX$65533,102,0)</f>
        <v>72.010555555555555</v>
      </c>
    </row>
    <row r="79" spans="1:17" hidden="1" outlineLevel="1">
      <c r="A79" t="s">
        <v>58</v>
      </c>
      <c r="B79" s="12">
        <f>VLOOKUP($A$2,[2]DCActual!$A$1:$DA$65533,105,0)</f>
        <v>3.770833333333333</v>
      </c>
    </row>
    <row r="80" spans="1:17" hidden="1" outlineLevel="1">
      <c r="A80" t="s">
        <v>59</v>
      </c>
      <c r="B80" s="12">
        <f>VLOOKUP($A$2,[2]DCActual!$A$1:$DF$65533,110,0)</f>
        <v>0</v>
      </c>
    </row>
    <row r="81" spans="1:4" hidden="1" outlineLevel="1">
      <c r="A81" t="s">
        <v>60</v>
      </c>
      <c r="B81" s="12">
        <f>VLOOKUP($A$2,[2]DCActual!$A$1:$CY$65533,103,0)</f>
        <v>4.7833333333333332</v>
      </c>
    </row>
    <row r="82" spans="1:4" hidden="1" outlineLevel="1">
      <c r="A82" t="s">
        <v>61</v>
      </c>
      <c r="B82" s="12">
        <f>VLOOKUP($A$2,[2]DCActual!$A$1:$CZ$65533,104,0)</f>
        <v>0.64166666666666661</v>
      </c>
    </row>
    <row r="83" spans="1:4" hidden="1" outlineLevel="1">
      <c r="A83" t="s">
        <v>62</v>
      </c>
      <c r="B83" s="12">
        <f>VLOOKUP($A$2,[2]DCActual!$A$1:$DB$65533,106,0)</f>
        <v>0</v>
      </c>
    </row>
    <row r="84" spans="1:4" hidden="1" outlineLevel="1">
      <c r="A84" t="s">
        <v>63</v>
      </c>
      <c r="B84" s="12">
        <f>VLOOKUP($A$2,[2]DCActual!$A$1:$DC$65533,107,0)</f>
        <v>10.144722222222223</v>
      </c>
    </row>
    <row r="85" spans="1:4" hidden="1" outlineLevel="1">
      <c r="A85" t="s">
        <v>64</v>
      </c>
      <c r="B85" s="12">
        <f>VLOOKUP($A$2,[2]DCActual!$A$1:$DD$65533,108,0)</f>
        <v>5.9</v>
      </c>
    </row>
    <row r="86" spans="1:4" hidden="1" outlineLevel="1">
      <c r="A86" t="s">
        <v>65</v>
      </c>
      <c r="B86" s="12">
        <f>VLOOKUP($A$2,[2]DCActual!$A$1:$DE$65533,109,0)</f>
        <v>0</v>
      </c>
    </row>
    <row r="87" spans="1:4" hidden="1" outlineLevel="1">
      <c r="A87" t="s">
        <v>66</v>
      </c>
      <c r="B87" s="12">
        <f>VLOOKUP($A$2,[2]DCActual!$A$1:$DG$65533,111,0)</f>
        <v>0.54138888888888892</v>
      </c>
    </row>
    <row r="88" spans="1:4" hidden="1" outlineLevel="1">
      <c r="A88" t="s">
        <v>67</v>
      </c>
      <c r="B88" s="12">
        <f>VLOOKUP($A$2,[2]DCActual!$A$1:$DH$65533,112,0)</f>
        <v>21.185833333333335</v>
      </c>
    </row>
    <row r="89" spans="1:4" hidden="1" outlineLevel="1">
      <c r="A89" t="s">
        <v>68</v>
      </c>
      <c r="B89" s="12">
        <f>VLOOKUP($A$2,[2]DCActual!$A$1:$DI$65533,113,0)</f>
        <v>42.129444444454279</v>
      </c>
    </row>
    <row r="90" spans="1:4" hidden="1" outlineLevel="1">
      <c r="A90" t="s">
        <v>72</v>
      </c>
      <c r="B90" s="12">
        <f>VLOOKUP($A$2,[2]DCActual!$A$1:$DJ$65533,114,0)</f>
        <v>10.576388889029881</v>
      </c>
    </row>
    <row r="91" spans="1:4" hidden="1" outlineLevel="1">
      <c r="A91" t="s">
        <v>69</v>
      </c>
      <c r="B91" s="12">
        <f>VLOOKUP($A$2,[2]DCActual!$A$1:$DK$65533,115,0)</f>
        <v>2.3230555555555554</v>
      </c>
    </row>
    <row r="92" spans="1:4" hidden="1" outlineLevel="1">
      <c r="A92" t="s">
        <v>70</v>
      </c>
      <c r="B92" s="12">
        <f>VLOOKUP($A$2,[2]DCActual!$A$1:$DL$65533,116,0)</f>
        <v>0</v>
      </c>
    </row>
    <row r="93" spans="1:4" hidden="1" outlineLevel="1">
      <c r="A93" t="s">
        <v>71</v>
      </c>
      <c r="B93" s="12">
        <f>VLOOKUP($A$2,[2]DCActual!$A$1:$DM$65533,117,0)</f>
        <v>0</v>
      </c>
    </row>
    <row r="94" spans="1:4" collapsed="1">
      <c r="A94" s="13" t="s">
        <v>36</v>
      </c>
      <c r="B94" s="14">
        <f>VLOOKUP($A$2,[2]DCActual!$A$1:$DO$65533,119,0)</f>
        <v>608.97416666667209</v>
      </c>
      <c r="C94" s="14">
        <f>VLOOKUP($A$2,[2]DCBudget!$A$1:$BE$65536,57,0)</f>
        <v>488.7192263574035</v>
      </c>
    </row>
    <row r="95" spans="1:4">
      <c r="A95" t="s">
        <v>132</v>
      </c>
      <c r="B95" s="12">
        <f>VLOOKUP($A$2,[2]DCActual!$A$1:$DU$65533,125,0)</f>
        <v>22.842499999632381</v>
      </c>
      <c r="C95" t="s">
        <v>135</v>
      </c>
      <c r="D95" s="12">
        <f>VLOOKUP($A$2,[2]DCActual!$A$1:$EF$65533,136,0)</f>
        <v>6.3746511626881057</v>
      </c>
    </row>
    <row r="96" spans="1:4">
      <c r="A96" s="13" t="s">
        <v>38</v>
      </c>
      <c r="B96" s="14">
        <f>VLOOKUP($A$2,[2]DCActual!$A$1:$DP$65533,120,0)</f>
        <v>1774.3124999987519</v>
      </c>
      <c r="C96" s="14">
        <f>VLOOKUP($A$2,[2]DCBudget!$A$1:$BF$65536,58,0)</f>
        <v>1567.6370361590932</v>
      </c>
    </row>
    <row r="97" spans="1:3">
      <c r="A97" t="s">
        <v>39</v>
      </c>
      <c r="B97" s="14">
        <f>VLOOKUP($A$2,[2]DCActual!$A$1:$DQ$65533,121,0)</f>
        <v>76.295437499946331</v>
      </c>
      <c r="C97" s="21">
        <f>VLOOKUP($A$2,[2]DCBudget!$A$1:$BG$65536,59,0)</f>
        <v>66.370345431764093</v>
      </c>
    </row>
    <row r="98" spans="1:3">
      <c r="A98" s="17" t="s">
        <v>41</v>
      </c>
      <c r="B98" s="12">
        <f>VLOOKUP($A$2,[2]DCActual!$A$1:$DV$65533,126,0)</f>
        <v>60.5</v>
      </c>
      <c r="C98" s="12"/>
    </row>
    <row r="99" spans="1:3">
      <c r="A99" s="13" t="s">
        <v>40</v>
      </c>
      <c r="B99" s="14">
        <f>VLOOKUP($A$2,[2]DCActual!$A$1:$DS$65533,123,0)</f>
        <v>1873.4504374983305</v>
      </c>
      <c r="C99" s="14">
        <f>VLOOKUP($A$2,[2]DCBudget!$A$1:$BI$65536,61,0)</f>
        <v>1634.0073815908577</v>
      </c>
    </row>
    <row r="100" spans="1:3">
      <c r="A100" t="s">
        <v>42</v>
      </c>
      <c r="B100" s="12">
        <f>VLOOKUP($A$2,[2]DCActual!$A$1:$DY$65533,129,0)</f>
        <v>78.433333333333323</v>
      </c>
      <c r="C100">
        <v>0</v>
      </c>
    </row>
    <row r="102" spans="1:3">
      <c r="A102" t="s">
        <v>43</v>
      </c>
      <c r="B102" s="69">
        <f>VLOOKUP($A$2,[2]DCActual!$A$1:$DW$65533,127,0)</f>
        <v>3.2293354971689191E-2</v>
      </c>
      <c r="C102" s="22">
        <f>VLOOKUP($A$2,[2]DCBudget!$A$1:$BZ$65536,78,0)</f>
        <v>3.4500000000000003E-2</v>
      </c>
    </row>
    <row r="103" spans="1:3">
      <c r="A103" t="s">
        <v>44</v>
      </c>
      <c r="B103" s="69">
        <f>VLOOKUP($A$2,[2]DCActual!$A$1:$AV$65533,48,0)</f>
        <v>0.37858850361939828</v>
      </c>
      <c r="C103" s="22"/>
    </row>
  </sheetData>
  <dataConsolidate/>
  <phoneticPr fontId="3" type="noConversion"/>
  <conditionalFormatting sqref="K2:K5 H2:H3">
    <cfRule type="cellIs" dxfId="11" priority="1" stopIfTrue="1" operator="lessThan">
      <formula>0</formula>
    </cfRule>
    <cfRule type="cellIs" dxfId="10" priority="2" stopIfTrue="1" operator="greaterThanOrEqual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scale="74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indexed="52"/>
  </sheetPr>
  <dimension ref="A1:Q103"/>
  <sheetViews>
    <sheetView showGridLines="0" zoomScaleNormal="100" workbookViewId="0">
      <pane xSplit="4" ySplit="5" topLeftCell="E6" activePane="bottomRight" state="frozenSplit"/>
      <selection activeCell="D4" sqref="D4"/>
      <selection pane="topRight" activeCell="E1" sqref="E1:E65536"/>
      <selection pane="bottomLeft" activeCell="C24" sqref="B24:C24"/>
      <selection pane="bottomRight" activeCell="M5" sqref="M5"/>
    </sheetView>
  </sheetViews>
  <sheetFormatPr defaultRowHeight="12.75" outlineLevelRow="1"/>
  <cols>
    <col min="1" max="1" width="16.28515625" bestFit="1" customWidth="1"/>
    <col min="2" max="2" width="11.5703125" bestFit="1" customWidth="1"/>
    <col min="3" max="4" width="10.140625" bestFit="1" customWidth="1"/>
    <col min="5" max="5" width="10" bestFit="1" customWidth="1"/>
    <col min="7" max="7" width="12.5703125" customWidth="1"/>
    <col min="8" max="8" width="14.28515625" customWidth="1"/>
    <col min="9" max="9" width="5.28515625" customWidth="1"/>
    <col min="11" max="11" width="11.28515625" customWidth="1"/>
    <col min="12" max="12" width="3.85546875" customWidth="1"/>
    <col min="14" max="16" width="11.28515625" bestFit="1" customWidth="1"/>
  </cols>
  <sheetData>
    <row r="1" spans="1:17" ht="15" customHeight="1" thickBot="1">
      <c r="A1" s="6" t="s">
        <v>0</v>
      </c>
      <c r="B1" s="7" t="s">
        <v>15</v>
      </c>
      <c r="C1" s="8" t="s">
        <v>4</v>
      </c>
      <c r="E1" s="16" t="s">
        <v>33</v>
      </c>
      <c r="F1" s="36">
        <f>VLOOKUP($A$2,[2]AmbActual!$A$1:$AH$65533,34,0)</f>
        <v>0.88994397653361468</v>
      </c>
      <c r="G1" s="43" t="s">
        <v>95</v>
      </c>
      <c r="H1" s="44"/>
      <c r="J1" s="13" t="s">
        <v>92</v>
      </c>
      <c r="O1" s="13" t="s">
        <v>45</v>
      </c>
      <c r="P1" s="13" t="s">
        <v>5</v>
      </c>
      <c r="Q1" s="25"/>
    </row>
    <row r="2" spans="1:17" ht="15.75" thickBot="1">
      <c r="A2" s="70">
        <f>'1'!A2</f>
        <v>42266</v>
      </c>
      <c r="B2" s="71" t="str">
        <f>'1'!B2</f>
        <v>Saturday</v>
      </c>
      <c r="C2" s="72">
        <f>'1'!C2</f>
        <v>12</v>
      </c>
      <c r="E2" s="41" t="s">
        <v>34</v>
      </c>
      <c r="F2" s="42">
        <f>VLOOKUP($A$2,[2]AmbActual!$A$1:$AI$65533,35,0)</f>
        <v>0.86950575788892392</v>
      </c>
      <c r="G2" s="39" t="s">
        <v>51</v>
      </c>
      <c r="H2" s="40">
        <f>VLOOKUP($A$2,[2]AmbActual!$A$1:$ET$65533,150,0)</f>
        <v>0.14588173724789122</v>
      </c>
      <c r="J2" t="s">
        <v>24</v>
      </c>
      <c r="K2" s="45">
        <f>VLOOKUP($A$2,[2]AmbActual!$A$1:$EP$65533,146,0)</f>
        <v>2201.2273979598049</v>
      </c>
      <c r="L2" s="34"/>
      <c r="N2" s="34" t="s">
        <v>93</v>
      </c>
      <c r="O2" s="24">
        <f>VLOOKUP($A$2,[2]AmbActual!$A$1:$AW$65533,49,0)</f>
        <v>0.79498763766892544</v>
      </c>
      <c r="P2" s="24">
        <f>VLOOKUP($A$2,[2]AmbBudget!$A$1:$W$65536,23,0)</f>
        <v>0.64910590042103422</v>
      </c>
      <c r="Q2" s="25"/>
    </row>
    <row r="3" spans="1:17" ht="15.75" thickBot="1">
      <c r="A3">
        <f>WEEKDAY(A2,2)</f>
        <v>6</v>
      </c>
      <c r="B3" s="2"/>
      <c r="E3" s="13" t="s">
        <v>46</v>
      </c>
      <c r="F3" s="37">
        <f>VLOOKUP($A$2,[2]AmbActual!$A$1:$N$65533,14,0)</f>
        <v>417</v>
      </c>
      <c r="G3" s="39" t="s">
        <v>52</v>
      </c>
      <c r="H3" s="62">
        <f>VLOOKUP($A$2,[2]AmbActual!$A$1:$EU$65533,151,0)</f>
        <v>151.89619259419302</v>
      </c>
      <c r="J3" t="s">
        <v>18</v>
      </c>
      <c r="K3" s="45">
        <f>VLOOKUP($A$2,[2]AmbActual!$A$1:$EQ$65533,147,0)</f>
        <v>527.66710841116947</v>
      </c>
      <c r="L3" s="34"/>
      <c r="N3" s="34" t="s">
        <v>22</v>
      </c>
      <c r="O3" s="23">
        <f>VLOOKUP($A$2,[2]AmbActual!$A$1:$EC$65533,133,0)</f>
        <v>48421.90202277658</v>
      </c>
      <c r="P3" s="23">
        <f>VLOOKUP($A$2,[2]AmbBudget!$A$1:$CE$65536,83,0)</f>
        <v>38377.374846131475</v>
      </c>
    </row>
    <row r="4" spans="1:17" ht="15.75" thickBot="1">
      <c r="A4" s="3"/>
      <c r="E4" s="28" t="s">
        <v>47</v>
      </c>
      <c r="F4" s="37">
        <f>VLOOKUP($A$2,[2]AmbActual!$A$1:$AC$65533,29,0)</f>
        <v>9</v>
      </c>
      <c r="J4" t="s">
        <v>19</v>
      </c>
      <c r="K4" s="45">
        <f>VLOOKUP($A$2,[2]AmbActual!$A$1:$ER$65533,148,0)</f>
        <v>-615.55107856756979</v>
      </c>
      <c r="L4" s="34"/>
      <c r="N4" s="34" t="s">
        <v>94</v>
      </c>
      <c r="O4" s="23">
        <f>VLOOKUP($A$2,[2]AmbActual!$A$1:$AX$65533,50,0)</f>
        <v>58.497257780321071</v>
      </c>
      <c r="P4" s="23">
        <f>VLOOKUP($A$2,[2]AmbBudget!$A$1:$AF$65536,32,0)</f>
        <v>47.611196807994361</v>
      </c>
    </row>
    <row r="5" spans="1:17" ht="13.5" thickBot="1">
      <c r="E5" s="35" t="s">
        <v>50</v>
      </c>
      <c r="F5" s="38">
        <f>VLOOKUP($A$2,[2]AmbActual!$A$1:$AJ$65533,36,0)</f>
        <v>0.99315372112495692</v>
      </c>
      <c r="G5" s="26"/>
      <c r="H5" s="25"/>
      <c r="I5" s="25"/>
      <c r="J5" s="25" t="s">
        <v>20</v>
      </c>
      <c r="K5" s="45">
        <f>VLOOKUP($A$2,[2]AmbActual!$A$1:$ES$65533,149,0)</f>
        <v>-196.977616535268</v>
      </c>
      <c r="L5" s="25"/>
      <c r="M5" s="25"/>
      <c r="N5" s="25"/>
      <c r="O5" s="25"/>
      <c r="P5" s="25"/>
      <c r="Q5" s="25"/>
    </row>
    <row r="6" spans="1:17" ht="12.75" customHeight="1">
      <c r="A6" s="13" t="s">
        <v>9</v>
      </c>
      <c r="B6" s="13" t="s">
        <v>45</v>
      </c>
      <c r="C6" s="13" t="s">
        <v>5</v>
      </c>
      <c r="D6" s="13" t="s">
        <v>48</v>
      </c>
      <c r="E6" s="29"/>
      <c r="F6" s="29"/>
      <c r="G6" s="29"/>
      <c r="H6" s="29"/>
      <c r="I6" s="29"/>
      <c r="J6" s="30"/>
      <c r="K6" s="30"/>
      <c r="L6" s="29"/>
      <c r="M6" s="29"/>
      <c r="N6" s="29"/>
      <c r="O6" s="33">
        <v>1</v>
      </c>
      <c r="P6" s="29"/>
      <c r="Q6" s="29"/>
    </row>
    <row r="7" spans="1:17" ht="12.75" customHeight="1">
      <c r="A7" s="13" t="s">
        <v>10</v>
      </c>
      <c r="B7" s="13">
        <f>VLOOKUP($A$2,[2]AmbActual!$A$1:$K$65533,11,0)</f>
        <v>60909</v>
      </c>
      <c r="C7" s="19">
        <f>VLOOKUP($A$2,[2]AmbBudget!$A$1:$F$65536,6,0)</f>
        <v>58987.241677603735</v>
      </c>
      <c r="E7" s="29"/>
      <c r="F7" s="29"/>
      <c r="G7" s="31" t="s">
        <v>93</v>
      </c>
      <c r="H7" s="29"/>
      <c r="I7" s="29"/>
      <c r="K7" s="29"/>
      <c r="L7" s="29"/>
      <c r="M7" s="29"/>
      <c r="N7" s="29"/>
      <c r="O7" s="33">
        <f>IF(O6=1,1,7)</f>
        <v>1</v>
      </c>
      <c r="P7" s="29"/>
      <c r="Q7" s="29"/>
    </row>
    <row r="8" spans="1:17" hidden="1" outlineLevel="1">
      <c r="A8" t="s">
        <v>84</v>
      </c>
      <c r="B8" s="13">
        <f>VLOOKUP($A$2,[2]AmbActual!$A$1:$D$65533,4,0)</f>
        <v>50025</v>
      </c>
      <c r="C8" s="20">
        <f>VLOOKUP($A$2,[2]AmbBudget!$A$1:$D$65536,4,0)</f>
        <v>57081.367498472173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</row>
    <row r="9" spans="1:17" hidden="1" outlineLevel="1">
      <c r="A9" t="s">
        <v>85</v>
      </c>
      <c r="B9" s="13">
        <f>VLOOKUP($A$2,[2]AmbActual!$A$1:$E$65533,5,0)</f>
        <v>2879</v>
      </c>
      <c r="C9" s="20">
        <f>VLOOKUP($A$2,[2]AmbBudget!$A$1:$E$65536,5,0)</f>
        <v>1905.8741791315615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</row>
    <row r="10" spans="1:17" hidden="1" outlineLevel="1">
      <c r="A10" t="s">
        <v>86</v>
      </c>
      <c r="B10">
        <f>VLOOKUP($A$2,[2]AmbActual!$A$1:$F$65533,6,0)</f>
        <v>689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</row>
    <row r="11" spans="1:17" hidden="1" outlineLevel="1">
      <c r="A11" t="s">
        <v>87</v>
      </c>
      <c r="B11">
        <f>VLOOKUP($A$2,[2]AmbActual!$A$1:$G$65533,7,0)</f>
        <v>1268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</row>
    <row r="12" spans="1:17" hidden="1" outlineLevel="1">
      <c r="A12" t="s">
        <v>88</v>
      </c>
      <c r="B12">
        <f>VLOOKUP($A$2,[2]AmbActual!$A$1:$H$65533,8,0)</f>
        <v>0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</row>
    <row r="13" spans="1:17" hidden="1" outlineLevel="1">
      <c r="A13" t="s">
        <v>84</v>
      </c>
      <c r="B13">
        <f>VLOOKUP($A$2,[2]AmbActual!$A$1:$I$65533,9,0)</f>
        <v>5672</v>
      </c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</row>
    <row r="14" spans="1:17" hidden="1" outlineLevel="1">
      <c r="A14" t="s">
        <v>89</v>
      </c>
      <c r="B14">
        <f>VLOOKUP($A$2,[2]AmbActual!$A$1:$J$65533,10,0)</f>
        <v>376</v>
      </c>
      <c r="C14" s="20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</row>
    <row r="15" spans="1:17" hidden="1" outlineLevel="1">
      <c r="A15" t="s">
        <v>90</v>
      </c>
      <c r="B15" s="18">
        <f>VLOOKUP($A$2,[2]AmbActual!$A$1:$AM$65533,39,0)</f>
        <v>9.9295670590553123E-2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</row>
    <row r="16" spans="1:17" collapsed="1">
      <c r="A16" t="s">
        <v>11</v>
      </c>
      <c r="B16" s="13">
        <f>VLOOKUP($A$2,[2]AmbActual!$A$1:$O$65533,15,0)</f>
        <v>8</v>
      </c>
      <c r="C16" s="20">
        <f>VLOOKUP($A$2,[2]AmbBudget!$A$1:$I$65536,9,0)</f>
        <v>0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</row>
    <row r="17" spans="1:17">
      <c r="A17" t="s">
        <v>14</v>
      </c>
      <c r="B17" s="13">
        <f>VLOOKUP($A$2,[2]AmbActual!$A$1:$AD$65533,30,0)</f>
        <v>129</v>
      </c>
      <c r="C17" s="20">
        <f>VLOOKUP($A$2,[2]AmbBudget!$A$1:$I$65536,9,0)</f>
        <v>0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</row>
    <row r="18" spans="1:17">
      <c r="A18" t="s">
        <v>12</v>
      </c>
      <c r="B18" s="13">
        <f>VLOOKUP($A$2,[2]AmbActual!$A$1:$W$65533,23,0)</f>
        <v>1180</v>
      </c>
      <c r="C18" s="20">
        <f>VLOOKUP($A$2,[2]AmbBudget!$A$1:$L$65536,12,0)</f>
        <v>1184.1903397028029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</row>
    <row r="19" spans="1:17" hidden="1" outlineLevel="1">
      <c r="A19" t="s">
        <v>79</v>
      </c>
      <c r="B19" s="13">
        <f>VLOOKUP($A$2,[2]AmbActual!$A$1:$Q$65533,17,0)</f>
        <v>1117</v>
      </c>
      <c r="C19" s="20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</row>
    <row r="20" spans="1:17" hidden="1" outlineLevel="1">
      <c r="A20" t="s">
        <v>80</v>
      </c>
      <c r="B20" s="13">
        <f>VLOOKUP($A$2,[2]AmbActual!$A$1:$R$65533,18,0)</f>
        <v>63</v>
      </c>
      <c r="C20" s="20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</row>
    <row r="21" spans="1:17" hidden="1" outlineLevel="1">
      <c r="A21" t="s">
        <v>81</v>
      </c>
      <c r="B21" s="13">
        <f>VLOOKUP($A$2,[2]AmbActual!$A$1:$S$65533,19,0)</f>
        <v>96</v>
      </c>
      <c r="C21" s="20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</row>
    <row r="22" spans="1:17" hidden="1" outlineLevel="1">
      <c r="A22" t="s">
        <v>82</v>
      </c>
      <c r="B22" s="13">
        <f>VLOOKUP($A$2,[2]AmbActual!$A$1:$T$65533,20,0)</f>
        <v>12</v>
      </c>
      <c r="C22" s="20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</row>
    <row r="23" spans="1:17" hidden="1" outlineLevel="1">
      <c r="A23" t="s">
        <v>83</v>
      </c>
      <c r="B23" s="13">
        <f>VLOOKUP($A$2,[2]AmbActual!$A$1:$AE$65533,31,0)</f>
        <v>13</v>
      </c>
      <c r="C23" s="20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</row>
    <row r="24" spans="1:17" collapsed="1">
      <c r="A24" s="75" t="s">
        <v>13</v>
      </c>
      <c r="B24" s="13">
        <f>VLOOKUP($A$2,[2]AmbActual!$A$1:$AB$65533,28,0)</f>
        <v>1206</v>
      </c>
      <c r="C24" s="20">
        <f>VLOOKUP($A$2,[2]AmbBudget!$A$1:$M$65536,13,0)</f>
        <v>1204.5120075490772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</row>
    <row r="25" spans="1:17" hidden="1" outlineLevel="1">
      <c r="A25" t="s">
        <v>75</v>
      </c>
      <c r="B25" s="17">
        <f>VLOOKUP($A$2,[2]AmbActual!$A$1:$X$65533,24,0)</f>
        <v>1095</v>
      </c>
      <c r="C25" s="20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</row>
    <row r="26" spans="1:17" hidden="1" outlineLevel="1">
      <c r="A26" t="s">
        <v>76</v>
      </c>
      <c r="B26" s="17">
        <f>VLOOKUP($A$2,[2]AmbActual!$A$1:$Y$65533,25,0)</f>
        <v>1</v>
      </c>
      <c r="C26" s="20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</row>
    <row r="27" spans="1:17" hidden="1" outlineLevel="1">
      <c r="A27" t="s">
        <v>77</v>
      </c>
      <c r="B27" s="17">
        <f>VLOOKUP($A$2,[2]AmbActual!$A$1:$Z$65533,26,0)</f>
        <v>4</v>
      </c>
      <c r="C27" s="20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</row>
    <row r="28" spans="1:17" hidden="1" outlineLevel="1">
      <c r="A28" t="s">
        <v>78</v>
      </c>
      <c r="B28" s="17">
        <f>VLOOKUP($A$2,[2]AmbActual!$A$1:$AA$65533,27,0)</f>
        <v>106</v>
      </c>
      <c r="C28" s="20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</row>
    <row r="29" spans="1:17" collapsed="1"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</row>
    <row r="30" spans="1:17">
      <c r="A30" s="13" t="s">
        <v>16</v>
      </c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</row>
    <row r="31" spans="1:17">
      <c r="A31" t="s">
        <v>17</v>
      </c>
      <c r="B31" s="14">
        <f>VLOOKUP($A$2,[2]AmbActual!$A$1:$AU$65533,47,0)</f>
        <v>176.1709450877463</v>
      </c>
      <c r="C31" s="21">
        <f>VLOOKUP($A$2,[2]AmbBudget!$A$1:$U$65536,21,0)</f>
        <v>197.68687122025747</v>
      </c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</row>
    <row r="32" spans="1:17" hidden="1" outlineLevel="1">
      <c r="A32" t="s">
        <v>84</v>
      </c>
      <c r="B32" s="14">
        <f>VLOOKUP($A$2,[2]AmbActual!$A$1:$AK$65533,37,0)</f>
        <v>156.08329642656585</v>
      </c>
      <c r="C32" s="21">
        <f>VLOOKUP($A$2,[2]AmbBudget!$A$1:$P$65536,16,0)</f>
        <v>199</v>
      </c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</row>
    <row r="33" spans="1:17" hidden="1" outlineLevel="1">
      <c r="A33" t="s">
        <v>91</v>
      </c>
      <c r="B33" s="14">
        <f>VLOOKUP($A$2,[2]AmbActual!$A$1:$AL$65533,38,0)</f>
        <v>151.47759492560874</v>
      </c>
      <c r="C33" s="21">
        <f>VLOOKUP($A$2,[2]AmbBudget!$A$1:$Q$65536,17,0)</f>
        <v>165</v>
      </c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</row>
    <row r="34" spans="1:17" hidden="1" outlineLevel="1">
      <c r="A34" t="s">
        <v>86</v>
      </c>
      <c r="B34" s="21">
        <f>VLOOKUP($A$2,[2]AmbActual!$A$1:$EM$65533,143,0)</f>
        <v>198.87748557251294</v>
      </c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</row>
    <row r="35" spans="1:17" hidden="1" outlineLevel="1">
      <c r="A35" t="s">
        <v>87</v>
      </c>
      <c r="B35" s="21">
        <f>VLOOKUP($A$2,[2]AmbActual!$A$1:$EN$65533,144,0)</f>
        <v>458.49738850236474</v>
      </c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</row>
    <row r="36" spans="1:17" hidden="1" outlineLevel="1">
      <c r="A36" t="s">
        <v>88</v>
      </c>
      <c r="B36" s="21">
        <f>VLOOKUP($A$2,[2]AmbActual!$A$1:$EO$65533,145,0)</f>
        <v>0</v>
      </c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</row>
    <row r="37" spans="1:17" collapsed="1">
      <c r="A37" t="s">
        <v>18</v>
      </c>
      <c r="B37" s="14">
        <f>VLOOKUP($A$2,[2]AmbActual!$A$1:$AN$65533,40,0)</f>
        <v>0.82677843487075786</v>
      </c>
      <c r="C37" s="21">
        <f>VLOOKUP($A$2,[2]AmbBudget!$A$1:$R$65536,18,0)</f>
        <v>12.2</v>
      </c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</row>
    <row r="38" spans="1:17" hidden="1" outlineLevel="1">
      <c r="A38" t="s">
        <v>73</v>
      </c>
      <c r="B38" s="21">
        <f>VLOOKUP($A$2,[2]AmbActual!$A$1:$AO$65533,41,0)</f>
        <v>2.9014708845456378</v>
      </c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</row>
    <row r="39" spans="1:17" hidden="1" outlineLevel="1">
      <c r="A39" t="s">
        <v>74</v>
      </c>
      <c r="B39" s="21">
        <f>VLOOKUP($A$2,[2]AmbActual!$A$1:$AP$65533,42,0)</f>
        <v>18.644612173056615</v>
      </c>
      <c r="C39" s="21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</row>
    <row r="40" spans="1:17" collapsed="1">
      <c r="A40" t="s">
        <v>19</v>
      </c>
      <c r="B40" s="14">
        <f>VLOOKUP($A$2,[2]AmbActual!$A$1:$AQ$65533,43,0)</f>
        <v>13.49192485431138</v>
      </c>
      <c r="C40" s="21">
        <f>VLOOKUP($A$2,[2]AmbBudget!$A$1:$S$65536,19,0)</f>
        <v>11.4</v>
      </c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</row>
    <row r="41" spans="1:17" hidden="1" outlineLevel="1">
      <c r="A41" t="s">
        <v>83</v>
      </c>
      <c r="B41" s="21">
        <f>VLOOKUP($A$2,[2]AmbActual!$A$1:$EH$65533,138,0)</f>
        <v>5.3187862256776297</v>
      </c>
      <c r="C41" s="21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</row>
    <row r="42" spans="1:17" collapsed="1">
      <c r="A42" t="s">
        <v>49</v>
      </c>
      <c r="B42" s="14">
        <f>VLOOKUP($A$2,[2]AmbActual!$A$1:$AS$65533,45,0)</f>
        <v>13.166897154107881</v>
      </c>
      <c r="C42" s="21">
        <f>VLOOKUP($A$2,[2]AmbBudget!$A$1:$T$65536,20,0)</f>
        <v>12.7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</row>
    <row r="43" spans="1:17" hidden="1" outlineLevel="1">
      <c r="A43" t="s">
        <v>75</v>
      </c>
      <c r="B43" s="21">
        <f>VLOOKUP($A$2,[2]AmbActual!$A$1:$EI$65533,139,0)</f>
        <v>13.03179268145778</v>
      </c>
      <c r="C43" s="20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</row>
    <row r="44" spans="1:17" hidden="1" outlineLevel="1">
      <c r="A44" t="s">
        <v>76</v>
      </c>
      <c r="B44" s="21">
        <f>VLOOKUP($A$2,[2]AmbActual!$A$1:$EJ$65533,140,0)</f>
        <v>18.94736842105263</v>
      </c>
      <c r="C44" s="20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</row>
    <row r="45" spans="1:17" hidden="1" outlineLevel="1">
      <c r="A45" t="s">
        <v>77</v>
      </c>
      <c r="B45" s="21">
        <f>VLOOKUP($A$2,[2]AmbActual!$A$1:$EK$65533,141,0)</f>
        <v>14.891416752843845</v>
      </c>
      <c r="C45" s="20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</row>
    <row r="46" spans="1:17" hidden="1" outlineLevel="1">
      <c r="A46" t="s">
        <v>78</v>
      </c>
      <c r="B46" s="21">
        <f>VLOOKUP($A$2,[2]AmbActual!$A$1:$EL$65533,142,0)</f>
        <v>14.627414903403864</v>
      </c>
      <c r="C46" s="20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</row>
    <row r="47" spans="1:17" collapsed="1">
      <c r="A47" t="s">
        <v>21</v>
      </c>
      <c r="B47" s="14">
        <f>VLOOKUP($A$2,[2]AmbActual!$A$1:$AT$65533,46,0)</f>
        <v>76.746652367799143</v>
      </c>
      <c r="C47" s="21">
        <f>VLOOKUP($A$2,[2]AmbBudget!$A$1:$V$65536,22,0)</f>
        <v>73.34888925999897</v>
      </c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</row>
    <row r="48" spans="1:17">
      <c r="A48" t="s">
        <v>129</v>
      </c>
      <c r="B48" s="14">
        <f>VLOOKUP($A$2,[2]AmbActual!$A$1:$AR$65533,44,0)</f>
        <v>51.617796610169492</v>
      </c>
      <c r="C48" s="21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</row>
    <row r="49" spans="1:17"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</row>
    <row r="50" spans="1:17">
      <c r="A50" s="13" t="s">
        <v>23</v>
      </c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</row>
    <row r="51" spans="1:17">
      <c r="A51" t="s">
        <v>24</v>
      </c>
      <c r="B51" s="14">
        <f>VLOOKUP($A$2,[2]AmbActual!$A$1:$BK$65533,63,0)</f>
        <v>345.73805555543089</v>
      </c>
      <c r="C51" s="21">
        <f>VLOOKUP($A$2,[2]AmbBudget!$A$1:$AL$65536,38,0)</f>
        <v>299.07621741724046</v>
      </c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</row>
    <row r="52" spans="1:17" hidden="1" outlineLevel="1">
      <c r="A52" t="s">
        <v>84</v>
      </c>
      <c r="B52" s="14">
        <f>VLOOKUP($A$2,[2]AmbActual!$A$1:$BM$65533,65,0)</f>
        <v>320.50194444436141</v>
      </c>
      <c r="C52" s="21">
        <f>VLOOKUP($A$2,[2]AmbBudget!$A$1:$AM$65536,39,0)</f>
        <v>287.5254648164431</v>
      </c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</row>
    <row r="53" spans="1:17" hidden="1" outlineLevel="1">
      <c r="A53" t="s">
        <v>85</v>
      </c>
      <c r="B53" s="14">
        <f>VLOOKUP($A$2,[2]AmbActual!$A$1:$BO$65533,67,0)</f>
        <v>19.00611111111111</v>
      </c>
      <c r="C53" s="21">
        <f>VLOOKUP($A$2,[2]AmbBudget!$A$1:$AN$65536,40,0)</f>
        <v>11.550752600797342</v>
      </c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</row>
    <row r="54" spans="1:17" hidden="1" outlineLevel="1">
      <c r="A54" t="s">
        <v>86</v>
      </c>
      <c r="B54" s="12">
        <f>VLOOKUP($A$2,[2]AmbActual!$A$1:$BQ$65533,69,0)</f>
        <v>3.4644444443601081</v>
      </c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</row>
    <row r="55" spans="1:17" hidden="1" outlineLevel="1">
      <c r="A55" t="s">
        <v>87</v>
      </c>
      <c r="B55" s="12">
        <f>VLOOKUP($A$2,[2]AmbActual!$A$1:$BS$65533,71,0)</f>
        <v>2.7655555555982412</v>
      </c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</row>
    <row r="56" spans="1:17" hidden="1" outlineLevel="1">
      <c r="A56" t="s">
        <v>88</v>
      </c>
      <c r="B56" s="12">
        <f>VLOOKUP($A$2,[2]AmbActual!$A$1:$BU$65533,73,0)</f>
        <v>0</v>
      </c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</row>
    <row r="57" spans="1:17" collapsed="1">
      <c r="A57" t="s">
        <v>18</v>
      </c>
      <c r="B57" s="14">
        <f>VLOOKUP($A$2,[2]AmbActual!$A$1:$BW$65533,75,0)</f>
        <v>9.6761111110143574</v>
      </c>
      <c r="C57" s="21">
        <f>VLOOKUP($A$2,[2]AmbBudget!$A$1:$AO$65536,41,0)</f>
        <v>0</v>
      </c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</row>
    <row r="58" spans="1:17" hidden="1" outlineLevel="1">
      <c r="A58" t="s">
        <v>73</v>
      </c>
      <c r="B58" s="21">
        <f>VLOOKUP($A$2,[2]AmbActual!$A$1:$BX$65533,76,0)</f>
        <v>2.757222222222222</v>
      </c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</row>
    <row r="59" spans="1:17" hidden="1" outlineLevel="1">
      <c r="A59" t="s">
        <v>74</v>
      </c>
      <c r="B59" s="21">
        <f>VLOOKUP($A$2,[2]AmbActual!$A$1:$BY$65533,77,0)</f>
        <v>6.9188888887921349</v>
      </c>
      <c r="C59" s="21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</row>
    <row r="60" spans="1:17" collapsed="1">
      <c r="A60" t="s">
        <v>19</v>
      </c>
      <c r="B60" s="14">
        <f>VLOOKUP($A$2,[2]AmbActual!$A$1:$CA$65533,79,0)</f>
        <v>87.459722222135554</v>
      </c>
      <c r="C60" s="21">
        <f>VLOOKUP($A$2,[2]AmbBudget!$A$1:$AP$65536,42,0)</f>
        <v>103.87634558796516</v>
      </c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</row>
    <row r="61" spans="1:17" hidden="1" outlineLevel="1">
      <c r="A61" t="s">
        <v>83</v>
      </c>
      <c r="B61" s="21">
        <f>VLOOKUP($A$2,[2]AmbActual!$A$1:$EG$65533,137,0)</f>
        <v>2.4441666666803776</v>
      </c>
      <c r="C61" s="21"/>
      <c r="E61" s="29"/>
      <c r="F61" s="29"/>
      <c r="G61" s="29"/>
      <c r="H61" s="32"/>
      <c r="I61" s="29"/>
      <c r="J61" s="29"/>
      <c r="K61" s="29"/>
      <c r="L61" s="29"/>
      <c r="M61" s="29"/>
      <c r="N61" s="29"/>
      <c r="O61" s="29"/>
      <c r="P61" s="29"/>
      <c r="Q61" s="29"/>
    </row>
    <row r="62" spans="1:17" hidden="1" outlineLevel="1">
      <c r="A62" t="s">
        <v>127</v>
      </c>
      <c r="B62" s="21">
        <f>VLOOKUP($A$2,[2]AmbActual!$A$1:$EV$65533,152,0)</f>
        <v>14.452222222222222</v>
      </c>
      <c r="C62" s="21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</row>
    <row r="63" spans="1:17" hidden="1" outlineLevel="1">
      <c r="A63" t="s">
        <v>128</v>
      </c>
      <c r="B63" s="21">
        <f>VLOOKUP($A$2,[2]AmbActual!$A$1:$EW$65533,153,0)</f>
        <v>7.8916666665662909</v>
      </c>
      <c r="C63" s="21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</row>
    <row r="64" spans="1:17" collapsed="1">
      <c r="A64" t="s">
        <v>25</v>
      </c>
      <c r="B64" s="14">
        <f>VLOOKUP($A$2,[2]AmbActual!$A$1:$CD$65533,82,0)</f>
        <v>91.593333333187431</v>
      </c>
      <c r="C64" s="21">
        <f>VLOOKUP($A$2,[2]AmbBudget!$A$1:$AS$65536,45,0)</f>
        <v>94.843465161344668</v>
      </c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</row>
    <row r="65" spans="1:17" hidden="1" outlineLevel="1">
      <c r="A65" t="s">
        <v>53</v>
      </c>
      <c r="B65" s="12">
        <f>VLOOKUP($A$2,[2]AmbActual!$A$1:$CF$65533,84,0)</f>
        <v>84.025277777631871</v>
      </c>
      <c r="C65" s="21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</row>
    <row r="66" spans="1:17" hidden="1" outlineLevel="1">
      <c r="A66" t="s">
        <v>54</v>
      </c>
      <c r="B66" s="12">
        <f>VLOOKUP($A$2,[2]AmbActual!$A$1:$CH$65533,86,0)</f>
        <v>5.2777777777777778E-2</v>
      </c>
      <c r="C66" s="21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</row>
    <row r="67" spans="1:17" hidden="1" outlineLevel="1">
      <c r="A67" t="s">
        <v>56</v>
      </c>
      <c r="B67" s="12">
        <f>VLOOKUP($A$2,[2]AmbActual!$A$1:$CJ$65533,88,0)</f>
        <v>0.26861111111111113</v>
      </c>
      <c r="C67" s="21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</row>
    <row r="68" spans="1:17" hidden="1" outlineLevel="1">
      <c r="A68" t="s">
        <v>55</v>
      </c>
      <c r="B68" s="12">
        <f>VLOOKUP($A$2,[2]AmbActual!$A$1:$CL$65533,90,0)</f>
        <v>7.246666666666667</v>
      </c>
      <c r="C68" s="21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</row>
    <row r="69" spans="1:17" collapsed="1">
      <c r="A69" s="13" t="s">
        <v>37</v>
      </c>
      <c r="B69" s="14">
        <f>VLOOKUP($A$2,[2]AmbActual!$A$1:$CO$65533,93,0)</f>
        <v>534.46722222176822</v>
      </c>
      <c r="C69" s="14">
        <f>VLOOKUP($A$2,[2]AmbBudget!$A$1:$AU$65536,47,0)</f>
        <v>522.38623597319986</v>
      </c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</row>
    <row r="70" spans="1:17">
      <c r="A70" t="s">
        <v>26</v>
      </c>
      <c r="B70" s="14">
        <f>VLOOKUP($A$2,[2]AmbActual!$A$1:$CP$65533,94,0)</f>
        <v>88.017222222073983</v>
      </c>
      <c r="C70" s="21">
        <f>VLOOKUP($A$2,[2]AmbBudget!$A$1:$AV$65536,48,0)</f>
        <v>76.95</v>
      </c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</row>
    <row r="71" spans="1:17">
      <c r="A71" t="s">
        <v>27</v>
      </c>
      <c r="B71" s="14">
        <f>VLOOKUP($A$2,[2]AmbActual!$A$1:$CS$65533,97,0)</f>
        <v>17.035833333333333</v>
      </c>
      <c r="C71" s="21">
        <f>VLOOKUP($A$2,[2]AmbBudget!$A$1:$AY$65536,51,0)</f>
        <v>0</v>
      </c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</row>
    <row r="72" spans="1:17">
      <c r="A72" t="s">
        <v>28</v>
      </c>
      <c r="B72" s="14">
        <f>VLOOKUP($A$2,[2]AmbActual!$A$1:$CR$65533,96,0)</f>
        <v>8.9838888888888881</v>
      </c>
      <c r="C72" s="21">
        <f>VLOOKUP($A$2,[2]AmbBudget!$A$1:$AX$65536,50,0)</f>
        <v>12.5</v>
      </c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</row>
    <row r="73" spans="1:17">
      <c r="A73" t="s">
        <v>29</v>
      </c>
      <c r="B73" s="14">
        <f>VLOOKUP($A$2,[2]AmbActual!$A$1:$CU$65533,99,0)</f>
        <v>25.824444444444445</v>
      </c>
      <c r="C73" s="21">
        <f>VLOOKUP($A$2,[2]AmbBudget!$A$1:$BA$65536,53,0)</f>
        <v>18</v>
      </c>
    </row>
    <row r="74" spans="1:17">
      <c r="A74" t="s">
        <v>30</v>
      </c>
      <c r="B74" s="14">
        <f>VLOOKUP($A$2,[2]AmbActual!$A$1:$CV$65533,100,0)</f>
        <v>0</v>
      </c>
      <c r="C74" s="21">
        <f>VLOOKUP($A$2,[2]AmbBudget!$A$1:$BB$65536,54,0)</f>
        <v>0</v>
      </c>
    </row>
    <row r="75" spans="1:17">
      <c r="A75" t="s">
        <v>31</v>
      </c>
      <c r="B75" s="14">
        <f>VLOOKUP($A$2,[2]AmbActual!$A$1:$CQ$65533,95,0)</f>
        <v>0</v>
      </c>
      <c r="C75" s="21">
        <f>VLOOKUP($A$2,[2]AmbBudget!$A$1:$AW$65536,49,0)</f>
        <v>44.050000000000004</v>
      </c>
    </row>
    <row r="76" spans="1:17">
      <c r="A76" t="s">
        <v>32</v>
      </c>
      <c r="B76" s="14">
        <f>VLOOKUP($A$2,[2]AmbActual!$A$1:$CW$65533,101,0)</f>
        <v>29.907777777777778</v>
      </c>
      <c r="C76" s="21">
        <f>VLOOKUP($A$2,[2]AmbBudget!$A$1:$BC$65536,55,0)</f>
        <v>14.5</v>
      </c>
    </row>
    <row r="77" spans="1:17">
      <c r="A77" t="s">
        <v>35</v>
      </c>
      <c r="B77" s="14">
        <f>VLOOKUP($A$2,[2]AmbActual!$A$1:$DN$65533,118,0)</f>
        <v>89.400833333484186</v>
      </c>
      <c r="C77" s="21">
        <f>VLOOKUP($A$2,[2]AmbBudget!$A$1:$BD$65536,56,0)</f>
        <v>84.440000000000012</v>
      </c>
    </row>
    <row r="78" spans="1:17" hidden="1" outlineLevel="1">
      <c r="A78" t="s">
        <v>57</v>
      </c>
      <c r="B78" s="12">
        <f>VLOOKUP($A$2,[2]AmbActual!$A$1:$CX$65533,102,0)</f>
        <v>33.511111111111113</v>
      </c>
    </row>
    <row r="79" spans="1:17" hidden="1" outlineLevel="1">
      <c r="A79" t="s">
        <v>58</v>
      </c>
      <c r="B79" s="12">
        <f>VLOOKUP($A$2,[2]AmbActual!$A$1:$DA$65533,105,0)</f>
        <v>3.6111111111111109E-3</v>
      </c>
    </row>
    <row r="80" spans="1:17" hidden="1" outlineLevel="1">
      <c r="A80" t="s">
        <v>59</v>
      </c>
      <c r="B80" s="12">
        <f>VLOOKUP($A$2,[2]AmbActual!$A$1:$DF$65533,110,0)</f>
        <v>0</v>
      </c>
    </row>
    <row r="81" spans="1:4" hidden="1" outlineLevel="1">
      <c r="A81" t="s">
        <v>60</v>
      </c>
      <c r="B81" s="12">
        <f>VLOOKUP($A$2,[2]AmbActual!$A$1:$CY$65533,103,0)</f>
        <v>3.2</v>
      </c>
    </row>
    <row r="82" spans="1:4" hidden="1" outlineLevel="1">
      <c r="A82" t="s">
        <v>61</v>
      </c>
      <c r="B82" s="12">
        <f>VLOOKUP($A$2,[2]AmbActual!$A$1:$CZ$65533,104,0)</f>
        <v>0.56666666666666665</v>
      </c>
    </row>
    <row r="83" spans="1:4" hidden="1" outlineLevel="1">
      <c r="A83" t="s">
        <v>62</v>
      </c>
      <c r="B83" s="12">
        <f>VLOOKUP($A$2,[2]AmbActual!$A$1:$DB$65533,106,0)</f>
        <v>0</v>
      </c>
    </row>
    <row r="84" spans="1:4" hidden="1" outlineLevel="1">
      <c r="A84" t="s">
        <v>63</v>
      </c>
      <c r="B84" s="12">
        <f>VLOOKUP($A$2,[2]AmbActual!$A$1:$DC$65533,107,0)</f>
        <v>0</v>
      </c>
    </row>
    <row r="85" spans="1:4" hidden="1" outlineLevel="1">
      <c r="A85" t="s">
        <v>64</v>
      </c>
      <c r="B85" s="12">
        <f>VLOOKUP($A$2,[2]AmbActual!$A$1:$DD$65533,108,0)</f>
        <v>5.9</v>
      </c>
    </row>
    <row r="86" spans="1:4" hidden="1" outlineLevel="1">
      <c r="A86" t="s">
        <v>65</v>
      </c>
      <c r="B86" s="12">
        <f>VLOOKUP($A$2,[2]AmbActual!$A$1:$DE$65533,109,0)</f>
        <v>0</v>
      </c>
    </row>
    <row r="87" spans="1:4" hidden="1" outlineLevel="1">
      <c r="A87" t="s">
        <v>66</v>
      </c>
      <c r="B87" s="12">
        <f>VLOOKUP($A$2,[2]AmbActual!$A$1:$DG$65533,111,0)</f>
        <v>0</v>
      </c>
    </row>
    <row r="88" spans="1:4" hidden="1" outlineLevel="1">
      <c r="A88" t="s">
        <v>67</v>
      </c>
      <c r="B88" s="12">
        <f>VLOOKUP($A$2,[2]AmbActual!$A$1:$DH$65533,112,0)</f>
        <v>21.185833333333335</v>
      </c>
    </row>
    <row r="89" spans="1:4" hidden="1" outlineLevel="1">
      <c r="A89" t="s">
        <v>68</v>
      </c>
      <c r="B89" s="12">
        <f>VLOOKUP($A$2,[2]AmbActual!$A$1:$DI$65533,113,0)</f>
        <v>18.07777777778761</v>
      </c>
    </row>
    <row r="90" spans="1:4" hidden="1" outlineLevel="1">
      <c r="A90" t="s">
        <v>72</v>
      </c>
      <c r="B90" s="12">
        <f>VLOOKUP($A$2,[2]AmbActual!$A$1:$DJ$65533,114,0)</f>
        <v>4.6327777779187693</v>
      </c>
    </row>
    <row r="91" spans="1:4" hidden="1" outlineLevel="1">
      <c r="A91" t="s">
        <v>69</v>
      </c>
      <c r="B91" s="12">
        <f>VLOOKUP($A$2,[2]AmbActual!$A$1:$DK$65533,115,0)</f>
        <v>2.3230555555555554</v>
      </c>
    </row>
    <row r="92" spans="1:4" hidden="1" outlineLevel="1">
      <c r="A92" t="s">
        <v>70</v>
      </c>
      <c r="B92" s="12">
        <f>VLOOKUP($A$2,[2]AmbActual!$A$1:$DL$65533,116,0)</f>
        <v>0</v>
      </c>
    </row>
    <row r="93" spans="1:4" hidden="1" outlineLevel="1">
      <c r="A93" t="s">
        <v>71</v>
      </c>
      <c r="B93" s="12">
        <f>VLOOKUP($A$2,[2]AmbActual!$A$1:$DM$65533,117,0)</f>
        <v>0</v>
      </c>
    </row>
    <row r="94" spans="1:4" collapsed="1">
      <c r="A94" s="13" t="s">
        <v>36</v>
      </c>
      <c r="B94" s="14">
        <f>VLOOKUP($A$2,[2]AmbActual!$A$1:$DO$65533,119,0)</f>
        <v>259.17000000000257</v>
      </c>
      <c r="C94" s="14">
        <f>VLOOKUP($A$2,[2]AmbBudget!$A$1:$BE$65536,57,0)</f>
        <v>250.44000000000003</v>
      </c>
    </row>
    <row r="95" spans="1:4">
      <c r="A95" t="s">
        <v>132</v>
      </c>
      <c r="B95" s="12">
        <f>VLOOKUP($A$2,[2]AmbActual!$A$1:$DU$65533,125,0)</f>
        <v>17.398888888838709</v>
      </c>
      <c r="C95" t="s">
        <v>135</v>
      </c>
      <c r="D95" s="12">
        <f>VLOOKUP($A$2,[2]AmbActual!$A$1:$EF$65533,136,0)</f>
        <v>6.5656184486183804</v>
      </c>
    </row>
    <row r="96" spans="1:4">
      <c r="A96" s="13" t="s">
        <v>38</v>
      </c>
      <c r="B96" s="14">
        <f>VLOOKUP($A$2,[2]AmbActual!$A$1:$DP$65533,120,0)</f>
        <v>793.6372222217708</v>
      </c>
      <c r="C96" s="14">
        <f>VLOOKUP($A$2,[2]AmbBudget!$A$1:$BF$65536,58,0)</f>
        <v>772.8262359731998</v>
      </c>
    </row>
    <row r="97" spans="1:3">
      <c r="A97" t="s">
        <v>39</v>
      </c>
      <c r="B97" s="14">
        <f>VLOOKUP($A$2,[2]AmbActual!$A$1:$DQ$65533,121,0)</f>
        <v>34.126400555536144</v>
      </c>
      <c r="C97" s="21">
        <f>VLOOKUP($A$2,[2]AmbBudget!$A$1:$BG$65536,59,0)</f>
        <v>33.231528146847587</v>
      </c>
    </row>
    <row r="98" spans="1:3">
      <c r="A98" s="17" t="s">
        <v>41</v>
      </c>
      <c r="B98" s="12">
        <f>VLOOKUP($A$2,[2]AmbActual!$A$1:$DV$65533,126,0)</f>
        <v>26.22</v>
      </c>
      <c r="C98" s="12"/>
    </row>
    <row r="99" spans="1:3">
      <c r="A99" s="13" t="s">
        <v>40</v>
      </c>
      <c r="B99" s="14">
        <f>VLOOKUP($A$2,[2]AmbActual!$A$1:$DS$65533,123,0)</f>
        <v>827.76362277730698</v>
      </c>
      <c r="C99" s="14">
        <f>VLOOKUP($A$2,[2]AmbBudget!$A$1:$BI$65536,61,0)</f>
        <v>806.05776412004752</v>
      </c>
    </row>
    <row r="100" spans="1:3">
      <c r="A100" t="s">
        <v>42</v>
      </c>
      <c r="B100" s="12">
        <f>VLOOKUP($A$2,[2]AmbActual!$A$1:$DY$65533,129,0)</f>
        <v>78.433333333333323</v>
      </c>
      <c r="C100">
        <v>0</v>
      </c>
    </row>
    <row r="102" spans="1:3">
      <c r="A102" t="s">
        <v>43</v>
      </c>
      <c r="B102" s="18">
        <f>VLOOKUP($A$2,[2]AmbActual!$A$1:$DW$65533,127,0)</f>
        <v>3.1675709439884334E-2</v>
      </c>
      <c r="C102" s="22">
        <f>VLOOKUP($A$2,[2]AmbBudget!$A$1:$BZ$65536,78,0)</f>
        <v>3.5000000000000003E-2</v>
      </c>
    </row>
    <row r="103" spans="1:3">
      <c r="A103" t="s">
        <v>44</v>
      </c>
      <c r="B103" s="18">
        <f>VLOOKUP($A$2,[2]AmbActual!$A$1:$AV$65533,48,0)</f>
        <v>0.43563739939962043</v>
      </c>
      <c r="C103" s="22"/>
    </row>
  </sheetData>
  <dataConsolidate/>
  <phoneticPr fontId="3" type="noConversion"/>
  <conditionalFormatting sqref="K2:K5 H2:H3">
    <cfRule type="cellIs" dxfId="9" priority="1" stopIfTrue="1" operator="lessThan">
      <formula>0</formula>
    </cfRule>
    <cfRule type="cellIs" dxfId="8" priority="2" stopIfTrue="1" operator="greaterThanOrEqual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scale="74" orientation="landscape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 enableFormatConditionsCalculation="0">
    <tabColor indexed="11"/>
  </sheetPr>
  <dimension ref="A1:Q103"/>
  <sheetViews>
    <sheetView showGridLines="0" zoomScaleNormal="10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F1" sqref="F1"/>
    </sheetView>
  </sheetViews>
  <sheetFormatPr defaultRowHeight="12.75" outlineLevelRow="1"/>
  <cols>
    <col min="1" max="1" width="16.28515625" bestFit="1" customWidth="1"/>
    <col min="2" max="2" width="11.5703125" bestFit="1" customWidth="1"/>
    <col min="3" max="4" width="10.140625" bestFit="1" customWidth="1"/>
    <col min="5" max="5" width="10" bestFit="1" customWidth="1"/>
    <col min="7" max="7" width="12.5703125" customWidth="1"/>
    <col min="8" max="8" width="14.28515625" customWidth="1"/>
    <col min="9" max="9" width="5.28515625" customWidth="1"/>
    <col min="11" max="11" width="11.28515625" bestFit="1" customWidth="1"/>
    <col min="14" max="16" width="11.28515625" bestFit="1" customWidth="1"/>
  </cols>
  <sheetData>
    <row r="1" spans="1:17" ht="15" customHeight="1" thickBot="1">
      <c r="A1" s="6" t="s">
        <v>0</v>
      </c>
      <c r="B1" s="7" t="s">
        <v>15</v>
      </c>
      <c r="C1" s="8" t="s">
        <v>4</v>
      </c>
      <c r="E1" s="16" t="s">
        <v>33</v>
      </c>
      <c r="F1" s="36">
        <f>VLOOKUP($A$2,[2]ProdActual!$A$1:$AH$65533,34,0)</f>
        <v>0.98368111062831765</v>
      </c>
      <c r="G1" s="43" t="s">
        <v>95</v>
      </c>
      <c r="H1" s="44"/>
      <c r="J1" s="13" t="s">
        <v>92</v>
      </c>
      <c r="O1" s="13" t="s">
        <v>45</v>
      </c>
      <c r="P1" s="13" t="s">
        <v>5</v>
      </c>
      <c r="Q1" s="25"/>
    </row>
    <row r="2" spans="1:17" ht="15.75" thickBot="1">
      <c r="A2" s="70">
        <f>'1'!A2</f>
        <v>42266</v>
      </c>
      <c r="B2" s="71" t="str">
        <f>'1'!B2</f>
        <v>Saturday</v>
      </c>
      <c r="C2" s="72">
        <f>'1'!C2</f>
        <v>12</v>
      </c>
      <c r="E2" s="41" t="s">
        <v>34</v>
      </c>
      <c r="F2" s="42">
        <f>VLOOKUP($A$2,[2]ProdActual!$A$1:$AI$65533,35,0)</f>
        <v>0.89161963278225376</v>
      </c>
      <c r="G2" s="39" t="s">
        <v>51</v>
      </c>
      <c r="H2" s="40">
        <f>VLOOKUP($A$2,[2]ProdActual!$A$1:$ET$65533,150,0)</f>
        <v>0.28374260451677735</v>
      </c>
      <c r="J2" t="s">
        <v>24</v>
      </c>
      <c r="K2" s="45">
        <f>VLOOKUP($A$2,[2]ProdActual!$A$1:$EP$65533,146,0)</f>
        <v>525.49260178383759</v>
      </c>
      <c r="L2" s="34"/>
      <c r="N2" s="34" t="s">
        <v>93</v>
      </c>
      <c r="O2" s="24">
        <f>VLOOKUP($A$2,[2]ProdActual!$A$1:$AW$65533,49,0)</f>
        <v>0.90111633074292929</v>
      </c>
      <c r="P2" s="24">
        <f>VLOOKUP($A$2,[2]ProdBudget!$A$1:$W$65536,23,0)</f>
        <v>0.61737372622615194</v>
      </c>
      <c r="Q2" s="25"/>
    </row>
    <row r="3" spans="1:17" ht="15.75" thickBot="1">
      <c r="A3">
        <f>WEEKDAY(A2,2)</f>
        <v>6</v>
      </c>
      <c r="B3" s="2"/>
      <c r="E3" s="13" t="s">
        <v>46</v>
      </c>
      <c r="F3" s="37">
        <f>VLOOKUP($A$2,[2]ProdActual!$A$1:$N$65533,14,0)</f>
        <v>229</v>
      </c>
      <c r="G3" s="39" t="s">
        <v>52</v>
      </c>
      <c r="H3" s="62">
        <f>VLOOKUP($A$2,[2]ProdActual!$A$1:$EU$65533,151,0)</f>
        <v>135.59061742537719</v>
      </c>
      <c r="J3" t="s">
        <v>18</v>
      </c>
      <c r="K3" s="45">
        <f>VLOOKUP($A$2,[2]ProdActual!$A$1:$EQ$65533,147,0)</f>
        <v>290.07783031023797</v>
      </c>
      <c r="L3" s="34"/>
      <c r="N3" s="34" t="s">
        <v>22</v>
      </c>
      <c r="O3" s="23">
        <f>VLOOKUP($A$2,[2]ProdActual!$A$1:$EC$65533,133,0)</f>
        <v>27080.34797148651</v>
      </c>
      <c r="P3" s="23">
        <f>VLOOKUP($A$2,[2]ProdBudget!$A$1:$CE$65536,83,0)</f>
        <v>16688.278237512794</v>
      </c>
    </row>
    <row r="4" spans="1:17" ht="15.75" thickBot="1">
      <c r="A4" s="3"/>
      <c r="E4" s="28" t="s">
        <v>47</v>
      </c>
      <c r="F4" s="37">
        <f>VLOOKUP($A$2,[2]ProdActual!$A$1:$AC$65533,29,0)</f>
        <v>18</v>
      </c>
      <c r="J4" t="s">
        <v>19</v>
      </c>
      <c r="K4" s="45">
        <f>VLOOKUP($A$2,[2]ProdActual!$A$1:$ER$65533,148,0)</f>
        <v>309.79363894123838</v>
      </c>
      <c r="L4" s="34"/>
      <c r="N4" s="34" t="s">
        <v>94</v>
      </c>
      <c r="O4" s="23">
        <f>VLOOKUP($A$2,[2]ProdActual!$A$1:$AX$65533,50,0)</f>
        <v>62.888073768312751</v>
      </c>
      <c r="P4" s="23">
        <f>VLOOKUP($A$2,[2]ProdBudget!$A$1:$AF$65536,32,0)</f>
        <v>50.239350608882091</v>
      </c>
    </row>
    <row r="5" spans="1:17" ht="13.5" thickBot="1">
      <c r="E5" s="35" t="s">
        <v>50</v>
      </c>
      <c r="F5" s="38">
        <f>VLOOKUP($A$2,[2]ProdActual!$A$1:$AJ$65533,36,0)</f>
        <v>0.99237987488353518</v>
      </c>
      <c r="G5" s="26"/>
      <c r="H5" s="25"/>
      <c r="I5" s="25"/>
      <c r="J5" s="25" t="s">
        <v>20</v>
      </c>
      <c r="K5" s="45">
        <f>VLOOKUP($A$2,[2]ProdActual!$A$1:$ES$65533,149,0)</f>
        <v>258.69549091260507</v>
      </c>
      <c r="L5" s="25"/>
      <c r="M5" s="25"/>
      <c r="N5" s="25"/>
      <c r="O5" s="25"/>
      <c r="P5" s="25"/>
      <c r="Q5" s="25"/>
    </row>
    <row r="6" spans="1:17" ht="12.75" customHeight="1">
      <c r="A6" s="13" t="s">
        <v>9</v>
      </c>
      <c r="B6" s="13" t="s">
        <v>45</v>
      </c>
      <c r="C6" s="13" t="s">
        <v>5</v>
      </c>
      <c r="D6" s="13" t="s">
        <v>48</v>
      </c>
      <c r="E6" s="29"/>
      <c r="F6" s="29"/>
      <c r="G6" s="29"/>
      <c r="H6" s="29"/>
      <c r="I6" s="29"/>
      <c r="J6" s="30"/>
      <c r="K6" s="30"/>
      <c r="L6" s="29"/>
      <c r="M6" s="29"/>
      <c r="N6" s="29"/>
      <c r="O6" s="33">
        <v>1</v>
      </c>
      <c r="P6" s="29"/>
      <c r="Q6" s="29"/>
    </row>
    <row r="7" spans="1:17" ht="12.75" customHeight="1">
      <c r="A7" s="13" t="s">
        <v>10</v>
      </c>
      <c r="B7" s="13">
        <f>VLOOKUP($A$2,[2]ProdActual!$A$1:$K$65533,11,0)</f>
        <v>30052</v>
      </c>
      <c r="C7" s="19">
        <f>VLOOKUP($A$2,[2]ProdBudget!$A$1:$F$65536,6,0)</f>
        <v>26128.212363554354</v>
      </c>
      <c r="E7" s="29"/>
      <c r="F7" s="29"/>
      <c r="G7" s="31" t="s">
        <v>33</v>
      </c>
      <c r="H7" s="29"/>
      <c r="I7" s="29"/>
      <c r="K7" s="29"/>
      <c r="L7" s="29"/>
      <c r="M7" s="29"/>
      <c r="N7" s="29"/>
      <c r="O7" s="33">
        <f>IF(O6=1,1,7)</f>
        <v>1</v>
      </c>
      <c r="P7" s="29"/>
      <c r="Q7" s="29"/>
    </row>
    <row r="8" spans="1:17" hidden="1" outlineLevel="1">
      <c r="A8" t="s">
        <v>84</v>
      </c>
      <c r="B8" s="13">
        <f>VLOOKUP($A$2,[2]ProdActual!$A$1:$D$65533,4,0)</f>
        <v>24495</v>
      </c>
      <c r="C8" s="20">
        <f>VLOOKUP($A$2,[2]ProdBudget!$A$1:$D$65536,4,0)</f>
        <v>26128.212363554354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</row>
    <row r="9" spans="1:17" hidden="1" outlineLevel="1">
      <c r="A9" t="s">
        <v>85</v>
      </c>
      <c r="B9" s="13">
        <f>VLOOKUP($A$2,[2]ProdActual!$A$1:$E$65533,5,0)</f>
        <v>0</v>
      </c>
      <c r="C9" s="20">
        <f>VLOOKUP($A$2,[2]ProdBudget!$A$1:$E$65536,5,0)</f>
        <v>0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</row>
    <row r="10" spans="1:17" hidden="1" outlineLevel="1">
      <c r="A10" t="s">
        <v>86</v>
      </c>
      <c r="B10">
        <f>VLOOKUP($A$2,[2]ProdActual!$A$1:$F$65533,6,0)</f>
        <v>0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</row>
    <row r="11" spans="1:17" hidden="1" outlineLevel="1">
      <c r="A11" t="s">
        <v>87</v>
      </c>
      <c r="B11">
        <f>VLOOKUP($A$2,[2]ProdActual!$A$1:$G$65533,7,0)</f>
        <v>4020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</row>
    <row r="12" spans="1:17" hidden="1" outlineLevel="1">
      <c r="A12" t="s">
        <v>88</v>
      </c>
      <c r="B12">
        <f>VLOOKUP($A$2,[2]ProdActual!$A$1:$H$65533,8,0)</f>
        <v>0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</row>
    <row r="13" spans="1:17" hidden="1" outlineLevel="1">
      <c r="A13" t="s">
        <v>84</v>
      </c>
      <c r="B13">
        <f>VLOOKUP($A$2,[2]ProdActual!$A$1:$I$65533,9,0)</f>
        <v>788</v>
      </c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</row>
    <row r="14" spans="1:17" hidden="1" outlineLevel="1">
      <c r="A14" t="s">
        <v>89</v>
      </c>
      <c r="B14">
        <f>VLOOKUP($A$2,[2]ProdActual!$A$1:$J$65533,10,0)</f>
        <v>749</v>
      </c>
      <c r="C14" s="20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</row>
    <row r="15" spans="1:17" hidden="1" outlineLevel="1">
      <c r="A15" t="s">
        <v>90</v>
      </c>
      <c r="B15" s="18">
        <f>VLOOKUP($A$2,[2]ProdActual!$A$1:$AM$65533,39,0)</f>
        <v>5.1144682550246241E-2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</row>
    <row r="16" spans="1:17" collapsed="1">
      <c r="A16" t="s">
        <v>11</v>
      </c>
      <c r="B16" s="13">
        <f>VLOOKUP($A$2,[2]ProdActual!$A$1:$O$65533,15,0)</f>
        <v>1149</v>
      </c>
      <c r="C16" s="20">
        <f>VLOOKUP($A$2,[2]ProdBudget!$A$1:$I$65536,9,0)</f>
        <v>900.28370249999989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</row>
    <row r="17" spans="1:17">
      <c r="A17" t="s">
        <v>14</v>
      </c>
      <c r="B17" s="13">
        <f>VLOOKUP($A$2,[2]ProdActual!$A$1:$AD$65533,30,0)</f>
        <v>1133</v>
      </c>
      <c r="C17" s="20">
        <f>VLOOKUP($A$2,[2]ProdBudget!$A$1:$I$65536,9,0)</f>
        <v>900.28370249999989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</row>
    <row r="18" spans="1:17">
      <c r="A18" t="s">
        <v>12</v>
      </c>
      <c r="B18" s="13">
        <f>VLOOKUP($A$2,[2]ProdActual!$A$1:$W$65533,23,0)</f>
        <v>700</v>
      </c>
      <c r="C18" s="20">
        <f>VLOOKUP($A$2,[2]ProdBudget!$A$1:$L$65536,12,0)</f>
        <v>617.78001044212021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</row>
    <row r="19" spans="1:17" hidden="1" outlineLevel="1">
      <c r="A19" t="s">
        <v>79</v>
      </c>
      <c r="B19" s="13">
        <f>VLOOKUP($A$2,[2]ProdActual!$A$1:$Q$65533,17,0)</f>
        <v>700</v>
      </c>
      <c r="C19" s="20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</row>
    <row r="20" spans="1:17" hidden="1" outlineLevel="1">
      <c r="A20" t="s">
        <v>80</v>
      </c>
      <c r="B20" s="13">
        <f>VLOOKUP($A$2,[2]ProdActual!$A$1:$R$65533,18,0)</f>
        <v>0</v>
      </c>
      <c r="C20" s="20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</row>
    <row r="21" spans="1:17" hidden="1" outlineLevel="1">
      <c r="A21" t="s">
        <v>81</v>
      </c>
      <c r="B21" s="13">
        <f>VLOOKUP($A$2,[2]ProdActual!$A$1:$S$65533,19,0)</f>
        <v>0</v>
      </c>
      <c r="C21" s="20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</row>
    <row r="22" spans="1:17" hidden="1" outlineLevel="1">
      <c r="A22" t="s">
        <v>82</v>
      </c>
      <c r="B22" s="13">
        <f>VLOOKUP($A$2,[2]ProdActual!$A$1:$T$65533,20,0)</f>
        <v>0</v>
      </c>
      <c r="C22" s="20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</row>
    <row r="23" spans="1:17" hidden="1" outlineLevel="1">
      <c r="A23" t="s">
        <v>83</v>
      </c>
      <c r="B23" s="13">
        <f>VLOOKUP($A$2,[2]ProdActual!$A$1:$AE$65533,31,0)</f>
        <v>143</v>
      </c>
      <c r="C23" s="20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</row>
    <row r="24" spans="1:17" collapsed="1">
      <c r="A24" t="s">
        <v>13</v>
      </c>
      <c r="B24" s="13">
        <f>VLOOKUP($A$2,[2]ProdActual!$A$1:$AB$65533,28,0)</f>
        <v>776</v>
      </c>
      <c r="C24" s="20">
        <f>VLOOKUP($A$2,[2]ProdBudget!$A$1:$M$65536,13,0)</f>
        <v>690.64023600000007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</row>
    <row r="25" spans="1:17" hidden="1" outlineLevel="1">
      <c r="A25" t="s">
        <v>75</v>
      </c>
      <c r="B25" s="17">
        <f>VLOOKUP($A$2,[2]ProdActual!$A$1:$X$65533,24,0)</f>
        <v>665</v>
      </c>
      <c r="C25" s="20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</row>
    <row r="26" spans="1:17" hidden="1" outlineLevel="1">
      <c r="A26" t="s">
        <v>76</v>
      </c>
      <c r="B26" s="17">
        <f>VLOOKUP($A$2,[2]ProdActual!$A$1:$Y$65533,25,0)</f>
        <v>0</v>
      </c>
      <c r="C26" s="20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</row>
    <row r="27" spans="1:17" hidden="1" outlineLevel="1">
      <c r="A27" t="s">
        <v>77</v>
      </c>
      <c r="B27" s="17">
        <f>VLOOKUP($A$2,[2]ProdActual!$A$1:$Z$65533,26,0)</f>
        <v>15</v>
      </c>
      <c r="C27" s="20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</row>
    <row r="28" spans="1:17" hidden="1" outlineLevel="1">
      <c r="A28" t="s">
        <v>78</v>
      </c>
      <c r="B28" s="17">
        <f>VLOOKUP($A$2,[2]ProdActual!$A$1:$AA$65533,27,0)</f>
        <v>96</v>
      </c>
      <c r="C28" s="20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</row>
    <row r="29" spans="1:17" collapsed="1"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</row>
    <row r="30" spans="1:17">
      <c r="A30" s="13" t="s">
        <v>16</v>
      </c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</row>
    <row r="31" spans="1:17">
      <c r="A31" t="s">
        <v>17</v>
      </c>
      <c r="B31" s="14">
        <f>VLOOKUP($A$2,[2]ProdActual!$A$1:$AU$65533,47,0)</f>
        <v>229.37442490655098</v>
      </c>
      <c r="C31" s="21">
        <f>VLOOKUP($A$2,[2]ProdBudget!$A$1:$U$65536,21,0)</f>
        <v>244.99999999999997</v>
      </c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</row>
    <row r="32" spans="1:17" hidden="1" outlineLevel="1">
      <c r="A32" t="s">
        <v>84</v>
      </c>
      <c r="B32" s="14">
        <f>VLOOKUP($A$2,[2]ProdActual!$A$1:$AK$65533,37,0)</f>
        <v>196.37675511374243</v>
      </c>
      <c r="C32" s="21">
        <f>VLOOKUP($A$2,[2]ProdBudget!$A$1:$P$65536,16,0)</f>
        <v>245</v>
      </c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</row>
    <row r="33" spans="1:17" hidden="1" outlineLevel="1">
      <c r="A33" t="s">
        <v>91</v>
      </c>
      <c r="B33" s="14">
        <f>VLOOKUP($A$2,[2]ProdActual!$A$1:$AL$65533,38,0)</f>
        <v>0</v>
      </c>
      <c r="C33" s="21">
        <f>VLOOKUP($A$2,[2]ProdBudget!$A$1:$Q$65536,17,0)</f>
        <v>0</v>
      </c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</row>
    <row r="34" spans="1:17" hidden="1" outlineLevel="1">
      <c r="A34" t="s">
        <v>86</v>
      </c>
      <c r="B34" s="21">
        <f>VLOOKUP($A$2,[2]ProdActual!$A$1:$EM$65533,143,0)</f>
        <v>0</v>
      </c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</row>
    <row r="35" spans="1:17" hidden="1" outlineLevel="1">
      <c r="A35" t="s">
        <v>87</v>
      </c>
      <c r="B35" s="21">
        <f>VLOOKUP($A$2,[2]ProdActual!$A$1:$EN$65533,144,0)</f>
        <v>639.87266218326511</v>
      </c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</row>
    <row r="36" spans="1:17" hidden="1" outlineLevel="1">
      <c r="A36" t="s">
        <v>88</v>
      </c>
      <c r="B36" s="21">
        <f>VLOOKUP($A$2,[2]ProdActual!$A$1:$EO$65533,145,0)</f>
        <v>0</v>
      </c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</row>
    <row r="37" spans="1:17" collapsed="1">
      <c r="A37" t="s">
        <v>18</v>
      </c>
      <c r="B37" s="14">
        <f>VLOOKUP($A$2,[2]ProdActual!$A$1:$AN$65533,40,0)</f>
        <v>15.650752571046969</v>
      </c>
      <c r="C37" s="21">
        <f>VLOOKUP($A$2,[2]ProdBudget!$A$1:$R$65536,18,0)</f>
        <v>16.7</v>
      </c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</row>
    <row r="38" spans="1:17" hidden="1" outlineLevel="1">
      <c r="A38" t="s">
        <v>73</v>
      </c>
      <c r="B38" s="21">
        <f>VLOOKUP($A$2,[2]ProdActual!$A$1:$AO$65533,41,0)</f>
        <v>58.678166626473555</v>
      </c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</row>
    <row r="39" spans="1:17" hidden="1" outlineLevel="1">
      <c r="A39" t="s">
        <v>74</v>
      </c>
      <c r="B39" s="21">
        <f>VLOOKUP($A$2,[2]ProdActual!$A$1:$AP$65533,42,0)</f>
        <v>21.046331030368904</v>
      </c>
      <c r="C39" s="21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</row>
    <row r="40" spans="1:17" collapsed="1">
      <c r="A40" t="s">
        <v>19</v>
      </c>
      <c r="B40" s="14">
        <f>VLOOKUP($A$2,[2]ProdActual!$A$1:$AQ$65533,43,0)</f>
        <v>17.53238621345848</v>
      </c>
      <c r="C40" s="21">
        <f>VLOOKUP($A$2,[2]ProdBudget!$A$1:$S$65536,19,0)</f>
        <v>20</v>
      </c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</row>
    <row r="41" spans="1:17" hidden="1" outlineLevel="1">
      <c r="A41" t="s">
        <v>83</v>
      </c>
      <c r="B41" s="21">
        <f>VLOOKUP($A$2,[2]ProdActual!$A$1:$EH$65533,138,0)</f>
        <v>19.127591588233571</v>
      </c>
      <c r="C41" s="21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</row>
    <row r="42" spans="1:17" collapsed="1">
      <c r="A42" t="s">
        <v>49</v>
      </c>
      <c r="B42" s="14">
        <f>VLOOKUP($A$2,[2]ProdActual!$A$1:$AS$65533,45,0)</f>
        <v>15.172878262921245</v>
      </c>
      <c r="C42" s="21">
        <f>VLOOKUP($A$2,[2]ProdBudget!$A$1:$T$65536,20,0)</f>
        <v>16.5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</row>
    <row r="43" spans="1:17" hidden="1" outlineLevel="1">
      <c r="A43" t="s">
        <v>75</v>
      </c>
      <c r="B43" s="21">
        <f>VLOOKUP($A$2,[2]ProdActual!$A$1:$EI$65533,139,0)</f>
        <v>15.033627851872442</v>
      </c>
      <c r="C43" s="20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</row>
    <row r="44" spans="1:17" hidden="1" outlineLevel="1">
      <c r="A44" t="s">
        <v>76</v>
      </c>
      <c r="B44" s="21">
        <f>VLOOKUP($A$2,[2]ProdActual!$A$1:$EJ$65533,140,0)</f>
        <v>0</v>
      </c>
      <c r="C44" s="20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</row>
    <row r="45" spans="1:17" hidden="1" outlineLevel="1">
      <c r="A45" t="s">
        <v>77</v>
      </c>
      <c r="B45" s="21">
        <f>VLOOKUP($A$2,[2]ProdActual!$A$1:$EK$65533,141,0)</f>
        <v>26.47058823529412</v>
      </c>
      <c r="C45" s="20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</row>
    <row r="46" spans="1:17" hidden="1" outlineLevel="1">
      <c r="A46" t="s">
        <v>78</v>
      </c>
      <c r="B46" s="21">
        <f>VLOOKUP($A$2,[2]ProdActual!$A$1:$EL$65533,142,0)</f>
        <v>15.134661703379615</v>
      </c>
      <c r="C46" s="20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</row>
    <row r="47" spans="1:17" collapsed="1">
      <c r="A47" t="s">
        <v>21</v>
      </c>
      <c r="B47" s="14">
        <f>VLOOKUP($A$2,[2]ProdActual!$A$1:$AT$65533,46,0)</f>
        <v>72.790003579529383</v>
      </c>
      <c r="C47" s="21">
        <f>VLOOKUP($A$2,[2]ProdBudget!$A$1:$V$65536,22,0)</f>
        <v>81.375912959533323</v>
      </c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</row>
    <row r="48" spans="1:17">
      <c r="A48" t="s">
        <v>129</v>
      </c>
      <c r="B48" s="14">
        <f>VLOOKUP($A$2,[2]ProdActual!$A$1:$AR$65533,44,0)</f>
        <v>42.931428571428569</v>
      </c>
      <c r="C48" s="21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</row>
    <row r="49" spans="1:17"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</row>
    <row r="50" spans="1:17">
      <c r="A50" s="13" t="s">
        <v>23</v>
      </c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</row>
    <row r="51" spans="1:17">
      <c r="A51" t="s">
        <v>24</v>
      </c>
      <c r="B51" s="14">
        <f>VLOOKUP($A$2,[2]ProdActual!$A$1:$BK$65533,63,0)</f>
        <v>131.01722222189082</v>
      </c>
      <c r="C51" s="21">
        <f>VLOOKUP($A$2,[2]ProdBudget!$A$1:$AL$65536,38,0)</f>
        <v>110.33093648797696</v>
      </c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</row>
    <row r="52" spans="1:17" hidden="1" outlineLevel="1">
      <c r="A52" t="s">
        <v>84</v>
      </c>
      <c r="B52" s="14">
        <f>VLOOKUP($A$2,[2]ProdActual!$A$1:$BM$65533,65,0)</f>
        <v>124.73472222215082</v>
      </c>
      <c r="C52" s="21">
        <f>VLOOKUP($A$2,[2]ProdBudget!$A$1:$AM$65536,39,0)</f>
        <v>110.33093648797696</v>
      </c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</row>
    <row r="53" spans="1:17" hidden="1" outlineLevel="1">
      <c r="A53" t="s">
        <v>85</v>
      </c>
      <c r="B53" s="14">
        <f>VLOOKUP($A$2,[2]ProdActual!$A$1:$BO$65533,67,0)</f>
        <v>0</v>
      </c>
      <c r="C53" s="21">
        <f>VLOOKUP($A$2,[2]ProdBudget!$A$1:$AN$65536,40,0)</f>
        <v>0</v>
      </c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</row>
    <row r="54" spans="1:17" hidden="1" outlineLevel="1">
      <c r="A54" t="s">
        <v>86</v>
      </c>
      <c r="B54" s="12">
        <f>VLOOKUP($A$2,[2]ProdActual!$A$1:$BQ$65533,69,0)</f>
        <v>0</v>
      </c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</row>
    <row r="55" spans="1:17" hidden="1" outlineLevel="1">
      <c r="A55" t="s">
        <v>87</v>
      </c>
      <c r="B55" s="12">
        <f>VLOOKUP($A$2,[2]ProdActual!$A$1:$BS$65533,71,0)</f>
        <v>6.2824999997400059</v>
      </c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</row>
    <row r="56" spans="1:17" hidden="1" outlineLevel="1">
      <c r="A56" t="s">
        <v>88</v>
      </c>
      <c r="B56" s="12">
        <f>VLOOKUP($A$2,[2]ProdActual!$A$1:$BU$65533,73,0)</f>
        <v>0</v>
      </c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</row>
    <row r="57" spans="1:17" collapsed="1">
      <c r="A57" t="s">
        <v>18</v>
      </c>
      <c r="B57" s="14">
        <f>VLOOKUP($A$2,[2]ProdActual!$A$1:$BW$65533,75,0)</f>
        <v>73.414999999781912</v>
      </c>
      <c r="C57" s="21">
        <f>VLOOKUP($A$2,[2]ProdBudget!$A$1:$AO$65536,41,0)</f>
        <v>53.909203742514968</v>
      </c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</row>
    <row r="58" spans="1:17" hidden="1" outlineLevel="1">
      <c r="A58" t="s">
        <v>73</v>
      </c>
      <c r="B58" s="21">
        <f>VLOOKUP($A$2,[2]ProdActual!$A$1:$BX$65533,76,0)</f>
        <v>19.581388888888888</v>
      </c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</row>
    <row r="59" spans="1:17" hidden="1" outlineLevel="1">
      <c r="A59" t="s">
        <v>74</v>
      </c>
      <c r="B59" s="21">
        <f>VLOOKUP($A$2,[2]ProdActual!$A$1:$BY$65533,77,0)</f>
        <v>53.833611110893024</v>
      </c>
      <c r="C59" s="21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</row>
    <row r="60" spans="1:17" collapsed="1">
      <c r="A60" t="s">
        <v>19</v>
      </c>
      <c r="B60" s="14">
        <f>VLOOKUP($A$2,[2]ProdActual!$A$1:$CA$65533,79,0)</f>
        <v>39.926111111028071</v>
      </c>
      <c r="C60" s="21">
        <f>VLOOKUP($A$2,[2]ProdBudget!$A$1:$AP$65536,42,0)</f>
        <v>30.889000522106009</v>
      </c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</row>
    <row r="61" spans="1:17" hidden="1" outlineLevel="1">
      <c r="A61" t="s">
        <v>83</v>
      </c>
      <c r="B61" s="21">
        <f>VLOOKUP($A$2,[2]ProdActual!$A$1:$EG$65533,137,0)</f>
        <v>7.476111111028068</v>
      </c>
      <c r="C61" s="21"/>
      <c r="E61" s="29"/>
      <c r="F61" s="29"/>
      <c r="G61" s="29"/>
      <c r="H61" s="32"/>
      <c r="I61" s="29"/>
      <c r="J61" s="29"/>
      <c r="K61" s="29"/>
      <c r="L61" s="29"/>
      <c r="M61" s="29"/>
      <c r="N61" s="29"/>
      <c r="O61" s="29"/>
      <c r="P61" s="29"/>
      <c r="Q61" s="29"/>
    </row>
    <row r="62" spans="1:17" hidden="1" outlineLevel="1">
      <c r="A62" t="s">
        <v>127</v>
      </c>
      <c r="B62" s="21">
        <f>VLOOKUP($A$2,[2]ProdActual!$A$1:$EV$65533,152,0)</f>
        <v>0</v>
      </c>
      <c r="C62" s="21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</row>
    <row r="63" spans="1:17" hidden="1" outlineLevel="1">
      <c r="A63" t="s">
        <v>128</v>
      </c>
      <c r="B63" s="21">
        <f>VLOOKUP($A$2,[2]ProdActual!$A$1:$EW$65533,153,0)</f>
        <v>0</v>
      </c>
      <c r="C63" s="21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</row>
    <row r="64" spans="1:17" collapsed="1">
      <c r="A64" t="s">
        <v>25</v>
      </c>
      <c r="B64" s="14">
        <f>VLOOKUP($A$2,[2]ProdActual!$A$1:$CD$65533,82,0)</f>
        <v>51.143888888659426</v>
      </c>
      <c r="C64" s="21">
        <f>VLOOKUP($A$2,[2]ProdBudget!$A$1:$AS$65536,45,0)</f>
        <v>41.856984000000004</v>
      </c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</row>
    <row r="65" spans="1:17" hidden="1" outlineLevel="1">
      <c r="A65" t="s">
        <v>53</v>
      </c>
      <c r="B65" s="12">
        <f>VLOOKUP($A$2,[2]ProdActual!$A$1:$CF$65533,84,0)</f>
        <v>44.234166666376147</v>
      </c>
      <c r="C65" s="21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</row>
    <row r="66" spans="1:17" hidden="1" outlineLevel="1">
      <c r="A66" t="s">
        <v>54</v>
      </c>
      <c r="B66" s="12">
        <f>VLOOKUP($A$2,[2]ProdActual!$A$1:$CH$65533,86,0)</f>
        <v>0</v>
      </c>
      <c r="C66" s="21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</row>
    <row r="67" spans="1:17" hidden="1" outlineLevel="1">
      <c r="A67" t="s">
        <v>56</v>
      </c>
      <c r="B67" s="12">
        <f>VLOOKUP($A$2,[2]ProdActual!$A$1:$CJ$65533,88,0)</f>
        <v>0.56666666666666665</v>
      </c>
      <c r="C67" s="21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</row>
    <row r="68" spans="1:17" hidden="1" outlineLevel="1">
      <c r="A68" t="s">
        <v>55</v>
      </c>
      <c r="B68" s="12">
        <f>VLOOKUP($A$2,[2]ProdActual!$A$1:$CL$65533,90,0)</f>
        <v>6.3430555556166093</v>
      </c>
      <c r="C68" s="21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</row>
    <row r="69" spans="1:17" collapsed="1">
      <c r="A69" s="13" t="s">
        <v>37</v>
      </c>
      <c r="B69" s="14">
        <f>VLOOKUP($A$2,[2]ProdActual!$A$1:$CO$65533,93,0)</f>
        <v>295.50222222136023</v>
      </c>
      <c r="C69" s="14">
        <f>VLOOKUP($A$2,[2]ProdBudget!$A$1:$AU$65536,47,0)</f>
        <v>237.6695640352406</v>
      </c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</row>
    <row r="70" spans="1:17">
      <c r="A70" t="s">
        <v>26</v>
      </c>
      <c r="B70" s="14">
        <f>VLOOKUP($A$2,[2]ProdActual!$A$1:$CP$65533,94,0)</f>
        <v>61.195277777777783</v>
      </c>
      <c r="C70" s="21">
        <f>VLOOKUP($A$2,[2]ProdBudget!$A$1:$AV$65536,48,0)</f>
        <v>37.128</v>
      </c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</row>
    <row r="71" spans="1:17">
      <c r="A71" t="s">
        <v>27</v>
      </c>
      <c r="B71" s="14">
        <f>VLOOKUP($A$2,[2]ProdActual!$A$1:$CS$65533,97,0)</f>
        <v>0</v>
      </c>
      <c r="C71" s="21">
        <f>VLOOKUP($A$2,[2]ProdBudget!$A$1:$AY$65536,51,0)</f>
        <v>0</v>
      </c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</row>
    <row r="72" spans="1:17">
      <c r="A72" t="s">
        <v>28</v>
      </c>
      <c r="B72" s="14">
        <f>VLOOKUP($A$2,[2]ProdActual!$A$1:$CR$65533,96,0)</f>
        <v>9.2647222222222219</v>
      </c>
      <c r="C72" s="21">
        <f>VLOOKUP($A$2,[2]ProdBudget!$A$1:$AX$65536,50,0)</f>
        <v>8.84</v>
      </c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</row>
    <row r="73" spans="1:17">
      <c r="A73" t="s">
        <v>29</v>
      </c>
      <c r="B73" s="14">
        <f>VLOOKUP($A$2,[2]ProdActual!$A$1:$CU$65533,99,0)</f>
        <v>8.6116666666666664</v>
      </c>
      <c r="C73" s="21">
        <f>VLOOKUP($A$2,[2]ProdBudget!$A$1:$BA$65536,53,0)</f>
        <v>4.08</v>
      </c>
    </row>
    <row r="74" spans="1:17">
      <c r="A74" t="s">
        <v>30</v>
      </c>
      <c r="B74" s="14">
        <f>VLOOKUP($A$2,[2]ProdActual!$A$1:$CV$65533,100,0)</f>
        <v>0</v>
      </c>
      <c r="C74" s="21">
        <f>VLOOKUP($A$2,[2]ProdBudget!$A$1:$BB$65536,54,0)</f>
        <v>0</v>
      </c>
    </row>
    <row r="75" spans="1:17">
      <c r="A75" t="s">
        <v>31</v>
      </c>
      <c r="B75" s="14">
        <f>VLOOKUP($A$2,[2]ProdActual!$A$1:$CQ$65533,95,0)</f>
        <v>0</v>
      </c>
      <c r="C75" s="21">
        <f>VLOOKUP($A$2,[2]ProdBudget!$A$1:$AW$65536,49,0)</f>
        <v>0</v>
      </c>
    </row>
    <row r="76" spans="1:17">
      <c r="A76" t="s">
        <v>32</v>
      </c>
      <c r="B76" s="14">
        <f>VLOOKUP($A$2,[2]ProdActual!$A$1:$CW$65533,101,0)</f>
        <v>0</v>
      </c>
      <c r="C76" s="21">
        <f>VLOOKUP($A$2,[2]ProdBudget!$A$1:$BC$65536,55,0)</f>
        <v>1.36</v>
      </c>
    </row>
    <row r="77" spans="1:17">
      <c r="A77" t="s">
        <v>35</v>
      </c>
      <c r="B77" s="14">
        <f>VLOOKUP($A$2,[2]ProdActual!$A$1:$DN$65533,118,0)</f>
        <v>38.285000000000004</v>
      </c>
      <c r="C77" s="21">
        <f>VLOOKUP($A$2,[2]ProdBudget!$A$1:$BD$65536,56,0)</f>
        <v>29.403200000000005</v>
      </c>
    </row>
    <row r="78" spans="1:17" hidden="1" outlineLevel="1">
      <c r="A78" t="s">
        <v>57</v>
      </c>
      <c r="B78" s="12">
        <f>VLOOKUP($A$2,[2]ProdActual!$A$1:$CX$65533,102,0)</f>
        <v>17.498333333333335</v>
      </c>
    </row>
    <row r="79" spans="1:17" hidden="1" outlineLevel="1">
      <c r="A79" t="s">
        <v>58</v>
      </c>
      <c r="B79" s="12">
        <f>VLOOKUP($A$2,[2]ProdActual!$A$1:$DA$65533,105,0)</f>
        <v>0.16444444444444445</v>
      </c>
    </row>
    <row r="80" spans="1:17" hidden="1" outlineLevel="1">
      <c r="A80" t="s">
        <v>59</v>
      </c>
      <c r="B80" s="12">
        <f>VLOOKUP($A$2,[2]ProdActual!$A$1:$DF$65533,110,0)</f>
        <v>0</v>
      </c>
    </row>
    <row r="81" spans="1:4" hidden="1" outlineLevel="1">
      <c r="A81" t="s">
        <v>60</v>
      </c>
      <c r="B81" s="12">
        <f>VLOOKUP($A$2,[2]ProdActual!$A$1:$CY$65533,103,0)</f>
        <v>1.25</v>
      </c>
    </row>
    <row r="82" spans="1:4" hidden="1" outlineLevel="1">
      <c r="A82" t="s">
        <v>61</v>
      </c>
      <c r="B82" s="12">
        <f>VLOOKUP($A$2,[2]ProdActual!$A$1:$CZ$65533,104,0)</f>
        <v>0</v>
      </c>
    </row>
    <row r="83" spans="1:4" hidden="1" outlineLevel="1">
      <c r="A83" t="s">
        <v>62</v>
      </c>
      <c r="B83" s="12">
        <f>VLOOKUP($A$2,[2]ProdActual!$A$1:$DB$65533,106,0)</f>
        <v>0</v>
      </c>
    </row>
    <row r="84" spans="1:4" hidden="1" outlineLevel="1">
      <c r="A84" t="s">
        <v>63</v>
      </c>
      <c r="B84" s="12">
        <f>VLOOKUP($A$2,[2]ProdActual!$A$1:$DC$65533,107,0)</f>
        <v>10.144722222222223</v>
      </c>
    </row>
    <row r="85" spans="1:4" hidden="1" outlineLevel="1">
      <c r="A85" t="s">
        <v>64</v>
      </c>
      <c r="B85" s="12">
        <f>VLOOKUP($A$2,[2]ProdActual!$A$1:$DD$65533,108,0)</f>
        <v>0</v>
      </c>
    </row>
    <row r="86" spans="1:4" hidden="1" outlineLevel="1">
      <c r="A86" t="s">
        <v>65</v>
      </c>
      <c r="B86" s="12">
        <f>VLOOKUP($A$2,[2]ProdActual!$A$1:$DE$65533,109,0)</f>
        <v>0</v>
      </c>
    </row>
    <row r="87" spans="1:4" hidden="1" outlineLevel="1">
      <c r="A87" t="s">
        <v>66</v>
      </c>
      <c r="B87" s="12">
        <f>VLOOKUP($A$2,[2]ProdActual!$A$1:$DG$65533,111,0)</f>
        <v>0</v>
      </c>
    </row>
    <row r="88" spans="1:4" hidden="1" outlineLevel="1">
      <c r="A88" t="s">
        <v>67</v>
      </c>
      <c r="B88" s="12">
        <f>VLOOKUP($A$2,[2]ProdActual!$A$1:$DH$65533,112,0)</f>
        <v>0</v>
      </c>
    </row>
    <row r="89" spans="1:4" hidden="1" outlineLevel="1">
      <c r="A89" t="s">
        <v>68</v>
      </c>
      <c r="B89" s="12">
        <f>VLOOKUP($A$2,[2]ProdActual!$A$1:$DI$65533,113,0)</f>
        <v>8.8008333333333333</v>
      </c>
    </row>
    <row r="90" spans="1:4" hidden="1" outlineLevel="1">
      <c r="A90" t="s">
        <v>72</v>
      </c>
      <c r="B90" s="12">
        <f>VLOOKUP($A$2,[2]ProdActual!$A$1:$DJ$65533,114,0)</f>
        <v>0.42666666666666669</v>
      </c>
    </row>
    <row r="91" spans="1:4" hidden="1" outlineLevel="1">
      <c r="A91" t="s">
        <v>69</v>
      </c>
      <c r="B91" s="12">
        <f>VLOOKUP($A$2,[2]ProdActual!$A$1:$DK$65533,115,0)</f>
        <v>0</v>
      </c>
    </row>
    <row r="92" spans="1:4" hidden="1" outlineLevel="1">
      <c r="A92" t="s">
        <v>70</v>
      </c>
      <c r="B92" s="12">
        <f>VLOOKUP($A$2,[2]ProdActual!$A$1:$DL$65533,116,0)</f>
        <v>0</v>
      </c>
    </row>
    <row r="93" spans="1:4" hidden="1" outlineLevel="1">
      <c r="A93" t="s">
        <v>71</v>
      </c>
      <c r="B93" s="12">
        <f>VLOOKUP($A$2,[2]ProdActual!$A$1:$DM$65533,117,0)</f>
        <v>0</v>
      </c>
    </row>
    <row r="94" spans="1:4" collapsed="1">
      <c r="A94" s="13" t="s">
        <v>36</v>
      </c>
      <c r="B94" s="14">
        <f>VLOOKUP($A$2,[2]ProdActual!$A$1:$DO$65533,119,0)</f>
        <v>117.35666666666668</v>
      </c>
      <c r="C94" s="14">
        <f>VLOOKUP($A$2,[2]ProdBudget!$A$1:$BE$65536,57,0)</f>
        <v>80.811200000000014</v>
      </c>
    </row>
    <row r="95" spans="1:4">
      <c r="A95" t="s">
        <v>132</v>
      </c>
      <c r="B95" s="12">
        <f>VLOOKUP($A$2,[2]ProdActual!$A$1:$DU$65533,125,0)</f>
        <v>1.5408333331887232</v>
      </c>
      <c r="C95" t="s">
        <v>135</v>
      </c>
      <c r="D95" s="12">
        <f>VLOOKUP($A$2,[2]ProdActual!$A$1:$EF$65533,136,0)</f>
        <v>4.8657894732275473</v>
      </c>
    </row>
    <row r="96" spans="1:4">
      <c r="A96" s="13" t="s">
        <v>38</v>
      </c>
      <c r="B96" s="14">
        <f>VLOOKUP($A$2,[2]ProdActual!$A$1:$DP$65533,120,0)</f>
        <v>412.85888888802691</v>
      </c>
      <c r="C96" s="14">
        <f>VLOOKUP($A$2,[2]ProdBudget!$A$1:$BF$65536,58,0)</f>
        <v>318.48076403524055</v>
      </c>
    </row>
    <row r="97" spans="1:3">
      <c r="A97" t="s">
        <v>39</v>
      </c>
      <c r="B97" s="14">
        <f>VLOOKUP($A$2,[2]ProdActual!$A$1:$DQ$65533,121,0)</f>
        <v>17.752932222185155</v>
      </c>
      <c r="C97" s="21">
        <f>VLOOKUP($A$2,[2]ProdBudget!$A$1:$BG$65536,59,0)</f>
        <v>13.694672853515344</v>
      </c>
    </row>
    <row r="98" spans="1:3">
      <c r="A98" s="17" t="s">
        <v>41</v>
      </c>
      <c r="B98" s="12">
        <f>VLOOKUP($A$2,[2]ProdActual!$A$1:$DV$65533,126,0)</f>
        <v>15.280000000000001</v>
      </c>
      <c r="C98" s="12"/>
    </row>
    <row r="99" spans="1:3">
      <c r="A99" s="13" t="s">
        <v>40</v>
      </c>
      <c r="B99" s="14">
        <f>VLOOKUP($A$2,[2]ProdActual!$A$1:$DS$65533,123,0)</f>
        <v>430.61182111021208</v>
      </c>
      <c r="C99" s="14">
        <f>VLOOKUP($A$2,[2]ProdBudget!$A$1:$BI$65536,61,0)</f>
        <v>332.17543688875588</v>
      </c>
    </row>
    <row r="100" spans="1:3">
      <c r="A100" t="s">
        <v>42</v>
      </c>
      <c r="B100" s="12">
        <f>VLOOKUP($A$2,[2]ProdActual!$A$1:$DY$65533,129,0)</f>
        <v>0</v>
      </c>
      <c r="C100">
        <v>0</v>
      </c>
    </row>
    <row r="102" spans="1:3">
      <c r="A102" t="s">
        <v>43</v>
      </c>
      <c r="B102" s="18">
        <f>VLOOKUP($A$2,[2]ProdActual!$A$1:$DW$65533,127,0)</f>
        <v>3.5484395111599114E-2</v>
      </c>
      <c r="C102" s="22">
        <f>VLOOKUP($A$2,[2]ProdBudget!$A$1:$BZ$65536,78,0)</f>
        <v>3.6999999999999998E-2</v>
      </c>
    </row>
    <row r="103" spans="1:3">
      <c r="A103" t="s">
        <v>44</v>
      </c>
      <c r="B103" s="18">
        <f>VLOOKUP($A$2,[2]ProdActual!$A$1:$AV$65533,48,0)</f>
        <v>0.3173414107051587</v>
      </c>
      <c r="C103" s="22"/>
    </row>
  </sheetData>
  <dataConsolidate/>
  <phoneticPr fontId="3" type="noConversion"/>
  <conditionalFormatting sqref="K2:K5 H2:H3">
    <cfRule type="cellIs" dxfId="7" priority="1" stopIfTrue="1" operator="lessThan">
      <formula>0</formula>
    </cfRule>
    <cfRule type="cellIs" dxfId="6" priority="2" stopIfTrue="1" operator="greaterThanOrEqual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scale="76" orientation="landscape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 enableFormatConditionsCalculation="0">
    <tabColor indexed="15"/>
  </sheetPr>
  <dimension ref="A1:Q103"/>
  <sheetViews>
    <sheetView showGridLines="0" zoomScaleNormal="100" workbookViewId="0">
      <pane xSplit="4" ySplit="5" topLeftCell="E18" activePane="bottomRight" state="frozen"/>
      <selection pane="topRight" activeCell="E1" sqref="E1"/>
      <selection pane="bottomLeft" activeCell="A6" sqref="A6"/>
      <selection pane="bottomRight" activeCell="B100" sqref="B100"/>
    </sheetView>
  </sheetViews>
  <sheetFormatPr defaultRowHeight="12.75" outlineLevelRow="1"/>
  <cols>
    <col min="1" max="1" width="16.28515625" bestFit="1" customWidth="1"/>
    <col min="2" max="2" width="11.5703125" bestFit="1" customWidth="1"/>
    <col min="3" max="4" width="10.140625" bestFit="1" customWidth="1"/>
    <col min="5" max="5" width="10" bestFit="1" customWidth="1"/>
    <col min="7" max="7" width="12.5703125" customWidth="1"/>
    <col min="8" max="8" width="14.28515625" customWidth="1"/>
    <col min="9" max="9" width="5.28515625" customWidth="1"/>
    <col min="11" max="11" width="11.28515625" bestFit="1" customWidth="1"/>
    <col min="14" max="16" width="11.28515625" bestFit="1" customWidth="1"/>
  </cols>
  <sheetData>
    <row r="1" spans="1:17" ht="15" customHeight="1" thickBot="1">
      <c r="A1" s="6" t="s">
        <v>0</v>
      </c>
      <c r="B1" s="7" t="s">
        <v>15</v>
      </c>
      <c r="C1" s="8" t="s">
        <v>4</v>
      </c>
      <c r="E1" s="16" t="s">
        <v>33</v>
      </c>
      <c r="F1" s="66">
        <f>VLOOKUP($A$2,[2]TCActual!$A$1:$AH$65533,34,0)</f>
        <v>0.90197488053567243</v>
      </c>
      <c r="G1" s="43" t="s">
        <v>95</v>
      </c>
      <c r="H1" s="44"/>
      <c r="J1" s="13" t="s">
        <v>92</v>
      </c>
      <c r="O1" s="13" t="s">
        <v>45</v>
      </c>
      <c r="P1" s="13" t="s">
        <v>5</v>
      </c>
      <c r="Q1" s="25"/>
    </row>
    <row r="2" spans="1:17" ht="15.75" thickBot="1">
      <c r="A2" s="70">
        <f>'1'!A2</f>
        <v>42266</v>
      </c>
      <c r="B2" s="71" t="str">
        <f>'1'!B2</f>
        <v>Saturday</v>
      </c>
      <c r="C2" s="72">
        <f>'1'!C2</f>
        <v>12</v>
      </c>
      <c r="E2" s="41" t="s">
        <v>34</v>
      </c>
      <c r="F2" s="67">
        <f>VLOOKUP($A$2,[2]TCActual!$A$1:$AI$65533,35,0)</f>
        <v>1.0492523862936214</v>
      </c>
      <c r="G2" s="39" t="s">
        <v>51</v>
      </c>
      <c r="H2" s="40">
        <f>VLOOKUP($A$2,[2]TCActual!$A$1:$ET$65533,150,0)</f>
        <v>0.50216806450021934</v>
      </c>
      <c r="J2" t="s">
        <v>24</v>
      </c>
      <c r="K2" s="45">
        <f>VLOOKUP($A$2,[2]TCActual!$A$1:$EP$65533,146,0)</f>
        <v>1665.2518875863932</v>
      </c>
      <c r="L2" s="34"/>
      <c r="N2" s="34" t="s">
        <v>93</v>
      </c>
      <c r="O2" s="24">
        <f>VLOOKUP($A$2,[2]TCActual!$A$1:$AW$65533,49,0)</f>
        <v>1.1512739649212536</v>
      </c>
      <c r="P2" s="24">
        <f>VLOOKUP($A$2,[2]TCBudget!$A$1:$W$65536,23,0)</f>
        <v>0.64033306249484723</v>
      </c>
      <c r="Q2" s="25"/>
    </row>
    <row r="3" spans="1:17" ht="15.75" thickBot="1">
      <c r="A3">
        <f>WEEKDAY(A2,2)</f>
        <v>6</v>
      </c>
      <c r="B3" s="2"/>
      <c r="E3" s="13" t="s">
        <v>46</v>
      </c>
      <c r="F3" s="37">
        <f>VLOOKUP($A$2,[2]TCActual!$A$1:$N$65533,14,0)</f>
        <v>197</v>
      </c>
      <c r="G3" s="39" t="s">
        <v>52</v>
      </c>
      <c r="H3" s="62">
        <f>VLOOKUP($A$2,[2]TCActual!$A$1:$EU$65533,151,0)</f>
        <v>216.17220811689128</v>
      </c>
      <c r="J3" t="s">
        <v>18</v>
      </c>
      <c r="K3" s="45">
        <f>VLOOKUP($A$2,[2]TCActual!$A$1:$EQ$65533,147,0)</f>
        <v>-510.97262898407911</v>
      </c>
      <c r="L3" s="34"/>
      <c r="N3" s="34" t="s">
        <v>22</v>
      </c>
      <c r="O3" s="23">
        <f>VLOOKUP($A$2,[2]TCActual!$A$1:$EC$65533,133,0)</f>
        <v>41449.316559059895</v>
      </c>
      <c r="P3" s="23">
        <f>VLOOKUP($A$2,[2]TCBudget!$A$1:$CE$65536,83,0)</f>
        <v>23093.541272904262</v>
      </c>
    </row>
    <row r="4" spans="1:17" ht="15.75" thickBot="1">
      <c r="A4" s="3"/>
      <c r="E4" s="28" t="s">
        <v>47</v>
      </c>
      <c r="F4" s="37">
        <f>VLOOKUP($A$2,[2]TCActual!$A$1:$AC$65533,29,0)</f>
        <v>18</v>
      </c>
      <c r="J4" t="s">
        <v>19</v>
      </c>
      <c r="K4" s="45">
        <f>VLOOKUP($A$2,[2]TCActual!$A$1:$ER$65533,148,0)</f>
        <v>326.91981737293929</v>
      </c>
      <c r="L4" s="34"/>
      <c r="N4" s="34" t="s">
        <v>94</v>
      </c>
      <c r="O4" s="23">
        <f>VLOOKUP($A$2,[2]TCActual!$A$1:$AX$65533,50,0)</f>
        <v>83.634973171135854</v>
      </c>
      <c r="P4" s="23">
        <f>VLOOKUP($A$2,[2]TCBudget!$A$1:$AF$65536,32,0)</f>
        <v>48.965009554704842</v>
      </c>
    </row>
    <row r="5" spans="1:17" ht="13.5" thickBot="1">
      <c r="E5" s="35" t="s">
        <v>50</v>
      </c>
      <c r="F5" s="38">
        <f>VLOOKUP($A$2,[2]TCActual!$A$1:$AJ$65533,36,0)</f>
        <v>0.99452823375829791</v>
      </c>
      <c r="G5" s="68"/>
      <c r="H5" s="25"/>
      <c r="I5" s="25"/>
      <c r="J5" s="25" t="s">
        <v>20</v>
      </c>
      <c r="K5" s="45">
        <f>VLOOKUP($A$2,[2]TCActual!$A$1:$ES$65533,149,0)</f>
        <v>-223.11177890110838</v>
      </c>
      <c r="L5" s="25"/>
      <c r="M5" s="25"/>
      <c r="N5" s="25"/>
      <c r="O5" s="25"/>
      <c r="P5" s="25"/>
      <c r="Q5" s="25"/>
    </row>
    <row r="6" spans="1:17" ht="12.75" customHeight="1">
      <c r="A6" s="13" t="s">
        <v>9</v>
      </c>
      <c r="B6" s="13" t="s">
        <v>45</v>
      </c>
      <c r="C6" s="13" t="s">
        <v>5</v>
      </c>
      <c r="D6" s="13" t="s">
        <v>48</v>
      </c>
      <c r="E6" s="29"/>
      <c r="F6" s="29"/>
      <c r="G6" s="29"/>
      <c r="H6" s="29"/>
      <c r="I6" s="29"/>
      <c r="J6" s="30"/>
      <c r="K6" s="30"/>
      <c r="L6" s="29"/>
      <c r="M6" s="29"/>
      <c r="N6" s="29"/>
      <c r="O6" s="33">
        <v>1</v>
      </c>
      <c r="P6" s="29"/>
      <c r="Q6" s="29"/>
    </row>
    <row r="7" spans="1:17" ht="12.75" customHeight="1">
      <c r="A7" s="13" t="s">
        <v>10</v>
      </c>
      <c r="B7" s="13">
        <f>VLOOKUP($A$2,[2]TCActual!$A$1:$K$65533,11,0)</f>
        <v>36003</v>
      </c>
      <c r="C7" s="19">
        <f>VLOOKUP($A$2,[2]TCBudget!$A$1:$F$65536,6,0)</f>
        <v>35886.201704317114</v>
      </c>
      <c r="E7" s="29"/>
      <c r="F7" s="29"/>
      <c r="G7" s="31" t="s">
        <v>42</v>
      </c>
      <c r="H7" s="29"/>
      <c r="I7" s="29"/>
      <c r="K7" s="29"/>
      <c r="L7" s="29"/>
      <c r="M7" s="29"/>
      <c r="N7" s="29"/>
      <c r="O7" s="33">
        <f>IF(O6=1,1,7)</f>
        <v>1</v>
      </c>
      <c r="P7" s="29"/>
      <c r="Q7" s="29"/>
    </row>
    <row r="8" spans="1:17" hidden="1" outlineLevel="1">
      <c r="A8" t="s">
        <v>84</v>
      </c>
      <c r="B8" s="13">
        <f>VLOOKUP($A$2,[2]TCActual!$A$1:$D$65533,4,0)</f>
        <v>24548</v>
      </c>
      <c r="C8" s="20">
        <f>VLOOKUP($A$2,[2]TCBudget!$A$1:$D$65536,4,0)</f>
        <v>35886.201704317114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</row>
    <row r="9" spans="1:17" hidden="1" outlineLevel="1">
      <c r="A9" t="s">
        <v>85</v>
      </c>
      <c r="B9" s="13">
        <f>VLOOKUP($A$2,[2]TCActual!$A$1:$E$65533,5,0)</f>
        <v>0</v>
      </c>
      <c r="C9" s="20">
        <f>VLOOKUP($A$2,[2]TCBudget!$A$1:$E$65536,5,0)</f>
        <v>0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</row>
    <row r="10" spans="1:17" hidden="1" outlineLevel="1">
      <c r="A10" t="s">
        <v>86</v>
      </c>
      <c r="B10">
        <f>VLOOKUP($A$2,[2]TCActual!$A$1:$F$65533,6,0)</f>
        <v>0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</row>
    <row r="11" spans="1:17" hidden="1" outlineLevel="1">
      <c r="A11" t="s">
        <v>87</v>
      </c>
      <c r="B11">
        <f>VLOOKUP($A$2,[2]TCActual!$A$1:$G$65533,7,0)</f>
        <v>0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</row>
    <row r="12" spans="1:17" hidden="1" outlineLevel="1">
      <c r="A12" t="s">
        <v>88</v>
      </c>
      <c r="B12">
        <f>VLOOKUP($A$2,[2]TCActual!$A$1:$H$65533,8,0)</f>
        <v>11275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</row>
    <row r="13" spans="1:17" hidden="1" outlineLevel="1">
      <c r="A13" t="s">
        <v>84</v>
      </c>
      <c r="B13">
        <f>VLOOKUP($A$2,[2]TCActual!$A$1:$I$65533,9,0)</f>
        <v>180</v>
      </c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</row>
    <row r="14" spans="1:17" hidden="1" outlineLevel="1">
      <c r="A14" t="s">
        <v>89</v>
      </c>
      <c r="B14">
        <f>VLOOKUP($A$2,[2]TCActual!$A$1:$J$65533,10,0)</f>
        <v>0</v>
      </c>
      <c r="C14" s="20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</row>
    <row r="15" spans="1:17" hidden="1" outlineLevel="1">
      <c r="A15" t="s">
        <v>90</v>
      </c>
      <c r="B15" s="69">
        <f>VLOOKUP($A$2,[2]TCActual!$A$1:$AM$65533,39,0)</f>
        <v>4.9995833680526623E-3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</row>
    <row r="16" spans="1:17" collapsed="1">
      <c r="A16" t="s">
        <v>11</v>
      </c>
      <c r="B16" s="13">
        <f>VLOOKUP($A$2,[2]TCActual!$A$1:$O$65533,15,0)</f>
        <v>394</v>
      </c>
      <c r="C16" s="20">
        <f>VLOOKUP($A$2,[2]TCBudget!$A$1:$I$65536,9,0)</f>
        <v>375.71683800000005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</row>
    <row r="17" spans="1:17">
      <c r="A17" t="s">
        <v>14</v>
      </c>
      <c r="B17" s="13">
        <f>VLOOKUP($A$2,[2]TCActual!$A$1:$AD$65533,30,0)</f>
        <v>74</v>
      </c>
      <c r="C17" s="20">
        <f>VLOOKUP($A$2,[2]TCBudget!$A$1:$I$65536,9,0)</f>
        <v>375.71683800000005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</row>
    <row r="18" spans="1:17">
      <c r="A18" t="s">
        <v>12</v>
      </c>
      <c r="B18" s="13">
        <f>VLOOKUP($A$2,[2]TCActual!$A$1:$W$65533,23,0)</f>
        <v>649</v>
      </c>
      <c r="C18" s="20">
        <f>VLOOKUP($A$2,[2]TCBudget!$A$1:$L$65536,12,0)</f>
        <v>705.92509963497662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</row>
    <row r="19" spans="1:17" hidden="1" outlineLevel="1">
      <c r="A19" t="s">
        <v>79</v>
      </c>
      <c r="B19" s="13">
        <f>VLOOKUP($A$2,[2]TCActual!$A$1:$Q$65533,17,0)</f>
        <v>649</v>
      </c>
      <c r="C19" s="20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</row>
    <row r="20" spans="1:17" hidden="1" outlineLevel="1">
      <c r="A20" t="s">
        <v>80</v>
      </c>
      <c r="B20" s="13">
        <f>VLOOKUP($A$2,[2]TCActual!$A$1:$R$65533,18,0)</f>
        <v>0</v>
      </c>
      <c r="C20" s="20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</row>
    <row r="21" spans="1:17" hidden="1" outlineLevel="1">
      <c r="A21" t="s">
        <v>81</v>
      </c>
      <c r="B21" s="13">
        <f>VLOOKUP($A$2,[2]TCActual!$A$1:$S$65533,19,0)</f>
        <v>0</v>
      </c>
      <c r="C21" s="20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</row>
    <row r="22" spans="1:17" hidden="1" outlineLevel="1">
      <c r="A22" t="s">
        <v>82</v>
      </c>
      <c r="B22" s="13">
        <f>VLOOKUP($A$2,[2]TCActual!$A$1:$T$65533,20,0)</f>
        <v>0</v>
      </c>
      <c r="C22" s="20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</row>
    <row r="23" spans="1:17" hidden="1" outlineLevel="1">
      <c r="A23" t="s">
        <v>83</v>
      </c>
      <c r="B23" s="13">
        <f>VLOOKUP($A$2,[2]TCActual!$A$1:$AE$65533,31,0)</f>
        <v>48</v>
      </c>
      <c r="C23" s="20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</row>
    <row r="24" spans="1:17" collapsed="1">
      <c r="A24" t="s">
        <v>13</v>
      </c>
      <c r="B24" s="13">
        <f>VLOOKUP($A$2,[2]TCActual!$A$1:$AB$65533,28,0)</f>
        <v>817</v>
      </c>
      <c r="C24" s="20">
        <f>VLOOKUP($A$2,[2]TCBudget!$A$1:$M$65536,13,0)</f>
        <v>624.74246799999992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</row>
    <row r="25" spans="1:17" hidden="1" outlineLevel="1">
      <c r="A25" t="s">
        <v>75</v>
      </c>
      <c r="B25" s="17">
        <f>VLOOKUP($A$2,[2]TCActual!$A$1:$X$65533,24,0)</f>
        <v>801</v>
      </c>
      <c r="C25" s="20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</row>
    <row r="26" spans="1:17" hidden="1" outlineLevel="1">
      <c r="A26" t="s">
        <v>76</v>
      </c>
      <c r="B26" s="17">
        <f>VLOOKUP($A$2,[2]TCActual!$A$1:$Y$65533,25,0)</f>
        <v>1</v>
      </c>
      <c r="C26" s="20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</row>
    <row r="27" spans="1:17" hidden="1" outlineLevel="1">
      <c r="A27" t="s">
        <v>77</v>
      </c>
      <c r="B27" s="17">
        <f>VLOOKUP($A$2,[2]TCActual!$A$1:$Z$65533,26,0)</f>
        <v>14</v>
      </c>
      <c r="C27" s="20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</row>
    <row r="28" spans="1:17" hidden="1" outlineLevel="1">
      <c r="A28" t="s">
        <v>78</v>
      </c>
      <c r="B28" s="17">
        <f>VLOOKUP($A$2,[2]TCActual!$A$1:$AA$65533,27,0)</f>
        <v>1</v>
      </c>
      <c r="C28" s="20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</row>
    <row r="29" spans="1:17" collapsed="1"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</row>
    <row r="30" spans="1:17">
      <c r="A30" s="13" t="s">
        <v>16</v>
      </c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</row>
    <row r="31" spans="1:17">
      <c r="A31" t="s">
        <v>17</v>
      </c>
      <c r="B31" s="14">
        <f>VLOOKUP($A$2,[2]TCActual!$A$1:$AU$65533,47,0)</f>
        <v>176.80862470471507</v>
      </c>
      <c r="C31" s="21">
        <f>VLOOKUP($A$2,[2]TCBudget!$A$1:$U$65536,21,0)</f>
        <v>195.97096260805469</v>
      </c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</row>
    <row r="32" spans="1:17" hidden="1" outlineLevel="1">
      <c r="A32" t="s">
        <v>84</v>
      </c>
      <c r="B32" s="14">
        <f>VLOOKUP($A$2,[2]TCActual!$A$1:$AK$65533,37,0)</f>
        <v>185.61035033189194</v>
      </c>
      <c r="C32" s="21">
        <f>VLOOKUP($A$2,[2]TCBudget!$A$1:$P$65536,16,0)</f>
        <v>195</v>
      </c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</row>
    <row r="33" spans="1:17" hidden="1" outlineLevel="1">
      <c r="A33" t="s">
        <v>91</v>
      </c>
      <c r="B33" s="14">
        <f>VLOOKUP($A$2,[2]TCActual!$A$1:$AL$65533,38,0)</f>
        <v>0</v>
      </c>
      <c r="C33" s="21">
        <f>VLOOKUP($A$2,[2]TCBudget!$A$1:$Q$65536,17,0)</f>
        <v>0</v>
      </c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</row>
    <row r="34" spans="1:17" hidden="1" outlineLevel="1">
      <c r="A34" t="s">
        <v>86</v>
      </c>
      <c r="B34" s="21">
        <f>VLOOKUP($A$2,[2]TCActual!$A$1:$EM$65533,143,0)</f>
        <v>0</v>
      </c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</row>
    <row r="35" spans="1:17" hidden="1" outlineLevel="1">
      <c r="A35" t="s">
        <v>87</v>
      </c>
      <c r="B35" s="21">
        <f>VLOOKUP($A$2,[2]TCActual!$A$1:$EN$65533,144,0)</f>
        <v>0</v>
      </c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</row>
    <row r="36" spans="1:17" hidden="1" outlineLevel="1">
      <c r="A36" t="s">
        <v>88</v>
      </c>
      <c r="B36" s="21">
        <f>VLOOKUP($A$2,[2]TCActual!$A$1:$EO$65533,145,0)</f>
        <v>157.97646894036077</v>
      </c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</row>
    <row r="37" spans="1:17" collapsed="1">
      <c r="A37" t="s">
        <v>18</v>
      </c>
      <c r="B37" s="14">
        <f>VLOOKUP($A$2,[2]TCActual!$A$1:$AN$65533,40,0)</f>
        <v>21.813484251764176</v>
      </c>
      <c r="C37" s="21">
        <f>VLOOKUP($A$2,[2]TCBudget!$A$1:$R$65536,18,0)</f>
        <v>16.3</v>
      </c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</row>
    <row r="38" spans="1:17" hidden="1" outlineLevel="1">
      <c r="A38" t="s">
        <v>73</v>
      </c>
      <c r="B38" s="21">
        <f>VLOOKUP($A$2,[2]TCActual!$A$1:$AO$65533,41,0)</f>
        <v>25.421632762792363</v>
      </c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</row>
    <row r="39" spans="1:17" hidden="1" outlineLevel="1">
      <c r="A39" t="s">
        <v>74</v>
      </c>
      <c r="B39" s="21">
        <f>VLOOKUP($A$2,[2]TCActual!$A$1:$AP$65533,42,0)</f>
        <v>28.865532558502373</v>
      </c>
      <c r="C39" s="21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</row>
    <row r="40" spans="1:17" collapsed="1">
      <c r="A40" t="s">
        <v>19</v>
      </c>
      <c r="B40" s="14">
        <f>VLOOKUP($A$2,[2]TCActual!$A$1:$AQ$65533,43,0)</f>
        <v>11.624805954648672</v>
      </c>
      <c r="C40" s="21">
        <f>VLOOKUP($A$2,[2]TCBudget!$A$1:$S$65536,19,0)</f>
        <v>12.5</v>
      </c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</row>
    <row r="41" spans="1:17" hidden="1" outlineLevel="1">
      <c r="A41" t="s">
        <v>83</v>
      </c>
      <c r="B41" s="21">
        <f>VLOOKUP($A$2,[2]TCActual!$A$1:$EH$65533,138,0)</f>
        <v>18.293457545468499</v>
      </c>
      <c r="C41" s="21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</row>
    <row r="42" spans="1:17" collapsed="1">
      <c r="A42" t="s">
        <v>49</v>
      </c>
      <c r="B42" s="14">
        <f>VLOOKUP($A$2,[2]TCActual!$A$1:$AS$65533,45,0)</f>
        <v>14.122527765400177</v>
      </c>
      <c r="C42" s="21">
        <f>VLOOKUP($A$2,[2]TCBudget!$A$1:$T$65536,20,0)</f>
        <v>13.5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</row>
    <row r="43" spans="1:17" hidden="1" outlineLevel="1">
      <c r="A43" t="s">
        <v>75</v>
      </c>
      <c r="B43" s="21">
        <f>VLOOKUP($A$2,[2]TCActual!$A$1:$EI$65533,139,0)</f>
        <v>13.990248162460206</v>
      </c>
      <c r="C43" s="20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</row>
    <row r="44" spans="1:17" hidden="1" outlineLevel="1">
      <c r="A44" t="s">
        <v>76</v>
      </c>
      <c r="B44" s="21">
        <f>VLOOKUP($A$2,[2]TCActual!$A$1:$EJ$65533,140,0)</f>
        <v>4.7808764940239046</v>
      </c>
      <c r="C44" s="20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</row>
    <row r="45" spans="1:17" hidden="1" outlineLevel="1">
      <c r="A45" t="s">
        <v>77</v>
      </c>
      <c r="B45" s="21">
        <f>VLOOKUP($A$2,[2]TCActual!$A$1:$EK$65533,141,0)</f>
        <v>46.027397260273979</v>
      </c>
      <c r="C45" s="20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</row>
    <row r="46" spans="1:17" hidden="1" outlineLevel="1">
      <c r="A46" t="s">
        <v>78</v>
      </c>
      <c r="B46" s="21">
        <f>VLOOKUP($A$2,[2]TCActual!$A$1:$EL$65533,142,0)</f>
        <v>12</v>
      </c>
      <c r="C46" s="20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</row>
    <row r="47" spans="1:17" collapsed="1">
      <c r="A47" t="s">
        <v>21</v>
      </c>
      <c r="B47" s="14">
        <f>VLOOKUP($A$2,[2]TCActual!$A$1:$AT$65533,46,0)</f>
        <v>75.743699070130319</v>
      </c>
      <c r="C47" s="21">
        <f>VLOOKUP($A$2,[2]TCBudget!$A$1:$V$65536,22,0)</f>
        <v>76.468032689002172</v>
      </c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</row>
    <row r="48" spans="1:17">
      <c r="A48" t="s">
        <v>129</v>
      </c>
      <c r="B48" s="14">
        <f>VLOOKUP($A$2,[2]TCActual!$A$1:$AR$65533,44,0)</f>
        <v>55.474576271186443</v>
      </c>
      <c r="C48" s="21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</row>
    <row r="49" spans="1:17"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</row>
    <row r="50" spans="1:17">
      <c r="A50" s="13" t="s">
        <v>23</v>
      </c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</row>
    <row r="51" spans="1:17">
      <c r="A51" t="s">
        <v>24</v>
      </c>
      <c r="B51" s="14">
        <f>VLOOKUP($A$2,[2]TCActual!$A$1:$BK$65533,63,0)</f>
        <v>203.62694444418628</v>
      </c>
      <c r="C51" s="21">
        <f>VLOOKUP($A$2,[2]TCBudget!$A$1:$AL$65536,38,0)</f>
        <v>184.03180361188265</v>
      </c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</row>
    <row r="52" spans="1:17" hidden="1" outlineLevel="1">
      <c r="A52" t="s">
        <v>84</v>
      </c>
      <c r="B52" s="14">
        <f>VLOOKUP($A$2,[2]TCActual!$A$1:$BM$65533,65,0)</f>
        <v>132.25555555552504</v>
      </c>
      <c r="C52" s="21">
        <f>VLOOKUP($A$2,[2]TCBudget!$A$1:$AM$65536,39,0)</f>
        <v>184.03180361188265</v>
      </c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</row>
    <row r="53" spans="1:17" hidden="1" outlineLevel="1">
      <c r="A53" t="s">
        <v>85</v>
      </c>
      <c r="B53" s="14">
        <f>VLOOKUP($A$2,[2]TCActual!$A$1:$BO$65533,67,0)</f>
        <v>0</v>
      </c>
      <c r="C53" s="21">
        <f>VLOOKUP($A$2,[2]TCBudget!$A$1:$AN$65536,40,0)</f>
        <v>0</v>
      </c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</row>
    <row r="54" spans="1:17" hidden="1" outlineLevel="1">
      <c r="A54" t="s">
        <v>86</v>
      </c>
      <c r="B54" s="12">
        <f>VLOOKUP($A$2,[2]TCActual!$A$1:$BQ$65533,69,0)</f>
        <v>0</v>
      </c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</row>
    <row r="55" spans="1:17" hidden="1" outlineLevel="1">
      <c r="A55" t="s">
        <v>87</v>
      </c>
      <c r="B55" s="12">
        <f>VLOOKUP($A$2,[2]TCActual!$A$1:$BS$65533,71,0)</f>
        <v>0</v>
      </c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</row>
    <row r="56" spans="1:17" hidden="1" outlineLevel="1">
      <c r="A56" t="s">
        <v>88</v>
      </c>
      <c r="B56" s="12">
        <f>VLOOKUP($A$2,[2]TCActual!$A$1:$BU$65533,73,0)</f>
        <v>71.37138888866123</v>
      </c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</row>
    <row r="57" spans="1:17" collapsed="1">
      <c r="A57" t="s">
        <v>18</v>
      </c>
      <c r="B57" s="14">
        <f>VLOOKUP($A$2,[2]TCActual!$A$1:$BW$65533,75,0)</f>
        <v>18.062222222391412</v>
      </c>
      <c r="C57" s="21">
        <f>VLOOKUP($A$2,[2]TCBudget!$A$1:$AO$65536,41,0)</f>
        <v>23.050112760736198</v>
      </c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</row>
    <row r="58" spans="1:17" hidden="1" outlineLevel="1">
      <c r="A58" t="s">
        <v>73</v>
      </c>
      <c r="B58" s="21">
        <f>VLOOKUP($A$2,[2]TCActual!$A$1:$BX$65533,76,0)</f>
        <v>15.498611111111112</v>
      </c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</row>
    <row r="59" spans="1:17" hidden="1" outlineLevel="1">
      <c r="A59" t="s">
        <v>74</v>
      </c>
      <c r="B59" s="21">
        <f>VLOOKUP($A$2,[2]TCActual!$A$1:$BY$65533,77,0)</f>
        <v>2.5636111112803017</v>
      </c>
      <c r="C59" s="21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</row>
    <row r="60" spans="1:17" collapsed="1">
      <c r="A60" t="s">
        <v>19</v>
      </c>
      <c r="B60" s="14">
        <f>VLOOKUP($A$2,[2]TCActual!$A$1:$CA$65533,79,0)</f>
        <v>55.828888889149141</v>
      </c>
      <c r="C60" s="21">
        <f>VLOOKUP($A$2,[2]TCBudget!$A$1:$AP$65536,42,0)</f>
        <v>56.474007970798134</v>
      </c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</row>
    <row r="61" spans="1:17" hidden="1" outlineLevel="1">
      <c r="A61" t="s">
        <v>83</v>
      </c>
      <c r="B61" s="21">
        <f>VLOOKUP($A$2,[2]TCActual!$A$1:$EG$65533,137,0)</f>
        <v>2.6238888892761638</v>
      </c>
      <c r="C61" s="21"/>
      <c r="E61" s="29"/>
      <c r="F61" s="29"/>
      <c r="G61" s="29"/>
      <c r="H61" s="32"/>
      <c r="I61" s="29"/>
      <c r="J61" s="29"/>
      <c r="K61" s="29"/>
      <c r="L61" s="29"/>
      <c r="M61" s="29"/>
      <c r="N61" s="29"/>
      <c r="O61" s="29"/>
      <c r="P61" s="29"/>
      <c r="Q61" s="29"/>
    </row>
    <row r="62" spans="1:17" hidden="1" outlineLevel="1">
      <c r="A62" t="s">
        <v>127</v>
      </c>
      <c r="B62" s="21">
        <f>VLOOKUP($A$2,[2]TCActual!$A$1:$EV$65533,152,0)</f>
        <v>9.6233333332290769</v>
      </c>
      <c r="C62" s="21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</row>
    <row r="63" spans="1:17" hidden="1" outlineLevel="1">
      <c r="A63" t="s">
        <v>128</v>
      </c>
      <c r="B63" s="21">
        <f>VLOOKUP($A$2,[2]TCActual!$A$1:$EW$65533,153,0)</f>
        <v>4.8611111111111112E-2</v>
      </c>
      <c r="C63" s="21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</row>
    <row r="64" spans="1:17" collapsed="1">
      <c r="A64" t="s">
        <v>25</v>
      </c>
      <c r="B64" s="14">
        <f>VLOOKUP($A$2,[2]TCActual!$A$1:$CD$65533,82,0)</f>
        <v>57.850833333224422</v>
      </c>
      <c r="C64" s="21">
        <f>VLOOKUP($A$2,[2]TCBudget!$A$1:$AS$65536,45,0)</f>
        <v>46.277219851851839</v>
      </c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</row>
    <row r="65" spans="1:17" hidden="1" outlineLevel="1">
      <c r="A65" t="s">
        <v>53</v>
      </c>
      <c r="B65" s="12">
        <f>VLOOKUP($A$2,[2]TCActual!$A$1:$CF$65533,84,0)</f>
        <v>57.254166666557751</v>
      </c>
      <c r="C65" s="21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</row>
    <row r="66" spans="1:17" hidden="1" outlineLevel="1">
      <c r="A66" t="s">
        <v>54</v>
      </c>
      <c r="B66" s="12">
        <f>VLOOKUP($A$2,[2]TCActual!$A$1:$CH$65533,86,0)</f>
        <v>0.20916666666666667</v>
      </c>
      <c r="C66" s="21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</row>
    <row r="67" spans="1:17" hidden="1" outlineLevel="1">
      <c r="A67" t="s">
        <v>56</v>
      </c>
      <c r="B67" s="12">
        <f>VLOOKUP($A$2,[2]TCActual!$A$1:$CJ$65533,88,0)</f>
        <v>0.30416666666666664</v>
      </c>
      <c r="C67" s="21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</row>
    <row r="68" spans="1:17" hidden="1" outlineLevel="1">
      <c r="A68" t="s">
        <v>55</v>
      </c>
      <c r="B68" s="12">
        <f>VLOOKUP($A$2,[2]TCActual!$A$1:$CL$65533,90,0)</f>
        <v>8.3333333333333329E-2</v>
      </c>
      <c r="C68" s="21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</row>
    <row r="69" spans="1:17" collapsed="1">
      <c r="A69" s="13" t="s">
        <v>133</v>
      </c>
      <c r="B69" s="14">
        <f>VLOOKUP($A$2,[2]TCActual!$A$1:$CO$65533,93,0)</f>
        <v>335.36888888895129</v>
      </c>
      <c r="C69" s="14">
        <f>VLOOKUP($A$2,[2]TCBudget!$A$1:$AU$65536,47,0)</f>
        <v>318.86200979324957</v>
      </c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</row>
    <row r="70" spans="1:17">
      <c r="A70" t="s">
        <v>26</v>
      </c>
      <c r="B70" s="14">
        <f>VLOOKUP($A$2,[2]TCActual!$A$1:$CP$65533,94,0)</f>
        <v>76.240277777780619</v>
      </c>
      <c r="C70" s="21">
        <f>VLOOKUP($A$2,[2]TCBudget!$A$1:$AV$65536,48,0)</f>
        <v>55.136000000000003</v>
      </c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</row>
    <row r="71" spans="1:17">
      <c r="A71" t="s">
        <v>27</v>
      </c>
      <c r="B71" s="14">
        <f>VLOOKUP($A$2,[2]TCActual!$A$1:$CS$65533,97,0)</f>
        <v>0</v>
      </c>
      <c r="C71" s="21">
        <f>VLOOKUP($A$2,[2]TCBudget!$A$1:$AY$65536,51,0)</f>
        <v>0</v>
      </c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</row>
    <row r="72" spans="1:17">
      <c r="A72" t="s">
        <v>28</v>
      </c>
      <c r="B72" s="14">
        <f>VLOOKUP($A$2,[2]TCActual!$A$1:$CR$65533,96,0)</f>
        <v>0</v>
      </c>
      <c r="C72" s="21">
        <f>VLOOKUP($A$2,[2]TCBudget!$A$1:$AX$65536,50,0)</f>
        <v>5.9225955881726851</v>
      </c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</row>
    <row r="73" spans="1:17">
      <c r="A73" t="s">
        <v>29</v>
      </c>
      <c r="B73" s="14">
        <f>VLOOKUP($A$2,[2]TCActual!$A$1:$CU$65533,99,0)</f>
        <v>13.442500000000001</v>
      </c>
      <c r="C73" s="21">
        <f>VLOOKUP($A$2,[2]TCBudget!$A$1:$BA$65536,53,0)</f>
        <v>19.2</v>
      </c>
    </row>
    <row r="74" spans="1:17">
      <c r="A74" t="s">
        <v>30</v>
      </c>
      <c r="B74" s="14">
        <f>VLOOKUP($A$2,[2]TCActual!$A$1:$CV$65533,100,0)</f>
        <v>0</v>
      </c>
      <c r="C74" s="21">
        <f>VLOOKUP($A$2,[2]TCBudget!$A$1:$BB$65536,54,0)</f>
        <v>0</v>
      </c>
    </row>
    <row r="75" spans="1:17">
      <c r="A75" t="s">
        <v>31</v>
      </c>
      <c r="B75" s="14">
        <f>VLOOKUP($A$2,[2]TCActual!$A$1:$CQ$65533,95,0)</f>
        <v>0</v>
      </c>
      <c r="C75" s="21">
        <f>VLOOKUP($A$2,[2]TCBudget!$A$1:$AW$65536,49,0)</f>
        <v>0</v>
      </c>
    </row>
    <row r="76" spans="1:17">
      <c r="A76" t="s">
        <v>32</v>
      </c>
      <c r="B76" s="14">
        <f>VLOOKUP($A$2,[2]TCActual!$A$1:$CW$65533,101,0)</f>
        <v>5.0833333333333335E-2</v>
      </c>
      <c r="C76" s="21">
        <f>VLOOKUP($A$2,[2]TCBudget!$A$1:$BC$65536,55,0)</f>
        <v>2.56</v>
      </c>
    </row>
    <row r="77" spans="1:17">
      <c r="A77" t="s">
        <v>35</v>
      </c>
      <c r="B77" s="14">
        <f>VLOOKUP($A$2,[2]TCActual!$A$1:$DN$65533,118,0)</f>
        <v>46.32138888888889</v>
      </c>
      <c r="C77" s="21">
        <f>VLOOKUP($A$2,[2]TCBudget!$A$1:$BD$65536,56,0)</f>
        <v>50.508800000000001</v>
      </c>
    </row>
    <row r="78" spans="1:17" hidden="1" outlineLevel="1">
      <c r="A78" t="s">
        <v>57</v>
      </c>
      <c r="B78" s="12">
        <f>VLOOKUP($A$2,[2]TCActual!$A$1:$CX$65533,102,0)</f>
        <v>21.001111111111111</v>
      </c>
    </row>
    <row r="79" spans="1:17" hidden="1" outlineLevel="1">
      <c r="A79" t="s">
        <v>58</v>
      </c>
      <c r="B79" s="12">
        <f>VLOOKUP($A$2,[2]TCActual!$A$1:$DA$65533,105,0)</f>
        <v>3.6027777777777779</v>
      </c>
    </row>
    <row r="80" spans="1:17" hidden="1" outlineLevel="1">
      <c r="A80" t="s">
        <v>59</v>
      </c>
      <c r="B80" s="12">
        <f>VLOOKUP($A$2,[2]TCActual!$A$1:$DF$65533,110,0)</f>
        <v>0</v>
      </c>
    </row>
    <row r="81" spans="1:4" hidden="1" outlineLevel="1">
      <c r="A81" t="s">
        <v>60</v>
      </c>
      <c r="B81" s="12">
        <f>VLOOKUP($A$2,[2]TCActual!$A$1:$CY$65533,103,0)</f>
        <v>0.33333333333333331</v>
      </c>
    </row>
    <row r="82" spans="1:4" hidden="1" outlineLevel="1">
      <c r="A82" t="s">
        <v>61</v>
      </c>
      <c r="B82" s="12">
        <f>VLOOKUP($A$2,[2]TCActual!$A$1:$CZ$65533,104,0)</f>
        <v>7.4999999999999997E-2</v>
      </c>
    </row>
    <row r="83" spans="1:4" hidden="1" outlineLevel="1">
      <c r="A83" t="s">
        <v>62</v>
      </c>
      <c r="B83" s="12">
        <f>VLOOKUP($A$2,[2]TCActual!$A$1:$DB$65533,106,0)</f>
        <v>0</v>
      </c>
    </row>
    <row r="84" spans="1:4" hidden="1" outlineLevel="1">
      <c r="A84" t="s">
        <v>63</v>
      </c>
      <c r="B84" s="12">
        <f>VLOOKUP($A$2,[2]TCActual!$A$1:$DC$65533,107,0)</f>
        <v>0</v>
      </c>
    </row>
    <row r="85" spans="1:4" hidden="1" outlineLevel="1">
      <c r="A85" t="s">
        <v>64</v>
      </c>
      <c r="B85" s="12">
        <f>VLOOKUP($A$2,[2]TCActual!$A$1:$DD$65533,108,0)</f>
        <v>0</v>
      </c>
    </row>
    <row r="86" spans="1:4" hidden="1" outlineLevel="1">
      <c r="A86" t="s">
        <v>65</v>
      </c>
      <c r="B86" s="12">
        <f>VLOOKUP($A$2,[2]TCActual!$A$1:$DE$65533,109,0)</f>
        <v>0</v>
      </c>
    </row>
    <row r="87" spans="1:4" hidden="1" outlineLevel="1">
      <c r="A87" t="s">
        <v>66</v>
      </c>
      <c r="B87" s="12">
        <f>VLOOKUP($A$2,[2]TCActual!$A$1:$DG$65533,111,0)</f>
        <v>0.54138888888888892</v>
      </c>
    </row>
    <row r="88" spans="1:4" hidden="1" outlineLevel="1">
      <c r="A88" t="s">
        <v>67</v>
      </c>
      <c r="B88" s="12">
        <f>VLOOKUP($A$2,[2]TCActual!$A$1:$DH$65533,112,0)</f>
        <v>0</v>
      </c>
    </row>
    <row r="89" spans="1:4" hidden="1" outlineLevel="1">
      <c r="A89" t="s">
        <v>68</v>
      </c>
      <c r="B89" s="12">
        <f>VLOOKUP($A$2,[2]TCActual!$A$1:$DI$65533,113,0)</f>
        <v>15.250833333333333</v>
      </c>
    </row>
    <row r="90" spans="1:4" hidden="1" outlineLevel="1">
      <c r="A90" t="s">
        <v>72</v>
      </c>
      <c r="B90" s="12">
        <f>VLOOKUP($A$2,[2]TCActual!$A$1:$DJ$65533,114,0)</f>
        <v>5.5169444444444444</v>
      </c>
    </row>
    <row r="91" spans="1:4" hidden="1" outlineLevel="1">
      <c r="A91" t="s">
        <v>69</v>
      </c>
      <c r="B91" s="12">
        <f>VLOOKUP($A$2,[2]TCActual!$A$1:$DK$65533,115,0)</f>
        <v>0</v>
      </c>
    </row>
    <row r="92" spans="1:4" hidden="1" outlineLevel="1">
      <c r="A92" t="s">
        <v>70</v>
      </c>
      <c r="B92" s="12">
        <f>VLOOKUP($A$2,[2]TCActual!$A$1:$DL$65533,116,0)</f>
        <v>0</v>
      </c>
    </row>
    <row r="93" spans="1:4" hidden="1" outlineLevel="1">
      <c r="A93" t="s">
        <v>71</v>
      </c>
      <c r="B93" s="12">
        <f>VLOOKUP($A$2,[2]TCActual!$A$1:$DM$65533,117,0)</f>
        <v>0</v>
      </c>
    </row>
    <row r="94" spans="1:4" collapsed="1">
      <c r="A94" s="13" t="s">
        <v>36</v>
      </c>
      <c r="B94" s="14">
        <f>VLOOKUP($A$2,[2]TCActual!$A$1:$DO$65533,119,0)</f>
        <v>136.05500000000285</v>
      </c>
      <c r="C94" s="14">
        <f>VLOOKUP($A$2,[2]TCBudget!$A$1:$BE$65536,57,0)</f>
        <v>133.32739558817269</v>
      </c>
    </row>
    <row r="95" spans="1:4">
      <c r="A95" t="s">
        <v>132</v>
      </c>
      <c r="B95" s="12">
        <f>VLOOKUP($A$2,[2]TCActual!$A$1:$DU$65533,125,0)</f>
        <v>3.9027777776049506</v>
      </c>
      <c r="C95" t="s">
        <v>135</v>
      </c>
      <c r="D95" s="12">
        <f>VLOOKUP($A$2,[2]TCActual!$A$1:$EF$65533,136,0)</f>
        <v>6.328828828548569</v>
      </c>
    </row>
    <row r="96" spans="1:4">
      <c r="A96" s="13" t="s">
        <v>38</v>
      </c>
      <c r="B96" s="14">
        <f>VLOOKUP($A$2,[2]TCActual!$A$1:$DP$65533,120,0)</f>
        <v>475.32666666655911</v>
      </c>
      <c r="C96" s="14">
        <f>VLOOKUP($A$2,[2]TCBudget!$A$1:$BF$65536,58,0)</f>
        <v>452.18940538142226</v>
      </c>
    </row>
    <row r="97" spans="1:3">
      <c r="A97" t="s">
        <v>39</v>
      </c>
      <c r="B97" s="14">
        <f>VLOOKUP($A$2,[2]TCActual!$A$1:$DQ$65533,121,0)</f>
        <v>20.271227222225026</v>
      </c>
      <c r="C97" s="21">
        <f>VLOOKUP($A$2,[2]TCBudget!$A$1:$BG$65536,59,0)</f>
        <v>19.444144431401156</v>
      </c>
    </row>
    <row r="98" spans="1:3">
      <c r="A98" s="17" t="s">
        <v>41</v>
      </c>
      <c r="B98" s="12">
        <f>VLOOKUP($A$2,[2]TCActual!$A$1:$DV$65533,126,0)</f>
        <v>19</v>
      </c>
      <c r="C98" s="12"/>
    </row>
    <row r="99" spans="1:3">
      <c r="A99" s="13" t="s">
        <v>40</v>
      </c>
      <c r="B99" s="14">
        <f>VLOOKUP($A$2,[2]TCActual!$A$1:$DS$65533,123,0)</f>
        <v>495.59789388878414</v>
      </c>
      <c r="C99" s="14">
        <f>VLOOKUP($A$2,[2]TCBudget!$A$1:$BI$65536,61,0)</f>
        <v>471.63354981282345</v>
      </c>
    </row>
    <row r="100" spans="1:3">
      <c r="A100" t="s">
        <v>42</v>
      </c>
      <c r="B100" s="12">
        <f>VLOOKUP($A$2,[2]TCActual!$A$1:$DY$65533,129,0)</f>
        <v>0</v>
      </c>
      <c r="C100">
        <v>0</v>
      </c>
    </row>
    <row r="102" spans="1:3">
      <c r="A102" t="s">
        <v>43</v>
      </c>
      <c r="B102" s="69">
        <f>VLOOKUP($A$2,[2]TCActual!$A$1:$DW$65533,127,0)</f>
        <v>3.8337531765749881E-2</v>
      </c>
      <c r="C102" s="22">
        <f>VLOOKUP($A$2,[2]TCBudget!$A$1:$BZ$65536,78,0)</f>
        <v>3.9E-2</v>
      </c>
    </row>
    <row r="103" spans="1:3">
      <c r="A103" t="s">
        <v>44</v>
      </c>
      <c r="B103" s="69">
        <f>VLOOKUP($A$2,[2]TCActual!$A$1:$AV$65533,48,0)</f>
        <v>0.42839368948561485</v>
      </c>
      <c r="C103" s="22"/>
    </row>
  </sheetData>
  <dataConsolidate/>
  <phoneticPr fontId="3" type="noConversion"/>
  <conditionalFormatting sqref="K2:K5 H2:H3">
    <cfRule type="cellIs" dxfId="5" priority="1" stopIfTrue="1" operator="lessThan">
      <formula>0</formula>
    </cfRule>
    <cfRule type="cellIs" dxfId="4" priority="2" stopIfTrue="1" operator="greaterThanOrEqual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scale="74" orientation="landscape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 enableFormatConditionsCalculation="0">
    <tabColor indexed="13"/>
  </sheetPr>
  <dimension ref="A1:Q103"/>
  <sheetViews>
    <sheetView showGridLines="0" zoomScaleNormal="10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D102" sqref="D102"/>
    </sheetView>
  </sheetViews>
  <sheetFormatPr defaultRowHeight="12.75" outlineLevelRow="1"/>
  <cols>
    <col min="1" max="1" width="16.28515625" bestFit="1" customWidth="1"/>
    <col min="2" max="2" width="11.5703125" bestFit="1" customWidth="1"/>
    <col min="3" max="4" width="10.140625" bestFit="1" customWidth="1"/>
    <col min="5" max="5" width="10" bestFit="1" customWidth="1"/>
    <col min="7" max="7" width="12.5703125" customWidth="1"/>
    <col min="8" max="8" width="14.28515625" customWidth="1"/>
    <col min="9" max="9" width="5.28515625" customWidth="1"/>
    <col min="11" max="11" width="11.28515625" bestFit="1" customWidth="1"/>
    <col min="14" max="16" width="11.28515625" bestFit="1" customWidth="1"/>
  </cols>
  <sheetData>
    <row r="1" spans="1:17" ht="15" customHeight="1" thickBot="1">
      <c r="A1" s="6" t="s">
        <v>0</v>
      </c>
      <c r="B1" s="7" t="s">
        <v>15</v>
      </c>
      <c r="C1" s="8" t="s">
        <v>4</v>
      </c>
      <c r="E1" s="16" t="s">
        <v>33</v>
      </c>
      <c r="F1" s="66">
        <f>VLOOKUP($A$2,[2]SupportActual!$A$1:$AH$65534,34,0)</f>
        <v>0</v>
      </c>
      <c r="G1" s="43" t="s">
        <v>95</v>
      </c>
      <c r="H1" s="44"/>
      <c r="J1" s="13" t="s">
        <v>92</v>
      </c>
      <c r="O1" s="13" t="s">
        <v>45</v>
      </c>
      <c r="P1" s="13" t="s">
        <v>5</v>
      </c>
      <c r="Q1" s="25"/>
    </row>
    <row r="2" spans="1:17" ht="15.75" thickBot="1">
      <c r="A2" s="70">
        <f>'1'!A2</f>
        <v>42266</v>
      </c>
      <c r="B2" s="71" t="str">
        <f>'1'!B2</f>
        <v>Saturday</v>
      </c>
      <c r="C2" s="72">
        <f>'1'!C2</f>
        <v>12</v>
      </c>
      <c r="E2" s="41" t="s">
        <v>34</v>
      </c>
      <c r="F2" s="67">
        <f>VLOOKUP($A$2,[2]SupportActual!$A$1:$AI$65534,35,0)</f>
        <v>0</v>
      </c>
      <c r="G2" s="39" t="s">
        <v>51</v>
      </c>
      <c r="H2" s="40">
        <f>VLOOKUP($A$2,[2]SupportActual!$A$1:$ET$65534,150,0)</f>
        <v>0</v>
      </c>
      <c r="J2" t="s">
        <v>24</v>
      </c>
      <c r="K2" s="45">
        <f>VLOOKUP($A$2,[2]SupportActual!$A$1:$EP$65534,146,0)</f>
        <v>0</v>
      </c>
      <c r="L2" s="34"/>
      <c r="N2" s="34" t="s">
        <v>93</v>
      </c>
      <c r="O2" s="24">
        <f>VLOOKUP($A$2,[2]SupportActual!$A$1:$AW$65534,49,0)</f>
        <v>0</v>
      </c>
      <c r="P2" s="24">
        <f>VLOOKUP($A$2,[2]SupportBudget!$A$1:$W$65536,23,0)</f>
        <v>0</v>
      </c>
      <c r="Q2" s="25"/>
    </row>
    <row r="3" spans="1:17" ht="15.75" thickBot="1">
      <c r="A3">
        <f>WEEKDAY(A2,2)</f>
        <v>6</v>
      </c>
      <c r="B3" s="2"/>
      <c r="E3" s="13" t="s">
        <v>46</v>
      </c>
      <c r="F3" s="37">
        <f>VLOOKUP($A$2,[2]SupportActual!$A$1:$N$65534,14,0)</f>
        <v>0</v>
      </c>
      <c r="G3" s="39" t="s">
        <v>52</v>
      </c>
      <c r="H3" s="62">
        <f>VLOOKUP($A$2,[2]SupportActual!$A$1:$EU$65534,151,0)</f>
        <v>0</v>
      </c>
      <c r="J3" t="s">
        <v>18</v>
      </c>
      <c r="K3" s="45">
        <f>VLOOKUP($A$2,[2]SupportActual!$A$1:$EQ$65534,147,0)</f>
        <v>0</v>
      </c>
      <c r="L3" s="34"/>
      <c r="N3" s="34" t="s">
        <v>22</v>
      </c>
      <c r="O3" s="23">
        <f>VLOOKUP($A$2,[2]SupportActual!$A$1:$EC$65534,133,0)</f>
        <v>5896.71826513</v>
      </c>
      <c r="P3" s="23">
        <f>VLOOKUP($A$2,[2]SupportBudget!$A$1:$CE$65536,83,0)</f>
        <v>1241.25476777371</v>
      </c>
    </row>
    <row r="4" spans="1:17" ht="15.75" thickBot="1">
      <c r="A4" s="3"/>
      <c r="E4" s="28" t="s">
        <v>47</v>
      </c>
      <c r="F4" s="37">
        <f>VLOOKUP($A$2,[2]SupportActual!$A$1:$AC$65534,29,0)</f>
        <v>0</v>
      </c>
      <c r="J4" t="s">
        <v>19</v>
      </c>
      <c r="K4" s="45">
        <f>VLOOKUP($A$2,[2]SupportActual!$A$1:$ER$65534,148,0)</f>
        <v>0</v>
      </c>
      <c r="L4" s="34"/>
      <c r="N4" s="34" t="s">
        <v>94</v>
      </c>
      <c r="O4" s="23">
        <f>VLOOKUP($A$2,[2]SupportActual!$A$1:$AX$65534,50,0)</f>
        <v>58.652000000000008</v>
      </c>
      <c r="P4" s="23">
        <f>VLOOKUP($A$2,[2]SupportBudget!$A$1:$AF$65536,32,0)</f>
        <v>0</v>
      </c>
    </row>
    <row r="5" spans="1:17" ht="13.5" thickBot="1">
      <c r="E5" s="35" t="s">
        <v>50</v>
      </c>
      <c r="F5" s="38">
        <f>VLOOKUP($A$2,[2]SupportActual!$A$1:$AJ$65534,36,0)</f>
        <v>0</v>
      </c>
      <c r="G5" s="68"/>
      <c r="H5" s="25"/>
      <c r="I5" s="25"/>
      <c r="J5" s="25" t="s">
        <v>20</v>
      </c>
      <c r="K5" s="45">
        <f>VLOOKUP($A$2,[2]SupportActual!$A$1:$ES$65534,149,0)</f>
        <v>0</v>
      </c>
      <c r="L5" s="25"/>
      <c r="M5" s="25"/>
      <c r="N5" s="25"/>
      <c r="O5" s="25"/>
      <c r="P5" s="25"/>
      <c r="Q5" s="25"/>
    </row>
    <row r="6" spans="1:17" ht="12.75" customHeight="1">
      <c r="A6" s="13" t="s">
        <v>9</v>
      </c>
      <c r="B6" s="13" t="s">
        <v>45</v>
      </c>
      <c r="C6" s="13" t="s">
        <v>5</v>
      </c>
      <c r="D6" s="13" t="s">
        <v>48</v>
      </c>
      <c r="E6" s="29"/>
      <c r="F6" s="29"/>
      <c r="G6" s="29"/>
      <c r="H6" s="29"/>
      <c r="I6" s="29"/>
      <c r="J6" s="30"/>
      <c r="K6" s="30"/>
      <c r="L6" s="29"/>
      <c r="M6" s="29"/>
      <c r="N6" s="29"/>
      <c r="O6" s="33">
        <v>1</v>
      </c>
      <c r="P6" s="29"/>
      <c r="Q6" s="29"/>
    </row>
    <row r="7" spans="1:17" ht="12.75" customHeight="1">
      <c r="A7" s="13" t="s">
        <v>10</v>
      </c>
      <c r="B7" s="13">
        <f>VLOOKUP($A$2,[2]SupportActual!$A$1:$K$65534,11,0)</f>
        <v>0</v>
      </c>
      <c r="C7" s="19">
        <f>VLOOKUP($A$2,[2]SupportBudget!$A$1:$F$65536,6,0)</f>
        <v>0</v>
      </c>
      <c r="E7" s="29"/>
      <c r="F7" s="29"/>
      <c r="G7" s="31" t="s">
        <v>36</v>
      </c>
      <c r="H7" s="29"/>
      <c r="I7" s="29"/>
      <c r="K7" s="29"/>
      <c r="L7" s="29"/>
      <c r="M7" s="29"/>
      <c r="N7" s="29"/>
      <c r="O7" s="33">
        <f>IF(O6=1,1,7)</f>
        <v>1</v>
      </c>
      <c r="P7" s="29"/>
      <c r="Q7" s="29"/>
    </row>
    <row r="8" spans="1:17" hidden="1" outlineLevel="1">
      <c r="A8" t="s">
        <v>84</v>
      </c>
      <c r="B8" s="13">
        <f>VLOOKUP($A$2,[2]SupportActual!$A$1:$D$65534,4,0)</f>
        <v>0</v>
      </c>
      <c r="C8" s="20">
        <f>VLOOKUP($A$2,[2]SupportBudget!$A$1:$D$65536,4,0)</f>
        <v>0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</row>
    <row r="9" spans="1:17" hidden="1" outlineLevel="1">
      <c r="A9" t="s">
        <v>85</v>
      </c>
      <c r="B9" s="13">
        <f>VLOOKUP($A$2,[2]SupportActual!$A$1:$E$65534,5,0)</f>
        <v>0</v>
      </c>
      <c r="C9" s="20">
        <f>VLOOKUP($A$2,[2]SupportBudget!$A$1:$E$65536,5,0)</f>
        <v>0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</row>
    <row r="10" spans="1:17" hidden="1" outlineLevel="1">
      <c r="A10" t="s">
        <v>86</v>
      </c>
      <c r="B10">
        <f>VLOOKUP($A$2,[2]SupportActual!$A$1:$F$65534,6,0)</f>
        <v>0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</row>
    <row r="11" spans="1:17" hidden="1" outlineLevel="1">
      <c r="A11" t="s">
        <v>87</v>
      </c>
      <c r="B11">
        <f>VLOOKUP($A$2,[2]SupportActual!$A$1:$G$65534,7,0)</f>
        <v>0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</row>
    <row r="12" spans="1:17" hidden="1" outlineLevel="1">
      <c r="A12" t="s">
        <v>88</v>
      </c>
      <c r="B12">
        <f>VLOOKUP($A$2,[2]SupportActual!$A$1:$H$65534,8,0)</f>
        <v>0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</row>
    <row r="13" spans="1:17" hidden="1" outlineLevel="1">
      <c r="A13" t="s">
        <v>84</v>
      </c>
      <c r="B13">
        <f>VLOOKUP($A$2,[2]SupportActual!$A$1:$I$65534,9,0)</f>
        <v>0</v>
      </c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</row>
    <row r="14" spans="1:17" hidden="1" outlineLevel="1">
      <c r="A14" t="s">
        <v>89</v>
      </c>
      <c r="B14">
        <f>VLOOKUP($A$2,[2]SupportActual!$A$1:$J$65534,10,0)</f>
        <v>0</v>
      </c>
      <c r="C14" s="20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</row>
    <row r="15" spans="1:17" hidden="1" outlineLevel="1">
      <c r="A15" t="s">
        <v>90</v>
      </c>
      <c r="B15" s="69">
        <f>VLOOKUP($A$2,[2]SupportActual!$A$1:$AM$65534,39,0)</f>
        <v>0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</row>
    <row r="16" spans="1:17" collapsed="1">
      <c r="A16" t="s">
        <v>11</v>
      </c>
      <c r="B16" s="13">
        <f>VLOOKUP($A$2,[2]SupportActual!$A$1:$O$65534,15,0)</f>
        <v>0</v>
      </c>
      <c r="C16" s="20">
        <f>VLOOKUP($A$2,[2]SupportBudget!$A$1:$I$65536,9,0)</f>
        <v>0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</row>
    <row r="17" spans="1:17">
      <c r="A17" t="s">
        <v>14</v>
      </c>
      <c r="B17" s="13">
        <f>VLOOKUP($A$2,[2]SupportActual!$A$1:$AD$65534,30,0)</f>
        <v>0</v>
      </c>
      <c r="C17" s="20">
        <f>VLOOKUP($A$2,[2]SupportBudget!$A$1:$I$65536,9,0)</f>
        <v>0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</row>
    <row r="18" spans="1:17">
      <c r="A18" t="s">
        <v>12</v>
      </c>
      <c r="B18" s="13">
        <f>VLOOKUP($A$2,[2]SupportActual!$A$1:$W$65534,23,0)</f>
        <v>0</v>
      </c>
      <c r="C18" s="20">
        <f>VLOOKUP($A$2,[2]SupportBudget!$A$1:$L$65536,12,0)</f>
        <v>0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</row>
    <row r="19" spans="1:17" hidden="1" outlineLevel="1">
      <c r="A19" t="s">
        <v>79</v>
      </c>
      <c r="B19" s="13">
        <f>VLOOKUP($A$2,[2]SupportActual!$A$1:$Q$65534,17,0)</f>
        <v>0</v>
      </c>
      <c r="C19" s="20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</row>
    <row r="20" spans="1:17" hidden="1" outlineLevel="1">
      <c r="A20" t="s">
        <v>80</v>
      </c>
      <c r="B20" s="13">
        <f>VLOOKUP($A$2,[2]SupportActual!$A$1:$R$65534,18,0)</f>
        <v>0</v>
      </c>
      <c r="C20" s="20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</row>
    <row r="21" spans="1:17" hidden="1" outlineLevel="1">
      <c r="A21" t="s">
        <v>81</v>
      </c>
      <c r="B21" s="13">
        <f>VLOOKUP($A$2,[2]SupportActual!$A$1:$S$65534,19,0)</f>
        <v>0</v>
      </c>
      <c r="C21" s="20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</row>
    <row r="22" spans="1:17" hidden="1" outlineLevel="1">
      <c r="A22" t="s">
        <v>82</v>
      </c>
      <c r="B22" s="13">
        <f>VLOOKUP($A$2,[2]SupportActual!$A$1:$T$65534,20,0)</f>
        <v>0</v>
      </c>
      <c r="C22" s="20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</row>
    <row r="23" spans="1:17" hidden="1" outlineLevel="1">
      <c r="A23" t="s">
        <v>83</v>
      </c>
      <c r="B23" s="13">
        <f>VLOOKUP($A$2,[2]SupportActual!$A$1:$AE$65534,31,0)</f>
        <v>0</v>
      </c>
      <c r="C23" s="20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</row>
    <row r="24" spans="1:17" collapsed="1">
      <c r="A24" t="s">
        <v>13</v>
      </c>
      <c r="B24" s="13">
        <f>VLOOKUP($A$2,[2]SupportActual!$A$1:$AB$65534,28,0)</f>
        <v>0</v>
      </c>
      <c r="C24" s="20">
        <f>VLOOKUP($A$2,[2]SupportBudget!$A$1:$M$65536,13,0)</f>
        <v>0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</row>
    <row r="25" spans="1:17" hidden="1" outlineLevel="1">
      <c r="A25" t="s">
        <v>75</v>
      </c>
      <c r="B25" s="17">
        <f>VLOOKUP($A$2,[2]SupportActual!$A$1:$X$65534,24,0)</f>
        <v>0</v>
      </c>
      <c r="C25" s="20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</row>
    <row r="26" spans="1:17" hidden="1" outlineLevel="1">
      <c r="A26" t="s">
        <v>76</v>
      </c>
      <c r="B26" s="17">
        <f>VLOOKUP($A$2,[2]SupportActual!$A$1:$Y$65534,25,0)</f>
        <v>0</v>
      </c>
      <c r="C26" s="20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</row>
    <row r="27" spans="1:17" hidden="1" outlineLevel="1">
      <c r="A27" t="s">
        <v>77</v>
      </c>
      <c r="B27" s="17">
        <f>VLOOKUP($A$2,[2]SupportActual!$A$1:$Z$65534,26,0)</f>
        <v>0</v>
      </c>
      <c r="C27" s="20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</row>
    <row r="28" spans="1:17" hidden="1" outlineLevel="1">
      <c r="A28" t="s">
        <v>78</v>
      </c>
      <c r="B28" s="17">
        <f>VLOOKUP($A$2,[2]SupportActual!$A$1:$AA$65534,27,0)</f>
        <v>0</v>
      </c>
      <c r="C28" s="20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</row>
    <row r="29" spans="1:17" collapsed="1"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</row>
    <row r="30" spans="1:17">
      <c r="A30" s="13" t="s">
        <v>16</v>
      </c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</row>
    <row r="31" spans="1:17">
      <c r="A31" t="s">
        <v>17</v>
      </c>
      <c r="B31" s="14">
        <f>VLOOKUP($A$2,[2]SupportActual!$A$1:$AU$65534,47,0)</f>
        <v>0</v>
      </c>
      <c r="C31" s="21">
        <f>VLOOKUP($A$2,[2]SupportBudget!$A$1:$U$65536,21,0)</f>
        <v>0</v>
      </c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</row>
    <row r="32" spans="1:17" hidden="1" outlineLevel="1">
      <c r="A32" t="s">
        <v>84</v>
      </c>
      <c r="B32" s="14">
        <f>VLOOKUP($A$2,[2]SupportActual!$A$1:$AK$65534,37,0)</f>
        <v>0</v>
      </c>
      <c r="C32" s="21">
        <f>VLOOKUP($A$2,[2]SupportBudget!$A$1:$P$65536,16,0)</f>
        <v>0</v>
      </c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</row>
    <row r="33" spans="1:17" hidden="1" outlineLevel="1">
      <c r="A33" t="s">
        <v>91</v>
      </c>
      <c r="B33" s="14">
        <f>VLOOKUP($A$2,[2]SupportActual!$A$1:$AL$65534,38,0)</f>
        <v>0</v>
      </c>
      <c r="C33" s="21">
        <f>VLOOKUP($A$2,[2]SupportBudget!$A$1:$Q$65536,17,0)</f>
        <v>0</v>
      </c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</row>
    <row r="34" spans="1:17" hidden="1" outlineLevel="1">
      <c r="A34" t="s">
        <v>86</v>
      </c>
      <c r="B34" s="21">
        <f>VLOOKUP($A$2,[2]SupportActual!$A$1:$EM$65534,143,0)</f>
        <v>0</v>
      </c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</row>
    <row r="35" spans="1:17" hidden="1" outlineLevel="1">
      <c r="A35" t="s">
        <v>87</v>
      </c>
      <c r="B35" s="21">
        <f>VLOOKUP($A$2,[2]SupportActual!$A$1:$EN$65534,144,0)</f>
        <v>0</v>
      </c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</row>
    <row r="36" spans="1:17" hidden="1" outlineLevel="1">
      <c r="A36" t="s">
        <v>88</v>
      </c>
      <c r="B36" s="21">
        <f>VLOOKUP($A$2,[2]SupportActual!$A$1:$EO$65534,145,0)</f>
        <v>0</v>
      </c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</row>
    <row r="37" spans="1:17" collapsed="1">
      <c r="A37" t="s">
        <v>18</v>
      </c>
      <c r="B37" s="14">
        <f>VLOOKUP($A$2,[2]SupportActual!$A$1:$AN$65534,40,0)</f>
        <v>0</v>
      </c>
      <c r="C37" s="21">
        <f>VLOOKUP($A$2,[2]SupportBudget!$A$1:$R$65536,18,0)</f>
        <v>0</v>
      </c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</row>
    <row r="38" spans="1:17" hidden="1" outlineLevel="1">
      <c r="A38" t="s">
        <v>73</v>
      </c>
      <c r="B38" s="21">
        <f>VLOOKUP($A$2,[2]SupportActual!$A$1:$AO$65534,41,0)</f>
        <v>0</v>
      </c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</row>
    <row r="39" spans="1:17" hidden="1" outlineLevel="1">
      <c r="A39" t="s">
        <v>74</v>
      </c>
      <c r="B39" s="21">
        <f>VLOOKUP($A$2,[2]SupportActual!$A$1:$AP$65534,42,0)</f>
        <v>0</v>
      </c>
      <c r="C39" s="21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</row>
    <row r="40" spans="1:17" collapsed="1">
      <c r="A40" t="s">
        <v>19</v>
      </c>
      <c r="B40" s="14">
        <f>VLOOKUP($A$2,[2]SupportActual!$A$1:$AQ$65534,43,0)</f>
        <v>0</v>
      </c>
      <c r="C40" s="21">
        <f>VLOOKUP($A$2,[2]SupportBudget!$A$1:$S$65536,19,0)</f>
        <v>0</v>
      </c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</row>
    <row r="41" spans="1:17" hidden="1" outlineLevel="1">
      <c r="A41" t="s">
        <v>83</v>
      </c>
      <c r="B41" s="21">
        <f>VLOOKUP($A$2,[2]SupportActual!$A$1:$EH$65534,138,0)</f>
        <v>0</v>
      </c>
      <c r="C41" s="21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</row>
    <row r="42" spans="1:17" collapsed="1">
      <c r="A42" t="s">
        <v>49</v>
      </c>
      <c r="B42" s="14">
        <f>VLOOKUP($A$2,[2]SupportActual!$A$1:$AS$65534,45,0)</f>
        <v>0</v>
      </c>
      <c r="C42" s="21">
        <f>VLOOKUP($A$2,[2]SupportBudget!$A$1:$T$65536,20,0)</f>
        <v>0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</row>
    <row r="43" spans="1:17" hidden="1" outlineLevel="1">
      <c r="A43" t="s">
        <v>75</v>
      </c>
      <c r="B43" s="21">
        <f>VLOOKUP($A$2,[2]SupportActual!$A$1:$EI$65534,139,0)</f>
        <v>0</v>
      </c>
      <c r="C43" s="20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</row>
    <row r="44" spans="1:17" hidden="1" outlineLevel="1">
      <c r="A44" t="s">
        <v>76</v>
      </c>
      <c r="B44" s="21">
        <f>VLOOKUP($A$2,[2]SupportActual!$A$1:$EJ$65534,140,0)</f>
        <v>0</v>
      </c>
      <c r="C44" s="20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</row>
    <row r="45" spans="1:17" hidden="1" outlineLevel="1">
      <c r="A45" t="s">
        <v>77</v>
      </c>
      <c r="B45" s="21">
        <f>VLOOKUP($A$2,[2]SupportActual!$A$1:$EK$65534,141,0)</f>
        <v>0</v>
      </c>
      <c r="C45" s="20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</row>
    <row r="46" spans="1:17" hidden="1" outlineLevel="1">
      <c r="A46" t="s">
        <v>78</v>
      </c>
      <c r="B46" s="21">
        <f>VLOOKUP($A$2,[2]SupportActual!$A$1:$EL$65534,142,0)</f>
        <v>0</v>
      </c>
      <c r="C46" s="20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</row>
    <row r="47" spans="1:17" collapsed="1">
      <c r="A47" t="s">
        <v>21</v>
      </c>
      <c r="B47" s="14">
        <f>VLOOKUP($A$2,[2]SupportActual!$A$1:$AT$65534,46,0)</f>
        <v>0</v>
      </c>
      <c r="C47" s="21">
        <f>VLOOKUP($A$2,[2]SupportBudget!$A$1:$V$65536,22,0)</f>
        <v>0</v>
      </c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</row>
    <row r="48" spans="1:17">
      <c r="A48" t="s">
        <v>129</v>
      </c>
      <c r="B48" s="14">
        <f>VLOOKUP($A$2,[2]SupportActual!$A$1:$AR$65534,44,0)</f>
        <v>0</v>
      </c>
      <c r="C48" s="21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</row>
    <row r="49" spans="1:17"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</row>
    <row r="50" spans="1:17">
      <c r="A50" s="13" t="s">
        <v>23</v>
      </c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</row>
    <row r="51" spans="1:17">
      <c r="A51" t="s">
        <v>24</v>
      </c>
      <c r="B51" s="14">
        <f>VLOOKUP($A$2,[2]SupportActual!$A$1:$BK$65534,63,0)</f>
        <v>0</v>
      </c>
      <c r="C51" s="21">
        <f>VLOOKUP($A$2,[2]SupportBudget!$A$1:$AL$65536,38,0)</f>
        <v>0</v>
      </c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</row>
    <row r="52" spans="1:17" hidden="1" outlineLevel="1">
      <c r="A52" t="s">
        <v>84</v>
      </c>
      <c r="B52" s="14">
        <f>VLOOKUP($A$2,[2]SupportActual!$A$1:$BM$65534,65,0)</f>
        <v>0</v>
      </c>
      <c r="C52" s="21">
        <f>VLOOKUP($A$2,[2]SupportBudget!$A$1:$AM$65536,39,0)</f>
        <v>0</v>
      </c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</row>
    <row r="53" spans="1:17" hidden="1" outlineLevel="1">
      <c r="A53" t="s">
        <v>85</v>
      </c>
      <c r="B53" s="14">
        <f>VLOOKUP($A$2,[2]SupportActual!$A$1:$BO$65534,67,0)</f>
        <v>0</v>
      </c>
      <c r="C53" s="21">
        <f>VLOOKUP($A$2,[2]SupportBudget!$A$1:$AN$65536,40,0)</f>
        <v>0</v>
      </c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</row>
    <row r="54" spans="1:17" hidden="1" outlineLevel="1">
      <c r="A54" t="s">
        <v>86</v>
      </c>
      <c r="B54" s="12">
        <f>VLOOKUP($A$2,[2]SupportActual!$A$1:$BQ$65534,69,0)</f>
        <v>0</v>
      </c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</row>
    <row r="55" spans="1:17" hidden="1" outlineLevel="1">
      <c r="A55" t="s">
        <v>87</v>
      </c>
      <c r="B55" s="12">
        <f>VLOOKUP($A$2,[2]SupportActual!$A$1:$BS$65534,71,0)</f>
        <v>0</v>
      </c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</row>
    <row r="56" spans="1:17" hidden="1" outlineLevel="1">
      <c r="A56" t="s">
        <v>88</v>
      </c>
      <c r="B56" s="12">
        <f>VLOOKUP($A$2,[2]SupportActual!$A$1:$BU$65534,73,0)</f>
        <v>0</v>
      </c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</row>
    <row r="57" spans="1:17" collapsed="1">
      <c r="A57" t="s">
        <v>18</v>
      </c>
      <c r="B57" s="14">
        <f>VLOOKUP($A$2,[2]SupportActual!$A$1:$BW$65534,75,0)</f>
        <v>0</v>
      </c>
      <c r="C57" s="21">
        <f>VLOOKUP($A$2,[2]SupportBudget!$A$1:$AO$65536,41,0)</f>
        <v>0</v>
      </c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</row>
    <row r="58" spans="1:17" hidden="1" outlineLevel="1">
      <c r="A58" t="s">
        <v>73</v>
      </c>
      <c r="B58" s="21">
        <f>VLOOKUP($A$2,[2]SupportActual!$A$1:$BX$65534,76,0)</f>
        <v>0</v>
      </c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</row>
    <row r="59" spans="1:17" hidden="1" outlineLevel="1">
      <c r="A59" t="s">
        <v>74</v>
      </c>
      <c r="B59" s="21">
        <f>VLOOKUP($A$2,[2]SupportActual!$A$1:$BY$65534,77,0)</f>
        <v>0</v>
      </c>
      <c r="C59" s="21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</row>
    <row r="60" spans="1:17" collapsed="1">
      <c r="A60" t="s">
        <v>19</v>
      </c>
      <c r="B60" s="14">
        <f>VLOOKUP($A$2,[2]SupportActual!$A$1:$CA$65534,79,0)</f>
        <v>0</v>
      </c>
      <c r="C60" s="21">
        <f>VLOOKUP($A$2,[2]SupportBudget!$A$1:$AP$65536,42,0)</f>
        <v>0</v>
      </c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</row>
    <row r="61" spans="1:17" hidden="1" outlineLevel="1">
      <c r="A61" t="s">
        <v>83</v>
      </c>
      <c r="B61" s="21">
        <f>VLOOKUP($A$2,[2]SupportActual!$A$1:$EG$65534,137,0)</f>
        <v>0</v>
      </c>
      <c r="C61" s="21"/>
      <c r="E61" s="29"/>
      <c r="F61" s="29"/>
      <c r="G61" s="29"/>
      <c r="H61" s="32"/>
      <c r="I61" s="29"/>
      <c r="J61" s="29"/>
      <c r="K61" s="29"/>
      <c r="L61" s="29"/>
      <c r="M61" s="29"/>
      <c r="N61" s="29"/>
      <c r="O61" s="29"/>
      <c r="P61" s="29"/>
      <c r="Q61" s="29"/>
    </row>
    <row r="62" spans="1:17" hidden="1" outlineLevel="1">
      <c r="A62" t="s">
        <v>127</v>
      </c>
      <c r="B62" s="21">
        <f>VLOOKUP($A$2,[2]SupportActual!$A$1:$EV$65534,152,0)</f>
        <v>0</v>
      </c>
      <c r="C62" s="21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</row>
    <row r="63" spans="1:17" hidden="1" outlineLevel="1">
      <c r="A63" t="s">
        <v>128</v>
      </c>
      <c r="B63" s="21">
        <f>VLOOKUP($A$2,[2]SupportActual!$A$1:$EW$65534,153,0)</f>
        <v>0</v>
      </c>
      <c r="C63" s="21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</row>
    <row r="64" spans="1:17" collapsed="1">
      <c r="A64" t="s">
        <v>25</v>
      </c>
      <c r="B64" s="14">
        <f>VLOOKUP($A$2,[2]SupportActual!$A$1:$CD$65534,82,0)</f>
        <v>0</v>
      </c>
      <c r="C64" s="21">
        <f>VLOOKUP($A$2,[2]SupportBudget!$A$1:$AS$65536,45,0)</f>
        <v>0</v>
      </c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</row>
    <row r="65" spans="1:17" hidden="1" outlineLevel="1">
      <c r="A65" t="s">
        <v>53</v>
      </c>
      <c r="B65" s="12">
        <f>VLOOKUP($A$2,[2]SupportActual!$A$1:$CF$65534,84,0)</f>
        <v>0</v>
      </c>
      <c r="C65" s="21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</row>
    <row r="66" spans="1:17" hidden="1" outlineLevel="1">
      <c r="A66" t="s">
        <v>54</v>
      </c>
      <c r="B66" s="12">
        <f>VLOOKUP($A$2,[2]SupportActual!$A$1:$CH$65534,86,0)</f>
        <v>0</v>
      </c>
      <c r="C66" s="21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</row>
    <row r="67" spans="1:17" hidden="1" outlineLevel="1">
      <c r="A67" t="s">
        <v>56</v>
      </c>
      <c r="B67" s="12">
        <f>VLOOKUP($A$2,[2]SupportActual!$A$1:$CJ$65534,88,0)</f>
        <v>0</v>
      </c>
      <c r="C67" s="21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</row>
    <row r="68" spans="1:17" hidden="1" outlineLevel="1">
      <c r="A68" t="s">
        <v>55</v>
      </c>
      <c r="B68" s="12">
        <f>VLOOKUP($A$2,[2]SupportActual!$A$1:$CL$65534,90,0)</f>
        <v>0</v>
      </c>
      <c r="C68" s="21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</row>
    <row r="69" spans="1:17" collapsed="1">
      <c r="A69" s="13" t="s">
        <v>134</v>
      </c>
      <c r="B69" s="14">
        <f>VLOOKUP($A$2,[2]SupportActual!$A$1:$CO$65534,93,0)</f>
        <v>0</v>
      </c>
      <c r="C69" s="14">
        <f>VLOOKUP($A$2,[2]SupportBudget!$A$1:$AU$65536,47,0)</f>
        <v>0</v>
      </c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</row>
    <row r="70" spans="1:17">
      <c r="A70" t="s">
        <v>26</v>
      </c>
      <c r="B70" s="14">
        <f>VLOOKUP($A$2,[2]SupportActual!$A$1:$CP$65534,94,0)</f>
        <v>79.5</v>
      </c>
      <c r="C70" s="21">
        <f>VLOOKUP($A$2,[2]SupportBudget!$A$1:$AV$65536,48,0)</f>
        <v>12.849230769230765</v>
      </c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</row>
    <row r="71" spans="1:17">
      <c r="A71" t="s">
        <v>27</v>
      </c>
      <c r="B71" s="14">
        <f>VLOOKUP($A$2,[2]SupportActual!$A$1:$CS$65534,97,0)</f>
        <v>7.3047222222222219</v>
      </c>
      <c r="C71" s="21">
        <f>VLOOKUP($A$2,[2]SupportBudget!$A$1:$AY$65536,51,0)</f>
        <v>2.9076923076923076</v>
      </c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</row>
    <row r="72" spans="1:17">
      <c r="A72" t="s">
        <v>28</v>
      </c>
      <c r="B72" s="14">
        <f>VLOOKUP($A$2,[2]SupportActual!$A$1:$CR$65534,96,0)</f>
        <v>0</v>
      </c>
      <c r="C72" s="21">
        <f>VLOOKUP($A$2,[2]SupportBudget!$A$1:$AX$65536,50,0)</f>
        <v>1.0523076923076924</v>
      </c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</row>
    <row r="73" spans="1:17">
      <c r="A73" t="s">
        <v>29</v>
      </c>
      <c r="B73" s="14">
        <f>VLOOKUP($A$2,[2]SupportActual!$A$1:$CU$65534,99,0)</f>
        <v>0</v>
      </c>
      <c r="C73" s="21">
        <f>VLOOKUP($A$2,[2]SupportBudget!$A$1:$BA$65536,53,0)</f>
        <v>0</v>
      </c>
    </row>
    <row r="74" spans="1:17">
      <c r="A74" t="s">
        <v>30</v>
      </c>
      <c r="B74" s="14">
        <f>VLOOKUP($A$2,[2]SupportActual!$A$1:$CV$65534,100,0)</f>
        <v>9.5877777777777773</v>
      </c>
      <c r="C74" s="21">
        <f>VLOOKUP($A$2,[2]SupportBudget!$A$1:$BB$65536,54,0)</f>
        <v>7.1999999999999993</v>
      </c>
    </row>
    <row r="75" spans="1:17">
      <c r="A75" t="s">
        <v>31</v>
      </c>
      <c r="B75" s="14">
        <f>VLOOKUP($A$2,[2]SupportActual!$A$1:$CQ$65534,95,0)</f>
        <v>0</v>
      </c>
      <c r="C75" s="21">
        <f>VLOOKUP($A$2,[2]SupportBudget!$A$1:$AW$65536,49,0)</f>
        <v>0</v>
      </c>
    </row>
    <row r="76" spans="1:17">
      <c r="A76" t="s">
        <v>32</v>
      </c>
      <c r="B76" s="14">
        <f>VLOOKUP($A$2,[2]SupportActual!$A$1:$CW$65534,101,0)</f>
        <v>0</v>
      </c>
      <c r="C76" s="21">
        <f>VLOOKUP($A$2,[2]SupportBudget!$A$1:$BC$65536,55,0)</f>
        <v>0</v>
      </c>
    </row>
    <row r="77" spans="1:17">
      <c r="A77" t="s">
        <v>35</v>
      </c>
      <c r="B77" s="14">
        <f>VLOOKUP($A$2,[2]SupportActual!$A$1:$DN$65534,118,0)</f>
        <v>0</v>
      </c>
      <c r="C77" s="21">
        <f>VLOOKUP($A$2,[2]SupportBudget!$A$1:$BD$65536,56,0)</f>
        <v>0.13139999999999999</v>
      </c>
    </row>
    <row r="78" spans="1:17" hidden="1" outlineLevel="1">
      <c r="A78" t="s">
        <v>57</v>
      </c>
      <c r="B78" s="12">
        <f>VLOOKUP($A$2,[2]SupportActual!$A$1:$CX$65534,102,0)</f>
        <v>0</v>
      </c>
    </row>
    <row r="79" spans="1:17" hidden="1" outlineLevel="1">
      <c r="A79" t="s">
        <v>58</v>
      </c>
      <c r="B79" s="12">
        <f>VLOOKUP($A$2,[2]SupportActual!$A$1:$DA$65534,105,0)</f>
        <v>0</v>
      </c>
    </row>
    <row r="80" spans="1:17" hidden="1" outlineLevel="1">
      <c r="A80" t="s">
        <v>59</v>
      </c>
      <c r="B80" s="12">
        <f>VLOOKUP($A$2,[2]SupportActual!$A$1:$DF$65534,110,0)</f>
        <v>0</v>
      </c>
    </row>
    <row r="81" spans="1:4" hidden="1" outlineLevel="1">
      <c r="A81" t="s">
        <v>60</v>
      </c>
      <c r="B81" s="12">
        <f>VLOOKUP($A$2,[2]SupportActual!$A$1:$CY$65534,103,0)</f>
        <v>0</v>
      </c>
    </row>
    <row r="82" spans="1:4" hidden="1" outlineLevel="1">
      <c r="A82" t="s">
        <v>61</v>
      </c>
      <c r="B82" s="12">
        <f>VLOOKUP($A$2,[2]SupportActual!$A$1:$CZ$65534,104,0)</f>
        <v>0</v>
      </c>
    </row>
    <row r="83" spans="1:4" hidden="1" outlineLevel="1">
      <c r="A83" t="s">
        <v>62</v>
      </c>
      <c r="B83" s="12">
        <f>VLOOKUP($A$2,[2]SupportActual!$A$1:$DB$65534,106,0)</f>
        <v>0</v>
      </c>
    </row>
    <row r="84" spans="1:4" hidden="1" outlineLevel="1">
      <c r="A84" t="s">
        <v>63</v>
      </c>
      <c r="B84" s="12">
        <f>VLOOKUP($A$2,[2]SupportActual!$A$1:$DC$65534,107,0)</f>
        <v>0</v>
      </c>
    </row>
    <row r="85" spans="1:4" hidden="1" outlineLevel="1">
      <c r="A85" t="s">
        <v>64</v>
      </c>
      <c r="B85" s="12">
        <f>VLOOKUP($A$2,[2]SupportActual!$A$1:$DD$65534,108,0)</f>
        <v>0</v>
      </c>
    </row>
    <row r="86" spans="1:4" hidden="1" outlineLevel="1">
      <c r="A86" t="s">
        <v>65</v>
      </c>
      <c r="B86" s="12">
        <f>VLOOKUP($A$2,[2]SupportActual!$A$1:$DE$65534,109,0)</f>
        <v>0</v>
      </c>
    </row>
    <row r="87" spans="1:4" hidden="1" outlineLevel="1">
      <c r="A87" t="s">
        <v>66</v>
      </c>
      <c r="B87" s="12">
        <f>VLOOKUP($A$2,[2]SupportActual!$A$1:$DG$65534,111,0)</f>
        <v>0</v>
      </c>
    </row>
    <row r="88" spans="1:4" hidden="1" outlineLevel="1">
      <c r="A88" t="s">
        <v>67</v>
      </c>
      <c r="B88" s="12">
        <f>VLOOKUP($A$2,[2]SupportActual!$A$1:$DH$65534,112,0)</f>
        <v>0</v>
      </c>
    </row>
    <row r="89" spans="1:4" hidden="1" outlineLevel="1">
      <c r="A89" t="s">
        <v>68</v>
      </c>
      <c r="B89" s="12">
        <f>VLOOKUP($A$2,[2]SupportActual!$A$1:$DI$65534,113,0)</f>
        <v>0</v>
      </c>
    </row>
    <row r="90" spans="1:4" hidden="1" outlineLevel="1">
      <c r="A90" t="s">
        <v>72</v>
      </c>
      <c r="B90" s="12">
        <f>VLOOKUP($A$2,[2]SupportActual!$A$1:$DJ$65534,114,0)</f>
        <v>0</v>
      </c>
    </row>
    <row r="91" spans="1:4" hidden="1" outlineLevel="1">
      <c r="A91" t="s">
        <v>69</v>
      </c>
      <c r="B91" s="12">
        <f>VLOOKUP($A$2,[2]SupportActual!$A$1:$DK$65534,115,0)</f>
        <v>0</v>
      </c>
    </row>
    <row r="92" spans="1:4" hidden="1" outlineLevel="1">
      <c r="A92" t="s">
        <v>70</v>
      </c>
      <c r="B92" s="12">
        <f>VLOOKUP($A$2,[2]SupportActual!$A$1:$DL$65534,116,0)</f>
        <v>0</v>
      </c>
    </row>
    <row r="93" spans="1:4" hidden="1" outlineLevel="1">
      <c r="A93" t="s">
        <v>71</v>
      </c>
      <c r="B93" s="12">
        <f>VLOOKUP($A$2,[2]SupportActual!$A$1:$DM$65534,117,0)</f>
        <v>0</v>
      </c>
    </row>
    <row r="94" spans="1:4" collapsed="1">
      <c r="A94" s="13" t="s">
        <v>36</v>
      </c>
      <c r="B94" s="14">
        <f>VLOOKUP($A$2,[2]SupportActual!$A$1:$DO$65534,119,0)</f>
        <v>96.392499999999998</v>
      </c>
      <c r="C94" s="14">
        <f>VLOOKUP($A$2,[2]SupportBudget!$A$1:$BE$65536,57,0)</f>
        <v>24.140630769230764</v>
      </c>
    </row>
    <row r="95" spans="1:4">
      <c r="A95" t="s">
        <v>132</v>
      </c>
      <c r="B95" s="12">
        <f>VLOOKUP($A$2,[2]SupportActual!$A$1:$DU$65534,125,0)</f>
        <v>0</v>
      </c>
      <c r="C95" t="s">
        <v>135</v>
      </c>
      <c r="D95" s="12">
        <f>VLOOKUP($A$2,[2]SupportActual!$A$1:$EF$65534,136,0)</f>
        <v>0</v>
      </c>
    </row>
    <row r="96" spans="1:4">
      <c r="A96" s="13" t="s">
        <v>38</v>
      </c>
      <c r="B96" s="14">
        <f>VLOOKUP($A$2,[2]SupportActual!$A$1:$DP$65534,120,0)</f>
        <v>96.392499999999998</v>
      </c>
      <c r="C96" s="14">
        <f>VLOOKUP($A$2,[2]SupportBudget!$A$1:$BF$65536,58,0)</f>
        <v>24.140630769230764</v>
      </c>
    </row>
    <row r="97" spans="1:3">
      <c r="A97" t="s">
        <v>39</v>
      </c>
      <c r="B97" s="14">
        <f>VLOOKUP($A$2,[2]SupportActual!$A$1:$DQ$65534,121,0)</f>
        <v>4.1448774999999998</v>
      </c>
      <c r="C97" s="21">
        <f>VLOOKUP($A$2,[2]SupportBudget!$A$1:$BG$65536,59,0)</f>
        <v>0</v>
      </c>
    </row>
    <row r="98" spans="1:3">
      <c r="A98" s="17" t="s">
        <v>41</v>
      </c>
      <c r="B98" s="12">
        <f>VLOOKUP($A$2,[2]SupportActual!$A$1:$DV$65534,126,0)</f>
        <v>0</v>
      </c>
      <c r="C98" s="12"/>
    </row>
    <row r="99" spans="1:3">
      <c r="A99" s="13" t="s">
        <v>40</v>
      </c>
      <c r="B99" s="14">
        <f>VLOOKUP($A$2,[2]SupportActual!$A$1:$DS$65534,123,0)</f>
        <v>100.53737749999999</v>
      </c>
      <c r="C99" s="14">
        <f>VLOOKUP($A$2,[2]SupportBudget!$A$1:$BI$65536,61,0)</f>
        <v>24.140630769230764</v>
      </c>
    </row>
    <row r="100" spans="1:3">
      <c r="A100" t="s">
        <v>42</v>
      </c>
      <c r="B100" s="12">
        <f>VLOOKUP($A$2,[2]SupportActual!$A$1:$DY$65534,129,0)</f>
        <v>0</v>
      </c>
      <c r="C100">
        <v>0</v>
      </c>
    </row>
    <row r="102" spans="1:3">
      <c r="A102" t="s">
        <v>43</v>
      </c>
      <c r="B102" s="69">
        <f>VLOOKUP($A$2,[2]SupportActual!$A$1:$DW$65534,127,0)</f>
        <v>0</v>
      </c>
      <c r="C102" s="22">
        <f>VLOOKUP($A$2,[2]SupportBudget!$A$1:$BZ$65536,78,0)</f>
        <v>2.7E-2</v>
      </c>
    </row>
    <row r="103" spans="1:3">
      <c r="A103" t="s">
        <v>44</v>
      </c>
      <c r="B103" s="69">
        <f>VLOOKUP($A$2,[2]SupportActual!$A$1:$AV$65534,48,0)</f>
        <v>0</v>
      </c>
      <c r="C103" s="22"/>
    </row>
  </sheetData>
  <dataConsolidate/>
  <phoneticPr fontId="3" type="noConversion"/>
  <conditionalFormatting sqref="K2:K5 H2:H3">
    <cfRule type="cellIs" dxfId="3" priority="1" stopIfTrue="1" operator="lessThan">
      <formula>0</formula>
    </cfRule>
    <cfRule type="cellIs" dxfId="2" priority="2" stopIfTrue="1" operator="greaterThanOrEqual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scale="74" orientation="landscape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 enableFormatConditionsCalculation="0">
    <tabColor indexed="10"/>
  </sheetPr>
  <dimension ref="A1:F162"/>
  <sheetViews>
    <sheetView workbookViewId="0">
      <selection activeCell="B13" sqref="B13"/>
    </sheetView>
  </sheetViews>
  <sheetFormatPr defaultRowHeight="12.75"/>
  <cols>
    <col min="1" max="1" width="15.42578125" customWidth="1"/>
    <col min="4" max="4" width="13.140625" customWidth="1"/>
    <col min="5" max="5" width="10.28515625" customWidth="1"/>
    <col min="6" max="6" width="8.42578125" customWidth="1"/>
    <col min="7" max="27" width="9" customWidth="1"/>
    <col min="28" max="28" width="10.5703125" customWidth="1"/>
  </cols>
  <sheetData>
    <row r="1" spans="1:6" ht="15">
      <c r="A1" s="6" t="s">
        <v>0</v>
      </c>
      <c r="B1" s="7" t="s">
        <v>15</v>
      </c>
      <c r="C1" s="8" t="s">
        <v>4</v>
      </c>
      <c r="D1" s="59" t="s">
        <v>97</v>
      </c>
      <c r="E1" s="74" t="s">
        <v>190</v>
      </c>
    </row>
    <row r="2" spans="1:6" ht="13.5" thickBot="1">
      <c r="A2" s="9">
        <v>42269</v>
      </c>
      <c r="B2" s="10" t="str">
        <f>'1'!B2</f>
        <v>Saturday</v>
      </c>
      <c r="C2" s="11">
        <f>'1'!C2</f>
        <v>12</v>
      </c>
    </row>
    <row r="3" spans="1:6" ht="15.75" thickTop="1">
      <c r="A3" s="73" t="str">
        <f>TEXT(A2,"yyyymmdd")&amp;".xls"</f>
        <v>20150922.xls</v>
      </c>
      <c r="D3" s="47" t="s">
        <v>98</v>
      </c>
      <c r="E3" s="48" t="s">
        <v>117</v>
      </c>
      <c r="F3" s="51" t="s">
        <v>126</v>
      </c>
    </row>
    <row r="4" spans="1:6">
      <c r="D4" s="52" t="s">
        <v>146</v>
      </c>
      <c r="E4" s="53"/>
      <c r="F4" s="49"/>
    </row>
    <row r="5" spans="1:6">
      <c r="D5" s="54"/>
      <c r="E5" s="55" t="s">
        <v>147</v>
      </c>
      <c r="F5" s="50">
        <v>9.3641666666666659</v>
      </c>
    </row>
    <row r="6" spans="1:6">
      <c r="D6" s="54"/>
      <c r="E6" s="55" t="s">
        <v>148</v>
      </c>
      <c r="F6" s="50">
        <v>7.6483333333333334</v>
      </c>
    </row>
    <row r="7" spans="1:6">
      <c r="D7" s="54"/>
      <c r="E7" s="55" t="s">
        <v>101</v>
      </c>
      <c r="F7" s="50">
        <v>63.129444444444445</v>
      </c>
    </row>
    <row r="8" spans="1:6">
      <c r="D8" s="54"/>
      <c r="E8" s="46"/>
      <c r="F8" s="12"/>
    </row>
    <row r="9" spans="1:6">
      <c r="D9" s="52" t="s">
        <v>149</v>
      </c>
      <c r="E9" s="53"/>
      <c r="F9" s="49"/>
    </row>
    <row r="10" spans="1:6">
      <c r="D10" s="54"/>
      <c r="E10" s="55" t="s">
        <v>150</v>
      </c>
      <c r="F10" s="50">
        <v>15.160277777777777</v>
      </c>
    </row>
    <row r="11" spans="1:6">
      <c r="D11" s="54"/>
      <c r="E11" s="46"/>
      <c r="F11" s="12"/>
    </row>
    <row r="12" spans="1:6">
      <c r="D12" s="52" t="s">
        <v>99</v>
      </c>
      <c r="E12" s="53"/>
      <c r="F12" s="49"/>
    </row>
    <row r="13" spans="1:6">
      <c r="D13" s="54"/>
      <c r="E13" s="55" t="s">
        <v>118</v>
      </c>
      <c r="F13" s="50">
        <v>36.03694444591148</v>
      </c>
    </row>
    <row r="14" spans="1:6">
      <c r="D14" s="54"/>
      <c r="E14" s="46"/>
      <c r="F14" s="12"/>
    </row>
    <row r="15" spans="1:6">
      <c r="D15" s="52" t="s">
        <v>100</v>
      </c>
      <c r="E15" s="53"/>
      <c r="F15" s="49"/>
    </row>
    <row r="16" spans="1:6">
      <c r="D16" s="54"/>
      <c r="E16" s="55" t="s">
        <v>118</v>
      </c>
      <c r="F16" s="50">
        <v>88.24111111111111</v>
      </c>
    </row>
    <row r="17" spans="4:6">
      <c r="D17" s="54"/>
      <c r="E17" s="46"/>
      <c r="F17" s="12"/>
    </row>
    <row r="18" spans="4:6">
      <c r="D18" s="52" t="s">
        <v>101</v>
      </c>
      <c r="E18" s="53"/>
      <c r="F18" s="49"/>
    </row>
    <row r="19" spans="4:6">
      <c r="D19" s="54"/>
      <c r="E19" s="55" t="s">
        <v>118</v>
      </c>
      <c r="F19" s="50">
        <v>51.05638888888889</v>
      </c>
    </row>
    <row r="20" spans="4:6">
      <c r="D20" s="54"/>
      <c r="E20" s="55" t="s">
        <v>151</v>
      </c>
      <c r="F20" s="50">
        <v>8.113611111111112</v>
      </c>
    </row>
    <row r="21" spans="4:6">
      <c r="D21" s="54"/>
      <c r="E21" s="46"/>
      <c r="F21" s="12"/>
    </row>
    <row r="22" spans="4:6">
      <c r="D22" s="52" t="s">
        <v>102</v>
      </c>
      <c r="E22" s="53"/>
      <c r="F22" s="49"/>
    </row>
    <row r="23" spans="4:6">
      <c r="D23" s="54"/>
      <c r="E23" s="55" t="s">
        <v>118</v>
      </c>
      <c r="F23" s="50">
        <v>17.905277777777776</v>
      </c>
    </row>
    <row r="24" spans="4:6">
      <c r="D24" s="54"/>
      <c r="E24" s="46"/>
      <c r="F24" s="12"/>
    </row>
    <row r="25" spans="4:6">
      <c r="D25" s="52" t="s">
        <v>103</v>
      </c>
      <c r="E25" s="53"/>
      <c r="F25" s="49"/>
    </row>
    <row r="26" spans="4:6">
      <c r="D26" s="54"/>
      <c r="E26" s="55" t="s">
        <v>118</v>
      </c>
      <c r="F26" s="50">
        <v>0</v>
      </c>
    </row>
    <row r="27" spans="4:6">
      <c r="D27" s="54"/>
      <c r="E27" s="46"/>
      <c r="F27" s="12"/>
    </row>
    <row r="28" spans="4:6">
      <c r="D28" s="52" t="s">
        <v>104</v>
      </c>
      <c r="E28" s="53"/>
      <c r="F28" s="49"/>
    </row>
    <row r="29" spans="4:6">
      <c r="D29" s="54"/>
      <c r="E29" s="55" t="s">
        <v>104</v>
      </c>
      <c r="F29" s="50">
        <v>5.2686111112451179</v>
      </c>
    </row>
    <row r="30" spans="4:6">
      <c r="D30" s="54"/>
      <c r="E30" s="46"/>
      <c r="F30" s="12"/>
    </row>
    <row r="31" spans="4:6">
      <c r="D31" s="52" t="s">
        <v>152</v>
      </c>
      <c r="E31" s="53"/>
      <c r="F31" s="49"/>
    </row>
    <row r="32" spans="4:6">
      <c r="D32" s="54"/>
      <c r="E32" s="55" t="s">
        <v>118</v>
      </c>
      <c r="F32" s="50">
        <v>6.1111111111111107</v>
      </c>
    </row>
    <row r="33" spans="4:6">
      <c r="D33" s="54"/>
      <c r="E33" s="46"/>
      <c r="F33" s="12"/>
    </row>
    <row r="34" spans="4:6">
      <c r="D34" s="52" t="s">
        <v>153</v>
      </c>
      <c r="E34" s="53"/>
      <c r="F34" s="49"/>
    </row>
    <row r="35" spans="4:6">
      <c r="D35" s="54"/>
      <c r="E35" s="55" t="s">
        <v>154</v>
      </c>
      <c r="F35" s="50">
        <v>10.343888889052906</v>
      </c>
    </row>
    <row r="36" spans="4:6">
      <c r="D36" s="54"/>
      <c r="E36" s="46"/>
      <c r="F36" s="12"/>
    </row>
    <row r="37" spans="4:6">
      <c r="D37" s="52" t="s">
        <v>105</v>
      </c>
      <c r="E37" s="53"/>
      <c r="F37" s="49"/>
    </row>
    <row r="38" spans="4:6">
      <c r="D38" s="54"/>
      <c r="E38" s="55" t="s">
        <v>118</v>
      </c>
      <c r="F38" s="50">
        <v>23.45111111071504</v>
      </c>
    </row>
    <row r="39" spans="4:6">
      <c r="D39" s="54"/>
      <c r="E39" s="46"/>
      <c r="F39" s="12"/>
    </row>
    <row r="40" spans="4:6">
      <c r="D40" s="52" t="s">
        <v>106</v>
      </c>
      <c r="E40" s="53"/>
      <c r="F40" s="49"/>
    </row>
    <row r="41" spans="4:6">
      <c r="D41" s="54"/>
      <c r="E41" s="55" t="s">
        <v>119</v>
      </c>
      <c r="F41" s="50">
        <v>32.884722222222223</v>
      </c>
    </row>
    <row r="42" spans="4:6">
      <c r="D42" s="54"/>
      <c r="E42" s="46"/>
      <c r="F42" s="12"/>
    </row>
    <row r="43" spans="4:6">
      <c r="D43" s="52" t="s">
        <v>107</v>
      </c>
      <c r="E43" s="53"/>
      <c r="F43" s="49"/>
    </row>
    <row r="44" spans="4:6">
      <c r="D44" s="54"/>
      <c r="E44" s="55" t="s">
        <v>118</v>
      </c>
      <c r="F44" s="50">
        <v>120.24333333333334</v>
      </c>
    </row>
    <row r="45" spans="4:6">
      <c r="D45" s="54"/>
      <c r="E45" s="46"/>
      <c r="F45" s="12"/>
    </row>
    <row r="46" spans="4:6">
      <c r="D46" s="52" t="s">
        <v>108</v>
      </c>
      <c r="E46" s="53"/>
      <c r="F46" s="49"/>
    </row>
    <row r="47" spans="4:6">
      <c r="D47" s="54"/>
      <c r="E47" s="55" t="s">
        <v>120</v>
      </c>
      <c r="F47" s="50">
        <v>35.714722222222221</v>
      </c>
    </row>
    <row r="48" spans="4:6">
      <c r="D48" s="54"/>
      <c r="E48" s="55" t="s">
        <v>121</v>
      </c>
      <c r="F48" s="50">
        <v>18.883888888857587</v>
      </c>
    </row>
    <row r="49" spans="4:6">
      <c r="D49" s="54"/>
      <c r="E49" s="55" t="s">
        <v>118</v>
      </c>
      <c r="F49" s="50">
        <v>0</v>
      </c>
    </row>
    <row r="50" spans="4:6">
      <c r="D50" s="54"/>
      <c r="E50" s="55" t="s">
        <v>155</v>
      </c>
      <c r="F50" s="50">
        <v>26.786944444444444</v>
      </c>
    </row>
    <row r="51" spans="4:6">
      <c r="D51" s="54"/>
      <c r="E51" s="55" t="s">
        <v>144</v>
      </c>
      <c r="F51" s="50">
        <v>15.410555555555556</v>
      </c>
    </row>
    <row r="52" spans="4:6">
      <c r="D52" s="54"/>
      <c r="E52" s="46"/>
      <c r="F52" s="12"/>
    </row>
    <row r="53" spans="4:6">
      <c r="D53" s="52" t="s">
        <v>138</v>
      </c>
      <c r="E53" s="53"/>
      <c r="F53" s="49"/>
    </row>
    <row r="54" spans="4:6">
      <c r="D54" s="54"/>
      <c r="E54" s="55" t="s">
        <v>99</v>
      </c>
      <c r="F54" s="50">
        <v>2.3774999999999999</v>
      </c>
    </row>
    <row r="55" spans="4:6">
      <c r="D55" s="54"/>
      <c r="E55" s="46"/>
      <c r="F55" s="12"/>
    </row>
    <row r="56" spans="4:6">
      <c r="D56" s="52" t="s">
        <v>109</v>
      </c>
      <c r="E56" s="53"/>
      <c r="F56" s="49"/>
    </row>
    <row r="57" spans="4:6">
      <c r="D57" s="54"/>
      <c r="E57" s="55" t="s">
        <v>139</v>
      </c>
      <c r="F57" s="50">
        <v>1.1347222221694473</v>
      </c>
    </row>
    <row r="58" spans="4:6">
      <c r="D58" s="54"/>
      <c r="E58" s="55" t="s">
        <v>118</v>
      </c>
      <c r="F58" s="50">
        <v>135.62027777659941</v>
      </c>
    </row>
    <row r="59" spans="4:6">
      <c r="D59" s="54"/>
      <c r="E59" s="46"/>
      <c r="F59" s="12"/>
    </row>
    <row r="60" spans="4:6">
      <c r="D60" s="52" t="s">
        <v>110</v>
      </c>
      <c r="E60" s="53"/>
      <c r="F60" s="49"/>
    </row>
    <row r="61" spans="4:6" ht="13.5" thickBot="1">
      <c r="D61" s="54"/>
      <c r="E61" s="55" t="s">
        <v>122</v>
      </c>
      <c r="F61" s="50">
        <v>59.214166666666664</v>
      </c>
    </row>
    <row r="62" spans="4:6" ht="14.25" thickTop="1" thickBot="1">
      <c r="D62" s="54"/>
      <c r="E62" s="55" t="s">
        <v>123</v>
      </c>
      <c r="F62" s="50">
        <v>37.675833333416378</v>
      </c>
    </row>
    <row r="63" spans="4:6" ht="13.5" thickTop="1">
      <c r="D63" s="54"/>
      <c r="E63" s="46"/>
      <c r="F63" s="12"/>
    </row>
    <row r="64" spans="4:6">
      <c r="D64" s="52" t="s">
        <v>111</v>
      </c>
      <c r="E64" s="53"/>
      <c r="F64" s="49"/>
    </row>
    <row r="65" spans="4:6">
      <c r="D65" s="54"/>
      <c r="E65" s="55" t="s">
        <v>156</v>
      </c>
      <c r="F65" s="50">
        <v>11.604722221975422</v>
      </c>
    </row>
    <row r="66" spans="4:6">
      <c r="D66" s="54"/>
      <c r="E66" s="55" t="s">
        <v>157</v>
      </c>
      <c r="F66" s="50">
        <v>8.8961111111111109</v>
      </c>
    </row>
    <row r="67" spans="4:6">
      <c r="D67" s="54"/>
      <c r="E67" s="55" t="s">
        <v>158</v>
      </c>
      <c r="F67" s="50">
        <v>6.5208333332575341</v>
      </c>
    </row>
    <row r="68" spans="4:6">
      <c r="D68" s="54"/>
      <c r="E68" s="55" t="s">
        <v>159</v>
      </c>
      <c r="F68" s="50">
        <v>7.0438888888332682</v>
      </c>
    </row>
    <row r="69" spans="4:6" ht="13.5" thickBot="1">
      <c r="D69" s="54"/>
      <c r="E69" s="55" t="s">
        <v>160</v>
      </c>
      <c r="F69" s="50">
        <v>8.9105555555555558</v>
      </c>
    </row>
    <row r="70" spans="4:6" ht="13.5" thickBot="1">
      <c r="D70" s="54"/>
      <c r="E70" s="55" t="s">
        <v>161</v>
      </c>
      <c r="F70" s="50">
        <v>22.29027777781943</v>
      </c>
    </row>
    <row r="71" spans="4:6" ht="14.25" thickTop="1" thickBot="1">
      <c r="D71" s="54"/>
      <c r="E71" s="55" t="s">
        <v>162</v>
      </c>
      <c r="F71" s="50">
        <v>23.5530555553993</v>
      </c>
    </row>
    <row r="72" spans="4:6" ht="13.5" thickBot="1">
      <c r="D72" s="54"/>
      <c r="E72" s="55" t="s">
        <v>163</v>
      </c>
      <c r="F72" s="50">
        <v>11.276111111178633</v>
      </c>
    </row>
    <row r="73" spans="4:6" ht="14.25" thickTop="1" thickBot="1">
      <c r="D73" s="54"/>
      <c r="E73" s="55" t="s">
        <v>164</v>
      </c>
      <c r="F73" s="50">
        <v>12.497777777817101</v>
      </c>
    </row>
    <row r="74" spans="4:6" ht="13.5" thickTop="1">
      <c r="D74" s="54"/>
      <c r="E74" s="55" t="s">
        <v>165</v>
      </c>
      <c r="F74" s="50">
        <v>32.844722222356488</v>
      </c>
    </row>
    <row r="75" spans="4:6">
      <c r="D75" s="54"/>
      <c r="E75" s="55" t="s">
        <v>140</v>
      </c>
      <c r="F75" s="50">
        <v>9.8913888889439914</v>
      </c>
    </row>
    <row r="76" spans="4:6">
      <c r="D76" s="54"/>
      <c r="E76" s="55" t="s">
        <v>137</v>
      </c>
      <c r="F76" s="50">
        <v>16.553611111205019</v>
      </c>
    </row>
    <row r="77" spans="4:6">
      <c r="D77" s="54"/>
      <c r="E77" s="55" t="s">
        <v>141</v>
      </c>
      <c r="F77" s="50">
        <v>16.195277777620486</v>
      </c>
    </row>
    <row r="78" spans="4:6">
      <c r="D78" s="54"/>
      <c r="E78" s="55" t="s">
        <v>136</v>
      </c>
      <c r="F78" s="50">
        <v>17.830000000095978</v>
      </c>
    </row>
    <row r="79" spans="4:6">
      <c r="D79" s="54"/>
      <c r="E79" s="55" t="s">
        <v>166</v>
      </c>
      <c r="F79" s="50">
        <v>10.065555555463458</v>
      </c>
    </row>
    <row r="80" spans="4:6">
      <c r="D80" s="54"/>
      <c r="E80" s="55" t="s">
        <v>167</v>
      </c>
      <c r="F80" s="50">
        <v>4.9352777777731216</v>
      </c>
    </row>
    <row r="81" spans="4:6">
      <c r="D81" s="54"/>
      <c r="E81" s="55" t="s">
        <v>168</v>
      </c>
      <c r="F81" s="50">
        <v>2.917222222327772</v>
      </c>
    </row>
    <row r="82" spans="4:6">
      <c r="D82" s="54"/>
      <c r="E82" s="46"/>
      <c r="F82" s="12"/>
    </row>
    <row r="83" spans="4:6">
      <c r="D83" s="52" t="s">
        <v>169</v>
      </c>
      <c r="E83" s="53"/>
      <c r="F83" s="49"/>
    </row>
    <row r="84" spans="4:6">
      <c r="D84" s="54"/>
      <c r="E84" s="55" t="s">
        <v>146</v>
      </c>
      <c r="F84" s="50">
        <v>1.9819444444444445</v>
      </c>
    </row>
    <row r="85" spans="4:6">
      <c r="D85" s="54"/>
      <c r="E85" s="55" t="s">
        <v>124</v>
      </c>
      <c r="F85" s="50">
        <v>4.7675000000000001</v>
      </c>
    </row>
    <row r="86" spans="4:6">
      <c r="D86" s="54"/>
      <c r="E86" s="55" t="s">
        <v>170</v>
      </c>
      <c r="F86" s="50">
        <v>10.326388888888889</v>
      </c>
    </row>
    <row r="87" spans="4:6">
      <c r="D87" s="54"/>
      <c r="E87" s="55" t="s">
        <v>171</v>
      </c>
      <c r="F87" s="50">
        <v>9.6466666666666665</v>
      </c>
    </row>
    <row r="88" spans="4:6">
      <c r="D88" s="54"/>
      <c r="E88" s="55" t="s">
        <v>172</v>
      </c>
      <c r="F88" s="50">
        <v>17.246111111064803</v>
      </c>
    </row>
    <row r="89" spans="4:6">
      <c r="D89" s="54"/>
      <c r="E89" s="55" t="s">
        <v>173</v>
      </c>
      <c r="F89" s="50">
        <v>1.4263888888888889</v>
      </c>
    </row>
    <row r="90" spans="4:6">
      <c r="D90" s="54"/>
      <c r="E90" s="55" t="s">
        <v>174</v>
      </c>
      <c r="F90" s="50">
        <v>2.0661111111111112</v>
      </c>
    </row>
    <row r="91" spans="4:6">
      <c r="D91" s="54"/>
      <c r="E91" s="55" t="s">
        <v>204</v>
      </c>
      <c r="F91" s="50">
        <v>1.9386111111111111</v>
      </c>
    </row>
    <row r="92" spans="4:6">
      <c r="D92" s="54"/>
      <c r="E92" s="46"/>
      <c r="F92" s="12"/>
    </row>
    <row r="93" spans="4:6">
      <c r="D93" s="52" t="s">
        <v>112</v>
      </c>
      <c r="E93" s="53"/>
      <c r="F93" s="49"/>
    </row>
    <row r="94" spans="4:6">
      <c r="D94" s="54"/>
      <c r="E94" s="55" t="s">
        <v>156</v>
      </c>
      <c r="F94" s="50">
        <v>214.09749999996455</v>
      </c>
    </row>
    <row r="95" spans="4:6">
      <c r="D95" s="54"/>
      <c r="E95" s="55" t="s">
        <v>158</v>
      </c>
      <c r="F95" s="50">
        <v>10.901388888888889</v>
      </c>
    </row>
    <row r="96" spans="4:6">
      <c r="D96" s="54"/>
      <c r="E96" s="55" t="s">
        <v>163</v>
      </c>
      <c r="F96" s="50">
        <v>130.16138888891217</v>
      </c>
    </row>
    <row r="97" spans="4:6">
      <c r="D97" s="54"/>
      <c r="E97" s="55" t="s">
        <v>124</v>
      </c>
      <c r="F97" s="50">
        <v>17.0825</v>
      </c>
    </row>
    <row r="98" spans="4:6">
      <c r="D98" s="54"/>
      <c r="E98" s="55" t="s">
        <v>164</v>
      </c>
      <c r="F98" s="50">
        <v>31.878333333217434</v>
      </c>
    </row>
    <row r="99" spans="4:6">
      <c r="D99" s="54"/>
      <c r="E99" s="55" t="s">
        <v>175</v>
      </c>
      <c r="F99" s="50">
        <v>66.472499999976193</v>
      </c>
    </row>
    <row r="100" spans="4:6">
      <c r="D100" s="54"/>
      <c r="E100" s="55" t="s">
        <v>176</v>
      </c>
      <c r="F100" s="50">
        <v>29.049722222060534</v>
      </c>
    </row>
    <row r="101" spans="4:6">
      <c r="D101" s="54"/>
      <c r="E101" s="55" t="s">
        <v>142</v>
      </c>
      <c r="F101" s="50">
        <v>3.44833333328625</v>
      </c>
    </row>
    <row r="102" spans="4:6">
      <c r="D102" s="54"/>
      <c r="E102" s="55" t="s">
        <v>165</v>
      </c>
      <c r="F102" s="50">
        <v>67.844166666666666</v>
      </c>
    </row>
    <row r="103" spans="4:6">
      <c r="D103" s="54"/>
      <c r="E103" s="55" t="s">
        <v>140</v>
      </c>
      <c r="F103" s="50">
        <v>36.181666666666665</v>
      </c>
    </row>
    <row r="104" spans="4:6">
      <c r="D104" s="54"/>
      <c r="E104" s="55" t="s">
        <v>137</v>
      </c>
      <c r="F104" s="50">
        <v>40.781388888888891</v>
      </c>
    </row>
    <row r="105" spans="4:6">
      <c r="D105" s="54"/>
      <c r="E105" s="55" t="s">
        <v>141</v>
      </c>
      <c r="F105" s="50">
        <v>38.885555555593328</v>
      </c>
    </row>
    <row r="106" spans="4:6">
      <c r="D106" s="54"/>
      <c r="E106" s="55" t="s">
        <v>118</v>
      </c>
      <c r="F106" s="50">
        <v>60.7563888893918</v>
      </c>
    </row>
    <row r="107" spans="4:6">
      <c r="D107" s="54"/>
      <c r="E107" s="55" t="s">
        <v>168</v>
      </c>
      <c r="F107" s="50">
        <v>12.745833333333334</v>
      </c>
    </row>
    <row r="108" spans="4:6">
      <c r="D108" s="54"/>
      <c r="E108" s="55" t="s">
        <v>177</v>
      </c>
      <c r="F108" s="50">
        <v>7.7552777774225818</v>
      </c>
    </row>
    <row r="109" spans="4:6">
      <c r="D109" s="54"/>
      <c r="E109" s="55" t="s">
        <v>143</v>
      </c>
      <c r="F109" s="50">
        <v>0.28027777777777779</v>
      </c>
    </row>
    <row r="110" spans="4:6">
      <c r="D110" s="54"/>
      <c r="E110" s="46"/>
      <c r="F110" s="12"/>
    </row>
    <row r="111" spans="4:6" ht="13.5" thickBot="1">
      <c r="D111" s="52" t="s">
        <v>113</v>
      </c>
      <c r="E111" s="53"/>
      <c r="F111" s="49"/>
    </row>
    <row r="112" spans="4:6" ht="14.25" thickTop="1" thickBot="1">
      <c r="D112" s="54"/>
      <c r="E112" s="55" t="s">
        <v>178</v>
      </c>
      <c r="F112" s="50">
        <v>8.1300000001034807</v>
      </c>
    </row>
    <row r="113" spans="4:6" ht="13.5" thickTop="1">
      <c r="D113" s="54"/>
      <c r="E113" s="55" t="s">
        <v>118</v>
      </c>
      <c r="F113" s="50">
        <v>165.52861111115948</v>
      </c>
    </row>
    <row r="114" spans="4:6" ht="13.5" thickBot="1">
      <c r="D114" s="54"/>
      <c r="E114" s="55" t="s">
        <v>179</v>
      </c>
      <c r="F114" s="50">
        <v>20.977500000028716</v>
      </c>
    </row>
    <row r="115" spans="4:6" ht="14.25" thickTop="1" thickBot="1">
      <c r="D115" s="54"/>
      <c r="E115" s="55" t="s">
        <v>205</v>
      </c>
      <c r="F115" s="50">
        <v>3.3333333333333335E-3</v>
      </c>
    </row>
    <row r="116" spans="4:6" ht="13.5" thickTop="1">
      <c r="D116" s="54"/>
      <c r="E116" s="46"/>
      <c r="F116" s="12"/>
    </row>
    <row r="117" spans="4:6" ht="13.5" thickTop="1">
      <c r="D117" s="52" t="s">
        <v>114</v>
      </c>
      <c r="E117" s="53"/>
      <c r="F117" s="49"/>
    </row>
    <row r="118" spans="4:6">
      <c r="D118" s="54"/>
      <c r="E118" s="55" t="s">
        <v>156</v>
      </c>
      <c r="F118" s="50">
        <v>22.322500000000002</v>
      </c>
    </row>
    <row r="119" spans="4:6">
      <c r="D119" s="54"/>
      <c r="E119" s="55" t="s">
        <v>159</v>
      </c>
      <c r="F119" s="50">
        <v>8.3688888888888897</v>
      </c>
    </row>
    <row r="120" spans="4:6">
      <c r="D120" s="54"/>
      <c r="E120" s="55" t="s">
        <v>163</v>
      </c>
      <c r="F120" s="50">
        <v>17.956388888888888</v>
      </c>
    </row>
    <row r="121" spans="4:6">
      <c r="D121" s="54"/>
      <c r="E121" s="55" t="s">
        <v>175</v>
      </c>
      <c r="F121" s="50">
        <v>7.3194444444444446</v>
      </c>
    </row>
    <row r="122" spans="4:6">
      <c r="D122" s="54"/>
      <c r="E122" s="55" t="s">
        <v>125</v>
      </c>
      <c r="F122" s="50">
        <v>18.215833333333332</v>
      </c>
    </row>
    <row r="123" spans="4:6">
      <c r="D123" s="54"/>
      <c r="E123" s="55" t="s">
        <v>154</v>
      </c>
      <c r="F123" s="50">
        <v>7.6186111111713881</v>
      </c>
    </row>
    <row r="124" spans="4:6">
      <c r="D124" s="54"/>
      <c r="E124" s="55" t="s">
        <v>180</v>
      </c>
      <c r="F124" s="50">
        <v>18.293055555555554</v>
      </c>
    </row>
    <row r="125" spans="4:6">
      <c r="D125" s="54"/>
      <c r="E125" s="55" t="s">
        <v>141</v>
      </c>
      <c r="F125" s="50">
        <v>8.7172222221202933</v>
      </c>
    </row>
    <row r="126" spans="4:6" ht="13.5" thickBot="1">
      <c r="D126" s="54"/>
      <c r="E126" s="55" t="s">
        <v>110</v>
      </c>
      <c r="F126" s="50">
        <v>29.704722222222223</v>
      </c>
    </row>
    <row r="127" spans="4:6" ht="14.25" thickTop="1" thickBot="1">
      <c r="D127" s="54"/>
      <c r="E127" s="55" t="s">
        <v>168</v>
      </c>
      <c r="F127" s="50">
        <v>8.424722222222222</v>
      </c>
    </row>
    <row r="128" spans="4:6" ht="13.5" thickTop="1">
      <c r="D128" s="54"/>
      <c r="E128" s="46"/>
      <c r="F128" s="12"/>
    </row>
    <row r="129" spans="4:6">
      <c r="D129" s="52" t="s">
        <v>115</v>
      </c>
      <c r="E129" s="53"/>
      <c r="F129" s="49"/>
    </row>
    <row r="130" spans="4:6">
      <c r="D130" s="54"/>
      <c r="E130" s="55" t="s">
        <v>118</v>
      </c>
      <c r="F130" s="50">
        <v>0.65111111121950671</v>
      </c>
    </row>
    <row r="131" spans="4:6">
      <c r="D131" s="54"/>
      <c r="E131" s="55" t="s">
        <v>115</v>
      </c>
      <c r="F131" s="50">
        <v>0</v>
      </c>
    </row>
    <row r="132" spans="4:6">
      <c r="D132" s="54"/>
      <c r="E132" s="46"/>
      <c r="F132" s="12"/>
    </row>
    <row r="133" spans="4:6">
      <c r="D133" s="52" t="s">
        <v>181</v>
      </c>
      <c r="E133" s="53"/>
      <c r="F133" s="49"/>
    </row>
    <row r="134" spans="4:6">
      <c r="D134" s="54"/>
      <c r="E134" s="55" t="s">
        <v>182</v>
      </c>
      <c r="F134" s="50">
        <v>0.99472222222222217</v>
      </c>
    </row>
    <row r="135" spans="4:6">
      <c r="D135" s="54"/>
      <c r="E135" s="46"/>
      <c r="F135" s="12"/>
    </row>
    <row r="136" spans="4:6">
      <c r="D136" s="52" t="s">
        <v>183</v>
      </c>
      <c r="E136" s="53"/>
      <c r="F136" s="49"/>
    </row>
    <row r="137" spans="4:6">
      <c r="D137" s="54"/>
      <c r="E137" s="55" t="s">
        <v>118</v>
      </c>
      <c r="F137" s="50">
        <v>8.5766666665536153</v>
      </c>
    </row>
    <row r="138" spans="4:6">
      <c r="D138" s="54"/>
      <c r="E138" s="46"/>
      <c r="F138" s="12"/>
    </row>
    <row r="139" spans="4:6">
      <c r="D139" s="52" t="s">
        <v>184</v>
      </c>
      <c r="E139" s="53"/>
      <c r="F139" s="49"/>
    </row>
    <row r="140" spans="4:6">
      <c r="D140" s="54"/>
      <c r="E140" s="55" t="s">
        <v>184</v>
      </c>
      <c r="F140" s="50">
        <v>23.205277777777777</v>
      </c>
    </row>
    <row r="141" spans="4:6">
      <c r="D141" s="54"/>
      <c r="E141" s="46"/>
      <c r="F141" s="12"/>
    </row>
    <row r="142" spans="4:6">
      <c r="D142" s="52" t="s">
        <v>185</v>
      </c>
      <c r="E142" s="53"/>
      <c r="F142" s="49"/>
    </row>
    <row r="143" spans="4:6">
      <c r="D143" s="54"/>
      <c r="E143" s="55" t="s">
        <v>118</v>
      </c>
      <c r="F143" s="50">
        <v>8.0916666666666668</v>
      </c>
    </row>
    <row r="144" spans="4:6">
      <c r="D144" s="54"/>
      <c r="E144" s="46"/>
      <c r="F144" s="12"/>
    </row>
    <row r="145" spans="4:6" ht="13.5" thickBot="1">
      <c r="D145" s="52" t="s">
        <v>186</v>
      </c>
      <c r="E145" s="53"/>
      <c r="F145" s="49"/>
    </row>
    <row r="146" spans="4:6" ht="14.25" thickTop="1" thickBot="1">
      <c r="D146" s="54"/>
      <c r="E146" s="55" t="s">
        <v>187</v>
      </c>
      <c r="F146" s="50">
        <v>18.678888888636138</v>
      </c>
    </row>
    <row r="147" spans="4:6" ht="13.5" thickTop="1">
      <c r="D147" s="54"/>
      <c r="E147" s="46"/>
      <c r="F147" s="12"/>
    </row>
    <row r="148" spans="4:6">
      <c r="D148" s="52" t="s">
        <v>145</v>
      </c>
      <c r="E148" s="53"/>
      <c r="F148" s="49"/>
    </row>
    <row r="149" spans="4:6">
      <c r="D149" s="54"/>
      <c r="E149" s="55" t="s">
        <v>118</v>
      </c>
      <c r="F149" s="50">
        <v>24.753333333333334</v>
      </c>
    </row>
    <row r="150" spans="4:6">
      <c r="D150" s="54"/>
      <c r="E150" s="46"/>
      <c r="F150" s="12"/>
    </row>
    <row r="151" spans="4:6">
      <c r="D151" s="52" t="s">
        <v>188</v>
      </c>
      <c r="E151" s="53"/>
      <c r="F151" s="49"/>
    </row>
    <row r="152" spans="4:6">
      <c r="D152" s="54"/>
      <c r="E152" s="55" t="s">
        <v>118</v>
      </c>
      <c r="F152" s="50">
        <v>8.0188888888888883</v>
      </c>
    </row>
    <row r="153" spans="4:6" ht="13.5" thickBot="1">
      <c r="D153" s="54"/>
      <c r="E153" s="46"/>
      <c r="F153" s="12"/>
    </row>
    <row r="154" spans="4:6" ht="14.25" thickTop="1" thickBot="1">
      <c r="D154" s="52" t="s">
        <v>189</v>
      </c>
      <c r="E154" s="53"/>
      <c r="F154" s="49"/>
    </row>
    <row r="155" spans="4:6" ht="13.5" thickBot="1">
      <c r="D155" s="54"/>
      <c r="E155" s="55" t="s">
        <v>189</v>
      </c>
      <c r="F155" s="50">
        <v>10.027222222222223</v>
      </c>
    </row>
    <row r="156" spans="4:6" ht="13.5" thickBot="1">
      <c r="D156" s="54"/>
      <c r="E156" s="46"/>
      <c r="F156" s="12"/>
    </row>
    <row r="157" spans="4:6" ht="16.5" thickTop="1" thickBot="1">
      <c r="D157" s="57" t="s">
        <v>116</v>
      </c>
      <c r="E157" s="56"/>
      <c r="F157" s="58">
        <v>2313.9038888885834</v>
      </c>
    </row>
    <row r="158" spans="4:6" ht="13.5" thickTop="1"/>
    <row r="159" spans="4:6" ht="14.25" thickTop="1" thickBot="1"/>
    <row r="160" spans="4:6" ht="13.5" thickTop="1"/>
    <row r="161" ht="14.25" thickTop="1" thickBot="1"/>
    <row r="162" ht="13.5" thickTop="1"/>
  </sheetData>
  <phoneticPr fontId="3" type="noConversion"/>
  <pageMargins left="0.75" right="0.75" top="1" bottom="1" header="0.5" footer="0.5"/>
  <pageSetup paperSize="9" orientation="portrait" r:id="rId2"/>
  <headerFooter alignWithMargins="0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Q259"/>
  <sheetViews>
    <sheetView topLeftCell="A225" workbookViewId="0">
      <selection activeCell="G253" sqref="G253"/>
    </sheetView>
  </sheetViews>
  <sheetFormatPr defaultRowHeight="12.75"/>
  <cols>
    <col min="1" max="1" width="10.140625" bestFit="1" customWidth="1"/>
    <col min="2" max="2" width="11.28515625" bestFit="1" customWidth="1"/>
    <col min="3" max="3" width="12" bestFit="1" customWidth="1"/>
    <col min="5" max="5" width="10.140625" bestFit="1" customWidth="1"/>
    <col min="6" max="7" width="12.28515625" bestFit="1" customWidth="1"/>
    <col min="8" max="8" width="18" bestFit="1" customWidth="1"/>
    <col min="9" max="9" width="17.42578125" bestFit="1" customWidth="1"/>
    <col min="10" max="10" width="18.7109375" bestFit="1" customWidth="1"/>
    <col min="11" max="11" width="17.28515625" bestFit="1" customWidth="1"/>
    <col min="12" max="12" width="10.140625" bestFit="1" customWidth="1"/>
    <col min="13" max="13" width="12.28515625" bestFit="1" customWidth="1"/>
    <col min="14" max="14" width="11.28515625" bestFit="1" customWidth="1"/>
  </cols>
  <sheetData>
    <row r="1" spans="1:17">
      <c r="A1" t="s">
        <v>0</v>
      </c>
      <c r="B1" t="s">
        <v>45</v>
      </c>
      <c r="C1" t="s">
        <v>5</v>
      </c>
      <c r="E1" s="75" t="s">
        <v>203</v>
      </c>
    </row>
    <row r="2" spans="1:17">
      <c r="A2" s="5">
        <f>'1'!A2</f>
        <v>42266</v>
      </c>
      <c r="B2" s="60">
        <f>VLOOKUP($A2,[2]DCActual!$A$1:$ES$65533,149,0)</f>
        <v>-131.35524593102434</v>
      </c>
      <c r="C2" s="60"/>
      <c r="E2" t="s">
        <v>0</v>
      </c>
      <c r="F2" t="s">
        <v>5</v>
      </c>
      <c r="G2" t="s">
        <v>6</v>
      </c>
    </row>
    <row r="3" spans="1:17">
      <c r="A3" s="5">
        <f>A2-DC!$O$7</f>
        <v>42259</v>
      </c>
      <c r="B3" s="60">
        <f>VLOOKUP($A3,[2]DCActual!$A$1:$ES$65533,149,0)</f>
        <v>-175.10248841122723</v>
      </c>
      <c r="C3" s="60"/>
      <c r="E3" s="5">
        <f>'1'!$B$4</f>
        <v>42261</v>
      </c>
      <c r="F3" s="81">
        <f>VLOOKUP($E3,[2]DCBudget!$A$1:$CE$65536,83,0)</f>
        <v>112163.35794797658</v>
      </c>
      <c r="G3" s="81">
        <f>IF(ISERROR(VLOOKUP($E3,[2]DCActual!$A$1:$EC$65533,133,0)),0,VLOOKUP($E3,[2]DCActual!$A$1:$EC$65533,133,0))</f>
        <v>106574.21434252302</v>
      </c>
      <c r="H3" s="81"/>
      <c r="I3" s="81"/>
    </row>
    <row r="4" spans="1:17">
      <c r="A4" s="5">
        <f>A3-DC!$O$7</f>
        <v>42252</v>
      </c>
      <c r="B4" s="60">
        <f>VLOOKUP($A4,[2]DCActual!$A$1:$ES$65533,149,0)</f>
        <v>-876.04395544192721</v>
      </c>
      <c r="C4" s="60"/>
      <c r="E4" s="5">
        <f>'1'!$B$4+1</f>
        <v>42262</v>
      </c>
      <c r="F4" s="81">
        <f>VLOOKUP($E4,[2]DCBudget!$A$1:$CE$65536,83,0)</f>
        <v>107274.65723524186</v>
      </c>
      <c r="G4" s="81">
        <f>IF(ISERROR(VLOOKUP($E4,[2]DCActual!$A$1:$EC$65533,133,0)),0,VLOOKUP($E4,[2]DCActual!$A$1:$EC$65533,133,0))</f>
        <v>110357.45023520873</v>
      </c>
      <c r="H4" s="81"/>
      <c r="I4" s="81"/>
    </row>
    <row r="5" spans="1:17">
      <c r="A5" s="5">
        <f>A4-DC!$O$7</f>
        <v>42245</v>
      </c>
      <c r="B5" s="60">
        <f>VLOOKUP($A5,[2]DCActual!$A$1:$ES$65533,149,0)</f>
        <v>271.23181009263965</v>
      </c>
      <c r="C5" s="60"/>
      <c r="E5" s="5">
        <f>'1'!$B$4+2</f>
        <v>42263</v>
      </c>
      <c r="F5" s="81">
        <f>VLOOKUP($E5,[2]DCBudget!$A$1:$CE$65536,83,0)</f>
        <v>120999.89264305649</v>
      </c>
      <c r="G5" s="81">
        <f>IF(ISERROR(VLOOKUP($E5,[2]DCActual!$A$1:$EC$65533,133,0)),0,VLOOKUP($E5,[2]DCActual!$A$1:$EC$65533,133,0))</f>
        <v>105270.45870391188</v>
      </c>
      <c r="H5" s="81"/>
      <c r="I5" s="81"/>
    </row>
    <row r="6" spans="1:17">
      <c r="A6" s="5">
        <f>A5-DC!$O$7</f>
        <v>42238</v>
      </c>
      <c r="B6" s="60">
        <f>VLOOKUP($A6,[2]DCActual!$A$1:$ES$65533,149,0)</f>
        <v>-245.53689455238313</v>
      </c>
      <c r="C6" s="60"/>
      <c r="E6" s="5">
        <f>'1'!$B$4+3</f>
        <v>42264</v>
      </c>
      <c r="F6" s="81">
        <f>VLOOKUP($E6,[2]DCBudget!$A$1:$CE$65536,83,0)</f>
        <v>123915.24580704811</v>
      </c>
      <c r="G6" s="81">
        <f>IF(ISERROR(VLOOKUP($E6,[2]DCActual!$A$1:$EC$65533,133,0)),0,VLOOKUP($E6,[2]DCActual!$A$1:$EC$65533,133,0))</f>
        <v>117597.74478990113</v>
      </c>
      <c r="H6" s="81"/>
      <c r="I6" s="81"/>
    </row>
    <row r="7" spans="1:17">
      <c r="A7" s="5">
        <f>A6-DC!$O$7</f>
        <v>42231</v>
      </c>
      <c r="B7" s="60">
        <f>VLOOKUP($A7,[2]DCActual!$A$1:$ES$65533,149,0)</f>
        <v>421.9387752806266</v>
      </c>
      <c r="C7" s="60"/>
      <c r="E7" s="5">
        <f>'1'!$B$4+4</f>
        <v>42265</v>
      </c>
      <c r="F7" s="81">
        <f>VLOOKUP($E7,[2]DCBudget!$A$1:$CE$65536,83,0)</f>
        <v>157068.37285138713</v>
      </c>
      <c r="G7" s="81">
        <f>IF(ISERROR(VLOOKUP($E7,[2]DCActual!$A$1:$EC$65533,133,0)),0,VLOOKUP($E7,[2]DCActual!$A$1:$EC$65533,133,0))</f>
        <v>170303.31928791682</v>
      </c>
      <c r="H7" s="81"/>
      <c r="I7" s="81"/>
    </row>
    <row r="8" spans="1:17">
      <c r="A8" s="5">
        <f>A7-DC!$O$7</f>
        <v>42224</v>
      </c>
      <c r="B8" s="60">
        <f>VLOOKUP($A8,[2]DCActual!$A$1:$ES$65533,149,0)</f>
        <v>-10.268230461389493</v>
      </c>
      <c r="C8" s="60"/>
      <c r="E8" s="5">
        <f>'1'!$B$4+5</f>
        <v>42266</v>
      </c>
      <c r="F8" s="81">
        <f>VLOOKUP($E8,[2]DCBudget!$A$1:$CE$65536,83,0)</f>
        <v>79400.449124322244</v>
      </c>
      <c r="G8" s="81">
        <f>IF(ISERROR(VLOOKUP($E8,[2]DCActual!$A$1:$EC$65533,133,0)),0,VLOOKUP($E8,[2]DCActual!$A$1:$EC$65533,133,0))</f>
        <v>156230.25074983152</v>
      </c>
      <c r="H8" s="81"/>
      <c r="I8" s="81"/>
    </row>
    <row r="9" spans="1:17">
      <c r="A9" s="5">
        <f>A8-DC!$O$7</f>
        <v>42217</v>
      </c>
      <c r="B9" s="60">
        <f>VLOOKUP($A9,[2]DCActual!$A$1:$ES$65533,149,0)</f>
        <v>636.14048257051843</v>
      </c>
      <c r="C9" s="60"/>
      <c r="E9" s="5">
        <f>'1'!$B$4+6</f>
        <v>42267</v>
      </c>
      <c r="F9" s="81">
        <f>VLOOKUP($E9,[2]DCBudget!$A$1:$CE$65536,83,0)</f>
        <v>26748.35593934419</v>
      </c>
      <c r="G9" s="81">
        <f>IF(ISERROR(VLOOKUP($E9,[2]DCActual!$A$1:$EC$65533,133,0)),0,VLOOKUP($E9,[2]DCActual!$A$1:$EC$65533,133,0))</f>
        <v>49703.036090611626</v>
      </c>
      <c r="H9" s="81"/>
      <c r="I9" s="81"/>
    </row>
    <row r="10" spans="1:17">
      <c r="A10" s="5">
        <f>A9-DC!$O$7</f>
        <v>42210</v>
      </c>
      <c r="B10" s="60">
        <f>VLOOKUP($A10,[2]DCActual!$A$1:$ES$65533,149,0)</f>
        <v>-315.21867308550179</v>
      </c>
      <c r="C10" s="60"/>
    </row>
    <row r="11" spans="1:17">
      <c r="A11" s="5">
        <f>A10-DC!$O$7</f>
        <v>42203</v>
      </c>
      <c r="B11" s="60">
        <f>VLOOKUP($A11,[2]DCActual!$A$1:$ES$65533,149,0)</f>
        <v>-714.36133019712292</v>
      </c>
      <c r="C11" s="60"/>
      <c r="E11" s="75" t="s">
        <v>211</v>
      </c>
    </row>
    <row r="12" spans="1:17">
      <c r="A12" s="5">
        <f>A11-DC!$O$7</f>
        <v>42196</v>
      </c>
      <c r="B12" s="60">
        <f>VLOOKUP($A12,[2]DCActual!$A$1:$ES$65533,149,0)</f>
        <v>-1320.3945976873779</v>
      </c>
      <c r="C12" s="60"/>
      <c r="E12" t="s">
        <v>0</v>
      </c>
      <c r="F12" t="s">
        <v>5</v>
      </c>
      <c r="G12" t="s">
        <v>6</v>
      </c>
    </row>
    <row r="13" spans="1:17">
      <c r="A13" s="5">
        <f>A12-DC!$O$7</f>
        <v>42189</v>
      </c>
      <c r="B13" s="60">
        <f>VLOOKUP($A13,[2]DCActual!$A$1:$ES$65533,149,0)</f>
        <v>-1266.8842226249737</v>
      </c>
      <c r="C13" s="60"/>
      <c r="E13" s="5">
        <f>'1'!$B$4</f>
        <v>42261</v>
      </c>
      <c r="F13" s="76">
        <f>VLOOKUP($E13,[2]DCBudget!$A:$F,6,0)</f>
        <v>161799.82663125108</v>
      </c>
      <c r="G13" s="76">
        <f>IF(ISERROR(VLOOKUP($E13,[2]DCActual!$A:$K,11,0)),0,VLOOKUP($E13,[2]DCActual!$A:$K,11,0))</f>
        <v>162768</v>
      </c>
      <c r="H13" s="76"/>
      <c r="I13" s="76"/>
    </row>
    <row r="14" spans="1:17">
      <c r="A14" s="5">
        <f>A13-DC!$O$7</f>
        <v>42182</v>
      </c>
      <c r="B14" s="60">
        <f>VLOOKUP($A14,[2]DCActual!$A$1:$ES$65533,149,0)</f>
        <v>115.71528934315559</v>
      </c>
      <c r="C14" s="60"/>
      <c r="E14" s="5">
        <f>'1'!$B$4+1</f>
        <v>42262</v>
      </c>
      <c r="F14" s="76">
        <f>VLOOKUP($E14,[2]DCBudget!$A:$F,6,0)</f>
        <v>154331.29795660614</v>
      </c>
      <c r="G14" s="76">
        <f>IF(ISERROR(VLOOKUP($E14,[2]DCActual!$A:$K,11,0)),0,VLOOKUP($E14,[2]DCActual!$A:$K,11,0))</f>
        <v>165196</v>
      </c>
      <c r="H14" s="76"/>
      <c r="I14" s="76"/>
    </row>
    <row r="15" spans="1:17">
      <c r="A15" s="5">
        <f>A14-DC!$O$7</f>
        <v>42175</v>
      </c>
      <c r="B15" s="60">
        <f>VLOOKUP($A15,[2]DCActual!$A$1:$ES$65533,149,0)</f>
        <v>191.69386241680661</v>
      </c>
      <c r="C15" s="60"/>
      <c r="E15" s="5">
        <f>'1'!$B$4+2</f>
        <v>42263</v>
      </c>
      <c r="F15" s="76">
        <f>VLOOKUP($E15,[2]DCBudget!$A:$F,6,0)</f>
        <v>175560.05228328845</v>
      </c>
      <c r="G15" s="76">
        <f>IF(ISERROR(VLOOKUP($E15,[2]DCActual!$A:$K,11,0)),0,VLOOKUP($E15,[2]DCActual!$A:$K,11,0))</f>
        <v>144553</v>
      </c>
      <c r="H15" s="76"/>
      <c r="I15" s="76"/>
      <c r="O15" s="5"/>
      <c r="P15" s="61"/>
      <c r="Q15" s="61"/>
    </row>
    <row r="16" spans="1:17">
      <c r="A16" s="5">
        <f>A15-DC!$O$7</f>
        <v>42168</v>
      </c>
      <c r="B16" s="60">
        <f>VLOOKUP($A16,[2]DCActual!$A$1:$ES$65533,149,0)</f>
        <v>-63.647006203457408</v>
      </c>
      <c r="C16" s="60"/>
      <c r="E16" s="5">
        <f>'1'!$B$4+3</f>
        <v>42264</v>
      </c>
      <c r="F16" s="76">
        <f>VLOOKUP($E16,[2]DCBudget!$A:$F,6,0)</f>
        <v>180162.97109947287</v>
      </c>
      <c r="G16" s="76">
        <f>IF(ISERROR(VLOOKUP($E16,[2]DCActual!$A:$K,11,0)),0,VLOOKUP($E16,[2]DCActual!$A:$K,11,0))</f>
        <v>172235</v>
      </c>
      <c r="H16" s="76"/>
      <c r="I16" s="76"/>
      <c r="P16" s="61"/>
      <c r="Q16" s="61"/>
    </row>
    <row r="17" spans="1:17">
      <c r="A17" s="5">
        <f>A16-DC!$O$7</f>
        <v>42161</v>
      </c>
      <c r="B17" s="60">
        <f>VLOOKUP($A17,[2]DCActual!$A$1:$ES$65533,149,0)</f>
        <v>-1243.538785689211</v>
      </c>
      <c r="C17" s="60"/>
      <c r="E17" s="5">
        <f>'1'!$B$4+4</f>
        <v>42265</v>
      </c>
      <c r="F17" s="76">
        <f>VLOOKUP($E17,[2]DCBudget!$A:$F,6,0)</f>
        <v>231236.19230106749</v>
      </c>
      <c r="G17" s="76">
        <f>IF(ISERROR(VLOOKUP($E17,[2]DCActual!$A:$K,11,0)),0,VLOOKUP($E17,[2]DCActual!$A:$K,11,0))</f>
        <v>200053</v>
      </c>
      <c r="H17" s="76"/>
      <c r="I17" s="76"/>
      <c r="P17" s="61"/>
      <c r="Q17" s="61"/>
    </row>
    <row r="18" spans="1:17">
      <c r="A18" s="5">
        <f>A17-DC!$O$7</f>
        <v>42154</v>
      </c>
      <c r="B18" s="60">
        <f>VLOOKUP($A18,[2]DCActual!$A$1:$ES$65533,149,0)</f>
        <v>253.23848995000407</v>
      </c>
      <c r="C18" s="60"/>
      <c r="E18" s="5">
        <f>'1'!$B$4+5</f>
        <v>42266</v>
      </c>
      <c r="F18" s="76">
        <f>VLOOKUP($E18,[2]DCBudget!$A:$F,6,0)</f>
        <v>121001.6557454752</v>
      </c>
      <c r="G18" s="76">
        <f>IF(ISERROR(VLOOKUP($E18,[2]DCActual!$A:$K,11,0)),0,VLOOKUP($E18,[2]DCActual!$A:$K,11,0))</f>
        <v>126964</v>
      </c>
      <c r="H18" s="76"/>
      <c r="I18" s="76"/>
      <c r="P18" s="61"/>
      <c r="Q18" s="61"/>
    </row>
    <row r="19" spans="1:17">
      <c r="A19" s="5">
        <f>A18-DC!$O$7</f>
        <v>42147</v>
      </c>
      <c r="B19" s="60">
        <f>VLOOKUP($A19,[2]DCActual!$A$1:$ES$65533,149,0)</f>
        <v>-1222.7415650541316</v>
      </c>
      <c r="C19" s="60"/>
      <c r="E19" s="5">
        <f>'1'!$B$4+6</f>
        <v>42267</v>
      </c>
      <c r="F19" s="76">
        <f>VLOOKUP($E19,[2]DCBudget!$A:$F,6,0)</f>
        <v>38452.699337955739</v>
      </c>
      <c r="G19" s="76">
        <f>IF(ISERROR(VLOOKUP($E19,[2]DCActual!$A:$K,11,0)),0,VLOOKUP($E19,[2]DCActual!$A:$K,11,0))</f>
        <v>67978</v>
      </c>
      <c r="H19" s="76"/>
      <c r="I19" s="76"/>
      <c r="P19" s="61"/>
      <c r="Q19" s="61"/>
    </row>
    <row r="20" spans="1:17">
      <c r="A20" s="5">
        <f>A19-DC!$O$7</f>
        <v>42140</v>
      </c>
      <c r="B20" s="60">
        <f>VLOOKUP($A20,[2]DCActual!$A$1:$ES$65533,149,0)</f>
        <v>-435.57044958222542</v>
      </c>
      <c r="C20" s="60"/>
      <c r="E20" s="5"/>
      <c r="F20" s="76"/>
      <c r="G20" s="76"/>
      <c r="H20" s="76"/>
      <c r="I20" s="76"/>
      <c r="P20" s="61"/>
      <c r="Q20" s="61"/>
    </row>
    <row r="21" spans="1:17">
      <c r="A21" s="5">
        <f>A20-DC!$O$7</f>
        <v>42133</v>
      </c>
      <c r="B21" s="60">
        <f>VLOOKUP($A21,[2]DCActual!$A$1:$ES$65533,149,0)</f>
        <v>90.33653498165782</v>
      </c>
      <c r="C21" s="60"/>
      <c r="E21" s="75" t="s">
        <v>212</v>
      </c>
      <c r="P21" s="61"/>
      <c r="Q21" s="61"/>
    </row>
    <row r="22" spans="1:17">
      <c r="A22" s="5">
        <f>A21-DC!$O$7</f>
        <v>42126</v>
      </c>
      <c r="B22" s="60" t="e">
        <f>VLOOKUP($A22,[2]DCActual!$A$1:$ES$65533,149,0)</f>
        <v>#N/A</v>
      </c>
      <c r="C22" s="60"/>
      <c r="E22" t="s">
        <v>0</v>
      </c>
      <c r="F22" t="s">
        <v>5</v>
      </c>
      <c r="G22" t="s">
        <v>6</v>
      </c>
      <c r="P22" s="61"/>
      <c r="Q22" s="61"/>
    </row>
    <row r="23" spans="1:17">
      <c r="A23" s="5">
        <f>A22-DC!$O$7</f>
        <v>42119</v>
      </c>
      <c r="B23" s="60" t="e">
        <f>VLOOKUP($A23,[2]DCActual!$A$1:$ES$65533,149,0)</f>
        <v>#N/A</v>
      </c>
      <c r="C23" s="60"/>
      <c r="E23" s="5">
        <f>'1'!$B$4</f>
        <v>42261</v>
      </c>
      <c r="F23" s="76">
        <f>VLOOKUP($E23,[2]DCBudget!$A$1:$I$65536,9,0)</f>
        <v>3425.0338253884202</v>
      </c>
      <c r="G23" s="76">
        <f>IF(ISERROR(VLOOKUP($E23,[2]DCActual!$A$1:$O$65533,15,0)),0,VLOOKUP($E23,[2]DCActual!$A$1:$O$65533,15,0))</f>
        <v>3167</v>
      </c>
      <c r="H23" s="76"/>
      <c r="I23" s="76"/>
      <c r="P23" s="61"/>
      <c r="Q23" s="61"/>
    </row>
    <row r="24" spans="1:17">
      <c r="A24" s="5">
        <f>A23-DC!$O$7</f>
        <v>42112</v>
      </c>
      <c r="B24" s="60" t="e">
        <f>VLOOKUP($A24,[2]DCActual!$A$1:$ES$65533,149,0)</f>
        <v>#N/A</v>
      </c>
      <c r="C24" s="60"/>
      <c r="E24" s="5">
        <f>'1'!$B$4+1</f>
        <v>42262</v>
      </c>
      <c r="F24" s="76">
        <f>VLOOKUP($E24,[2]DCBudget!$A$1:$I$65536,9,0)</f>
        <v>3399.6297467072914</v>
      </c>
      <c r="G24" s="76">
        <f>IF(ISERROR(VLOOKUP($E24,[2]DCActual!$A$1:$O$65533,15,0)),0,VLOOKUP($E24,[2]DCActual!$A$1:$O$65533,15,0))</f>
        <v>3377</v>
      </c>
      <c r="H24" s="76"/>
      <c r="I24" s="76"/>
      <c r="P24" s="61"/>
      <c r="Q24" s="61"/>
    </row>
    <row r="25" spans="1:17">
      <c r="A25" s="5">
        <f>A24-DC!$O$7</f>
        <v>42105</v>
      </c>
      <c r="B25" s="60" t="e">
        <f>VLOOKUP($A25,[2]DCActual!$A$1:$ES$65533,149,0)</f>
        <v>#N/A</v>
      </c>
      <c r="C25" s="60"/>
      <c r="E25" s="5">
        <f>'1'!$B$4+2</f>
        <v>42263</v>
      </c>
      <c r="F25" s="76">
        <f>VLOOKUP($E25,[2]DCBudget!$A$1:$I$65536,9,0)</f>
        <v>3166.6430822293305</v>
      </c>
      <c r="G25" s="76">
        <f>IF(ISERROR(VLOOKUP($E25,[2]DCActual!$A$1:$O$65533,15,0)),0,VLOOKUP($E25,[2]DCActual!$A$1:$O$65533,15,0))</f>
        <v>3530</v>
      </c>
      <c r="H25" s="76"/>
      <c r="I25" s="76"/>
      <c r="O25" s="5"/>
      <c r="P25" s="61"/>
      <c r="Q25" s="61"/>
    </row>
    <row r="26" spans="1:17">
      <c r="A26" s="5">
        <f>A25-DC!$O$7</f>
        <v>42098</v>
      </c>
      <c r="B26" s="60" t="e">
        <f>VLOOKUP($A26,[2]DCActual!$A$1:$ES$65533,149,0)</f>
        <v>#N/A</v>
      </c>
      <c r="C26" s="60"/>
      <c r="E26" s="5">
        <f>'1'!$B$4+3</f>
        <v>42264</v>
      </c>
      <c r="F26" s="76">
        <f>VLOOKUP($E26,[2]DCBudget!$A$1:$I$65536,9,0)</f>
        <v>3698.8277641632135</v>
      </c>
      <c r="G26" s="76">
        <f>IF(ISERROR(VLOOKUP($E26,[2]DCActual!$A$1:$O$65533,15,0)),0,VLOOKUP($E26,[2]DCActual!$A$1:$O$65533,15,0))</f>
        <v>3786</v>
      </c>
      <c r="H26" s="76"/>
      <c r="I26" s="76"/>
      <c r="O26" s="5"/>
      <c r="P26" s="61"/>
      <c r="Q26" s="61"/>
    </row>
    <row r="27" spans="1:17">
      <c r="A27" s="5">
        <f>A26-DC!$O$7</f>
        <v>42091</v>
      </c>
      <c r="B27" s="60" t="e">
        <f>VLOOKUP($A27,[2]DCActual!$A$1:$ES$65533,149,0)</f>
        <v>#N/A</v>
      </c>
      <c r="C27" s="60"/>
      <c r="E27" s="5">
        <f>'1'!$B$4+4</f>
        <v>42265</v>
      </c>
      <c r="F27" s="76">
        <f>VLOOKUP($E27,[2]DCBudget!$A$1:$I$65536,9,0)</f>
        <v>3736.3287782568791</v>
      </c>
      <c r="G27" s="76">
        <f>IF(ISERROR(VLOOKUP($E27,[2]DCActual!$A$1:$O$65533,15,0)),0,VLOOKUP($E27,[2]DCActual!$A$1:$O$65533,15,0))</f>
        <v>3020</v>
      </c>
      <c r="H27" s="76"/>
      <c r="I27" s="76"/>
      <c r="O27" s="5"/>
      <c r="P27" s="61"/>
      <c r="Q27" s="61"/>
    </row>
    <row r="28" spans="1:17">
      <c r="A28" s="5">
        <f>A27-DC!$O$7</f>
        <v>42084</v>
      </c>
      <c r="B28" s="60" t="e">
        <f>VLOOKUP($A28,[2]DCActual!$A$1:$ES$65533,149,0)</f>
        <v>#N/A</v>
      </c>
      <c r="C28" s="60"/>
      <c r="E28" s="5">
        <f>'1'!$B$4+5</f>
        <v>42266</v>
      </c>
      <c r="F28" s="76">
        <f>VLOOKUP($E28,[2]DCBudget!$A$1:$I$65536,9,0)</f>
        <v>1276.0005404999999</v>
      </c>
      <c r="G28" s="76">
        <f>IF(ISERROR(VLOOKUP($E28,[2]DCActual!$A$1:$O$65533,15,0)),0,VLOOKUP($E28,[2]DCActual!$A$1:$O$65533,15,0))</f>
        <v>1551</v>
      </c>
      <c r="H28" s="76"/>
      <c r="I28" s="76"/>
      <c r="O28" s="5"/>
      <c r="P28" s="61"/>
      <c r="Q28" s="61"/>
    </row>
    <row r="29" spans="1:17">
      <c r="A29" s="5">
        <f>A28-DC!$O$7</f>
        <v>42077</v>
      </c>
      <c r="B29" s="60" t="e">
        <f>VLOOKUP($A29,[2]DCActual!$A$1:$ES$65533,149,0)</f>
        <v>#N/A</v>
      </c>
      <c r="C29" s="60"/>
      <c r="E29" s="5">
        <f>'1'!$B$4+6</f>
        <v>42267</v>
      </c>
      <c r="F29" s="76">
        <f>VLOOKUP($E29,[2]DCBudget!$A$1:$I$65536,9,0)</f>
        <v>712.54189649999989</v>
      </c>
      <c r="G29" s="76">
        <f>IF(ISERROR(VLOOKUP($E29,[2]DCActual!$A$1:$O$65533,15,0)),0,VLOOKUP($E29,[2]DCActual!$A$1:$O$65533,15,0))</f>
        <v>372</v>
      </c>
      <c r="H29" s="76"/>
      <c r="I29" s="76"/>
      <c r="O29" s="5"/>
      <c r="P29" s="61"/>
      <c r="Q29" s="61"/>
    </row>
    <row r="30" spans="1:17">
      <c r="A30" s="5">
        <f>A29-DC!$O$7</f>
        <v>42070</v>
      </c>
      <c r="B30" s="60" t="e">
        <f>VLOOKUP($A30,[2]DCActual!$A$1:$ES$65533,149,0)</f>
        <v>#N/A</v>
      </c>
      <c r="C30" s="60"/>
      <c r="O30" s="5"/>
      <c r="P30" s="61"/>
      <c r="Q30" s="61"/>
    </row>
    <row r="31" spans="1:17">
      <c r="A31" s="5">
        <f>A30-DC!$O$7</f>
        <v>42063</v>
      </c>
      <c r="B31" s="60" t="e">
        <f>VLOOKUP($A31,[2]DCActual!$A$1:$ES$65533,149,0)</f>
        <v>#N/A</v>
      </c>
      <c r="C31" s="60"/>
      <c r="E31" s="75" t="s">
        <v>213</v>
      </c>
      <c r="O31" s="5"/>
      <c r="P31" s="61"/>
      <c r="Q31" s="61"/>
    </row>
    <row r="32" spans="1:17">
      <c r="A32" s="5">
        <f>A31-DC!$O$7</f>
        <v>42056</v>
      </c>
      <c r="B32" s="60" t="e">
        <f>VLOOKUP($A32,[2]DCActual!$A$1:$ES$65533,149,0)</f>
        <v>#N/A</v>
      </c>
      <c r="C32" s="60"/>
      <c r="E32" t="s">
        <v>0</v>
      </c>
      <c r="F32" t="s">
        <v>5</v>
      </c>
      <c r="G32" t="s">
        <v>6</v>
      </c>
      <c r="O32" s="5"/>
      <c r="P32" s="61"/>
      <c r="Q32" s="61"/>
    </row>
    <row r="33" spans="1:17">
      <c r="A33" s="5">
        <f>A32-DC!$O$7</f>
        <v>42049</v>
      </c>
      <c r="B33" s="60" t="e">
        <f>VLOOKUP($A33,[2]DCActual!$A$1:$ES$65533,149,0)</f>
        <v>#N/A</v>
      </c>
      <c r="C33" s="60"/>
      <c r="E33" s="5">
        <f>'1'!$B$4</f>
        <v>42261</v>
      </c>
      <c r="F33" s="76">
        <f>VLOOKUP($E33,[2]DCBudget!$A$1:$L$65536,12,0)</f>
        <v>2276.0345571025227</v>
      </c>
      <c r="G33" s="76">
        <f>IF(ISERROR(VLOOKUP($E33,[2]DCActual!$A$1:$W$65533,23,0)),0,VLOOKUP($E33,[2]DCActual!$A$1:$W$65533,23,0))</f>
        <v>2132</v>
      </c>
      <c r="H33" s="76"/>
      <c r="I33" s="76"/>
      <c r="O33" s="5"/>
      <c r="P33" s="61"/>
      <c r="Q33" s="61"/>
    </row>
    <row r="34" spans="1:17">
      <c r="A34" s="5">
        <f>A33-DC!$O$7</f>
        <v>42042</v>
      </c>
      <c r="B34" s="60" t="e">
        <f>VLOOKUP($A34,[2]DCActual!$A$1:$ES$65533,149,0)</f>
        <v>#N/A</v>
      </c>
      <c r="C34" s="60"/>
      <c r="E34" s="5">
        <f>'1'!$B$4+1</f>
        <v>42262</v>
      </c>
      <c r="F34" s="76">
        <f>VLOOKUP($E34,[2]DCBudget!$A$1:$L$65536,12,0)</f>
        <v>3038.4186112701827</v>
      </c>
      <c r="G34" s="76">
        <f>IF(ISERROR(VLOOKUP($E34,[2]DCActual!$A$1:$W$65533,23,0)),0,VLOOKUP($E34,[2]DCActual!$A$1:$W$65533,23,0))</f>
        <v>3139</v>
      </c>
      <c r="H34" s="76"/>
      <c r="I34" s="76"/>
      <c r="O34" s="5"/>
      <c r="P34" s="61"/>
      <c r="Q34" s="61"/>
    </row>
    <row r="35" spans="1:17">
      <c r="A35" s="5">
        <f>A34-DC!$O$7</f>
        <v>42035</v>
      </c>
      <c r="B35" s="60" t="e">
        <f>VLOOKUP($A35,[2]DCActual!$A$1:$ES$65533,149,0)</f>
        <v>#N/A</v>
      </c>
      <c r="C35" s="60"/>
      <c r="E35" s="5">
        <f>'1'!$B$4+2</f>
        <v>42263</v>
      </c>
      <c r="F35" s="76">
        <f>VLOOKUP($E35,[2]DCBudget!$A$1:$L$65536,12,0)</f>
        <v>2759.007289990443</v>
      </c>
      <c r="G35" s="76">
        <f>IF(ISERROR(VLOOKUP($E35,[2]DCActual!$A$1:$W$65533,23,0)),0,VLOOKUP($E35,[2]DCActual!$A$1:$W$65533,23,0))</f>
        <v>2484</v>
      </c>
      <c r="H35" s="76"/>
      <c r="I35" s="76"/>
      <c r="O35" s="5"/>
      <c r="P35" s="61"/>
      <c r="Q35" s="61"/>
    </row>
    <row r="36" spans="1:17">
      <c r="A36" s="5">
        <f>A35-DC!$O$7</f>
        <v>42028</v>
      </c>
      <c r="B36" t="e">
        <f>VLOOKUP($A36,[2]DCActual!$A$1:$ES$65533,149,0)</f>
        <v>#N/A</v>
      </c>
      <c r="E36" s="5">
        <f>'1'!$B$4+3</f>
        <v>42264</v>
      </c>
      <c r="F36" s="76">
        <f>VLOOKUP($E36,[2]DCBudget!$A$1:$L$65536,12,0)</f>
        <v>3101.0659545022395</v>
      </c>
      <c r="G36" s="76">
        <f>IF(ISERROR(VLOOKUP($E36,[2]DCActual!$A$1:$W$65533,23,0)),0,VLOOKUP($E36,[2]DCActual!$A$1:$W$65533,23,0))</f>
        <v>2860</v>
      </c>
      <c r="H36" s="76"/>
      <c r="I36" s="76"/>
      <c r="M36" s="60"/>
      <c r="O36" s="5"/>
      <c r="P36" s="61"/>
      <c r="Q36" s="61"/>
    </row>
    <row r="37" spans="1:17">
      <c r="A37" s="5">
        <f>A36-DC!$O$7</f>
        <v>42021</v>
      </c>
      <c r="B37" t="e">
        <f>VLOOKUP($A37,[2]DCActual!$A$1:$ES$65533,149,0)</f>
        <v>#N/A</v>
      </c>
      <c r="E37" s="5">
        <f>'1'!$B$4+4</f>
        <v>42265</v>
      </c>
      <c r="F37" s="76">
        <f>VLOOKUP($E37,[2]DCBudget!$A$1:$L$65536,12,0)</f>
        <v>3241.8011768288457</v>
      </c>
      <c r="G37" s="76">
        <f>IF(ISERROR(VLOOKUP($E37,[2]DCActual!$A$1:$W$65533,23,0)),0,VLOOKUP($E37,[2]DCActual!$A$1:$W$65533,23,0))</f>
        <v>2840</v>
      </c>
      <c r="H37" s="76"/>
      <c r="I37" s="76"/>
      <c r="O37" s="5"/>
      <c r="P37" s="61"/>
      <c r="Q37" s="61"/>
    </row>
    <row r="38" spans="1:17">
      <c r="A38" s="5">
        <f>A37-DC!$O$7</f>
        <v>42014</v>
      </c>
      <c r="B38" t="e">
        <f>VLOOKUP($A38,[2]DCActual!$A$1:$ES$65533,149,0)</f>
        <v>#N/A</v>
      </c>
      <c r="E38" s="5">
        <f>'1'!$B$4+5</f>
        <v>42266</v>
      </c>
      <c r="F38" s="76">
        <f>VLOOKUP($E38,[2]DCBudget!$A$1:$L$65536,12,0)</f>
        <v>2507.8954497798995</v>
      </c>
      <c r="G38" s="76">
        <f>IF(ISERROR(VLOOKUP($E38,[2]DCActual!$A$1:$W$65533,23,0)),0,VLOOKUP($E38,[2]DCActual!$A$1:$W$65533,23,0))</f>
        <v>2529</v>
      </c>
      <c r="H38" s="76"/>
      <c r="I38" s="76"/>
      <c r="O38" s="5"/>
      <c r="P38" s="61"/>
      <c r="Q38" s="61"/>
    </row>
    <row r="39" spans="1:17">
      <c r="A39" s="5">
        <f>A38-DC!$O$7</f>
        <v>42007</v>
      </c>
      <c r="B39" t="e">
        <f>VLOOKUP($A39,[2]DCActual!$A$1:$ES$65533,149,0)</f>
        <v>#N/A</v>
      </c>
      <c r="E39" s="5">
        <f>'1'!$B$4+6</f>
        <v>42267</v>
      </c>
      <c r="F39" s="76">
        <f>VLOOKUP($E39,[2]DCBudget!$A$1:$L$65536,12,0)</f>
        <v>1834.1785611448631</v>
      </c>
      <c r="G39" s="76">
        <f>IF(ISERROR(VLOOKUP($E39,[2]DCActual!$A$1:$W$65533,23,0)),0,VLOOKUP($E39,[2]DCActual!$A$1:$W$65533,23,0))</f>
        <v>1539</v>
      </c>
      <c r="H39" s="76"/>
      <c r="I39" s="76"/>
      <c r="O39" s="5"/>
      <c r="P39" s="61"/>
      <c r="Q39" s="61"/>
    </row>
    <row r="40" spans="1:17">
      <c r="A40" s="5">
        <f>A39-DC!$O$7</f>
        <v>42000</v>
      </c>
      <c r="B40" t="e">
        <f>VLOOKUP($A40,[2]DCActual!$A$1:$ES$65533,149,0)</f>
        <v>#N/A</v>
      </c>
      <c r="O40" s="5"/>
      <c r="P40" s="61"/>
      <c r="Q40" s="61"/>
    </row>
    <row r="41" spans="1:17">
      <c r="A41" s="5">
        <f>A40-DC!$O$7</f>
        <v>41993</v>
      </c>
      <c r="B41" t="e">
        <f>VLOOKUP($A41,[2]DCActual!$A$1:$ES$65533,149,0)</f>
        <v>#N/A</v>
      </c>
      <c r="E41" s="75" t="s">
        <v>214</v>
      </c>
      <c r="O41" s="5"/>
      <c r="P41" s="61"/>
      <c r="Q41" s="61"/>
    </row>
    <row r="42" spans="1:17">
      <c r="A42" s="5">
        <f>A41-DC!$O$7</f>
        <v>41986</v>
      </c>
      <c r="B42" t="e">
        <f>VLOOKUP($A42,[2]DCActual!$A$1:$ES$65533,149,0)</f>
        <v>#N/A</v>
      </c>
      <c r="E42" t="s">
        <v>0</v>
      </c>
      <c r="F42" t="s">
        <v>5</v>
      </c>
      <c r="G42" t="s">
        <v>6</v>
      </c>
      <c r="O42" s="5"/>
      <c r="P42" s="61"/>
      <c r="Q42" s="61"/>
    </row>
    <row r="43" spans="1:17">
      <c r="A43" s="5">
        <f>A42-DC!$O$7</f>
        <v>41979</v>
      </c>
      <c r="B43" t="e">
        <f>VLOOKUP($A43,[2]DCActual!$A$1:$ES$65533,149,0)</f>
        <v>#N/A</v>
      </c>
      <c r="E43" s="5">
        <f>'1'!$B$4</f>
        <v>42261</v>
      </c>
      <c r="F43" s="76">
        <f>VLOOKUP($E43,[2]DCBudget!$A$1:$M$65536,13,0)</f>
        <v>2942.1991250299116</v>
      </c>
      <c r="G43" s="76">
        <f>IF(ISERROR(VLOOKUP($E43,[2]DCActual!$A$1:$AB$65533,28,0)),0,VLOOKUP($E43,[2]DCActual!$A$1:$AB$65533,28,0))</f>
        <v>3146</v>
      </c>
      <c r="H43" s="76"/>
      <c r="I43" s="76"/>
      <c r="O43" s="5"/>
      <c r="P43" s="61"/>
      <c r="Q43" s="61"/>
    </row>
    <row r="44" spans="1:17">
      <c r="A44" s="5">
        <f>A43-DC!$O$7</f>
        <v>41972</v>
      </c>
      <c r="B44" t="e">
        <f>VLOOKUP($A44,[2]DCActual!$A$1:$ES$65533,149,0)</f>
        <v>#N/A</v>
      </c>
      <c r="E44" s="5">
        <f>'1'!$B$4+1</f>
        <v>42262</v>
      </c>
      <c r="F44" s="76">
        <f>VLOOKUP($E44,[2]DCBudget!$A$1:$M$65536,13,0)</f>
        <v>3037.8493380654363</v>
      </c>
      <c r="G44" s="76">
        <f>IF(ISERROR(VLOOKUP($E44,[2]DCActual!$A$1:$AB$65533,28,0)),0,VLOOKUP($E44,[2]DCActual!$A$1:$AB$65533,28,0))</f>
        <v>3437</v>
      </c>
      <c r="H44" s="76"/>
      <c r="I44" s="76"/>
      <c r="O44" s="5"/>
      <c r="P44" s="61"/>
      <c r="Q44" s="61"/>
    </row>
    <row r="45" spans="1:17">
      <c r="A45" s="5">
        <f>A44-DC!$O$7</f>
        <v>41965</v>
      </c>
      <c r="B45" t="e">
        <f>VLOOKUP($A45,[2]DCActual!$A$1:$ES$65533,149,0)</f>
        <v>#N/A</v>
      </c>
      <c r="E45" s="5">
        <f>'1'!$B$4+2</f>
        <v>42263</v>
      </c>
      <c r="F45" s="76">
        <f>VLOOKUP($E45,[2]DCBudget!$A$1:$M$65536,13,0)</f>
        <v>3276.3064021473929</v>
      </c>
      <c r="G45" s="76">
        <f>IF(ISERROR(VLOOKUP($E45,[2]DCActual!$A$1:$AB$65533,28,0)),0,VLOOKUP($E45,[2]DCActual!$A$1:$AB$65533,28,0))</f>
        <v>3022</v>
      </c>
      <c r="H45" s="76"/>
      <c r="I45" s="76"/>
      <c r="O45" s="5"/>
      <c r="P45" s="61"/>
      <c r="Q45" s="61"/>
    </row>
    <row r="46" spans="1:17">
      <c r="A46" s="5">
        <f>A45-DC!$O$7</f>
        <v>41958</v>
      </c>
      <c r="B46" t="e">
        <f>VLOOKUP($A46,[2]DCActual!$A$1:$ES$65533,149,0)</f>
        <v>#N/A</v>
      </c>
      <c r="E46" s="5">
        <f>'1'!$B$4+3</f>
        <v>42264</v>
      </c>
      <c r="F46" s="76">
        <f>VLOOKUP($E46,[2]DCBudget!$A$1:$M$65536,13,0)</f>
        <v>3416.8297237238967</v>
      </c>
      <c r="G46" s="76">
        <f>IF(ISERROR(VLOOKUP($E46,[2]DCActual!$A$1:$AB$65533,28,0)),0,VLOOKUP($E46,[2]DCActual!$A$1:$AB$65533,28,0))</f>
        <v>3391</v>
      </c>
      <c r="H46" s="76"/>
      <c r="I46" s="76"/>
      <c r="O46" s="5"/>
      <c r="P46" s="61"/>
      <c r="Q46" s="61"/>
    </row>
    <row r="47" spans="1:17">
      <c r="A47" s="5">
        <f>A46-DC!$O$7</f>
        <v>41951</v>
      </c>
      <c r="B47" t="e">
        <f>VLOOKUP($A47,[2]DCActual!$A$1:$ES$65533,149,0)</f>
        <v>#N/A</v>
      </c>
      <c r="E47" s="5">
        <f>'1'!$B$4+4</f>
        <v>42265</v>
      </c>
      <c r="F47" s="76">
        <f>VLOOKUP($E47,[2]DCBudget!$A$1:$M$65536,13,0)</f>
        <v>4062.1356124396943</v>
      </c>
      <c r="G47" s="76">
        <f>IF(ISERROR(VLOOKUP($E47,[2]DCActual!$A$1:$AB$65533,28,0)),0,VLOOKUP($E47,[2]DCActual!$A$1:$AB$65533,28,0))</f>
        <v>3903</v>
      </c>
      <c r="H47" s="76"/>
      <c r="I47" s="76"/>
      <c r="O47" s="5"/>
      <c r="P47" s="61"/>
      <c r="Q47" s="61"/>
    </row>
    <row r="48" spans="1:17">
      <c r="A48" s="5">
        <f>A47-DC!$O$7</f>
        <v>41944</v>
      </c>
      <c r="B48" t="e">
        <f>VLOOKUP($A48,[2]DCActual!$A$1:$ES$65533,149,0)</f>
        <v>#N/A</v>
      </c>
      <c r="E48" s="5">
        <f>'1'!$B$4+5</f>
        <v>42266</v>
      </c>
      <c r="F48" s="76">
        <f>VLOOKUP($E48,[2]DCBudget!$A$1:$M$65536,13,0)</f>
        <v>2519.8947115490773</v>
      </c>
      <c r="G48" s="76">
        <f>IF(ISERROR(VLOOKUP($E48,[2]DCActual!$A$1:$AB$65533,28,0)),0,VLOOKUP($E48,[2]DCActual!$A$1:$AB$65533,28,0))</f>
        <v>2799</v>
      </c>
      <c r="H48" s="76"/>
      <c r="I48" s="76"/>
      <c r="O48" s="5"/>
      <c r="P48" s="61"/>
      <c r="Q48" s="61"/>
    </row>
    <row r="49" spans="1:9">
      <c r="A49" s="5">
        <f>A48-DC!$O$7</f>
        <v>41937</v>
      </c>
      <c r="B49" t="e">
        <f>VLOOKUP($A49,[2]DCActual!$A$1:$ES$65533,149,0)</f>
        <v>#N/A</v>
      </c>
      <c r="E49" s="5">
        <f>'1'!$B$4+6</f>
        <v>42267</v>
      </c>
      <c r="F49" s="76">
        <f>VLOOKUP($E49,[2]DCBudget!$A$1:$M$65536,13,0)</f>
        <v>827.4863465409785</v>
      </c>
      <c r="G49" s="76">
        <f>IF(ISERROR(VLOOKUP($E49,[2]DCActual!$A$1:$AB$65533,28,0)),0,VLOOKUP($E49,[2]DCActual!$A$1:$AB$65533,28,0))</f>
        <v>1609</v>
      </c>
      <c r="H49" s="76"/>
      <c r="I49" s="76"/>
    </row>
    <row r="50" spans="1:9">
      <c r="A50" s="5">
        <f>A49-DC!$O$7</f>
        <v>41930</v>
      </c>
      <c r="B50" t="e">
        <f>VLOOKUP($A50,[2]DCActual!$A$1:$ES$65533,149,0)</f>
        <v>#N/A</v>
      </c>
    </row>
    <row r="51" spans="1:9">
      <c r="A51" s="5">
        <f>A50-DC!$O$7</f>
        <v>41923</v>
      </c>
      <c r="B51" t="e">
        <f>VLOOKUP($A51,[2]DCActual!$A$1:$ES$65533,149,0)</f>
        <v>#N/A</v>
      </c>
      <c r="E51" s="75" t="s">
        <v>206</v>
      </c>
    </row>
    <row r="52" spans="1:9">
      <c r="A52" s="5">
        <f>A51-DC!$O$7</f>
        <v>41916</v>
      </c>
      <c r="B52" t="e">
        <f>VLOOKUP($A52,[2]DCActual!$A$1:$ES$65533,149,0)</f>
        <v>#N/A</v>
      </c>
      <c r="E52" t="s">
        <v>0</v>
      </c>
      <c r="F52" t="s">
        <v>5</v>
      </c>
      <c r="G52" t="s">
        <v>6</v>
      </c>
    </row>
    <row r="53" spans="1:9">
      <c r="A53" s="5">
        <f>A52-DC!$O$7</f>
        <v>41909</v>
      </c>
      <c r="B53" t="e">
        <f>VLOOKUP($A53,[2]DCActual!$A$1:$ES$65533,149,0)</f>
        <v>#N/A</v>
      </c>
      <c r="E53" s="5">
        <f>'1'!$B$4</f>
        <v>42261</v>
      </c>
      <c r="F53" s="101">
        <f>VLOOKUP($E53,[2]DCBudget!$A$1:$AL$65536,38,0)</f>
        <v>804.54257570414143</v>
      </c>
      <c r="G53" s="101">
        <f>IF(ISERROR(VLOOKUP($E53,[2]DCActual!$A$1:$BK$65533,63,0)),0,VLOOKUP($E53,[2]DCActual!$A$1:$BK$65533,63,0))</f>
        <v>814.22111111089055</v>
      </c>
      <c r="H53" s="101"/>
      <c r="I53" s="101"/>
    </row>
    <row r="54" spans="1:9">
      <c r="A54" s="5">
        <f>A53-DC!$O$7</f>
        <v>41902</v>
      </c>
      <c r="B54" t="e">
        <f>VLOOKUP($A54,[2]DCActual!$A$1:$ES$65533,149,0)</f>
        <v>#N/A</v>
      </c>
      <c r="E54" s="5">
        <f>'1'!$B$4+1</f>
        <v>42262</v>
      </c>
      <c r="F54" s="101">
        <f>VLOOKUP($E54,[2]DCBudget!$A$1:$AL$65536,38,0)</f>
        <v>762.1983573144264</v>
      </c>
      <c r="G54" s="101">
        <f>IF(ISERROR(VLOOKUP($E54,[2]DCActual!$A$1:$BK$65533,63,0)),0,VLOOKUP($E54,[2]DCActual!$A$1:$BK$65533,63,0))</f>
        <v>794.67055555600257</v>
      </c>
      <c r="H54" s="101"/>
      <c r="I54" s="101"/>
    </row>
    <row r="55" spans="1:9">
      <c r="A55" s="5">
        <f>A54-DC!$O$7</f>
        <v>41895</v>
      </c>
      <c r="B55" t="e">
        <f>VLOOKUP($A55,[2]DCActual!$A$1:$ES$65533,149,0)</f>
        <v>#N/A</v>
      </c>
      <c r="E55" s="5">
        <f>'1'!$B$4+2</f>
        <v>42263</v>
      </c>
      <c r="F55" s="101">
        <f>VLOOKUP($E55,[2]DCBudget!$A$1:$AL$65536,38,0)</f>
        <v>869.99426138772117</v>
      </c>
      <c r="G55" s="101">
        <f>IF(ISERROR(VLOOKUP($E55,[2]DCActual!$A$1:$BK$65533,63,0)),0,VLOOKUP($E55,[2]DCActual!$A$1:$BK$65533,63,0))</f>
        <v>741.58472222141745</v>
      </c>
      <c r="H55" s="101"/>
      <c r="I55" s="101"/>
    </row>
    <row r="56" spans="1:9">
      <c r="A56" s="5">
        <f>A55-DC!$O$7</f>
        <v>41888</v>
      </c>
      <c r="B56" t="e">
        <f>VLOOKUP($A56,[2]DCActual!$A$1:$ES$65533,149,0)</f>
        <v>#N/A</v>
      </c>
      <c r="E56" s="5">
        <f>'1'!$B$4+3</f>
        <v>42264</v>
      </c>
      <c r="F56" s="101">
        <f>VLOOKUP($E56,[2]DCBudget!$A$1:$AL$65536,38,0)</f>
        <v>885.63058591250331</v>
      </c>
      <c r="G56" s="101">
        <f>IF(ISERROR(VLOOKUP($E56,[2]DCActual!$A$1:$BK$65533,63,0)),0,VLOOKUP($E56,[2]DCActual!$A$1:$BK$65533,63,0))</f>
        <v>899.88000000067882</v>
      </c>
      <c r="H56" s="101"/>
      <c r="I56" s="101"/>
    </row>
    <row r="57" spans="1:9">
      <c r="A57" s="5">
        <f>A56-DC!$O$7</f>
        <v>41881</v>
      </c>
      <c r="B57" t="e">
        <f>VLOOKUP($A57,[2]DCActual!$A$1:$ES$65533,149,0)</f>
        <v>#N/A</v>
      </c>
      <c r="E57" s="5">
        <f>'1'!$B$4+4</f>
        <v>42265</v>
      </c>
      <c r="F57" s="101">
        <f>VLOOKUP($E57,[2]DCBudget!$A$1:$AL$65536,38,0)</f>
        <v>1146.4692828034877</v>
      </c>
      <c r="G57" s="101">
        <f>IF(ISERROR(VLOOKUP($E57,[2]DCActual!$A$1:$BK$65533,63,0)),0,VLOOKUP($E57,[2]DCActual!$A$1:$BK$65533,63,0))</f>
        <v>1029.7563888896632</v>
      </c>
      <c r="H57" s="101"/>
      <c r="I57" s="101"/>
    </row>
    <row r="58" spans="1:9">
      <c r="A58" s="5">
        <f>A57-DC!$O$7</f>
        <v>41874</v>
      </c>
      <c r="B58" t="e">
        <f>VLOOKUP($A58,[2]DCActual!$A$1:$ES$65533,149,0)</f>
        <v>#N/A</v>
      </c>
      <c r="E58" s="5">
        <f>'1'!$B$4+5</f>
        <v>42266</v>
      </c>
      <c r="F58" s="101">
        <f>VLOOKUP($E58,[2]DCBudget!$A$1:$AL$65536,38,0)</f>
        <v>593.43895751710011</v>
      </c>
      <c r="G58" s="101">
        <f>IF(ISERROR(VLOOKUP($E58,[2]DCActual!$A$1:$BK$65533,63,0)),0,VLOOKUP($E58,[2]DCActual!$A$1:$BK$65533,63,0))</f>
        <v>680.38222222150796</v>
      </c>
      <c r="H58" s="101"/>
      <c r="I58" s="101"/>
    </row>
    <row r="59" spans="1:9">
      <c r="A59" s="5">
        <f>A58-DC!$O$7</f>
        <v>41867</v>
      </c>
      <c r="B59" t="e">
        <f>VLOOKUP($A59,[2]DCActual!$A$1:$ES$65533,149,0)</f>
        <v>#N/A</v>
      </c>
      <c r="E59" s="5">
        <f>'1'!$B$4+6</f>
        <v>42267</v>
      </c>
      <c r="F59" s="101">
        <f>VLOOKUP($E59,[2]DCBudget!$A$1:$AL$65536,38,0)</f>
        <v>178.30476207780515</v>
      </c>
      <c r="G59" s="101">
        <f>IF(ISERROR(VLOOKUP($E59,[2]DCActual!$A$1:$BK$65533,63,0)),0,VLOOKUP($E59,[2]DCActual!$A$1:$BK$65533,63,0))</f>
        <v>343.73777777741765</v>
      </c>
      <c r="H59" s="101"/>
      <c r="I59" s="101"/>
    </row>
    <row r="60" spans="1:9">
      <c r="A60" s="5">
        <f>A59-DC!$O$7</f>
        <v>41860</v>
      </c>
      <c r="B60" t="e">
        <f>VLOOKUP($A60,[2]DCActual!$A$1:$ES$65533,149,0)</f>
        <v>#N/A</v>
      </c>
    </row>
    <row r="61" spans="1:9">
      <c r="E61" s="75" t="s">
        <v>207</v>
      </c>
    </row>
    <row r="62" spans="1:9">
      <c r="E62" t="s">
        <v>0</v>
      </c>
      <c r="F62" t="s">
        <v>5</v>
      </c>
      <c r="G62" t="s">
        <v>6</v>
      </c>
    </row>
    <row r="63" spans="1:9">
      <c r="E63" s="5">
        <f>'1'!$B$4</f>
        <v>42261</v>
      </c>
      <c r="F63" s="101">
        <f>VLOOKUP($E63,[2]DCBudget!$A$1:$AS$65536,45,0)</f>
        <v>218.01944771480782</v>
      </c>
      <c r="G63" s="101">
        <f>IF(ISERROR(VLOOKUP($E63,[2]DCActual!$A$1:$CD$65533,82,0)),0,VLOOKUP($E63,[2]DCActual!$A$1:$CD$65533,82,0))</f>
        <v>226.27416666671581</v>
      </c>
      <c r="H63" s="101"/>
      <c r="I63" s="101"/>
    </row>
    <row r="64" spans="1:9">
      <c r="E64" s="5">
        <f>'1'!$B$4+1</f>
        <v>42262</v>
      </c>
      <c r="F64" s="101">
        <f>VLOOKUP($E64,[2]DCBudget!$A$1:$AS$65536,45,0)</f>
        <v>221.52693827573231</v>
      </c>
      <c r="G64" s="101">
        <f>IF(ISERROR(VLOOKUP($E64,[2]DCActual!$A$1:$CD$65533,82,0)),0,VLOOKUP($E64,[2]DCActual!$A$1:$CD$65533,82,0))</f>
        <v>233.17222222145233</v>
      </c>
      <c r="H64" s="101"/>
      <c r="I64" s="101"/>
    </row>
    <row r="65" spans="5:9">
      <c r="E65" s="5">
        <f>'1'!$B$4+2</f>
        <v>42263</v>
      </c>
      <c r="F65" s="101">
        <f>VLOOKUP($E65,[2]DCBudget!$A$1:$AS$65536,45,0)</f>
        <v>241.10573077350293</v>
      </c>
      <c r="G65" s="101">
        <f>IF(ISERROR(VLOOKUP($E65,[2]DCActual!$A$1:$CD$65533,82,0)),0,VLOOKUP($E65,[2]DCActual!$A$1:$CD$65533,82,0))</f>
        <v>220.69583333363394</v>
      </c>
      <c r="H65" s="101"/>
      <c r="I65" s="101"/>
    </row>
    <row r="66" spans="5:9">
      <c r="E66" s="5">
        <f>'1'!$B$4+3</f>
        <v>42264</v>
      </c>
      <c r="F66" s="101">
        <f>VLOOKUP($E66,[2]DCBudget!$A$1:$AS$65536,45,0)</f>
        <v>248.08444595031608</v>
      </c>
      <c r="G66" s="101">
        <f>IF(ISERROR(VLOOKUP($E66,[2]DCActual!$A$1:$CD$65533,82,0)),0,VLOOKUP($E66,[2]DCActual!$A$1:$CD$65533,82,0))</f>
        <v>236.93749999961378</v>
      </c>
      <c r="H66" s="101"/>
      <c r="I66" s="101"/>
    </row>
    <row r="67" spans="5:9">
      <c r="E67" s="5">
        <f>'1'!$B$4+4</f>
        <v>42265</v>
      </c>
      <c r="F67" s="101">
        <f>VLOOKUP($E67,[2]DCBudget!$A$1:$AS$65536,45,0)</f>
        <v>299.49102781308869</v>
      </c>
      <c r="G67" s="101">
        <f>IF(ISERROR(VLOOKUP($E67,[2]DCActual!$A$1:$CD$65533,82,0)),0,VLOOKUP($E67,[2]DCActual!$A$1:$CD$65533,82,0))</f>
        <v>287.00777777764688</v>
      </c>
      <c r="H67" s="101"/>
      <c r="I67" s="101"/>
    </row>
    <row r="68" spans="5:9">
      <c r="E68" s="5">
        <f>'1'!$B$4+5</f>
        <v>42266</v>
      </c>
      <c r="F68" s="101">
        <f>VLOOKUP($E68,[2]DCBudget!$A$1:$AS$65536,45,0)</f>
        <v>182.9776690131965</v>
      </c>
      <c r="G68" s="101">
        <f>IF(ISERROR(VLOOKUP($E68,[2]DCActual!$A$1:$CD$65533,82,0)),0,VLOOKUP($E68,[2]DCActual!$A$1:$CD$65533,82,0))</f>
        <v>200.58805555507126</v>
      </c>
      <c r="H68" s="101"/>
      <c r="I68" s="101"/>
    </row>
    <row r="69" spans="5:9">
      <c r="E69" s="5">
        <f>'1'!$B$4+6</f>
        <v>42267</v>
      </c>
      <c r="F69" s="101">
        <f>VLOOKUP($E69,[2]DCBudget!$A$1:$AS$65536,45,0)</f>
        <v>53.973147457639548</v>
      </c>
      <c r="G69" s="101">
        <f>IF(ISERROR(VLOOKUP($E69,[2]DCActual!$A$1:$CD$65533,82,0)),0,VLOOKUP($E69,[2]DCActual!$A$1:$CD$65533,82,0))</f>
        <v>112.54555555495821</v>
      </c>
      <c r="H69" s="101"/>
      <c r="I69" s="101"/>
    </row>
    <row r="71" spans="5:9">
      <c r="E71" s="75" t="s">
        <v>208</v>
      </c>
    </row>
    <row r="72" spans="5:9">
      <c r="E72" t="s">
        <v>0</v>
      </c>
      <c r="F72" t="s">
        <v>5</v>
      </c>
      <c r="G72" t="s">
        <v>6</v>
      </c>
    </row>
    <row r="73" spans="5:9">
      <c r="E73" s="5">
        <f>'1'!$B$4</f>
        <v>42261</v>
      </c>
      <c r="F73" s="101">
        <f>VLOOKUP($E73,[2]DCBudget!$A$1:$AO$65536,41,0)</f>
        <v>244.71634855819087</v>
      </c>
      <c r="G73" s="101">
        <f>IF(ISERROR(VLOOKUP($E73,[2]DCActual!$A$1:$BW$65533,75,0)),0,VLOOKUP($E73,[2]DCActual!$A$1:$BW$65533,75,0))</f>
        <v>193.58027777818603</v>
      </c>
      <c r="H73" s="101"/>
      <c r="I73" s="101"/>
    </row>
    <row r="74" spans="5:9">
      <c r="E74" s="5">
        <f>'1'!$B$4+1</f>
        <v>42262</v>
      </c>
      <c r="F74" s="101">
        <f>VLOOKUP($E74,[2]DCBudget!$A$1:$AO$65536,41,0)</f>
        <v>238.58426842855829</v>
      </c>
      <c r="G74" s="101">
        <f>IF(ISERROR(VLOOKUP($E74,[2]DCActual!$A$1:$BW$65533,75,0)),0,VLOOKUP($E74,[2]DCActual!$A$1:$BW$65533,75,0))</f>
        <v>244.237777778305</v>
      </c>
      <c r="H74" s="101"/>
      <c r="I74" s="101"/>
    </row>
    <row r="75" spans="5:9">
      <c r="E75" s="5">
        <f>'1'!$B$4+2</f>
        <v>42263</v>
      </c>
      <c r="F75" s="101">
        <f>VLOOKUP($E75,[2]DCBudget!$A$1:$AO$65536,41,0)</f>
        <v>223.4112907628666</v>
      </c>
      <c r="G75" s="101">
        <f>IF(ISERROR(VLOOKUP($E75,[2]DCActual!$A$1:$BW$65533,75,0)),0,VLOOKUP($E75,[2]DCActual!$A$1:$BW$65533,75,0))</f>
        <v>229.81055555582512</v>
      </c>
      <c r="H75" s="101"/>
      <c r="I75" s="101"/>
    </row>
    <row r="76" spans="5:9">
      <c r="E76" s="5">
        <f>'1'!$B$4+3</f>
        <v>42264</v>
      </c>
      <c r="F76" s="101">
        <f>VLOOKUP($E76,[2]DCBudget!$A$1:$AO$65536,41,0)</f>
        <v>259.47105584160653</v>
      </c>
      <c r="G76" s="101">
        <f>IF(ISERROR(VLOOKUP($E76,[2]DCActual!$A$1:$BW$65533,75,0)),0,VLOOKUP($E76,[2]DCActual!$A$1:$BW$65533,75,0))</f>
        <v>254.91861111120059</v>
      </c>
      <c r="H76" s="101"/>
      <c r="I76" s="101"/>
    </row>
    <row r="77" spans="5:9">
      <c r="E77" s="5">
        <f>'1'!$B$4+4</f>
        <v>42265</v>
      </c>
      <c r="F77" s="101">
        <f>VLOOKUP($E77,[2]DCBudget!$A$1:$AO$65536,41,0)</f>
        <v>256.25667490531208</v>
      </c>
      <c r="G77" s="101">
        <f>IF(ISERROR(VLOOKUP($E77,[2]DCActual!$A$1:$BW$65533,75,0)),0,VLOOKUP($E77,[2]DCActual!$A$1:$BW$65533,75,0))</f>
        <v>244.23194444329192</v>
      </c>
      <c r="H77" s="101"/>
      <c r="I77" s="101"/>
    </row>
    <row r="78" spans="5:9">
      <c r="E78" s="5">
        <f>'1'!$B$4+5</f>
        <v>42266</v>
      </c>
      <c r="F78" s="101">
        <f>VLOOKUP($E78,[2]DCBudget!$A$1:$AO$65536,41,0)</f>
        <v>76.959316503251159</v>
      </c>
      <c r="G78" s="101">
        <f>IF(ISERROR(VLOOKUP($E78,[2]DCActual!$A$1:$BW$65533,75,0)),0,VLOOKUP($E78,[2]DCActual!$A$1:$BW$65533,75,0))</f>
        <v>101.15333333318769</v>
      </c>
      <c r="H78" s="101"/>
      <c r="I78" s="101"/>
    </row>
    <row r="79" spans="5:9">
      <c r="E79" s="5">
        <f>'1'!$B$4+6</f>
        <v>42267</v>
      </c>
      <c r="F79" s="101">
        <f>VLOOKUP($E79,[2]DCBudget!$A$1:$AO$65536,41,0)</f>
        <v>42.675419707395022</v>
      </c>
      <c r="G79" s="101">
        <f>IF(ISERROR(VLOOKUP($E79,[2]DCActual!$A$1:$BW$65533,75,0)),0,VLOOKUP($E79,[2]DCActual!$A$1:$BW$65533,75,0))</f>
        <v>30.224722221883326</v>
      </c>
      <c r="H79" s="101"/>
      <c r="I79" s="101"/>
    </row>
    <row r="81" spans="5:9">
      <c r="E81" s="75" t="s">
        <v>209</v>
      </c>
    </row>
    <row r="82" spans="5:9">
      <c r="E82" t="s">
        <v>0</v>
      </c>
      <c r="F82" t="s">
        <v>5</v>
      </c>
      <c r="G82" t="s">
        <v>6</v>
      </c>
    </row>
    <row r="83" spans="5:9">
      <c r="E83" s="5">
        <f>'1'!$B$4</f>
        <v>42261</v>
      </c>
      <c r="F83" s="101">
        <f>VLOOKUP($E83,[2]DCBudget!$A$1:$AP$65536,42,0)</f>
        <v>173.8941562705769</v>
      </c>
      <c r="G83" s="101">
        <f>IF(ISERROR(VLOOKUP($E83,[2]DCActual!$A$1:$CA$65533,79,0)),0,VLOOKUP($E83,[2]DCActual!$A$1:$CA$65533,79,0))</f>
        <v>170.48166666608302</v>
      </c>
      <c r="H83" s="101"/>
      <c r="I83" s="101"/>
    </row>
    <row r="84" spans="5:9">
      <c r="E84" s="5">
        <f>'1'!$B$4+1</f>
        <v>42262</v>
      </c>
      <c r="F84" s="101">
        <f>VLOOKUP($E84,[2]DCBudget!$A$1:$AP$65536,42,0)</f>
        <v>231.97781586981796</v>
      </c>
      <c r="G84" s="101">
        <f>IF(ISERROR(VLOOKUP($E84,[2]DCActual!$A$1:$CA$65533,79,0)),0,VLOOKUP($E84,[2]DCActual!$A$1:$CA$65533,79,0))</f>
        <v>215.63166666576171</v>
      </c>
      <c r="H84" s="101"/>
      <c r="I84" s="101"/>
    </row>
    <row r="85" spans="5:9">
      <c r="E85" s="5">
        <f>'1'!$B$4+2</f>
        <v>42263</v>
      </c>
      <c r="F85" s="101">
        <f>VLOOKUP($E85,[2]DCBudget!$A$1:$AP$65536,42,0)</f>
        <v>208.07449109748407</v>
      </c>
      <c r="G85" s="101">
        <f>IF(ISERROR(VLOOKUP($E85,[2]DCActual!$A$1:$CA$65533,79,0)),0,VLOOKUP($E85,[2]DCActual!$A$1:$CA$65533,79,0))</f>
        <v>198.04333333288656</v>
      </c>
      <c r="H85" s="101"/>
      <c r="I85" s="101"/>
    </row>
    <row r="86" spans="5:9">
      <c r="E86" s="5">
        <f>'1'!$B$4+3</f>
        <v>42264</v>
      </c>
      <c r="F86" s="101">
        <f>VLOOKUP($E86,[2]DCBudget!$A$1:$AP$65536,42,0)</f>
        <v>231.32795493959455</v>
      </c>
      <c r="G86" s="101">
        <f>IF(ISERROR(VLOOKUP($E86,[2]DCActual!$A$1:$CA$65533,79,0)),0,VLOOKUP($E86,[2]DCActual!$A$1:$CA$65533,79,0))</f>
        <v>227.18111111104878</v>
      </c>
      <c r="H86" s="101"/>
      <c r="I86" s="101"/>
    </row>
    <row r="87" spans="5:9">
      <c r="E87" s="5">
        <f>'1'!$B$4+4</f>
        <v>42265</v>
      </c>
      <c r="F87" s="101">
        <f>VLOOKUP($E87,[2]DCBudget!$A$1:$AP$65536,42,0)</f>
        <v>245.809187489729</v>
      </c>
      <c r="G87" s="101">
        <f>IF(ISERROR(VLOOKUP($E87,[2]DCActual!$A$1:$CA$65533,79,0)),0,VLOOKUP($E87,[2]DCActual!$A$1:$CA$65533,79,0))</f>
        <v>239.5891666674402</v>
      </c>
      <c r="H87" s="101"/>
      <c r="I87" s="101"/>
    </row>
    <row r="88" spans="5:9">
      <c r="E88" s="5">
        <f>'1'!$B$4+5</f>
        <v>42266</v>
      </c>
      <c r="F88" s="101">
        <f>VLOOKUP($E88,[2]DCBudget!$A$1:$AP$65536,42,0)</f>
        <v>191.2393540808693</v>
      </c>
      <c r="G88" s="101">
        <f>IF(ISERROR(VLOOKUP($E88,[2]DCActual!$A$1:$CA$65533,79,0)),0,VLOOKUP($E88,[2]DCActual!$A$1:$CA$65533,79,0))</f>
        <v>183.21472222231276</v>
      </c>
      <c r="H88" s="101"/>
      <c r="I88" s="101"/>
    </row>
    <row r="89" spans="5:9">
      <c r="E89" s="5">
        <f>'1'!$B$4+6</f>
        <v>42267</v>
      </c>
      <c r="F89" s="101">
        <f>VLOOKUP($E89,[2]DCBudget!$A$1:$AP$65536,42,0)</f>
        <v>133.30950775217178</v>
      </c>
      <c r="G89" s="101">
        <f>IF(ISERROR(VLOOKUP($E89,[2]DCActual!$A$1:$CA$65533,79,0)),0,VLOOKUP($E89,[2]DCActual!$A$1:$CA$65533,79,0))</f>
        <v>96.024722222320776</v>
      </c>
      <c r="H89" s="101"/>
      <c r="I89" s="101"/>
    </row>
    <row r="91" spans="5:9">
      <c r="E91" s="75" t="s">
        <v>219</v>
      </c>
    </row>
    <row r="92" spans="5:9">
      <c r="E92" t="s">
        <v>0</v>
      </c>
      <c r="F92" t="s">
        <v>5</v>
      </c>
      <c r="G92" t="s">
        <v>6</v>
      </c>
    </row>
    <row r="93" spans="5:9">
      <c r="E93" s="5">
        <f>'1'!$B$4</f>
        <v>42261</v>
      </c>
      <c r="F93" s="101">
        <f>VLOOKUP($E93,[2]DCBudget!$A$1:$AV$65536,48,0)</f>
        <v>300.35963461538455</v>
      </c>
      <c r="G93" s="101">
        <f>IF(ISERROR(VLOOKUP($E93,[2]DCActual!$A$1:$CP$65533,94,0)),0,VLOOKUP($E93,[2]DCActual!$A$1:$CP$65533,94,0))</f>
        <v>371.44666666677199</v>
      </c>
      <c r="H93" s="101"/>
      <c r="I93" s="101"/>
    </row>
    <row r="94" spans="5:9">
      <c r="E94" s="5">
        <f>'1'!$B$4+1</f>
        <v>42262</v>
      </c>
      <c r="F94" s="101">
        <f>VLOOKUP($E94,[2]DCBudget!$A$1:$AV$65536,48,0)</f>
        <v>290.22338461538459</v>
      </c>
      <c r="G94" s="101">
        <f>IF(ISERROR(VLOOKUP($E94,[2]DCActual!$A$1:$CP$65533,94,0)),0,VLOOKUP($E94,[2]DCActual!$A$1:$CP$65533,94,0))</f>
        <v>388.15944444442914</v>
      </c>
      <c r="H94" s="101"/>
      <c r="I94" s="101"/>
    </row>
    <row r="95" spans="5:9">
      <c r="E95" s="5">
        <f>'1'!$B$4+2</f>
        <v>42263</v>
      </c>
      <c r="F95" s="101">
        <f>VLOOKUP($E95,[2]DCBudget!$A$1:$AV$65536,48,0)</f>
        <v>320.58438461538458</v>
      </c>
      <c r="G95" s="101">
        <f>IF(ISERROR(VLOOKUP($E95,[2]DCActual!$A$1:$CP$65533,94,0)),0,VLOOKUP($E95,[2]DCActual!$A$1:$CP$65533,94,0))</f>
        <v>377.26222222222225</v>
      </c>
      <c r="H95" s="101"/>
      <c r="I95" s="101"/>
    </row>
    <row r="96" spans="5:9">
      <c r="E96" s="5">
        <f>'1'!$B$4+3</f>
        <v>42264</v>
      </c>
      <c r="F96" s="101">
        <f>VLOOKUP($E96,[2]DCBudget!$A$1:$AV$65536,48,0)</f>
        <v>326.77313461538461</v>
      </c>
      <c r="G96" s="101">
        <f>IF(ISERROR(VLOOKUP($E96,[2]DCActual!$A$1:$CP$65533,94,0)),0,VLOOKUP($E96,[2]DCActual!$A$1:$CP$65533,94,0))</f>
        <v>386.83000000013942</v>
      </c>
      <c r="H96" s="101"/>
      <c r="I96" s="101"/>
    </row>
    <row r="97" spans="5:9">
      <c r="E97" s="5">
        <f>'1'!$B$4+4</f>
        <v>42265</v>
      </c>
      <c r="F97" s="101">
        <f>VLOOKUP($E97,[2]DCBudget!$A$1:$AV$65536,48,0)</f>
        <v>396.23313461538459</v>
      </c>
      <c r="G97" s="101">
        <f>IF(ISERROR(VLOOKUP($E97,[2]DCActual!$A$1:$CP$65533,94,0)),0,VLOOKUP($E97,[2]DCActual!$A$1:$CP$65533,94,0))</f>
        <v>363.0077777776213</v>
      </c>
      <c r="H97" s="101"/>
      <c r="I97" s="101"/>
    </row>
    <row r="98" spans="5:9">
      <c r="E98" s="5">
        <f>'1'!$B$4+5</f>
        <v>42266</v>
      </c>
      <c r="F98" s="101">
        <f>VLOOKUP($E98,[2]DCBudget!$A$1:$AV$65536,48,0)</f>
        <v>182.06323076923076</v>
      </c>
      <c r="G98" s="101">
        <f>IF(ISERROR(VLOOKUP($E98,[2]DCActual!$A$1:$CP$65533,94,0)),0,VLOOKUP($E98,[2]DCActual!$A$1:$CP$65533,94,0))</f>
        <v>304.95277777763238</v>
      </c>
      <c r="H98" s="101"/>
      <c r="I98" s="101"/>
    </row>
    <row r="99" spans="5:9">
      <c r="E99" s="5">
        <f>'1'!$B$4+6</f>
        <v>42267</v>
      </c>
      <c r="F99" s="101">
        <f>VLOOKUP($E99,[2]DCBudget!$A$1:$AV$65536,48,0)</f>
        <v>77.027634615384613</v>
      </c>
      <c r="G99" s="101">
        <f>IF(ISERROR(VLOOKUP($E99,[2]DCActual!$A$1:$CP$65533,94,0)),0,VLOOKUP($E99,[2]DCActual!$A$1:$CP$65533,94,0))</f>
        <v>236.93333333331469</v>
      </c>
      <c r="H99" s="101"/>
      <c r="I99" s="101"/>
    </row>
    <row r="101" spans="5:9">
      <c r="E101" s="75" t="s">
        <v>220</v>
      </c>
    </row>
    <row r="102" spans="5:9">
      <c r="E102" t="s">
        <v>0</v>
      </c>
      <c r="F102" t="s">
        <v>5</v>
      </c>
      <c r="G102" t="s">
        <v>6</v>
      </c>
    </row>
    <row r="103" spans="5:9">
      <c r="E103" s="5">
        <f>'1'!$B$4</f>
        <v>42261</v>
      </c>
      <c r="F103" s="101">
        <f>VLOOKUP($E103,[2]DCBudget!$A$1:$AY$65536,51,0)</f>
        <v>17.446153846153845</v>
      </c>
      <c r="G103" s="101">
        <f>IF(ISERROR(VLOOKUP($E103,[2]DCActual!$A$1:$CS$65533,97,0)),0,VLOOKUP($E103,[2]DCActual!$A$1:$CS$65533,97,0))</f>
        <v>31.238333333333337</v>
      </c>
      <c r="H103" s="101"/>
      <c r="I103" s="101"/>
    </row>
    <row r="104" spans="5:9">
      <c r="E104" s="5">
        <f>'1'!$B$4+1</f>
        <v>42262</v>
      </c>
      <c r="F104" s="101">
        <f>VLOOKUP($E104,[2]DCBudget!$A$1:$AY$65536,51,0)</f>
        <v>17.446153846153845</v>
      </c>
      <c r="G104" s="101">
        <f>IF(ISERROR(VLOOKUP($E104,[2]DCActual!$A$1:$CS$65533,97,0)),0,VLOOKUP($E104,[2]DCActual!$A$1:$CS$65533,97,0))</f>
        <v>35.585555555555558</v>
      </c>
      <c r="H104" s="101"/>
      <c r="I104" s="101"/>
    </row>
    <row r="105" spans="5:9">
      <c r="E105" s="5">
        <f>'1'!$B$4+2</f>
        <v>42263</v>
      </c>
      <c r="F105" s="101">
        <f>VLOOKUP($E105,[2]DCBudget!$A$1:$AY$65536,51,0)</f>
        <v>17.446153846153845</v>
      </c>
      <c r="G105" s="101">
        <f>IF(ISERROR(VLOOKUP($E105,[2]DCActual!$A$1:$CS$65533,97,0)),0,VLOOKUP($E105,[2]DCActual!$A$1:$CS$65533,97,0))</f>
        <v>50.643333333333331</v>
      </c>
      <c r="H105" s="101"/>
      <c r="I105" s="101"/>
    </row>
    <row r="106" spans="5:9">
      <c r="E106" s="5">
        <f>'1'!$B$4+3</f>
        <v>42264</v>
      </c>
      <c r="F106" s="101">
        <f>VLOOKUP($E106,[2]DCBudget!$A$1:$AY$65536,51,0)</f>
        <v>17.446153846153845</v>
      </c>
      <c r="G106" s="101">
        <f>IF(ISERROR(VLOOKUP($E106,[2]DCActual!$A$1:$CS$65533,97,0)),0,VLOOKUP($E106,[2]DCActual!$A$1:$CS$65533,97,0))</f>
        <v>45.405833333333334</v>
      </c>
      <c r="H106" s="101"/>
      <c r="I106" s="101"/>
    </row>
    <row r="107" spans="5:9">
      <c r="E107" s="5">
        <f>'1'!$B$4+4</f>
        <v>42265</v>
      </c>
      <c r="F107" s="101">
        <f>VLOOKUP($E107,[2]DCBudget!$A$1:$AY$65536,51,0)</f>
        <v>17.446153846153845</v>
      </c>
      <c r="G107" s="101">
        <f>IF(ISERROR(VLOOKUP($E107,[2]DCActual!$A$1:$CS$65533,97,0)),0,VLOOKUP($E107,[2]DCActual!$A$1:$CS$65533,97,0))</f>
        <v>32.142499999942565</v>
      </c>
      <c r="H107" s="101"/>
      <c r="I107" s="101"/>
    </row>
    <row r="108" spans="5:9">
      <c r="E108" s="5">
        <f>'1'!$B$4+5</f>
        <v>42266</v>
      </c>
      <c r="F108" s="101">
        <f>VLOOKUP($E108,[2]DCBudget!$A$1:$AY$65536,51,0)</f>
        <v>2.9076923076923076</v>
      </c>
      <c r="G108" s="101">
        <f>IF(ISERROR(VLOOKUP($E108,[2]DCActual!$A$1:$CS$65533,97,0)),0,VLOOKUP($E108,[2]DCActual!$A$1:$CS$65533,97,0))</f>
        <v>24.340555555555554</v>
      </c>
      <c r="H108" s="101"/>
      <c r="I108" s="101"/>
    </row>
    <row r="109" spans="5:9">
      <c r="E109" s="5">
        <f>'1'!$B$4+6</f>
        <v>42267</v>
      </c>
      <c r="F109" s="101">
        <f>VLOOKUP($E109,[2]DCBudget!$A$1:$AY$65536,51,0)</f>
        <v>4.8461538461538467</v>
      </c>
      <c r="G109" s="101">
        <f>IF(ISERROR(VLOOKUP($E109,[2]DCActual!$A$1:$CS$65533,97,0)),0,VLOOKUP($E109,[2]DCActual!$A$1:$CS$65533,97,0))</f>
        <v>8.6591666666666658</v>
      </c>
      <c r="H109" s="101"/>
      <c r="I109" s="101"/>
    </row>
    <row r="111" spans="5:9">
      <c r="E111" s="75" t="s">
        <v>221</v>
      </c>
    </row>
    <row r="112" spans="5:9">
      <c r="E112" t="s">
        <v>0</v>
      </c>
      <c r="F112" t="s">
        <v>5</v>
      </c>
      <c r="G112" t="s">
        <v>6</v>
      </c>
    </row>
    <row r="113" spans="5:9">
      <c r="E113" s="5">
        <f>'1'!$B$4</f>
        <v>42261</v>
      </c>
      <c r="F113" s="101">
        <f>VLOOKUP($E113,[2]DCBudget!$A$1:$AX$65536,50,0)</f>
        <v>41.363117580703417</v>
      </c>
      <c r="G113" s="101">
        <f>IF(ISERROR(VLOOKUP($E113,[2]DCActual!$A$1:$CR$65533,96,0)),0,VLOOKUP($E113,[2]DCActual!$A$1:$CR$65533,96,0))</f>
        <v>46.613888888888887</v>
      </c>
      <c r="H113" s="101"/>
      <c r="I113" s="101"/>
    </row>
    <row r="114" spans="5:9">
      <c r="E114" s="5">
        <f>'1'!$B$4+1</f>
        <v>42262</v>
      </c>
      <c r="F114" s="101">
        <f>VLOOKUP($E114,[2]DCBudget!$A$1:$AX$65536,50,0)</f>
        <v>40.609063410214432</v>
      </c>
      <c r="G114" s="101">
        <f>IF(ISERROR(VLOOKUP($E114,[2]DCActual!$A$1:$CR$65533,96,0)),0,VLOOKUP($E114,[2]DCActual!$A$1:$CR$65533,96,0))</f>
        <v>51.247500000000002</v>
      </c>
      <c r="H114" s="101"/>
      <c r="I114" s="101"/>
    </row>
    <row r="115" spans="5:9">
      <c r="E115" s="5">
        <f>'1'!$B$4+2</f>
        <v>42263</v>
      </c>
      <c r="F115" s="101">
        <f>VLOOKUP($E115,[2]DCBudget!$A$1:$AX$65536,50,0)</f>
        <v>44.654874531518395</v>
      </c>
      <c r="G115" s="101">
        <f>IF(ISERROR(VLOOKUP($E115,[2]DCActual!$A$1:$CR$65533,96,0)),0,VLOOKUP($E115,[2]DCActual!$A$1:$CR$65533,96,0))</f>
        <v>47.571111111111115</v>
      </c>
      <c r="H115" s="101"/>
      <c r="I115" s="101"/>
    </row>
    <row r="116" spans="5:9">
      <c r="E116" s="5">
        <f>'1'!$B$4+3</f>
        <v>42264</v>
      </c>
      <c r="F116" s="101">
        <f>VLOOKUP($E116,[2]DCBudget!$A$1:$AX$65536,50,0)</f>
        <v>46.918360917094617</v>
      </c>
      <c r="G116" s="101">
        <f>IF(ISERROR(VLOOKUP($E116,[2]DCActual!$A$1:$CR$65533,96,0)),0,VLOOKUP($E116,[2]DCActual!$A$1:$CR$65533,96,0))</f>
        <v>43.064999999999998</v>
      </c>
      <c r="H116" s="101"/>
      <c r="I116" s="101"/>
    </row>
    <row r="117" spans="5:9">
      <c r="E117" s="5">
        <f>'1'!$B$4+4</f>
        <v>42265</v>
      </c>
      <c r="F117" s="101">
        <f>VLOOKUP($E117,[2]DCBudget!$A$1:$AX$65536,50,0)</f>
        <v>56.966793706594174</v>
      </c>
      <c r="G117" s="101">
        <f>IF(ISERROR(VLOOKUP($E117,[2]DCActual!$A$1:$CR$65533,96,0)),0,VLOOKUP($E117,[2]DCActual!$A$1:$CR$65533,96,0))</f>
        <v>32.523888888888891</v>
      </c>
      <c r="H117" s="101"/>
      <c r="I117" s="101"/>
    </row>
    <row r="118" spans="5:9">
      <c r="E118" s="5">
        <f>'1'!$B$4+5</f>
        <v>42266</v>
      </c>
      <c r="F118" s="101">
        <f>VLOOKUP($E118,[2]DCBudget!$A$1:$AX$65536,50,0)</f>
        <v>28.31490328048038</v>
      </c>
      <c r="G118" s="101">
        <f>IF(ISERROR(VLOOKUP($E118,[2]DCActual!$A$1:$CR$65533,96,0)),0,VLOOKUP($E118,[2]DCActual!$A$1:$CR$65533,96,0))</f>
        <v>18.24861111111111</v>
      </c>
      <c r="H118" s="101"/>
      <c r="I118" s="101"/>
    </row>
    <row r="119" spans="5:9">
      <c r="E119" s="5">
        <f>'1'!$B$4+6</f>
        <v>42267</v>
      </c>
      <c r="F119" s="101">
        <f>VLOOKUP($E119,[2]DCBudget!$A$1:$AX$65536,50,0)</f>
        <v>11.883549221378313</v>
      </c>
      <c r="G119" s="101">
        <f>IF(ISERROR(VLOOKUP($E119,[2]DCActual!$A$1:$CR$65533,96,0)),0,VLOOKUP($E119,[2]DCActual!$A$1:$CR$65533,96,0))</f>
        <v>7.2630555555555558</v>
      </c>
      <c r="H119" s="101"/>
      <c r="I119" s="101"/>
    </row>
    <row r="121" spans="5:9">
      <c r="E121" s="75" t="s">
        <v>222</v>
      </c>
    </row>
    <row r="122" spans="5:9">
      <c r="E122" t="s">
        <v>0</v>
      </c>
      <c r="F122" t="s">
        <v>5</v>
      </c>
      <c r="G122" t="s">
        <v>6</v>
      </c>
    </row>
    <row r="123" spans="5:9">
      <c r="E123" s="5">
        <f>'1'!$B$4</f>
        <v>42261</v>
      </c>
      <c r="F123" s="101">
        <f>VLOOKUP($E123,[2]DCBudget!$A$1:$BA$65536,53,0)</f>
        <v>55.769999999999996</v>
      </c>
      <c r="G123" s="101">
        <f>IF(ISERROR(VLOOKUP($E123,[2]DCActual!$A$1:$CU$65533,99,0)),0,VLOOKUP($E123,[2]DCActual!$A$1:$CU$65533,99,0))</f>
        <v>52.294444444553612</v>
      </c>
      <c r="H123" s="101"/>
      <c r="I123" s="101"/>
    </row>
    <row r="124" spans="5:9">
      <c r="E124" s="5">
        <f>'1'!$B$4+1</f>
        <v>42262</v>
      </c>
      <c r="F124" s="101">
        <f>VLOOKUP($E124,[2]DCBudget!$A$1:$BA$65536,53,0)</f>
        <v>51.78</v>
      </c>
      <c r="G124" s="101">
        <f>IF(ISERROR(VLOOKUP($E124,[2]DCActual!$A$1:$CU$65533,99,0)),0,VLOOKUP($E124,[2]DCActual!$A$1:$CU$65533,99,0))</f>
        <v>62.496111111111119</v>
      </c>
      <c r="H124" s="101"/>
      <c r="I124" s="101"/>
    </row>
    <row r="125" spans="5:9">
      <c r="E125" s="5">
        <f>'1'!$B$4+2</f>
        <v>42263</v>
      </c>
      <c r="F125" s="101">
        <f>VLOOKUP($E125,[2]DCBudget!$A$1:$BA$65536,53,0)</f>
        <v>60.75</v>
      </c>
      <c r="G125" s="101">
        <f>IF(ISERROR(VLOOKUP($E125,[2]DCActual!$A$1:$CU$65533,99,0)),0,VLOOKUP($E125,[2]DCActual!$A$1:$CU$65533,99,0))</f>
        <v>52.604444444444447</v>
      </c>
      <c r="H125" s="101"/>
      <c r="I125" s="101"/>
    </row>
    <row r="126" spans="5:9">
      <c r="E126" s="5">
        <f>'1'!$B$4+3</f>
        <v>42264</v>
      </c>
      <c r="F126" s="101">
        <f>VLOOKUP($E126,[2]DCBudget!$A$1:$BA$65536,53,0)</f>
        <v>60</v>
      </c>
      <c r="G126" s="101">
        <f>IF(ISERROR(VLOOKUP($E126,[2]DCActual!$A$1:$CU$65533,99,0)),0,VLOOKUP($E126,[2]DCActual!$A$1:$CU$65533,99,0))</f>
        <v>59.712222222222223</v>
      </c>
      <c r="H126" s="101"/>
      <c r="I126" s="101"/>
    </row>
    <row r="127" spans="5:9">
      <c r="E127" s="5">
        <f>'1'!$B$4+4</f>
        <v>42265</v>
      </c>
      <c r="F127" s="101">
        <f>VLOOKUP($E127,[2]DCBudget!$A$1:$BA$65536,53,0)</f>
        <v>78.75</v>
      </c>
      <c r="G127" s="101">
        <f>IF(ISERROR(VLOOKUP($E127,[2]DCActual!$A$1:$CU$65533,99,0)),0,VLOOKUP($E127,[2]DCActual!$A$1:$CU$65533,99,0))</f>
        <v>53.963888888888889</v>
      </c>
      <c r="H127" s="101"/>
      <c r="I127" s="101"/>
    </row>
    <row r="128" spans="5:9">
      <c r="E128" s="5">
        <f>'1'!$B$4+5</f>
        <v>42266</v>
      </c>
      <c r="F128" s="101">
        <f>VLOOKUP($E128,[2]DCBudget!$A$1:$BA$65536,53,0)</f>
        <v>41.28</v>
      </c>
      <c r="G128" s="101">
        <f>IF(ISERROR(VLOOKUP($E128,[2]DCActual!$A$1:$CU$65533,99,0)),0,VLOOKUP($E128,[2]DCActual!$A$1:$CU$65533,99,0))</f>
        <v>47.878611111111113</v>
      </c>
      <c r="H128" s="101"/>
      <c r="I128" s="101"/>
    </row>
    <row r="129" spans="5:9">
      <c r="E129" s="5">
        <f>'1'!$B$4+6</f>
        <v>42267</v>
      </c>
      <c r="F129" s="101">
        <f>VLOOKUP($E129,[2]DCBudget!$A$1:$BA$65536,53,0)</f>
        <v>11.7</v>
      </c>
      <c r="G129" s="101">
        <f>IF(ISERROR(VLOOKUP($E129,[2]DCActual!$A$1:$CU$65533,99,0)),0,VLOOKUP($E129,[2]DCActual!$A$1:$CU$65533,99,0))</f>
        <v>10.447222222222223</v>
      </c>
      <c r="H129" s="101"/>
      <c r="I129" s="101"/>
    </row>
    <row r="131" spans="5:9">
      <c r="E131" s="75" t="s">
        <v>223</v>
      </c>
    </row>
    <row r="132" spans="5:9">
      <c r="E132" t="s">
        <v>0</v>
      </c>
      <c r="F132" t="s">
        <v>5</v>
      </c>
      <c r="G132" t="s">
        <v>6</v>
      </c>
    </row>
    <row r="133" spans="5:9">
      <c r="E133" s="5">
        <f>'1'!$B$4</f>
        <v>42261</v>
      </c>
      <c r="F133" s="101">
        <f>VLOOKUP($E133,[2]DCBudget!$A$1:$BB$65536,54,0)</f>
        <v>43.199999999999996</v>
      </c>
      <c r="G133" s="101">
        <f>IF(ISERROR(VLOOKUP($E133,[2]DCActual!$A$1:$CV$65533,100,0)),0,VLOOKUP($E133,[2]DCActual!$A$1:$CV$65533,100,0))</f>
        <v>57.041388888888889</v>
      </c>
      <c r="H133" s="101"/>
      <c r="I133" s="101"/>
    </row>
    <row r="134" spans="5:9">
      <c r="E134" s="5">
        <f>'1'!$B$4+1</f>
        <v>42262</v>
      </c>
      <c r="F134" s="101">
        <f>VLOOKUP($E134,[2]DCBudget!$A$1:$BB$65536,54,0)</f>
        <v>43.199999999999996</v>
      </c>
      <c r="G134" s="101">
        <f>IF(ISERROR(VLOOKUP($E134,[2]DCActual!$A$1:$CV$65533,100,0)),0,VLOOKUP($E134,[2]DCActual!$A$1:$CV$65533,100,0))</f>
        <v>70.702222222330619</v>
      </c>
      <c r="H134" s="101"/>
      <c r="I134" s="101"/>
    </row>
    <row r="135" spans="5:9">
      <c r="E135" s="5">
        <f>'1'!$B$4+2</f>
        <v>42263</v>
      </c>
      <c r="F135" s="101">
        <f>VLOOKUP($E135,[2]DCBudget!$A$1:$BB$65536,54,0)</f>
        <v>43.199999999999996</v>
      </c>
      <c r="G135" s="101">
        <f>IF(ISERROR(VLOOKUP($E135,[2]DCActual!$A$1:$CV$65533,100,0)),0,VLOOKUP($E135,[2]DCActual!$A$1:$CV$65533,100,0))</f>
        <v>58.018611111111113</v>
      </c>
      <c r="H135" s="101"/>
      <c r="I135" s="101"/>
    </row>
    <row r="136" spans="5:9">
      <c r="E136" s="5">
        <f>'1'!$B$4+3</f>
        <v>42264</v>
      </c>
      <c r="F136" s="101">
        <f>VLOOKUP($E136,[2]DCBudget!$A$1:$BB$65536,54,0)</f>
        <v>43.199999999999996</v>
      </c>
      <c r="G136" s="101">
        <f>IF(ISERROR(VLOOKUP($E136,[2]DCActual!$A$1:$CV$65533,100,0)),0,VLOOKUP($E136,[2]DCActual!$A$1:$CV$65533,100,0))</f>
        <v>62.321944444444448</v>
      </c>
      <c r="H136" s="101"/>
      <c r="I136" s="101"/>
    </row>
    <row r="137" spans="5:9">
      <c r="E137" s="5">
        <f>'1'!$B$4+4</f>
        <v>42265</v>
      </c>
      <c r="F137" s="101">
        <f>VLOOKUP($E137,[2]DCBudget!$A$1:$BB$65536,54,0)</f>
        <v>43.199999999999996</v>
      </c>
      <c r="G137" s="101">
        <f>IF(ISERROR(VLOOKUP($E137,[2]DCActual!$A$1:$CV$65533,100,0)),0,VLOOKUP($E137,[2]DCActual!$A$1:$CV$65533,100,0))</f>
        <v>69.555277777777775</v>
      </c>
      <c r="H137" s="101"/>
      <c r="I137" s="101"/>
    </row>
    <row r="138" spans="5:9">
      <c r="E138" s="5">
        <f>'1'!$B$4+5</f>
        <v>42266</v>
      </c>
      <c r="F138" s="101">
        <f>VLOOKUP($E138,[2]DCBudget!$A$1:$BB$65536,54,0)</f>
        <v>7.1999999999999993</v>
      </c>
      <c r="G138" s="101">
        <f>IF(ISERROR(VLOOKUP($E138,[2]DCActual!$A$1:$CV$65533,100,0)),0,VLOOKUP($E138,[2]DCActual!$A$1:$CV$65533,100,0))</f>
        <v>9.5877777777777773</v>
      </c>
      <c r="H138" s="101"/>
      <c r="I138" s="101"/>
    </row>
    <row r="139" spans="5:9">
      <c r="E139" s="5">
        <f>'1'!$B$4+6</f>
        <v>42267</v>
      </c>
      <c r="F139" s="101">
        <f>VLOOKUP($E139,[2]DCBudget!$A$1:$BB$65536,54,0)</f>
        <v>12</v>
      </c>
      <c r="G139" s="101">
        <f>IF(ISERROR(VLOOKUP($E139,[2]DCActual!$A$1:$CV$65533,100,0)),0,VLOOKUP($E139,[2]DCActual!$A$1:$CV$65533,100,0))</f>
        <v>17.013888888888889</v>
      </c>
      <c r="H139" s="101"/>
      <c r="I139" s="101"/>
    </row>
    <row r="141" spans="5:9">
      <c r="E141" s="75" t="s">
        <v>224</v>
      </c>
    </row>
    <row r="142" spans="5:9">
      <c r="E142" t="s">
        <v>0</v>
      </c>
      <c r="F142" t="s">
        <v>5</v>
      </c>
      <c r="G142" t="s">
        <v>6</v>
      </c>
    </row>
    <row r="143" spans="5:9">
      <c r="E143" s="5">
        <f>'1'!$B$4</f>
        <v>42261</v>
      </c>
      <c r="F143" s="101">
        <f>VLOOKUP($E143,[2]DCBudget!$A$1:$AW$65536,49,0)</f>
        <v>73.563499999999991</v>
      </c>
      <c r="G143" s="101">
        <f>IF(ISERROR(VLOOKUP($E143,[2]DCActual!$A$1:$CQ$65533,95,0)),0,VLOOKUP($E143,[2]DCActual!$A$1:$CQ$65533,95,0))</f>
        <v>0.68166666666666664</v>
      </c>
      <c r="H143" s="101"/>
      <c r="I143" s="101"/>
    </row>
    <row r="144" spans="5:9">
      <c r="E144" s="5">
        <f>'1'!$B$4+1</f>
        <v>42262</v>
      </c>
      <c r="F144" s="101">
        <f>VLOOKUP($E144,[2]DCBudget!$A$1:$AW$65536,49,0)</f>
        <v>67.396500000000003</v>
      </c>
      <c r="G144" s="101">
        <f>IF(ISERROR(VLOOKUP($E144,[2]DCActual!$A$1:$CQ$65533,95,0)),0,VLOOKUP($E144,[2]DCActual!$A$1:$CQ$65533,95,0))</f>
        <v>21.082222222115895</v>
      </c>
      <c r="H144" s="101"/>
      <c r="I144" s="101"/>
    </row>
    <row r="145" spans="5:9">
      <c r="E145" s="5">
        <f>'1'!$B$4+2</f>
        <v>42263</v>
      </c>
      <c r="F145" s="101">
        <f>VLOOKUP($E145,[2]DCBudget!$A$1:$AW$65536,49,0)</f>
        <v>74.444499999999991</v>
      </c>
      <c r="G145" s="101">
        <f>IF(ISERROR(VLOOKUP($E145,[2]DCActual!$A$1:$CQ$65533,95,0)),0,VLOOKUP($E145,[2]DCActual!$A$1:$CQ$65533,95,0))</f>
        <v>33.778611111111111</v>
      </c>
      <c r="H145" s="101"/>
      <c r="I145" s="101"/>
    </row>
    <row r="146" spans="5:9">
      <c r="E146" s="5">
        <f>'1'!$B$4+3</f>
        <v>42264</v>
      </c>
      <c r="F146" s="101">
        <f>VLOOKUP($E146,[2]DCBudget!$A$1:$AW$65536,49,0)</f>
        <v>74.004000000000005</v>
      </c>
      <c r="G146" s="101">
        <f>IF(ISERROR(VLOOKUP($E146,[2]DCActual!$A$1:$CQ$65533,95,0)),0,VLOOKUP($E146,[2]DCActual!$A$1:$CQ$65533,95,0))</f>
        <v>42.875000000056659</v>
      </c>
      <c r="H146" s="101"/>
      <c r="I146" s="101"/>
    </row>
    <row r="147" spans="5:9">
      <c r="E147" s="5">
        <f>'1'!$B$4+4</f>
        <v>42265</v>
      </c>
      <c r="F147" s="101">
        <f>VLOOKUP($E147,[2]DCBudget!$A$1:$AW$65536,49,0)</f>
        <v>103.5175</v>
      </c>
      <c r="G147" s="101">
        <f>IF(ISERROR(VLOOKUP($E147,[2]DCActual!$A$1:$CQ$65533,95,0)),0,VLOOKUP($E147,[2]DCActual!$A$1:$CQ$65533,95,0))</f>
        <v>8.9302777777777784</v>
      </c>
      <c r="H147" s="101"/>
      <c r="I147" s="101"/>
    </row>
    <row r="148" spans="5:9">
      <c r="E148" s="5">
        <f>'1'!$B$4+5</f>
        <v>42266</v>
      </c>
      <c r="F148" s="101">
        <f>VLOOKUP($E148,[2]DCBudget!$A$1:$AW$65536,49,0)</f>
        <v>44.050000000000004</v>
      </c>
      <c r="G148" s="101">
        <f>IF(ISERROR(VLOOKUP($E148,[2]DCActual!$A$1:$CQ$65533,95,0)),0,VLOOKUP($E148,[2]DCActual!$A$1:$CQ$65533,95,0))</f>
        <v>0</v>
      </c>
      <c r="H148" s="101"/>
      <c r="I148" s="101"/>
    </row>
    <row r="149" spans="5:9">
      <c r="E149" s="5">
        <f>'1'!$B$4+6</f>
        <v>42267</v>
      </c>
      <c r="F149" s="101">
        <f>VLOOKUP($E149,[2]DCBudget!$A$1:$AW$65536,49,0)</f>
        <v>3.524</v>
      </c>
      <c r="G149" s="101">
        <f>IF(ISERROR(VLOOKUP($E149,[2]DCActual!$A$1:$CQ$65533,95,0)),0,VLOOKUP($E149,[2]DCActual!$A$1:$CQ$65533,95,0))</f>
        <v>0</v>
      </c>
      <c r="H149" s="101"/>
      <c r="I149" s="101"/>
    </row>
    <row r="151" spans="5:9">
      <c r="E151" s="75" t="s">
        <v>225</v>
      </c>
    </row>
    <row r="152" spans="5:9">
      <c r="E152" t="s">
        <v>0</v>
      </c>
      <c r="F152" t="s">
        <v>5</v>
      </c>
      <c r="G152" t="s">
        <v>6</v>
      </c>
    </row>
    <row r="153" spans="5:9">
      <c r="E153" s="5">
        <f>'1'!$B$4</f>
        <v>42261</v>
      </c>
      <c r="F153" s="101">
        <f>VLOOKUP($E153,[2]DCBudget!$A$1:$BC$65536,55,0)</f>
        <v>28.314999999999998</v>
      </c>
      <c r="G153" s="101">
        <f>IF(ISERROR(VLOOKUP($E153,[2]DCActual!$A$1:$CW$65533,101,0)),0,VLOOKUP($E153,[2]DCActual!$A$1:$CW$65533,101,0))</f>
        <v>38.551111111049281</v>
      </c>
      <c r="H153" s="101"/>
      <c r="I153" s="101"/>
    </row>
    <row r="154" spans="5:9">
      <c r="E154" s="5">
        <f>'1'!$B$4+1</f>
        <v>42262</v>
      </c>
      <c r="F154" s="101">
        <f>VLOOKUP($E154,[2]DCBudget!$A$1:$BC$65536,55,0)</f>
        <v>26.244999999999997</v>
      </c>
      <c r="G154" s="101">
        <f>IF(ISERROR(VLOOKUP($E154,[2]DCActual!$A$1:$CW$65533,101,0)),0,VLOOKUP($E154,[2]DCActual!$A$1:$CW$65533,101,0))</f>
        <v>43.516944444444448</v>
      </c>
      <c r="H154" s="101"/>
      <c r="I154" s="101"/>
    </row>
    <row r="155" spans="5:9">
      <c r="E155" s="5">
        <f>'1'!$B$4+2</f>
        <v>42263</v>
      </c>
      <c r="F155" s="101">
        <f>VLOOKUP($E155,[2]DCBudget!$A$1:$BC$65536,55,0)</f>
        <v>29.395</v>
      </c>
      <c r="G155" s="101">
        <f>IF(ISERROR(VLOOKUP($E155,[2]DCActual!$A$1:$CW$65533,101,0)),0,VLOOKUP($E155,[2]DCActual!$A$1:$CW$65533,101,0))</f>
        <v>37.959722222222219</v>
      </c>
      <c r="H155" s="101"/>
      <c r="I155" s="101"/>
    </row>
    <row r="156" spans="5:9">
      <c r="E156" s="5">
        <f>'1'!$B$4+3</f>
        <v>42264</v>
      </c>
      <c r="F156" s="101">
        <f>VLOOKUP($E156,[2]DCBudget!$A$1:$BC$65536,55,0)</f>
        <v>29.450000000000003</v>
      </c>
      <c r="G156" s="101">
        <f>IF(ISERROR(VLOOKUP($E156,[2]DCActual!$A$1:$CW$65533,101,0)),0,VLOOKUP($E156,[2]DCActual!$A$1:$CW$65533,101,0))</f>
        <v>61.658333333207608</v>
      </c>
      <c r="H156" s="101"/>
      <c r="I156" s="101"/>
    </row>
    <row r="157" spans="5:9">
      <c r="E157" s="5">
        <f>'1'!$B$4+4</f>
        <v>42265</v>
      </c>
      <c r="F157" s="101">
        <f>VLOOKUP($E157,[2]DCBudget!$A$1:$BC$65536,55,0)</f>
        <v>40.014999999999993</v>
      </c>
      <c r="G157" s="101">
        <f>IF(ISERROR(VLOOKUP($E157,[2]DCActual!$A$1:$CW$65533,101,0)),0,VLOOKUP($E157,[2]DCActual!$A$1:$CW$65533,101,0))</f>
        <v>46.12444444444445</v>
      </c>
      <c r="H157" s="101"/>
      <c r="I157" s="101"/>
    </row>
    <row r="158" spans="5:9">
      <c r="E158" s="5">
        <f>'1'!$B$4+5</f>
        <v>42266</v>
      </c>
      <c r="F158" s="101">
        <f>VLOOKUP($E158,[2]DCBudget!$A$1:$BC$65536,55,0)</f>
        <v>18.419999999999998</v>
      </c>
      <c r="G158" s="101">
        <f>IF(ISERROR(VLOOKUP($E158,[2]DCActual!$A$1:$CW$65533,101,0)),0,VLOOKUP($E158,[2]DCActual!$A$1:$CW$65533,101,0))</f>
        <v>29.958611111111111</v>
      </c>
      <c r="H158" s="101"/>
      <c r="I158" s="101"/>
    </row>
    <row r="159" spans="5:9">
      <c r="E159" s="5">
        <f>'1'!$B$4+6</f>
        <v>42267</v>
      </c>
      <c r="F159" s="101">
        <f>VLOOKUP($E159,[2]DCBudget!$A$1:$BC$65536,55,0)</f>
        <v>3.17</v>
      </c>
      <c r="G159" s="101">
        <f>IF(ISERROR(VLOOKUP($E159,[2]DCActual!$A$1:$CW$65533,101,0)),0,VLOOKUP($E159,[2]DCActual!$A$1:$CW$65533,101,0))</f>
        <v>23.09277777777778</v>
      </c>
      <c r="H159" s="101"/>
      <c r="I159" s="101"/>
    </row>
    <row r="161" spans="5:9">
      <c r="E161" s="75" t="s">
        <v>210</v>
      </c>
    </row>
    <row r="162" spans="5:9">
      <c r="E162" t="s">
        <v>0</v>
      </c>
      <c r="F162" t="s">
        <v>5</v>
      </c>
      <c r="G162" t="s">
        <v>6</v>
      </c>
    </row>
    <row r="163" spans="5:9">
      <c r="E163" s="5">
        <f>'1'!$B$4</f>
        <v>42261</v>
      </c>
      <c r="F163" s="101">
        <f>VLOOKUP($E163,[2]DCBudget!$A$1:$BD$65536,56,0)</f>
        <v>224.81299999999999</v>
      </c>
      <c r="G163" s="101">
        <f>IF(ISERROR(VLOOKUP($E163,[2]DCActual!$A$1:$DN$65533,118,0)),0,VLOOKUP($E163,[2]DCActual!$A$1:$DN$65533,118,0))</f>
        <v>243.33444444430864</v>
      </c>
      <c r="H163" s="101"/>
      <c r="I163" s="101"/>
    </row>
    <row r="164" spans="5:9">
      <c r="E164" s="5">
        <f>'1'!$B$4+1</f>
        <v>42262</v>
      </c>
      <c r="F164" s="101">
        <f>VLOOKUP($E164,[2]DCBudget!$A$1:$BD$65536,56,0)</f>
        <v>212.69360000000003</v>
      </c>
      <c r="G164" s="101">
        <f>IF(ISERROR(VLOOKUP($E164,[2]DCActual!$A$1:$DN$65533,118,0)),0,VLOOKUP($E164,[2]DCActual!$A$1:$DN$65533,118,0))</f>
        <v>242.92333333311811</v>
      </c>
      <c r="H164" s="101"/>
      <c r="I164" s="101"/>
    </row>
    <row r="165" spans="5:9">
      <c r="E165" s="5">
        <f>'1'!$B$4+2</f>
        <v>42263</v>
      </c>
      <c r="F165" s="101">
        <f>VLOOKUP($E165,[2]DCBudget!$A$1:$BD$65536,56,0)</f>
        <v>242.63659999999996</v>
      </c>
      <c r="G165" s="101">
        <f>IF(ISERROR(VLOOKUP($E165,[2]DCActual!$A$1:$DN$65533,118,0)),0,VLOOKUP($E165,[2]DCActual!$A$1:$DN$65533,118,0))</f>
        <v>273.06055555555554</v>
      </c>
      <c r="H165" s="101"/>
      <c r="I165" s="101"/>
    </row>
    <row r="166" spans="5:9">
      <c r="E166" s="5">
        <f>'1'!$B$4+3</f>
        <v>42264</v>
      </c>
      <c r="F166" s="101">
        <f>VLOOKUP($E166,[2]DCBudget!$A$1:$BD$65536,56,0)</f>
        <v>246.60760000000002</v>
      </c>
      <c r="G166" s="101">
        <f>IF(ISERROR(VLOOKUP($E166,[2]DCActual!$A$1:$DN$65533,118,0)),0,VLOOKUP($E166,[2]DCActual!$A$1:$DN$65533,118,0))</f>
        <v>249.84055555570458</v>
      </c>
      <c r="H166" s="101"/>
      <c r="I166" s="101"/>
    </row>
    <row r="167" spans="5:9">
      <c r="E167" s="5">
        <f>'1'!$B$4+4</f>
        <v>42265</v>
      </c>
      <c r="F167" s="101">
        <f>VLOOKUP($E167,[2]DCBudget!$A$1:$BD$65536,56,0)</f>
        <v>319.82060000000001</v>
      </c>
      <c r="G167" s="101">
        <f>IF(ISERROR(VLOOKUP($E167,[2]DCActual!$A$1:$DN$65533,118,0)),0,VLOOKUP($E167,[2]DCActual!$A$1:$DN$65533,118,0))</f>
        <v>255.72694444434717</v>
      </c>
      <c r="H167" s="101"/>
      <c r="I167" s="101"/>
    </row>
    <row r="168" spans="5:9">
      <c r="E168" s="5">
        <f>'1'!$B$4+5</f>
        <v>42266</v>
      </c>
      <c r="F168" s="101">
        <f>VLOOKUP($E168,[2]DCBudget!$A$1:$BD$65536,56,0)</f>
        <v>164.48340000000005</v>
      </c>
      <c r="G168" s="101">
        <f>IF(ISERROR(VLOOKUP($E168,[2]DCActual!$A$1:$DN$65533,118,0)),0,VLOOKUP($E168,[2]DCActual!$A$1:$DN$65533,118,0))</f>
        <v>174.00722222237309</v>
      </c>
      <c r="H168" s="101"/>
      <c r="I168" s="101"/>
    </row>
    <row r="169" spans="5:9">
      <c r="E169" s="5">
        <f>'1'!$B$4+6</f>
        <v>42267</v>
      </c>
      <c r="F169" s="101">
        <f>VLOOKUP($E169,[2]DCBudget!$A$1:$BD$65536,56,0)</f>
        <v>48.653800000000011</v>
      </c>
      <c r="G169" s="101">
        <f>IF(ISERROR(VLOOKUP($E169,[2]DCActual!$A$1:$DN$65533,118,0)),0,VLOOKUP($E169,[2]DCActual!$A$1:$DN$65533,118,0))</f>
        <v>67.194999999875307</v>
      </c>
      <c r="H169" s="101"/>
      <c r="I169" s="101"/>
    </row>
    <row r="171" spans="5:9">
      <c r="E171" s="75" t="s">
        <v>210</v>
      </c>
    </row>
    <row r="172" spans="5:9">
      <c r="E172" t="s">
        <v>0</v>
      </c>
      <c r="F172" t="s">
        <v>5</v>
      </c>
      <c r="G172" t="s">
        <v>6</v>
      </c>
    </row>
    <row r="173" spans="5:9">
      <c r="E173" s="5">
        <f>'1'!$B$4</f>
        <v>42261</v>
      </c>
      <c r="F173" s="101">
        <f>VLOOKUP($E173,[2]DCBudget!$A$1:$BE$65536,57,0)</f>
        <v>784.83040604224175</v>
      </c>
      <c r="G173" s="101">
        <f>IF(ISERROR(VLOOKUP($E173,[2]DCActual!$A$1:$DO$65533,119,0)),0,VLOOKUP($E173,[2]DCActual!$A$1:$DO$65533,119,0))</f>
        <v>841.20194444446122</v>
      </c>
      <c r="H173" s="101"/>
      <c r="I173" s="101"/>
    </row>
    <row r="174" spans="5:9">
      <c r="E174" s="5">
        <f>'1'!$B$4+1</f>
        <v>42262</v>
      </c>
      <c r="F174" s="101">
        <f>VLOOKUP($E174,[2]DCBudget!$A$1:$BE$65536,57,0)</f>
        <v>749.59370187175296</v>
      </c>
      <c r="G174" s="101">
        <f>IF(ISERROR(VLOOKUP($E174,[2]DCActual!$A$1:$DO$65533,119,0)),0,VLOOKUP($E174,[2]DCActual!$A$1:$DO$65533,119,0))</f>
        <v>915.71333333310508</v>
      </c>
      <c r="H174" s="101"/>
      <c r="I174" s="101"/>
    </row>
    <row r="175" spans="5:9">
      <c r="E175" s="5">
        <f>'1'!$B$4+2</f>
        <v>42263</v>
      </c>
      <c r="F175" s="101">
        <f>VLOOKUP($E175,[2]DCBudget!$A$1:$BE$65536,57,0)</f>
        <v>833.11151299305675</v>
      </c>
      <c r="G175" s="101">
        <f>IF(ISERROR(VLOOKUP($E175,[2]DCActual!$A$1:$DO$65533,119,0)),0,VLOOKUP($E175,[2]DCActual!$A$1:$DO$65533,119,0))</f>
        <v>930.89861111111099</v>
      </c>
      <c r="H175" s="101"/>
      <c r="I175" s="101"/>
    </row>
    <row r="176" spans="5:9">
      <c r="E176" s="5">
        <f>'1'!$B$4+3</f>
        <v>42264</v>
      </c>
      <c r="F176" s="101">
        <f>VLOOKUP($E176,[2]DCBudget!$A$1:$BE$65536,57,0)</f>
        <v>844.39924937863304</v>
      </c>
      <c r="G176" s="101">
        <f>IF(ISERROR(VLOOKUP($E176,[2]DCActual!$A$1:$DO$65533,119,0)),0,VLOOKUP($E176,[2]DCActual!$A$1:$DO$65533,119,0))</f>
        <v>951.70888888910838</v>
      </c>
      <c r="H176" s="101"/>
      <c r="I176" s="101"/>
    </row>
    <row r="177" spans="5:9">
      <c r="E177" s="5">
        <f>'1'!$B$4+4</f>
        <v>42265</v>
      </c>
      <c r="F177" s="101">
        <f>VLOOKUP($E177,[2]DCBudget!$A$1:$BE$65536,57,0)</f>
        <v>1055.9491821681324</v>
      </c>
      <c r="G177" s="101">
        <f>IF(ISERROR(VLOOKUP($E177,[2]DCActual!$A$1:$DO$65533,119,0)),0,VLOOKUP($E177,[2]DCActual!$A$1:$DO$65533,119,0))</f>
        <v>861.97499999968886</v>
      </c>
      <c r="H177" s="101"/>
      <c r="I177" s="101"/>
    </row>
    <row r="178" spans="5:9">
      <c r="E178" s="5">
        <f>'1'!$B$4+5</f>
        <v>42266</v>
      </c>
      <c r="F178" s="101">
        <f>VLOOKUP($E178,[2]DCBudget!$A$1:$BE$65536,57,0)</f>
        <v>488.7192263574035</v>
      </c>
      <c r="G178" s="101">
        <f>IF(ISERROR(VLOOKUP($E178,[2]DCActual!$A$1:$DO$65533,119,0)),0,VLOOKUP($E178,[2]DCActual!$A$1:$DO$65533,119,0))</f>
        <v>608.97416666667209</v>
      </c>
      <c r="H178" s="101"/>
      <c r="I178" s="101"/>
    </row>
    <row r="179" spans="5:9">
      <c r="E179" s="5">
        <f>'1'!$B$4+6</f>
        <v>42267</v>
      </c>
      <c r="F179" s="101">
        <f>VLOOKUP($E179,[2]DCBudget!$A$1:$BE$65536,57,0)</f>
        <v>172.80513768291678</v>
      </c>
      <c r="G179" s="101">
        <f>IF(ISERROR(VLOOKUP($E179,[2]DCActual!$A$1:$DO$65533,119,0)),0,VLOOKUP($E179,[2]DCActual!$A$1:$DO$65533,119,0))</f>
        <v>370.60444444430107</v>
      </c>
      <c r="H179" s="101"/>
      <c r="I179" s="101"/>
    </row>
    <row r="181" spans="5:9">
      <c r="E181" s="75" t="s">
        <v>229</v>
      </c>
    </row>
    <row r="182" spans="5:9">
      <c r="E182" t="s">
        <v>0</v>
      </c>
      <c r="F182" t="s">
        <v>5</v>
      </c>
      <c r="G182" t="s">
        <v>6</v>
      </c>
    </row>
    <row r="183" spans="5:9">
      <c r="E183" s="5">
        <f>'1'!$B$4</f>
        <v>42261</v>
      </c>
      <c r="F183" s="101">
        <f>VLOOKUP($E183,[2]DCBudget!$A$1:$BG$65536,59,0)</f>
        <v>89.40881726177895</v>
      </c>
      <c r="G183" s="101">
        <f>IF(ISERROR(VLOOKUP($E183,[2]DCActual!$A$1:$DQ$65533,121,0)),0,VLOOKUP($E183,[2]DCActual!$A$1:$DQ$65533,121,0))</f>
        <v>96.567644166652471</v>
      </c>
      <c r="H183" s="101"/>
      <c r="I183" s="101"/>
    </row>
    <row r="184" spans="5:9">
      <c r="E184" s="5">
        <f>'1'!$B$4+1</f>
        <v>42262</v>
      </c>
      <c r="F184" s="101">
        <f>VLOOKUP($E184,[2]DCBudget!$A$1:$BG$65536,59,0)</f>
        <v>85.095891867661052</v>
      </c>
      <c r="G184" s="101">
        <f>IF(ISERROR(VLOOKUP($E184,[2]DCActual!$A$1:$DQ$65533,121,0)),0,VLOOKUP($E184,[2]DCActual!$A$1:$DQ$65533,121,0))</f>
        <v>103.34729888884894</v>
      </c>
      <c r="H184" s="101"/>
      <c r="I184" s="101"/>
    </row>
    <row r="185" spans="5:9">
      <c r="E185" s="5">
        <f>'1'!$B$4+2</f>
        <v>42263</v>
      </c>
      <c r="F185" s="101">
        <f>VLOOKUP($E185,[2]DCBudget!$A$1:$BG$65536,59,0)</f>
        <v>96.791319877738232</v>
      </c>
      <c r="G185" s="101">
        <f>IF(ISERROR(VLOOKUP($E185,[2]DCActual!$A$1:$DQ$65533,121,0)),0,VLOOKUP($E185,[2]DCActual!$A$1:$DQ$65533,121,0))</f>
        <v>99.804421388859566</v>
      </c>
      <c r="H185" s="101"/>
      <c r="I185" s="101"/>
    </row>
    <row r="186" spans="5:9">
      <c r="E186" s="5">
        <f>'1'!$B$4+3</f>
        <v>42264</v>
      </c>
      <c r="F186" s="101">
        <f>VLOOKUP($E186,[2]DCBudget!$A$1:$BG$65536,59,0)</f>
        <v>99.116230377909304</v>
      </c>
      <c r="G186" s="101">
        <f>IF(ISERROR(VLOOKUP($E186,[2]DCActual!$A$1:$DQ$65533,121,0)),0,VLOOKUP($E186,[2]DCActual!$A$1:$DQ$65533,121,0))</f>
        <v>110.53692277780097</v>
      </c>
      <c r="H186" s="101"/>
      <c r="I186" s="101"/>
    </row>
    <row r="187" spans="5:9">
      <c r="E187" s="5">
        <f>'1'!$B$4+4</f>
        <v>42265</v>
      </c>
      <c r="F187" s="101">
        <f>VLOOKUP($E187,[2]DCBudget!$A$1:$BG$65536,59,0)</f>
        <v>127.66422077387162</v>
      </c>
      <c r="G187" s="101">
        <f>IF(ISERROR(VLOOKUP($E187,[2]DCActual!$A$1:$DQ$65533,121,0)),0,VLOOKUP($E187,[2]DCActual!$A$1:$DQ$65533,121,0))</f>
        <v>114.49009194444243</v>
      </c>
      <c r="H187" s="101"/>
      <c r="I187" s="101"/>
    </row>
    <row r="188" spans="5:9">
      <c r="E188" s="5">
        <f>'1'!$B$4+5</f>
        <v>42266</v>
      </c>
      <c r="F188" s="101">
        <f>VLOOKUP($E188,[2]DCBudget!$A$1:$BG$65536,59,0)</f>
        <v>66.370345431764093</v>
      </c>
      <c r="G188" s="101">
        <f>IF(ISERROR(VLOOKUP($E188,[2]DCActual!$A$1:$DQ$65533,121,0)),0,VLOOKUP($E188,[2]DCActual!$A$1:$DQ$65533,121,0))</f>
        <v>76.295437499946331</v>
      </c>
      <c r="H188" s="101"/>
      <c r="I188" s="101"/>
    </row>
    <row r="189" spans="5:9">
      <c r="E189" s="5">
        <f>'1'!$B$4+6</f>
        <v>42267</v>
      </c>
      <c r="F189" s="101">
        <f>VLOOKUP($E189,[2]DCBudget!$A$1:$BG$65536,59,0)</f>
        <v>20.572654294903963</v>
      </c>
      <c r="G189" s="101">
        <f>IF(ISERROR(VLOOKUP($E189,[2]DCActual!$A$1:$DQ$65533,121,0)),0,VLOOKUP($E189,[2]DCActual!$A$1:$DQ$65533,121,0))</f>
        <v>40.98490055549788</v>
      </c>
      <c r="H189" s="101"/>
      <c r="I189" s="101"/>
    </row>
    <row r="191" spans="5:9">
      <c r="E191" s="75" t="s">
        <v>232</v>
      </c>
    </row>
    <row r="192" spans="5:9">
      <c r="E192" t="s">
        <v>0</v>
      </c>
      <c r="F192" t="s">
        <v>5</v>
      </c>
      <c r="G192" t="s">
        <v>6</v>
      </c>
    </row>
    <row r="193" spans="5:9">
      <c r="E193" s="5">
        <f>'1'!$B$4</f>
        <v>42261</v>
      </c>
      <c r="F193" s="101">
        <v>0</v>
      </c>
      <c r="G193" s="101">
        <f>IF(ISERROR(VLOOKUP($E193,[2]DCActual!$A$1:$DV$65533,126,0)),0,VLOOKUP($E193,[2]DCActual!$A$1:$DV$65533,126,0))</f>
        <v>146.04999999999998</v>
      </c>
      <c r="H193" s="101"/>
      <c r="I193" s="101"/>
    </row>
    <row r="194" spans="5:9">
      <c r="E194" s="5">
        <f>'1'!$B$4+1</f>
        <v>42262</v>
      </c>
      <c r="F194" s="101">
        <v>0</v>
      </c>
      <c r="G194" s="101">
        <f>IF(ISERROR(VLOOKUP($E194,[2]DCActual!$A$1:$DV$65533,126,0)),0,VLOOKUP($E194,[2]DCActual!$A$1:$DV$65533,126,0))</f>
        <v>101.60000000000001</v>
      </c>
      <c r="H194" s="101"/>
      <c r="I194" s="101"/>
    </row>
    <row r="195" spans="5:9">
      <c r="E195" s="5">
        <f>'1'!$B$4+2</f>
        <v>42263</v>
      </c>
      <c r="F195" s="101">
        <v>0</v>
      </c>
      <c r="G195" s="101">
        <f>IF(ISERROR(VLOOKUP($E195,[2]DCActual!$A$1:$DV$65533,126,0)),0,VLOOKUP($E195,[2]DCActual!$A$1:$DV$65533,126,0))</f>
        <v>138.13</v>
      </c>
      <c r="H195" s="101"/>
      <c r="I195" s="101"/>
    </row>
    <row r="196" spans="5:9">
      <c r="E196" s="5">
        <f>'1'!$B$4+3</f>
        <v>42264</v>
      </c>
      <c r="F196" s="101">
        <v>0</v>
      </c>
      <c r="G196" s="101">
        <f>IF(ISERROR(VLOOKUP($E196,[2]DCActual!$A$1:$DV$65533,126,0)),0,VLOOKUP($E196,[2]DCActual!$A$1:$DV$65533,126,0))</f>
        <v>169.65</v>
      </c>
      <c r="H196" s="101"/>
      <c r="I196" s="101"/>
    </row>
    <row r="197" spans="5:9">
      <c r="E197" s="5">
        <f>'1'!$B$4+4</f>
        <v>42265</v>
      </c>
      <c r="F197" s="101">
        <v>0</v>
      </c>
      <c r="G197" s="101">
        <f>IF(ISERROR(VLOOKUP($E197,[2]DCActual!$A$1:$DV$65533,126,0)),0,VLOOKUP($E197,[2]DCActual!$A$1:$DV$65533,126,0))</f>
        <v>187.48</v>
      </c>
      <c r="H197" s="101"/>
      <c r="I197" s="101"/>
    </row>
    <row r="198" spans="5:9">
      <c r="E198" s="5">
        <f>'1'!$B$4+5</f>
        <v>42266</v>
      </c>
      <c r="F198" s="101">
        <v>0</v>
      </c>
      <c r="G198" s="101">
        <f>IF(ISERROR(VLOOKUP($E198,[2]DCActual!$A$1:$DV$65533,126,0)),0,VLOOKUP($E198,[2]DCActual!$A$1:$DV$65533,126,0))</f>
        <v>60.5</v>
      </c>
      <c r="H198" s="101"/>
      <c r="I198" s="101"/>
    </row>
    <row r="199" spans="5:9">
      <c r="E199" s="5">
        <f>'1'!$B$4+6</f>
        <v>42267</v>
      </c>
      <c r="F199" s="101">
        <v>0</v>
      </c>
      <c r="G199" s="101">
        <f>IF(ISERROR(VLOOKUP($E199,[2]DCActual!$A$1:$DV$65533,126,0)),0,VLOOKUP($E199,[2]DCActual!$A$1:$DV$65533,126,0))</f>
        <v>26.42</v>
      </c>
      <c r="H199" s="101"/>
      <c r="I199" s="101"/>
    </row>
    <row r="201" spans="5:9">
      <c r="E201" s="75" t="s">
        <v>235</v>
      </c>
    </row>
    <row r="202" spans="5:9">
      <c r="E202" t="s">
        <v>0</v>
      </c>
      <c r="F202" t="s">
        <v>5</v>
      </c>
      <c r="G202" t="s">
        <v>6</v>
      </c>
    </row>
    <row r="203" spans="5:9">
      <c r="E203" s="5">
        <f>'1'!$B$4</f>
        <v>42261</v>
      </c>
      <c r="F203" s="15">
        <f>VLOOKUP($E203,[2]DCBudget!$A$1:$BZ$65536,78,0)</f>
        <v>3.4500000000000003E-2</v>
      </c>
      <c r="G203" s="15">
        <f>IF(ISERROR(VLOOKUP($E203,[2]DCActual!$A$1:$DW$65533,127,0)),0,VLOOKUP($E203,[2]DCActual!$A$1:$DW$65533,127,0))</f>
        <v>6.1536599586266949E-2</v>
      </c>
      <c r="H203" s="15"/>
      <c r="I203" s="15"/>
    </row>
    <row r="204" spans="5:9">
      <c r="E204" s="5">
        <f>'1'!$B$4+1</f>
        <v>42262</v>
      </c>
      <c r="F204" s="15">
        <f>VLOOKUP($E204,[2]DCBudget!$A$1:$BZ$65536,78,0)</f>
        <v>3.4500000000000003E-2</v>
      </c>
      <c r="G204" s="15">
        <f>IF(ISERROR(VLOOKUP($E204,[2]DCActual!$A$1:$DW$65533,127,0)),0,VLOOKUP($E204,[2]DCActual!$A$1:$DW$65533,127,0))</f>
        <v>4.0026687627653962E-2</v>
      </c>
      <c r="H204" s="15"/>
      <c r="I204" s="15"/>
    </row>
    <row r="205" spans="5:9">
      <c r="E205" s="5">
        <f>'1'!$B$4+2</f>
        <v>42263</v>
      </c>
      <c r="F205" s="15">
        <f>VLOOKUP($E205,[2]DCBudget!$A$1:$BZ$65536,78,0)</f>
        <v>3.4500000000000003E-2</v>
      </c>
      <c r="G205" s="15">
        <f>IF(ISERROR(VLOOKUP($E205,[2]DCActual!$A$1:$DW$65533,127,0)),0,VLOOKUP($E205,[2]DCActual!$A$1:$DW$65533,127,0))</f>
        <v>5.6097160334963488E-2</v>
      </c>
      <c r="H205" s="15"/>
      <c r="I205" s="15"/>
    </row>
    <row r="206" spans="5:9">
      <c r="E206" s="5">
        <f>'1'!$B$4+3</f>
        <v>42264</v>
      </c>
      <c r="F206" s="15">
        <f>VLOOKUP($E206,[2]DCBudget!$A$1:$BZ$65536,78,0)</f>
        <v>3.4500000000000003E-2</v>
      </c>
      <c r="G206" s="15">
        <f>IF(ISERROR(VLOOKUP($E206,[2]DCActual!$A$1:$DW$65533,127,0)),0,VLOOKUP($E206,[2]DCActual!$A$1:$DW$65533,127,0))</f>
        <v>6.2196428328969683E-2</v>
      </c>
      <c r="H206" s="15"/>
      <c r="I206" s="15"/>
    </row>
    <row r="207" spans="5:9">
      <c r="E207" s="5">
        <f>'1'!$B$4+4</f>
        <v>42265</v>
      </c>
      <c r="F207" s="15">
        <f>VLOOKUP($E207,[2]DCBudget!$A$1:$BZ$65536,78,0)</f>
        <v>3.4500000000000003E-2</v>
      </c>
      <c r="G207" s="15">
        <f>IF(ISERROR(VLOOKUP($E207,[2]DCActual!$A$1:$DW$65533,127,0)),0,VLOOKUP($E207,[2]DCActual!$A$1:$DW$65533,127,0))</f>
        <v>6.6533537218207442E-2</v>
      </c>
      <c r="H207" s="15"/>
      <c r="I207" s="15"/>
    </row>
    <row r="208" spans="5:9">
      <c r="E208" s="5">
        <f>'1'!$B$4+5</f>
        <v>42266</v>
      </c>
      <c r="F208" s="15">
        <f>VLOOKUP($E208,[2]DCBudget!$A$1:$BZ$65536,78,0)</f>
        <v>3.4500000000000003E-2</v>
      </c>
      <c r="G208" s="15">
        <f>IF(ISERROR(VLOOKUP($E208,[2]DCActual!$A$1:$DW$65533,127,0)),0,VLOOKUP($E208,[2]DCActual!$A$1:$DW$65533,127,0))</f>
        <v>3.2293354971689191E-2</v>
      </c>
      <c r="H208" s="15"/>
      <c r="I208" s="15"/>
    </row>
    <row r="209" spans="5:9">
      <c r="E209" s="5">
        <f>'1'!$B$4+6</f>
        <v>42267</v>
      </c>
      <c r="F209" s="15">
        <f>VLOOKUP($E209,[2]DCBudget!$A$1:$BZ$65536,78,0)</f>
        <v>3.4500000000000003E-2</v>
      </c>
      <c r="G209" s="15">
        <f>IF(ISERROR(VLOOKUP($E209,[2]DCActual!$A$1:$DW$65533,127,0)),0,VLOOKUP($E209,[2]DCActual!$A$1:$DW$65533,127,0))</f>
        <v>2.6249070123990179E-2</v>
      </c>
      <c r="H209" s="15"/>
      <c r="I209" s="15"/>
    </row>
    <row r="211" spans="5:9">
      <c r="E211" s="75" t="s">
        <v>236</v>
      </c>
    </row>
    <row r="212" spans="5:9">
      <c r="E212" t="s">
        <v>0</v>
      </c>
      <c r="F212" t="s">
        <v>5</v>
      </c>
      <c r="G212" t="s">
        <v>6</v>
      </c>
    </row>
    <row r="213" spans="5:9">
      <c r="E213" s="5">
        <f>'1'!$B$4</f>
        <v>42261</v>
      </c>
      <c r="F213" s="101">
        <v>0</v>
      </c>
      <c r="G213" s="101">
        <f>IF(ISERROR(VLOOKUP($E213,[2]DCActual!$A$1:$DY$65533,129,0)),0,VLOOKUP($E213,[2]DCActual!$A$1:$DY$65533,129,0))</f>
        <v>30.56666666666667</v>
      </c>
      <c r="H213" s="101"/>
      <c r="I213" s="101"/>
    </row>
    <row r="214" spans="5:9">
      <c r="E214" s="5">
        <f>'1'!$B$4+1</f>
        <v>42262</v>
      </c>
      <c r="F214" s="101">
        <v>0</v>
      </c>
      <c r="G214" s="101">
        <f>IF(ISERROR(VLOOKUP($E214,[2]DCActual!$A$1:$DY$65533,129,0)),0,VLOOKUP($E214,[2]DCActual!$A$1:$DY$65533,129,0))</f>
        <v>4.7499999999999964</v>
      </c>
      <c r="H214" s="101"/>
      <c r="I214" s="101"/>
    </row>
    <row r="215" spans="5:9">
      <c r="E215" s="5">
        <f>'1'!$B$4+2</f>
        <v>42263</v>
      </c>
      <c r="F215" s="101">
        <v>0</v>
      </c>
      <c r="G215" s="101">
        <f>IF(ISERROR(VLOOKUP($E215,[2]DCActual!$A$1:$DY$65533,129,0)),0,VLOOKUP($E215,[2]DCActual!$A$1:$DY$65533,129,0))</f>
        <v>0</v>
      </c>
      <c r="H215" s="101"/>
      <c r="I215" s="101"/>
    </row>
    <row r="216" spans="5:9">
      <c r="E216" s="5">
        <f>'1'!$B$4+3</f>
        <v>42264</v>
      </c>
      <c r="F216" s="101">
        <v>0</v>
      </c>
      <c r="G216" s="101">
        <f>IF(ISERROR(VLOOKUP($E216,[2]DCActual!$A$1:$DY$65533,129,0)),0,VLOOKUP($E216,[2]DCActual!$A$1:$DY$65533,129,0))</f>
        <v>6.3333333333333321</v>
      </c>
      <c r="H216" s="101"/>
      <c r="I216" s="101"/>
    </row>
    <row r="217" spans="5:9">
      <c r="E217" s="5">
        <f>'1'!$B$4+4</f>
        <v>42265</v>
      </c>
      <c r="F217" s="101">
        <v>0</v>
      </c>
      <c r="G217" s="101">
        <f>IF(ISERROR(VLOOKUP($E217,[2]DCActual!$A$1:$DY$65533,129,0)),0,VLOOKUP($E217,[2]DCActual!$A$1:$DY$65533,129,0))</f>
        <v>42.983333333333327</v>
      </c>
      <c r="H217" s="101"/>
      <c r="I217" s="101"/>
    </row>
    <row r="218" spans="5:9">
      <c r="E218" s="5">
        <f>'1'!$B$4+5</f>
        <v>42266</v>
      </c>
      <c r="F218" s="101">
        <v>0</v>
      </c>
      <c r="G218" s="101">
        <f>IF(ISERROR(VLOOKUP($E218,[2]DCActual!$A$1:$DY$65533,129,0)),0,VLOOKUP($E218,[2]DCActual!$A$1:$DY$65533,129,0))</f>
        <v>78.433333333333323</v>
      </c>
      <c r="H218" s="101"/>
      <c r="I218" s="101"/>
    </row>
    <row r="219" spans="5:9">
      <c r="E219" s="5">
        <f>'1'!$B$4+6</f>
        <v>42267</v>
      </c>
      <c r="F219" s="101">
        <v>0</v>
      </c>
      <c r="G219" s="101">
        <f>IF(ISERROR(VLOOKUP($E219,[2]DCActual!$A$1:$DY$65533,129,0)),0,VLOOKUP($E219,[2]DCActual!$A$1:$DY$65533,129,0))</f>
        <v>160.33333333333331</v>
      </c>
      <c r="H219" s="101"/>
      <c r="I219" s="101"/>
    </row>
    <row r="221" spans="5:9">
      <c r="E221" s="75" t="s">
        <v>241</v>
      </c>
    </row>
    <row r="222" spans="5:9">
      <c r="E222" t="s">
        <v>0</v>
      </c>
      <c r="F222" t="s">
        <v>5</v>
      </c>
      <c r="G222" t="s">
        <v>6</v>
      </c>
    </row>
    <row r="223" spans="5:9">
      <c r="E223" s="5">
        <f>'1'!$B$4</f>
        <v>42261</v>
      </c>
      <c r="F223" s="101">
        <v>0</v>
      </c>
      <c r="G223" s="81">
        <f>IF(ISERROR(VLOOKUP($E223,[2]DCActual!$A$1:$EP$65533,146,0)),0,VLOOKUP($E223,[2]DCActual!$A$1:$EP$65533,146,0))</f>
        <v>440.57040771176338</v>
      </c>
    </row>
    <row r="224" spans="5:9">
      <c r="E224" s="5">
        <f>'1'!$B$4+1</f>
        <v>42262</v>
      </c>
      <c r="F224" s="101">
        <v>0</v>
      </c>
      <c r="G224" s="81">
        <f>IF(ISERROR(VLOOKUP($E224,[2]DCActual!$A$1:$EP$65533,146,0)),0,VLOOKUP($E224,[2]DCActual!$A$1:$EP$65533,146,0))</f>
        <v>-503.60309693614181</v>
      </c>
    </row>
    <row r="225" spans="5:7">
      <c r="E225" s="5">
        <f>'1'!$B$4+2</f>
        <v>42263</v>
      </c>
      <c r="F225" s="101">
        <v>0</v>
      </c>
      <c r="G225" s="81">
        <f>IF(ISERROR(VLOOKUP($E225,[2]DCActual!$A$1:$EP$65533,146,0)),0,VLOOKUP($E225,[2]DCActual!$A$1:$EP$65533,146,0))</f>
        <v>1606.2921251448943</v>
      </c>
    </row>
    <row r="226" spans="5:7">
      <c r="E226" s="5">
        <f>'1'!$B$4+3</f>
        <v>42264</v>
      </c>
      <c r="F226" s="101">
        <v>0</v>
      </c>
      <c r="G226" s="81">
        <f>IF(ISERROR(VLOOKUP($E226,[2]DCActual!$A$1:$EP$65533,146,0)),0,VLOOKUP($E226,[2]DCActual!$A$1:$EP$65533,146,0))</f>
        <v>2645.4107803440756</v>
      </c>
    </row>
    <row r="227" spans="5:7">
      <c r="E227" s="5">
        <f>'1'!$B$4+4</f>
        <v>42265</v>
      </c>
      <c r="F227" s="101">
        <v>0</v>
      </c>
      <c r="G227" s="81">
        <f>IF(ISERROR(VLOOKUP($E227,[2]DCActual!$A$1:$EP$65533,146,0)),0,VLOOKUP($E227,[2]DCActual!$A$1:$EP$65533,146,0))</f>
        <v>2923.4436137180519</v>
      </c>
    </row>
    <row r="228" spans="5:7">
      <c r="E228" s="5">
        <f>'1'!$B$4+5</f>
        <v>42266</v>
      </c>
      <c r="F228" s="101">
        <v>0</v>
      </c>
      <c r="G228" s="81">
        <f>IF(ISERROR(VLOOKUP($E228,[2]DCActual!$A$1:$EP$65533,146,0)),0,VLOOKUP($E228,[2]DCActual!$A$1:$EP$65533,146,0))</f>
        <v>5530.063818552022</v>
      </c>
    </row>
    <row r="229" spans="5:7">
      <c r="E229" s="5">
        <f>'1'!$B$4+6</f>
        <v>42267</v>
      </c>
      <c r="F229" s="101">
        <v>0</v>
      </c>
      <c r="G229" s="81">
        <f>IF(ISERROR(VLOOKUP($E229,[2]DCActual!$A$1:$EP$65533,146,0)),0,VLOOKUP($E229,[2]DCActual!$A$1:$EP$65533,146,0))</f>
        <v>1109.5552699876296</v>
      </c>
    </row>
    <row r="231" spans="5:7">
      <c r="E231" s="75" t="s">
        <v>243</v>
      </c>
    </row>
    <row r="232" spans="5:7">
      <c r="E232" t="s">
        <v>0</v>
      </c>
      <c r="F232" t="s">
        <v>5</v>
      </c>
      <c r="G232" t="s">
        <v>6</v>
      </c>
    </row>
    <row r="233" spans="5:7">
      <c r="E233" s="5">
        <f>'1'!$B$4</f>
        <v>42261</v>
      </c>
      <c r="F233" s="101">
        <v>0</v>
      </c>
      <c r="G233" s="81">
        <f>IF(ISERROR(VLOOKUP($E233,[2]DCActual!$A$1:$EQ$65533,147,0)),0,VLOOKUP($E233,[2]DCActual!$A$1:$EQ$65533,147,0))</f>
        <v>-1381.8128074630731</v>
      </c>
    </row>
    <row r="234" spans="5:7">
      <c r="E234" s="5">
        <f>'1'!$B$4+1</f>
        <v>42262</v>
      </c>
      <c r="F234" s="101">
        <v>0</v>
      </c>
      <c r="G234" s="81">
        <f>IF(ISERROR(VLOOKUP($E234,[2]DCActual!$A$1:$EQ$65533,147,0)),0,VLOOKUP($E234,[2]DCActual!$A$1:$EQ$65533,147,0))</f>
        <v>479.68369295552577</v>
      </c>
    </row>
    <row r="235" spans="5:7">
      <c r="E235" s="5">
        <f>'1'!$B$4+2</f>
        <v>42263</v>
      </c>
      <c r="F235" s="101">
        <v>0</v>
      </c>
      <c r="G235" s="81">
        <f>IF(ISERROR(VLOOKUP($E235,[2]DCActual!$A$1:$EQ$65533,147,0)),0,VLOOKUP($E235,[2]DCActual!$A$1:$EQ$65533,147,0))</f>
        <v>-594.97511011275776</v>
      </c>
    </row>
    <row r="236" spans="5:7">
      <c r="E236" s="5">
        <f>'1'!$B$4+3</f>
        <v>42264</v>
      </c>
      <c r="F236" s="101">
        <v>0</v>
      </c>
      <c r="G236" s="81">
        <f>IF(ISERROR(VLOOKUP($E236,[2]DCActual!$A$1:$EQ$65533,147,0)),0,VLOOKUP($E236,[2]DCActual!$A$1:$EQ$65533,147,0))</f>
        <v>-591.29795775150183</v>
      </c>
    </row>
    <row r="237" spans="5:7">
      <c r="E237" s="5">
        <f>'1'!$B$4+4</f>
        <v>42265</v>
      </c>
      <c r="F237" s="101">
        <v>0</v>
      </c>
      <c r="G237" s="81">
        <f>IF(ISERROR(VLOOKUP($E237,[2]DCActual!$A$1:$EQ$65533,147,0)),0,VLOOKUP($E237,[2]DCActual!$A$1:$EQ$65533,147,0))</f>
        <v>2157.4782055038036</v>
      </c>
    </row>
    <row r="238" spans="5:7">
      <c r="E238" s="5">
        <f>'1'!$B$4+5</f>
        <v>42266</v>
      </c>
      <c r="F238" s="101">
        <v>0</v>
      </c>
      <c r="G238" s="81">
        <f>IF(ISERROR(VLOOKUP($E238,[2]DCActual!$A$1:$EQ$65533,147,0)),0,VLOOKUP($E238,[2]DCActual!$A$1:$EQ$65533,147,0))</f>
        <v>650.38346488538514</v>
      </c>
    </row>
    <row r="239" spans="5:7">
      <c r="E239" s="5">
        <f>'1'!$B$4+6</f>
        <v>42267</v>
      </c>
      <c r="F239" s="101">
        <v>0</v>
      </c>
      <c r="G239" s="81">
        <f>IF(ISERROR(VLOOKUP($E239,[2]DCActual!$A$1:$EQ$65533,147,0)),0,VLOOKUP($E239,[2]DCActual!$A$1:$EQ$65533,147,0))</f>
        <v>342.85386080671981</v>
      </c>
    </row>
    <row r="241" spans="5:7">
      <c r="E241" s="75" t="s">
        <v>244</v>
      </c>
    </row>
    <row r="242" spans="5:7">
      <c r="E242" t="s">
        <v>0</v>
      </c>
      <c r="F242" t="s">
        <v>5</v>
      </c>
      <c r="G242" t="s">
        <v>6</v>
      </c>
    </row>
    <row r="243" spans="5:7">
      <c r="E243" s="5">
        <f>'1'!$B$4</f>
        <v>42261</v>
      </c>
      <c r="F243" s="101">
        <v>0</v>
      </c>
      <c r="G243" s="81">
        <f>IF(ISERROR(VLOOKUP($E243,[2]DCActual!$A$1:$ER$65533,148,0)),0,VLOOKUP($E243,[2]DCActual!$A$1:$ER$65533,148,0))</f>
        <v>533.54822055917259</v>
      </c>
    </row>
    <row r="244" spans="5:7">
      <c r="E244" s="5">
        <f>'1'!$B$4+1</f>
        <v>42262</v>
      </c>
      <c r="F244" s="101">
        <v>0</v>
      </c>
      <c r="G244" s="81">
        <f>IF(ISERROR(VLOOKUP($E244,[2]DCActual!$A$1:$ER$65533,148,0)),0,VLOOKUP($E244,[2]DCActual!$A$1:$ER$65533,148,0))</f>
        <v>-717.91789099987295</v>
      </c>
    </row>
    <row r="245" spans="5:7">
      <c r="E245" s="5">
        <f>'1'!$B$4+2</f>
        <v>42263</v>
      </c>
      <c r="F245" s="101">
        <v>0</v>
      </c>
      <c r="G245" s="81">
        <f>IF(ISERROR(VLOOKUP($E245,[2]DCActual!$A$1:$ER$65533,148,0)),0,VLOOKUP($E245,[2]DCActual!$A$1:$ER$65533,148,0))</f>
        <v>845.17132063608346</v>
      </c>
    </row>
    <row r="246" spans="5:7">
      <c r="E246" s="5">
        <f>'1'!$B$4+3</f>
        <v>42264</v>
      </c>
      <c r="F246" s="101">
        <v>0</v>
      </c>
      <c r="G246" s="81">
        <f>IF(ISERROR(VLOOKUP($E246,[2]DCActual!$A$1:$ER$65533,148,0)),0,VLOOKUP($E246,[2]DCActual!$A$1:$ER$65533,148,0))</f>
        <v>823.9626696285286</v>
      </c>
    </row>
    <row r="247" spans="5:7">
      <c r="E247" s="5">
        <f>'1'!$B$4+4</f>
        <v>42265</v>
      </c>
      <c r="F247" s="101">
        <v>0</v>
      </c>
      <c r="G247" s="81">
        <f>IF(ISERROR(VLOOKUP($E247,[2]DCActual!$A$1:$ER$65533,148,0)),0,VLOOKUP($E247,[2]DCActual!$A$1:$ER$65533,148,0))</f>
        <v>1992.1782897930223</v>
      </c>
    </row>
    <row r="248" spans="5:7">
      <c r="E248" s="5">
        <f>'1'!$B$4+5</f>
        <v>42266</v>
      </c>
      <c r="F248" s="101">
        <v>0</v>
      </c>
      <c r="G248" s="81">
        <f>IF(ISERROR(VLOOKUP($E248,[2]DCActual!$A$1:$ER$65533,148,0)),0,VLOOKUP($E248,[2]DCActual!$A$1:$ER$65533,148,0))</f>
        <v>-100.06406671900572</v>
      </c>
    </row>
    <row r="249" spans="5:7">
      <c r="E249" s="5">
        <f>'1'!$B$4+6</f>
        <v>42267</v>
      </c>
      <c r="F249" s="101">
        <v>0</v>
      </c>
      <c r="G249" s="81">
        <f>IF(ISERROR(VLOOKUP($E249,[2]DCActual!$A$1:$ER$65533,148,0)),0,VLOOKUP($E249,[2]DCActual!$A$1:$ER$65533,148,0))</f>
        <v>-484.87969346744637</v>
      </c>
    </row>
    <row r="251" spans="5:7">
      <c r="E251" s="75" t="s">
        <v>245</v>
      </c>
    </row>
    <row r="252" spans="5:7">
      <c r="E252" t="s">
        <v>0</v>
      </c>
      <c r="F252" t="s">
        <v>5</v>
      </c>
      <c r="G252" t="s">
        <v>6</v>
      </c>
    </row>
    <row r="253" spans="5:7">
      <c r="E253" s="5">
        <f>'1'!$B$4</f>
        <v>42261</v>
      </c>
      <c r="F253" s="101">
        <v>0</v>
      </c>
      <c r="G253" s="81">
        <f>IF(ISERROR(VLOOKUP($E253,[2]DCActual!$A$1:$ES$65533,149,0)),0,VLOOKUP($E253,[2]DCActual!$A$1:$ES$65533,149,0))</f>
        <v>-369.59450660991422</v>
      </c>
    </row>
    <row r="254" spans="5:7">
      <c r="E254" s="5">
        <f>'1'!$B$4+1</f>
        <v>42262</v>
      </c>
      <c r="F254" s="101">
        <v>0</v>
      </c>
      <c r="G254" s="81">
        <f>IF(ISERROR(VLOOKUP($E254,[2]DCActual!$A$1:$ES$65533,149,0)),0,VLOOKUP($E254,[2]DCActual!$A$1:$ES$65533,149,0))</f>
        <v>-760.42836619156742</v>
      </c>
    </row>
    <row r="255" spans="5:7">
      <c r="E255" s="5">
        <f>'1'!$B$4+2</f>
        <v>42263</v>
      </c>
      <c r="F255" s="101">
        <v>0</v>
      </c>
      <c r="G255" s="81">
        <f>IF(ISERROR(VLOOKUP($E255,[2]DCActual!$A$1:$ES$65533,149,0)),0,VLOOKUP($E255,[2]DCActual!$A$1:$ES$65533,149,0))</f>
        <v>51.66833978568701</v>
      </c>
    </row>
    <row r="256" spans="5:7">
      <c r="E256" s="5">
        <f>'1'!$B$4+3</f>
        <v>42264</v>
      </c>
      <c r="F256" s="101">
        <v>0</v>
      </c>
      <c r="G256" s="81">
        <f>IF(ISERROR(VLOOKUP($E256,[2]DCActual!$A$1:$ES$65533,149,0)),0,VLOOKUP($E256,[2]DCActual!$A$1:$ES$65533,149,0))</f>
        <v>-423.54457725151997</v>
      </c>
    </row>
    <row r="257" spans="5:7">
      <c r="E257" s="5">
        <f>'1'!$B$4+4</f>
        <v>42265</v>
      </c>
      <c r="F257" s="101">
        <v>0</v>
      </c>
      <c r="G257" s="81">
        <f>IF(ISERROR(VLOOKUP($E257,[2]DCActual!$A$1:$ES$65533,149,0)),0,VLOOKUP($E257,[2]DCActual!$A$1:$ES$65533,149,0))</f>
        <v>18.752188048313258</v>
      </c>
    </row>
    <row r="258" spans="5:7">
      <c r="E258" s="5">
        <f>'1'!$B$4+5</f>
        <v>42266</v>
      </c>
      <c r="F258" s="101">
        <v>0</v>
      </c>
      <c r="G258" s="81">
        <f>IF(ISERROR(VLOOKUP($E258,[2]DCActual!$A$1:$ES$65533,149,0)),0,VLOOKUP($E258,[2]DCActual!$A$1:$ES$65533,149,0))</f>
        <v>-131.35524593102434</v>
      </c>
    </row>
    <row r="259" spans="5:7">
      <c r="E259" s="5">
        <f>'1'!$B$4+6</f>
        <v>42267</v>
      </c>
      <c r="F259" s="101">
        <v>0</v>
      </c>
      <c r="G259" s="81">
        <f>IF(ISERROR(VLOOKUP($E259,[2]DCActual!$A$1:$ES$65533,149,0)),0,VLOOKUP($E259,[2]DCActual!$A$1:$ES$65533,149,0))</f>
        <v>-87.091119289726038</v>
      </c>
    </row>
  </sheetData>
  <phoneticPr fontId="3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Q60"/>
  <sheetViews>
    <sheetView workbookViewId="0">
      <selection activeCell="G6" sqref="G6"/>
    </sheetView>
  </sheetViews>
  <sheetFormatPr defaultRowHeight="12.75"/>
  <cols>
    <col min="1" max="1" width="10.140625" bestFit="1" customWidth="1"/>
    <col min="2" max="2" width="11.28515625" bestFit="1" customWidth="1"/>
    <col min="3" max="3" width="12" bestFit="1" customWidth="1"/>
    <col min="5" max="5" width="10.140625" bestFit="1" customWidth="1"/>
    <col min="6" max="7" width="9.5703125" bestFit="1" customWidth="1"/>
    <col min="8" max="8" width="10.140625" bestFit="1" customWidth="1"/>
    <col min="9" max="9" width="17.28515625" bestFit="1" customWidth="1"/>
    <col min="10" max="10" width="18.7109375" bestFit="1" customWidth="1"/>
    <col min="11" max="11" width="17.28515625" bestFit="1" customWidth="1"/>
    <col min="12" max="12" width="10.140625" bestFit="1" customWidth="1"/>
    <col min="13" max="13" width="12.28515625" bestFit="1" customWidth="1"/>
    <col min="14" max="14" width="11.28515625" bestFit="1" customWidth="1"/>
  </cols>
  <sheetData>
    <row r="1" spans="1:17">
      <c r="A1" t="s">
        <v>0</v>
      </c>
      <c r="B1" t="s">
        <v>45</v>
      </c>
      <c r="C1" t="s">
        <v>5</v>
      </c>
      <c r="E1" t="s">
        <v>96</v>
      </c>
    </row>
    <row r="2" spans="1:17">
      <c r="A2" s="5">
        <f>'1'!A2</f>
        <v>42266</v>
      </c>
      <c r="B2" s="27">
        <f>VLOOKUP($A2,[2]AmbActual!$A$1:$AW$65533,49,0)</f>
        <v>0.79498763766892544</v>
      </c>
      <c r="C2" s="27">
        <f>VLOOKUP($A2,[2]AmbBudget!$A$1:$W$65536,23,0)</f>
        <v>0.64910590042103422</v>
      </c>
      <c r="E2" t="s">
        <v>0</v>
      </c>
      <c r="F2" t="s">
        <v>5</v>
      </c>
      <c r="G2" t="s">
        <v>130</v>
      </c>
      <c r="H2" t="s">
        <v>6</v>
      </c>
      <c r="I2" t="s">
        <v>7</v>
      </c>
      <c r="J2" t="s">
        <v>131</v>
      </c>
      <c r="K2" t="s">
        <v>8</v>
      </c>
    </row>
    <row r="3" spans="1:17">
      <c r="A3" s="5">
        <f>A2-Ambient!$O$7</f>
        <v>42265</v>
      </c>
      <c r="B3" s="27">
        <f>VLOOKUP($A3,[2]AmbActual!$A$1:$AW$65533,49,0)</f>
        <v>0.54646655648039244</v>
      </c>
      <c r="C3" s="27">
        <f>VLOOKUP($A3,[2]AmbBudget!$A$1:$W$65536,23,0)</f>
        <v>0.64910590042103422</v>
      </c>
      <c r="E3" s="5">
        <f>'1'!$B$4</f>
        <v>42261</v>
      </c>
      <c r="F3" s="12"/>
      <c r="G3" s="12">
        <f>IF(ISERROR(H3),#REF!,AmbFormulas!H3)</f>
        <v>550.20000000000005</v>
      </c>
      <c r="H3" s="12">
        <f>VLOOKUP($E3,[2]AmbActual!$A$1:$DZ$65533,130,0)</f>
        <v>550.20000000000005</v>
      </c>
      <c r="I3" s="12">
        <f>F3</f>
        <v>0</v>
      </c>
      <c r="J3" s="12">
        <f>G3</f>
        <v>550.20000000000005</v>
      </c>
      <c r="K3" s="12">
        <f>H3</f>
        <v>550.20000000000005</v>
      </c>
    </row>
    <row r="4" spans="1:17">
      <c r="A4" s="5">
        <f>A3-Ambient!$O$7</f>
        <v>42264</v>
      </c>
      <c r="B4" s="27">
        <f>VLOOKUP($A4,[2]AmbActual!$A$1:$AW$65533,49,0)</f>
        <v>0.6686977823131145</v>
      </c>
      <c r="C4" s="27">
        <f>VLOOKUP($A4,[2]AmbBudget!$A$1:$W$65536,23,0)</f>
        <v>0.64910590042103422</v>
      </c>
      <c r="E4" s="5">
        <f>'1'!$B$4+1</f>
        <v>42262</v>
      </c>
      <c r="F4" s="12"/>
      <c r="G4" s="12">
        <f>IF(ISERROR(H3),0,IF(ISERROR(H4),#REF!,AmbFormulas!H4))</f>
        <v>85.499999999999943</v>
      </c>
      <c r="H4" s="12">
        <f>VLOOKUP($E4,[2]AmbActual!$A$1:$DZ$65533,130,0)</f>
        <v>85.499999999999943</v>
      </c>
      <c r="I4" s="12">
        <f t="shared" ref="I4:J9" si="0">I3+F4</f>
        <v>0</v>
      </c>
      <c r="J4" s="12">
        <f t="shared" si="0"/>
        <v>635.70000000000005</v>
      </c>
      <c r="K4" s="12">
        <f t="shared" ref="K4:K9" si="1">H4+K3</f>
        <v>635.70000000000005</v>
      </c>
    </row>
    <row r="5" spans="1:17">
      <c r="A5" s="5">
        <f>A4-Ambient!$O$7</f>
        <v>42263</v>
      </c>
      <c r="B5" s="27">
        <f>VLOOKUP($A5,[2]AmbActual!$A$1:$AW$65533,49,0)</f>
        <v>0.75904424046841523</v>
      </c>
      <c r="C5" s="27">
        <f>VLOOKUP($A5,[2]AmbBudget!$A$1:$W$65536,23,0)</f>
        <v>0.64910590042103422</v>
      </c>
      <c r="E5" s="5">
        <f>'1'!$B$4+2</f>
        <v>42263</v>
      </c>
      <c r="F5" s="12"/>
      <c r="G5" s="12">
        <f>IF(ISERROR(H4),0,IF(ISERROR(H5),#REF!,AmbFormulas!H5))</f>
        <v>0</v>
      </c>
      <c r="H5" s="12">
        <f>VLOOKUP($E5,[2]AmbActual!$A$1:$DZ$65533,130,0)</f>
        <v>0</v>
      </c>
      <c r="I5" s="12">
        <f t="shared" si="0"/>
        <v>0</v>
      </c>
      <c r="J5" s="12">
        <f t="shared" si="0"/>
        <v>635.70000000000005</v>
      </c>
      <c r="K5" s="12">
        <f t="shared" si="1"/>
        <v>635.70000000000005</v>
      </c>
    </row>
    <row r="6" spans="1:17">
      <c r="A6" s="5">
        <f>A5-Ambient!$O$7</f>
        <v>42262</v>
      </c>
      <c r="B6" s="27">
        <f>VLOOKUP($A6,[2]AmbActual!$A$1:$AW$65533,49,0)</f>
        <v>0.60589772802307351</v>
      </c>
      <c r="C6" s="27">
        <f>VLOOKUP($A6,[2]AmbBudget!$A$1:$W$65536,23,0)</f>
        <v>0.64910590042103422</v>
      </c>
      <c r="E6" s="5">
        <f>'1'!$B$4+3</f>
        <v>42264</v>
      </c>
      <c r="F6" s="12"/>
      <c r="G6" s="12">
        <f>IF(ISERROR(H5),0,IF(ISERROR(H6),#REF!,AmbFormulas!H6))</f>
        <v>113.99999999999997</v>
      </c>
      <c r="H6" s="12">
        <f>VLOOKUP($E6,[2]AmbActual!$A$1:$DZ$65533,130,0)</f>
        <v>113.99999999999997</v>
      </c>
      <c r="I6" s="12">
        <f t="shared" si="0"/>
        <v>0</v>
      </c>
      <c r="J6" s="12">
        <f t="shared" si="0"/>
        <v>749.7</v>
      </c>
      <c r="K6" s="12">
        <f t="shared" si="1"/>
        <v>749.7</v>
      </c>
    </row>
    <row r="7" spans="1:17">
      <c r="A7" s="5">
        <f>A6-Ambient!$O$7</f>
        <v>42261</v>
      </c>
      <c r="B7" s="27">
        <f>VLOOKUP($A7,[2]AmbActual!$A$1:$AW$65533,49,0)</f>
        <v>0.59782915947050141</v>
      </c>
      <c r="C7" s="27">
        <f>VLOOKUP($A7,[2]AmbBudget!$A$1:$W$65536,23,0)</f>
        <v>0.64910590042103422</v>
      </c>
      <c r="E7" s="5">
        <f>'1'!$B$4+4</f>
        <v>42265</v>
      </c>
      <c r="F7" s="12"/>
      <c r="G7" s="12">
        <f>IF(ISERROR(H6),0,IF(ISERROR(H7),#REF!,AmbFormulas!H7))</f>
        <v>773.69999999999993</v>
      </c>
      <c r="H7" s="12">
        <f>VLOOKUP($E7,[2]AmbActual!$A$1:$DZ$65533,130,0)</f>
        <v>773.69999999999993</v>
      </c>
      <c r="I7" s="12">
        <f t="shared" si="0"/>
        <v>0</v>
      </c>
      <c r="J7" s="12">
        <f t="shared" si="0"/>
        <v>1523.4</v>
      </c>
      <c r="K7" s="12">
        <f t="shared" si="1"/>
        <v>1523.4</v>
      </c>
    </row>
    <row r="8" spans="1:17">
      <c r="A8" s="5">
        <f>A7-Ambient!$O$7</f>
        <v>42260</v>
      </c>
      <c r="B8" s="27">
        <f>VLOOKUP($A8,[2]AmbActual!$A$1:$AW$65533,49,0)</f>
        <v>1.056349031896159</v>
      </c>
      <c r="C8" s="27">
        <f>VLOOKUP($A8,[2]AmbBudget!$A$1:$W$65536,23,0)</f>
        <v>0.65717719059228397</v>
      </c>
      <c r="E8" s="5">
        <f>'1'!$B$4+5</f>
        <v>42266</v>
      </c>
      <c r="F8" s="12"/>
      <c r="G8" s="12">
        <f>IF(ISERROR(H7),0,IF(ISERROR(H8),#REF!,AmbFormulas!H8))</f>
        <v>901.98333333333323</v>
      </c>
      <c r="H8" s="12">
        <f>VLOOKUP($E8,[2]AmbActual!$A$1:$DZ$65533,130,0)</f>
        <v>901.98333333333323</v>
      </c>
      <c r="I8" s="12">
        <f t="shared" si="0"/>
        <v>0</v>
      </c>
      <c r="J8" s="12">
        <f t="shared" si="0"/>
        <v>2425.3833333333332</v>
      </c>
      <c r="K8" s="12">
        <f t="shared" si="1"/>
        <v>2425.3833333333332</v>
      </c>
    </row>
    <row r="9" spans="1:17">
      <c r="A9" s="5">
        <f>A8-Ambient!$O$7</f>
        <v>42259</v>
      </c>
      <c r="B9" s="27">
        <f>VLOOKUP($A9,[2]AmbActual!$A$1:$AW$65533,49,0)</f>
        <v>0.80167266780658231</v>
      </c>
      <c r="C9" s="27">
        <f>VLOOKUP($A9,[2]AmbBudget!$A$1:$W$65536,23,0)</f>
        <v>0.65717719059228397</v>
      </c>
      <c r="E9" s="5">
        <f>'1'!$B$4+6</f>
        <v>42267</v>
      </c>
      <c r="F9" s="12"/>
      <c r="G9" s="12">
        <f>IF(ISERROR(H8),0,IF(ISERROR(H9),#REF!,AmbFormulas!H9))</f>
        <v>0</v>
      </c>
      <c r="H9" s="12">
        <f>VLOOKUP($E9,[2]AmbActual!$A$1:$DZ$65533,130,0)</f>
        <v>0</v>
      </c>
      <c r="I9" s="12">
        <f t="shared" si="0"/>
        <v>0</v>
      </c>
      <c r="J9" s="12">
        <f t="shared" si="0"/>
        <v>2425.3833333333332</v>
      </c>
      <c r="K9" s="12">
        <f t="shared" si="1"/>
        <v>2425.3833333333332</v>
      </c>
    </row>
    <row r="10" spans="1:17">
      <c r="A10" s="5">
        <f>A9-Ambient!$O$7</f>
        <v>42258</v>
      </c>
      <c r="B10" s="27">
        <f>VLOOKUP($A10,[2]AmbActual!$A$1:$AW$65533,49,0)</f>
        <v>0.53425856596354959</v>
      </c>
      <c r="C10" s="27">
        <f>VLOOKUP($A10,[2]AmbBudget!$A$1:$W$65536,23,0)</f>
        <v>0.65717719059228397</v>
      </c>
    </row>
    <row r="11" spans="1:17">
      <c r="A11" s="5">
        <f>A10-Ambient!$O$7</f>
        <v>42257</v>
      </c>
      <c r="B11" s="27">
        <f>VLOOKUP($A11,[2]AmbActual!$A$1:$AW$65533,49,0)</f>
        <v>0.64300682405284593</v>
      </c>
      <c r="C11" s="27">
        <f>VLOOKUP($A11,[2]AmbBudget!$A$1:$W$65536,23,0)</f>
        <v>0.65717719059228397</v>
      </c>
    </row>
    <row r="12" spans="1:17">
      <c r="A12" s="5">
        <f>A11-Ambient!$O$7</f>
        <v>42256</v>
      </c>
      <c r="B12" s="27">
        <f>VLOOKUP($A12,[2]AmbActual!$A$1:$AW$65533,49,0)</f>
        <v>0.72998764880053124</v>
      </c>
      <c r="C12" s="27">
        <f>VLOOKUP($A12,[2]AmbBudget!$A$1:$W$65536,23,0)</f>
        <v>0.65717719059228397</v>
      </c>
    </row>
    <row r="13" spans="1:17">
      <c r="A13" s="5">
        <f>A12-Ambient!$O$7</f>
        <v>42255</v>
      </c>
      <c r="B13" s="27">
        <f>VLOOKUP($A13,[2]AmbActual!$A$1:$AW$65533,49,0)</f>
        <v>0.59440869586932066</v>
      </c>
      <c r="C13" s="27">
        <f>VLOOKUP($A13,[2]AmbBudget!$A$1:$W$65536,23,0)</f>
        <v>0.65717719059228397</v>
      </c>
    </row>
    <row r="14" spans="1:17">
      <c r="A14" s="5">
        <f>A13-Ambient!$O$7</f>
        <v>42254</v>
      </c>
      <c r="B14" s="27">
        <f>VLOOKUP($A14,[2]AmbActual!$A$1:$AW$65533,49,0)</f>
        <v>0.59667962429421173</v>
      </c>
      <c r="C14" s="27">
        <f>VLOOKUP($A14,[2]AmbBudget!$A$1:$W$65536,23,0)</f>
        <v>0.65717719059228397</v>
      </c>
    </row>
    <row r="15" spans="1:17">
      <c r="A15" s="5">
        <f>A14-Ambient!$O$7</f>
        <v>42253</v>
      </c>
      <c r="B15" s="27">
        <f>VLOOKUP($A15,[2]AmbActual!$A$1:$AW$65533,49,0)</f>
        <v>1.0649872806420375</v>
      </c>
      <c r="C15" s="27">
        <f>VLOOKUP($A15,[2]AmbBudget!$A$1:$W$65536,23,0)</f>
        <v>0.63583311360423678</v>
      </c>
      <c r="O15" s="5"/>
      <c r="P15" s="15"/>
      <c r="Q15" s="15"/>
    </row>
    <row r="16" spans="1:17">
      <c r="A16" s="5">
        <f>A15-Ambient!$O$7</f>
        <v>42252</v>
      </c>
      <c r="B16" s="27">
        <f>VLOOKUP($A16,[2]AmbActual!$A$1:$AW$65533,49,0)</f>
        <v>0.80048331778145898</v>
      </c>
      <c r="C16" s="27">
        <f>VLOOKUP($A16,[2]AmbBudget!$A$1:$W$65536,23,0)</f>
        <v>0.63583311360423678</v>
      </c>
      <c r="O16" s="5"/>
      <c r="P16" s="15"/>
      <c r="Q16" s="15"/>
    </row>
    <row r="17" spans="1:17">
      <c r="A17" s="5">
        <f>A16-Ambient!$O$7</f>
        <v>42251</v>
      </c>
      <c r="B17" s="27">
        <f>VLOOKUP($A17,[2]AmbActual!$A$1:$AW$65533,49,0)</f>
        <v>0.54166521466947581</v>
      </c>
      <c r="C17" s="27">
        <f>VLOOKUP($A17,[2]AmbBudget!$A$1:$W$65536,23,0)</f>
        <v>0.63583311360423678</v>
      </c>
      <c r="O17" s="5"/>
      <c r="P17" s="15"/>
      <c r="Q17" s="15"/>
    </row>
    <row r="18" spans="1:17">
      <c r="A18" s="5">
        <f>A17-Ambient!$O$7</f>
        <v>42250</v>
      </c>
      <c r="B18" s="27">
        <f>VLOOKUP($A18,[2]AmbActual!$A$1:$AW$65533,49,0)</f>
        <v>0.67418148441796788</v>
      </c>
      <c r="C18" s="27">
        <f>VLOOKUP($A18,[2]AmbBudget!$A$1:$W$65536,23,0)</f>
        <v>0.63583311360423678</v>
      </c>
      <c r="O18" s="5"/>
      <c r="P18" s="15"/>
      <c r="Q18" s="15"/>
    </row>
    <row r="19" spans="1:17">
      <c r="A19" s="5">
        <f>A18-Ambient!$O$7</f>
        <v>42249</v>
      </c>
      <c r="B19" s="27">
        <f>VLOOKUP($A19,[2]AmbActual!$A$1:$AW$65533,49,0)</f>
        <v>0.68440471971449846</v>
      </c>
      <c r="C19" s="27">
        <f>VLOOKUP($A19,[2]AmbBudget!$A$1:$W$65536,23,0)</f>
        <v>0.63583311360423678</v>
      </c>
      <c r="O19" s="5"/>
      <c r="P19" s="15"/>
      <c r="Q19" s="15"/>
    </row>
    <row r="20" spans="1:17">
      <c r="A20" s="5">
        <f>A19-Ambient!$O$7</f>
        <v>42248</v>
      </c>
      <c r="B20" s="27">
        <f>VLOOKUP($A20,[2]AmbActual!$A$1:$AW$65533,49,0)</f>
        <v>0.6000669921268712</v>
      </c>
      <c r="C20" s="27">
        <f>VLOOKUP($A20,[2]AmbBudget!$A$1:$W$65536,23,0)</f>
        <v>0.63583311360423678</v>
      </c>
      <c r="O20" s="5"/>
      <c r="P20" s="15"/>
      <c r="Q20" s="15"/>
    </row>
    <row r="21" spans="1:17">
      <c r="A21" s="5">
        <f>A20-Ambient!$O$7</f>
        <v>42247</v>
      </c>
      <c r="B21" s="27">
        <f>VLOOKUP($A21,[2]AmbActual!$A$1:$AW$65533,49,0)</f>
        <v>0.6148688496355047</v>
      </c>
      <c r="C21" s="27">
        <f>VLOOKUP($A21,[2]AmbBudget!$A$1:$W$65536,23,0)</f>
        <v>0.63583311360423678</v>
      </c>
      <c r="O21" s="5"/>
      <c r="P21" s="15"/>
      <c r="Q21" s="15"/>
    </row>
    <row r="22" spans="1:17">
      <c r="A22" s="5">
        <f>A21-Ambient!$O$7</f>
        <v>42246</v>
      </c>
      <c r="B22" s="27">
        <f>VLOOKUP($A22,[2]AmbActual!$A$1:$AW$65533,49,0)</f>
        <v>1.7397490436601277</v>
      </c>
      <c r="C22" s="27">
        <f>VLOOKUP($A22,[2]AmbBudget!$A$1:$W$65536,23,0)</f>
        <v>0.64593055735067884</v>
      </c>
      <c r="O22" s="5"/>
      <c r="P22" s="15"/>
      <c r="Q22" s="15"/>
    </row>
    <row r="23" spans="1:17">
      <c r="A23" s="5">
        <f>A22-Ambient!$O$7</f>
        <v>42245</v>
      </c>
      <c r="B23" s="27">
        <f>VLOOKUP($A23,[2]AmbActual!$A$1:$AW$65533,49,0)</f>
        <v>0.7292528604613181</v>
      </c>
      <c r="C23" s="27">
        <f>VLOOKUP($A23,[2]AmbBudget!$A$1:$W$65536,23,0)</f>
        <v>0.64593055735067884</v>
      </c>
      <c r="O23" s="5"/>
      <c r="P23" s="15"/>
      <c r="Q23" s="15"/>
    </row>
    <row r="24" spans="1:17">
      <c r="A24" s="5">
        <f>A23-Ambient!$O$7</f>
        <v>42244</v>
      </c>
      <c r="B24" s="27">
        <f>VLOOKUP($A24,[2]AmbActual!$A$1:$AW$65533,49,0)</f>
        <v>0.53560285552841713</v>
      </c>
      <c r="C24" s="27">
        <f>VLOOKUP($A24,[2]AmbBudget!$A$1:$W$65536,23,0)</f>
        <v>0.64593055735067884</v>
      </c>
      <c r="O24" s="5"/>
      <c r="P24" s="15"/>
      <c r="Q24" s="15"/>
    </row>
    <row r="25" spans="1:17">
      <c r="A25" s="5">
        <f>A24-Ambient!$O$7</f>
        <v>42243</v>
      </c>
      <c r="B25" s="27">
        <f>VLOOKUP($A25,[2]AmbActual!$A$1:$AW$65533,49,0)</f>
        <v>0.68438640352945601</v>
      </c>
      <c r="C25" s="27">
        <f>VLOOKUP($A25,[2]AmbBudget!$A$1:$W$65536,23,0)</f>
        <v>0.64593055735067884</v>
      </c>
      <c r="O25" s="5"/>
      <c r="P25" s="15"/>
      <c r="Q25" s="15"/>
    </row>
    <row r="26" spans="1:17">
      <c r="A26" s="5">
        <f>A25-Ambient!$O$7</f>
        <v>42242</v>
      </c>
      <c r="B26" s="27">
        <f>VLOOKUP($A26,[2]AmbActual!$A$1:$AW$65533,49,0)</f>
        <v>0.75837087697668892</v>
      </c>
      <c r="C26" s="27">
        <f>VLOOKUP($A26,[2]AmbBudget!$A$1:$W$65536,23,0)</f>
        <v>0.64593055735067884</v>
      </c>
      <c r="O26" s="5"/>
      <c r="P26" s="15"/>
      <c r="Q26" s="15"/>
    </row>
    <row r="27" spans="1:17">
      <c r="A27" s="5">
        <f>A26-Ambient!$O$7</f>
        <v>42241</v>
      </c>
      <c r="B27" s="27">
        <f>VLOOKUP($A27,[2]AmbActual!$A$1:$AW$65533,49,0)</f>
        <v>0.71345041406616116</v>
      </c>
      <c r="C27" s="27">
        <f>VLOOKUP($A27,[2]AmbBudget!$A$1:$W$65536,23,0)</f>
        <v>0.64593055735067884</v>
      </c>
      <c r="O27" s="5"/>
      <c r="P27" s="15"/>
      <c r="Q27" s="15"/>
    </row>
    <row r="28" spans="1:17">
      <c r="A28" s="5">
        <f>A27-Ambient!$O$7</f>
        <v>42240</v>
      </c>
      <c r="B28" s="27">
        <f>VLOOKUP($A28,[2]AmbActual!$A$1:$AW$65533,49,0)</f>
        <v>0.62238577202688394</v>
      </c>
      <c r="C28" s="27">
        <f>VLOOKUP($A28,[2]AmbBudget!$A$1:$W$65536,23,0)</f>
        <v>0.64593055735067884</v>
      </c>
      <c r="O28" s="5"/>
      <c r="P28" s="15"/>
      <c r="Q28" s="15"/>
    </row>
    <row r="29" spans="1:17">
      <c r="A29" s="5">
        <f>A28-Ambient!$O$7</f>
        <v>42239</v>
      </c>
      <c r="B29" s="27">
        <f>VLOOKUP($A29,[2]AmbActual!$A$1:$AW$65533,49,0)</f>
        <v>1.6445260851206411</v>
      </c>
      <c r="C29" s="27">
        <f>VLOOKUP($A29,[2]AmbBudget!$A$1:$W$65536,23,0)</f>
        <v>0.66134821481526329</v>
      </c>
      <c r="O29" s="5"/>
      <c r="P29" s="15"/>
      <c r="Q29" s="15"/>
    </row>
    <row r="30" spans="1:17">
      <c r="A30" s="5">
        <f>A29-Ambient!$O$7</f>
        <v>42238</v>
      </c>
      <c r="B30" s="27">
        <f>VLOOKUP($A30,[2]AmbActual!$A$1:$AW$65533,49,0)</f>
        <v>0.77299080854022117</v>
      </c>
      <c r="C30" s="27">
        <f>VLOOKUP($A30,[2]AmbBudget!$A$1:$W$65536,23,0)</f>
        <v>0.66134821481526329</v>
      </c>
      <c r="O30" s="5"/>
      <c r="P30" s="15"/>
      <c r="Q30" s="15"/>
    </row>
    <row r="31" spans="1:17">
      <c r="A31" s="5">
        <f>A30-Ambient!$O$7</f>
        <v>42237</v>
      </c>
      <c r="B31" s="27">
        <f>VLOOKUP($A31,[2]AmbActual!$A$1:$AW$65533,49,0)</f>
        <v>0.5206567916575422</v>
      </c>
      <c r="C31" s="27">
        <f>VLOOKUP($A31,[2]AmbBudget!$A$1:$W$65536,23,0)</f>
        <v>0.66134821481526329</v>
      </c>
      <c r="O31" s="5"/>
      <c r="P31" s="15"/>
      <c r="Q31" s="15"/>
    </row>
    <row r="32" spans="1:17">
      <c r="A32" s="5">
        <f>A31-Ambient!$O$7</f>
        <v>42236</v>
      </c>
      <c r="B32" s="27">
        <f>VLOOKUP($A32,[2]AmbActual!$A$1:$AW$65533,49,0)</f>
        <v>0.70428241114589263</v>
      </c>
      <c r="C32" s="27">
        <f>VLOOKUP($A32,[2]AmbBudget!$A$1:$W$65536,23,0)</f>
        <v>0.66134821481526329</v>
      </c>
      <c r="O32" s="5"/>
      <c r="P32" s="15"/>
      <c r="Q32" s="15"/>
    </row>
    <row r="33" spans="1:17">
      <c r="A33" s="5">
        <f>A32-Ambient!$O$7</f>
        <v>42235</v>
      </c>
      <c r="B33" s="27">
        <f>VLOOKUP($A33,[2]AmbActual!$A$1:$AW$65533,49,0)</f>
        <v>0.71399460625128952</v>
      </c>
      <c r="C33" s="27">
        <f>VLOOKUP($A33,[2]AmbBudget!$A$1:$W$65536,23,0)</f>
        <v>0.66134821481526329</v>
      </c>
      <c r="O33" s="5"/>
      <c r="P33" s="15"/>
      <c r="Q33" s="15"/>
    </row>
    <row r="34" spans="1:17">
      <c r="A34" s="5">
        <f>A33-Ambient!$O$7</f>
        <v>42234</v>
      </c>
      <c r="B34" s="27">
        <f>VLOOKUP($A34,[2]AmbActual!$A$1:$AW$65533,49,0)</f>
        <v>0.71821449838036633</v>
      </c>
      <c r="C34" s="27">
        <f>VLOOKUP($A34,[2]AmbBudget!$A$1:$W$65536,23,0)</f>
        <v>0.66134821481526329</v>
      </c>
      <c r="O34" s="5"/>
      <c r="P34" s="15"/>
      <c r="Q34" s="15"/>
    </row>
    <row r="35" spans="1:17">
      <c r="A35" s="5">
        <f>A34-Ambient!$O$7</f>
        <v>42233</v>
      </c>
      <c r="B35" s="27">
        <f>VLOOKUP($A35,[2]AmbActual!$A$1:$AW$65533,49,0)</f>
        <v>0.58856839109102765</v>
      </c>
      <c r="C35" s="27">
        <f>VLOOKUP($A35,[2]AmbBudget!$A$1:$W$65536,23,0)</f>
        <v>0.66134821481526329</v>
      </c>
      <c r="O35" s="5"/>
      <c r="P35" s="15"/>
      <c r="Q35" s="15"/>
    </row>
    <row r="36" spans="1:17">
      <c r="A36" s="5">
        <f>A35-Ambient!$O$7</f>
        <v>42232</v>
      </c>
      <c r="B36">
        <f>VLOOKUP($A36,[2]AmbActual!$A$1:$AW$65533,49,0)</f>
        <v>1.2014596947026852</v>
      </c>
      <c r="C36">
        <f>VLOOKUP($A36,[2]AmbBudget!$A$1:$W$65536,23,0)</f>
        <v>0.67868046125909187</v>
      </c>
      <c r="M36" s="27"/>
      <c r="O36" s="5"/>
      <c r="P36" s="15"/>
      <c r="Q36" s="15"/>
    </row>
    <row r="37" spans="1:17">
      <c r="A37" s="5">
        <f>A36-Ambient!$O$7</f>
        <v>42231</v>
      </c>
      <c r="B37">
        <f>VLOOKUP($A37,[2]AmbActual!$A$1:$AW$65533,49,0)</f>
        <v>0.78324749080203726</v>
      </c>
      <c r="C37">
        <f>VLOOKUP($A37,[2]AmbBudget!$A$1:$W$65536,23,0)</f>
        <v>0.67868046125909187</v>
      </c>
      <c r="H37" s="5"/>
      <c r="O37" s="5"/>
      <c r="P37" s="15"/>
      <c r="Q37" s="15"/>
    </row>
    <row r="38" spans="1:17">
      <c r="A38" s="5">
        <f>A37-Ambient!$O$7</f>
        <v>42230</v>
      </c>
      <c r="B38">
        <f>VLOOKUP($A38,[2]AmbActual!$A$1:$AW$65533,49,0)</f>
        <v>0.54469583977783609</v>
      </c>
      <c r="C38">
        <f>VLOOKUP($A38,[2]AmbBudget!$A$1:$W$65536,23,0)</f>
        <v>0.67868046125909187</v>
      </c>
      <c r="H38" s="5"/>
      <c r="O38" s="5"/>
      <c r="P38" s="15"/>
      <c r="Q38" s="15"/>
    </row>
    <row r="39" spans="1:17">
      <c r="A39" s="5">
        <f>A38-Ambient!$O$7</f>
        <v>42229</v>
      </c>
      <c r="B39">
        <f>VLOOKUP($A39,[2]AmbActual!$A$1:$AW$65533,49,0)</f>
        <v>0.66412652582392762</v>
      </c>
      <c r="C39">
        <f>VLOOKUP($A39,[2]AmbBudget!$A$1:$W$65536,23,0)</f>
        <v>0.67868046125909187</v>
      </c>
      <c r="H39" s="5"/>
      <c r="O39" s="5"/>
      <c r="P39" s="15"/>
      <c r="Q39" s="15"/>
    </row>
    <row r="40" spans="1:17">
      <c r="A40" s="5">
        <f>A39-Ambient!$O$7</f>
        <v>42228</v>
      </c>
      <c r="B40">
        <f>VLOOKUP($A40,[2]AmbActual!$A$1:$AW$65533,49,0)</f>
        <v>0.76364384655416384</v>
      </c>
      <c r="C40">
        <f>VLOOKUP($A40,[2]AmbBudget!$A$1:$W$65536,23,0)</f>
        <v>0.67868046125909187</v>
      </c>
      <c r="O40" s="5"/>
      <c r="P40" s="15"/>
      <c r="Q40" s="15"/>
    </row>
    <row r="41" spans="1:17">
      <c r="A41" s="5">
        <f>A40-Ambient!$O$7</f>
        <v>42227</v>
      </c>
      <c r="B41">
        <f>VLOOKUP($A41,[2]AmbActual!$A$1:$AW$65533,49,0)</f>
        <v>0.73610569354286637</v>
      </c>
      <c r="C41">
        <f>VLOOKUP($A41,[2]AmbBudget!$A$1:$W$65536,23,0)</f>
        <v>0.67868046125909187</v>
      </c>
      <c r="O41" s="5"/>
      <c r="P41" s="15"/>
      <c r="Q41" s="15"/>
    </row>
    <row r="42" spans="1:17">
      <c r="A42" s="5">
        <f>A41-Ambient!$O$7</f>
        <v>42226</v>
      </c>
      <c r="B42">
        <f>VLOOKUP($A42,[2]AmbActual!$A$1:$AW$65533,49,0)</f>
        <v>0.62368959616500697</v>
      </c>
      <c r="C42">
        <f>VLOOKUP($A42,[2]AmbBudget!$A$1:$W$65536,23,0)</f>
        <v>0.67868046125909187</v>
      </c>
      <c r="O42" s="5"/>
      <c r="P42" s="15"/>
      <c r="Q42" s="15"/>
    </row>
    <row r="43" spans="1:17">
      <c r="A43" s="5">
        <f>A42-Ambient!$O$7</f>
        <v>42225</v>
      </c>
      <c r="B43">
        <f>VLOOKUP($A43,[2]AmbActual!$A$1:$AW$65533,49,0)</f>
        <v>1.7546777768711279</v>
      </c>
      <c r="C43">
        <f>VLOOKUP($A43,[2]AmbBudget!$A$1:$W$65536,23,0)</f>
        <v>0.66947637452571718</v>
      </c>
      <c r="O43" s="5"/>
      <c r="P43" s="15"/>
      <c r="Q43" s="15"/>
    </row>
    <row r="44" spans="1:17">
      <c r="A44" s="5">
        <f>A43-Ambient!$O$7</f>
        <v>42224</v>
      </c>
      <c r="B44">
        <f>VLOOKUP($A44,[2]AmbActual!$A$1:$AW$65533,49,0)</f>
        <v>0.80194090155083719</v>
      </c>
      <c r="C44">
        <f>VLOOKUP($A44,[2]AmbBudget!$A$1:$W$65536,23,0)</f>
        <v>0.66947637452571718</v>
      </c>
      <c r="O44" s="5"/>
      <c r="P44" s="15"/>
      <c r="Q44" s="15"/>
    </row>
    <row r="45" spans="1:17">
      <c r="A45" s="5">
        <f>A44-Ambient!$O$7</f>
        <v>42223</v>
      </c>
      <c r="B45">
        <f>VLOOKUP($A45,[2]AmbActual!$A$1:$AW$65533,49,0)</f>
        <v>0.57595435746986168</v>
      </c>
      <c r="C45">
        <f>VLOOKUP($A45,[2]AmbBudget!$A$1:$W$65536,23,0)</f>
        <v>0.66947637452571718</v>
      </c>
      <c r="O45" s="5"/>
      <c r="P45" s="15"/>
      <c r="Q45" s="15"/>
    </row>
    <row r="46" spans="1:17">
      <c r="A46" s="5">
        <f>A45-Ambient!$O$7</f>
        <v>42222</v>
      </c>
      <c r="B46">
        <f>VLOOKUP($A46,[2]AmbActual!$A$1:$AW$65533,49,0)</f>
        <v>0.63842485536235904</v>
      </c>
      <c r="C46">
        <f>VLOOKUP($A46,[2]AmbBudget!$A$1:$W$65536,23,0)</f>
        <v>0.66947637452571718</v>
      </c>
      <c r="O46" s="5"/>
      <c r="P46" s="15"/>
      <c r="Q46" s="15"/>
    </row>
    <row r="47" spans="1:17">
      <c r="A47" s="5">
        <f>A46-Ambient!$O$7</f>
        <v>42221</v>
      </c>
      <c r="B47">
        <f>VLOOKUP($A47,[2]AmbActual!$A$1:$AW$65533,49,0)</f>
        <v>0.70273964841888514</v>
      </c>
      <c r="C47">
        <f>VLOOKUP($A47,[2]AmbBudget!$A$1:$W$65536,23,0)</f>
        <v>0.66947637452571718</v>
      </c>
      <c r="O47" s="5"/>
      <c r="P47" s="15"/>
      <c r="Q47" s="15"/>
    </row>
    <row r="48" spans="1:17">
      <c r="A48" s="5">
        <f>A47-Ambient!$O$7</f>
        <v>42220</v>
      </c>
      <c r="B48">
        <f>VLOOKUP($A48,[2]AmbActual!$A$1:$AW$65533,49,0)</f>
        <v>0.7205145998470851</v>
      </c>
      <c r="C48">
        <f>VLOOKUP($A48,[2]AmbBudget!$A$1:$W$65536,23,0)</f>
        <v>0.66947637452571718</v>
      </c>
      <c r="O48" s="5"/>
      <c r="P48" s="15"/>
      <c r="Q48" s="15"/>
    </row>
    <row r="49" spans="1:3">
      <c r="A49" s="5">
        <f>A48-Ambient!$O$7</f>
        <v>42219</v>
      </c>
      <c r="B49">
        <f>VLOOKUP($A49,[2]AmbActual!$A$1:$AW$65533,49,0)</f>
        <v>0.63382103844838389</v>
      </c>
      <c r="C49">
        <f>VLOOKUP($A49,[2]AmbBudget!$A$1:$W$65536,23,0)</f>
        <v>0.66947637452571718</v>
      </c>
    </row>
    <row r="50" spans="1:3">
      <c r="A50" s="5">
        <f>A49-Ambient!$O$7</f>
        <v>42218</v>
      </c>
      <c r="B50">
        <f>VLOOKUP($A50,[2]AmbActual!$A$1:$AW$65533,49,0)</f>
        <v>1.3087554938391697</v>
      </c>
      <c r="C50">
        <f>VLOOKUP($A50,[2]AmbBudget!$A$1:$W$65536,23,0)</f>
        <v>0.64888420509764388</v>
      </c>
    </row>
    <row r="51" spans="1:3">
      <c r="A51" s="5">
        <f>A50-Ambient!$O$7</f>
        <v>42217</v>
      </c>
      <c r="B51">
        <f>VLOOKUP($A51,[2]AmbActual!$A$1:$AW$65533,49,0)</f>
        <v>0.81355634143522471</v>
      </c>
      <c r="C51">
        <f>VLOOKUP($A51,[2]AmbBudget!$A$1:$W$65536,23,0)</f>
        <v>0.64888420509764388</v>
      </c>
    </row>
    <row r="52" spans="1:3">
      <c r="A52" s="5">
        <f>A51-Ambient!$O$7</f>
        <v>42216</v>
      </c>
      <c r="B52">
        <f>VLOOKUP($A52,[2]AmbActual!$A$1:$AW$65533,49,0)</f>
        <v>0.53018805523384049</v>
      </c>
      <c r="C52">
        <f>VLOOKUP($A52,[2]AmbBudget!$A$1:$W$65536,23,0)</f>
        <v>0.64888420509764388</v>
      </c>
    </row>
    <row r="53" spans="1:3">
      <c r="A53" s="5">
        <f>A52-Ambient!$O$7</f>
        <v>42215</v>
      </c>
      <c r="B53">
        <f>VLOOKUP($A53,[2]AmbActual!$A$1:$AW$65533,49,0)</f>
        <v>0.65520359613869661</v>
      </c>
      <c r="C53">
        <f>VLOOKUP($A53,[2]AmbBudget!$A$1:$W$65536,23,0)</f>
        <v>0.63995244211412305</v>
      </c>
    </row>
    <row r="54" spans="1:3">
      <c r="A54" s="5">
        <f>A53-Ambient!$O$7</f>
        <v>42214</v>
      </c>
      <c r="B54">
        <f>VLOOKUP($A54,[2]AmbActual!$A$1:$AW$65533,49,0)</f>
        <v>0.68631664097517275</v>
      </c>
      <c r="C54">
        <f>VLOOKUP($A54,[2]AmbBudget!$A$1:$W$65536,23,0)</f>
        <v>0.63995244211412305</v>
      </c>
    </row>
    <row r="55" spans="1:3">
      <c r="A55" s="5">
        <f>A54-Ambient!$O$7</f>
        <v>42213</v>
      </c>
      <c r="B55">
        <f>VLOOKUP($A55,[2]AmbActual!$A$1:$AW$65533,49,0)</f>
        <v>0.71464388037105853</v>
      </c>
      <c r="C55">
        <f>VLOOKUP($A55,[2]AmbBudget!$A$1:$W$65536,23,0)</f>
        <v>0.63995244211412305</v>
      </c>
    </row>
    <row r="56" spans="1:3">
      <c r="A56" s="5">
        <f>A55-Ambient!$O$7</f>
        <v>42212</v>
      </c>
      <c r="B56">
        <f>VLOOKUP($A56,[2]AmbActual!$A$1:$AW$65533,49,0)</f>
        <v>0.61002278162861778</v>
      </c>
      <c r="C56">
        <f>VLOOKUP($A56,[2]AmbBudget!$A$1:$W$65536,23,0)</f>
        <v>0.63995244211412305</v>
      </c>
    </row>
    <row r="57" spans="1:3">
      <c r="A57" s="5">
        <f>A56-Ambient!$O$7</f>
        <v>42211</v>
      </c>
      <c r="B57">
        <f>VLOOKUP($A57,[2]AmbActual!$A$1:$AW$65533,49,0)</f>
        <v>1.2424118933491191</v>
      </c>
      <c r="C57">
        <f>VLOOKUP($A57,[2]AmbBudget!$A$1:$W$65536,23,0)</f>
        <v>0.65955840332633486</v>
      </c>
    </row>
    <row r="58" spans="1:3">
      <c r="A58" s="5">
        <f>A57-Ambient!$O$7</f>
        <v>42210</v>
      </c>
      <c r="B58">
        <f>VLOOKUP($A58,[2]AmbActual!$A$1:$AW$65533,49,0)</f>
        <v>0.78054066314386616</v>
      </c>
      <c r="C58">
        <f>VLOOKUP($A58,[2]AmbBudget!$A$1:$W$65536,23,0)</f>
        <v>0.65955840332633486</v>
      </c>
    </row>
    <row r="59" spans="1:3">
      <c r="A59" s="5">
        <f>A58-Ambient!$O$7</f>
        <v>42209</v>
      </c>
      <c r="B59">
        <f>VLOOKUP($A59,[2]AmbActual!$A$1:$AW$65533,49,0)</f>
        <v>0.56496707187945017</v>
      </c>
      <c r="C59">
        <f>VLOOKUP($A59,[2]AmbBudget!$A$1:$W$65536,23,0)</f>
        <v>0.65955840332633486</v>
      </c>
    </row>
    <row r="60" spans="1:3">
      <c r="A60" s="5">
        <f>A59-Ambient!$O$7</f>
        <v>42208</v>
      </c>
      <c r="B60">
        <f>VLOOKUP($A60,[2]AmbActual!$A$1:$AW$65533,49,0)</f>
        <v>0.70623564248282511</v>
      </c>
      <c r="C60">
        <f>VLOOKUP($A60,[2]AmbBudget!$A$1:$W$65536,23,0)</f>
        <v>0.65955840332633486</v>
      </c>
    </row>
  </sheetData>
  <phoneticPr fontId="3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:Q60"/>
  <sheetViews>
    <sheetView workbookViewId="0">
      <selection activeCell="K46" sqref="K46"/>
    </sheetView>
  </sheetViews>
  <sheetFormatPr defaultRowHeight="12.75"/>
  <cols>
    <col min="1" max="1" width="10.140625" bestFit="1" customWidth="1"/>
    <col min="2" max="2" width="11.28515625" bestFit="1" customWidth="1"/>
    <col min="3" max="3" width="10.28515625" bestFit="1" customWidth="1"/>
    <col min="5" max="5" width="10.140625" bestFit="1" customWidth="1"/>
    <col min="7" max="7" width="9.5703125" bestFit="1" customWidth="1"/>
    <col min="8" max="8" width="10.140625" bestFit="1" customWidth="1"/>
    <col min="12" max="12" width="10.140625" bestFit="1" customWidth="1"/>
    <col min="13" max="13" width="12.28515625" bestFit="1" customWidth="1"/>
    <col min="14" max="14" width="11.28515625" bestFit="1" customWidth="1"/>
  </cols>
  <sheetData>
    <row r="1" spans="1:17">
      <c r="A1" t="s">
        <v>0</v>
      </c>
      <c r="B1" t="s">
        <v>45</v>
      </c>
      <c r="C1" t="s">
        <v>5</v>
      </c>
      <c r="E1" t="s">
        <v>96</v>
      </c>
    </row>
    <row r="2" spans="1:17">
      <c r="A2" s="5">
        <f>'1'!A2</f>
        <v>42266</v>
      </c>
      <c r="B2" s="60">
        <f>VLOOKUP($A2,[2]ProdActual!$A$1:$AH$65533,34,0)</f>
        <v>0.98368111062831765</v>
      </c>
      <c r="C2" s="60"/>
      <c r="E2" t="s">
        <v>0</v>
      </c>
      <c r="F2" t="s">
        <v>5</v>
      </c>
      <c r="G2" t="s">
        <v>130</v>
      </c>
      <c r="H2" t="s">
        <v>6</v>
      </c>
      <c r="I2" t="s">
        <v>7</v>
      </c>
      <c r="J2" t="s">
        <v>131</v>
      </c>
      <c r="K2" t="s">
        <v>8</v>
      </c>
    </row>
    <row r="3" spans="1:17">
      <c r="A3" s="5">
        <f>A2-Produce!O$7</f>
        <v>42265</v>
      </c>
      <c r="B3" s="60">
        <f>VLOOKUP($A3,[2]ProdActual!$A$1:$AH$65533,34,0)</f>
        <v>0.98062818189762735</v>
      </c>
      <c r="C3" s="60"/>
      <c r="E3" s="5">
        <f>'1'!$B$4</f>
        <v>42261</v>
      </c>
      <c r="F3" s="12"/>
      <c r="G3" s="12">
        <f>IF(ISERROR(H3),#REF!,ProdFormulas!H3)</f>
        <v>0</v>
      </c>
      <c r="H3" s="12">
        <f>VLOOKUP($E3,[2]ProdActual!$A$1:$DZ$65533,130,0)</f>
        <v>0</v>
      </c>
      <c r="I3" s="12">
        <f>F3</f>
        <v>0</v>
      </c>
      <c r="J3" s="12">
        <f>G3</f>
        <v>0</v>
      </c>
      <c r="K3" s="12">
        <f>H3</f>
        <v>0</v>
      </c>
    </row>
    <row r="4" spans="1:17">
      <c r="A4" s="5">
        <f>A3-Produce!O$7</f>
        <v>42264</v>
      </c>
      <c r="B4" s="60">
        <f>VLOOKUP($A4,[2]ProdActual!$A$1:$AH$65533,34,0)</f>
        <v>1.0880436298764287</v>
      </c>
      <c r="C4" s="60"/>
      <c r="E4" s="5">
        <f>'1'!$B$4+1</f>
        <v>42262</v>
      </c>
      <c r="F4" s="12"/>
      <c r="G4" s="12">
        <f>IF(ISERROR(H3),0,IF(ISERROR(H4),#REF!,ProdFormulas!H4))</f>
        <v>0</v>
      </c>
      <c r="H4" s="12">
        <f>VLOOKUP($E4,[2]ProdActual!$A$1:$DZ$65533,130,0)</f>
        <v>0</v>
      </c>
      <c r="I4" s="12">
        <f t="shared" ref="I4:J9" si="0">I3+F4</f>
        <v>0</v>
      </c>
      <c r="J4" s="12">
        <f t="shared" si="0"/>
        <v>0</v>
      </c>
      <c r="K4" s="12">
        <f t="shared" ref="K4:K9" si="1">H4+K3</f>
        <v>0</v>
      </c>
    </row>
    <row r="5" spans="1:17">
      <c r="A5" s="5">
        <f>A4-Produce!O$7</f>
        <v>42263</v>
      </c>
      <c r="B5" s="60">
        <f>VLOOKUP($A5,[2]ProdActual!$A$1:$AH$65533,34,0)</f>
        <v>1.0319483368393101</v>
      </c>
      <c r="C5" s="60"/>
      <c r="E5" s="5">
        <f>'1'!$B$4+2</f>
        <v>42263</v>
      </c>
      <c r="F5" s="12"/>
      <c r="G5" s="12">
        <f>IF(ISERROR(H4),0,IF(ISERROR(H5),#REF!,ProdFormulas!H5))</f>
        <v>0</v>
      </c>
      <c r="H5" s="12">
        <f>VLOOKUP($E5,[2]ProdActual!$A$1:$DZ$65533,130,0)</f>
        <v>0</v>
      </c>
      <c r="I5" s="12">
        <f t="shared" si="0"/>
        <v>0</v>
      </c>
      <c r="J5" s="12">
        <f t="shared" si="0"/>
        <v>0</v>
      </c>
      <c r="K5" s="12">
        <f t="shared" si="1"/>
        <v>0</v>
      </c>
    </row>
    <row r="6" spans="1:17">
      <c r="A6" s="5">
        <f>A5-Produce!O$7</f>
        <v>42262</v>
      </c>
      <c r="B6" s="60">
        <f>VLOOKUP($A6,[2]ProdActual!$A$1:$AH$65533,34,0)</f>
        <v>1.0039134779658796</v>
      </c>
      <c r="C6" s="60"/>
      <c r="E6" s="5">
        <f>'1'!$B$4+3</f>
        <v>42264</v>
      </c>
      <c r="F6" s="12"/>
      <c r="G6" s="12">
        <f>IF(ISERROR(H5),0,IF(ISERROR(H6),#REF!,ProdFormulas!H6))</f>
        <v>0</v>
      </c>
      <c r="H6" s="12">
        <f>VLOOKUP($E6,[2]ProdActual!$A$1:$DZ$65533,130,0)</f>
        <v>0</v>
      </c>
      <c r="I6" s="12">
        <f t="shared" si="0"/>
        <v>0</v>
      </c>
      <c r="J6" s="12">
        <f t="shared" si="0"/>
        <v>0</v>
      </c>
      <c r="K6" s="12">
        <f t="shared" si="1"/>
        <v>0</v>
      </c>
    </row>
    <row r="7" spans="1:17">
      <c r="A7" s="5">
        <f>A6-Produce!O$7</f>
        <v>42261</v>
      </c>
      <c r="B7" s="60">
        <f>VLOOKUP($A7,[2]ProdActual!$A$1:$AH$65533,34,0)</f>
        <v>1.0257654332210404</v>
      </c>
      <c r="C7" s="60"/>
      <c r="E7" s="5">
        <f>'1'!$B$4+4</f>
        <v>42265</v>
      </c>
      <c r="F7" s="12"/>
      <c r="G7" s="12">
        <f>IF(ISERROR(H6),0,IF(ISERROR(H7),#REF!,ProdFormulas!H7))</f>
        <v>0</v>
      </c>
      <c r="H7" s="12">
        <f>VLOOKUP($E7,[2]ProdActual!$A$1:$DZ$65533,130,0)</f>
        <v>0</v>
      </c>
      <c r="I7" s="12">
        <f t="shared" si="0"/>
        <v>0</v>
      </c>
      <c r="J7" s="12">
        <f t="shared" si="0"/>
        <v>0</v>
      </c>
      <c r="K7" s="12">
        <f t="shared" si="1"/>
        <v>0</v>
      </c>
    </row>
    <row r="8" spans="1:17">
      <c r="A8" s="5">
        <f>A7-Produce!O$7</f>
        <v>42260</v>
      </c>
      <c r="B8" s="60">
        <f>VLOOKUP($A8,[2]ProdActual!$A$1:$AH$65533,34,0)</f>
        <v>0.97492244125602157</v>
      </c>
      <c r="C8" s="60"/>
      <c r="E8" s="5">
        <f>'1'!$B$4+5</f>
        <v>42266</v>
      </c>
      <c r="F8" s="12"/>
      <c r="G8" s="12">
        <f>IF(ISERROR(H7),0,IF(ISERROR(H8),#REF!,ProdFormulas!H8))</f>
        <v>0</v>
      </c>
      <c r="H8" s="12">
        <f>VLOOKUP($E8,[2]ProdActual!$A$1:$DZ$65533,130,0)</f>
        <v>0</v>
      </c>
      <c r="I8" s="12">
        <f t="shared" si="0"/>
        <v>0</v>
      </c>
      <c r="J8" s="12">
        <f t="shared" si="0"/>
        <v>0</v>
      </c>
      <c r="K8" s="12">
        <f t="shared" si="1"/>
        <v>0</v>
      </c>
    </row>
    <row r="9" spans="1:17">
      <c r="A9" s="5">
        <f>A8-Produce!O$7</f>
        <v>42259</v>
      </c>
      <c r="B9" s="60">
        <f>VLOOKUP($A9,[2]ProdActual!$A$1:$AH$65533,34,0)</f>
        <v>0.96286767602854195</v>
      </c>
      <c r="C9" s="60"/>
      <c r="E9" s="5">
        <f>'1'!$B$4+6</f>
        <v>42267</v>
      </c>
      <c r="F9" s="12"/>
      <c r="G9" s="12">
        <f>IF(ISERROR(H8),0,IF(ISERROR(H9),#REF!,ProdFormulas!H9))</f>
        <v>0</v>
      </c>
      <c r="H9" s="12">
        <f>VLOOKUP($E9,[2]ProdActual!$A$1:$DZ$65533,130,0)</f>
        <v>0</v>
      </c>
      <c r="I9" s="12">
        <f t="shared" si="0"/>
        <v>0</v>
      </c>
      <c r="J9" s="12">
        <f t="shared" si="0"/>
        <v>0</v>
      </c>
      <c r="K9" s="12">
        <f t="shared" si="1"/>
        <v>0</v>
      </c>
    </row>
    <row r="10" spans="1:17">
      <c r="A10" s="5">
        <f>A9-Produce!O$7</f>
        <v>42258</v>
      </c>
      <c r="B10" s="60">
        <f>VLOOKUP($A10,[2]ProdActual!$A$1:$AH$65533,34,0)</f>
        <v>0.9578293312823255</v>
      </c>
      <c r="C10" s="60"/>
    </row>
    <row r="11" spans="1:17">
      <c r="A11" s="5">
        <f>A10-Produce!O$7</f>
        <v>42257</v>
      </c>
      <c r="B11" s="60">
        <f>VLOOKUP($A11,[2]ProdActual!$A$1:$AH$65533,34,0)</f>
        <v>1.0617154349370017</v>
      </c>
      <c r="C11" s="60"/>
    </row>
    <row r="12" spans="1:17">
      <c r="A12" s="5">
        <f>A11-Produce!O$7</f>
        <v>42256</v>
      </c>
      <c r="B12" s="60">
        <f>VLOOKUP($A12,[2]ProdActual!$A$1:$AH$65533,34,0)</f>
        <v>1.0380061714423627</v>
      </c>
      <c r="C12" s="60"/>
    </row>
    <row r="13" spans="1:17">
      <c r="A13" s="5">
        <f>A12-Produce!O$7</f>
        <v>42255</v>
      </c>
      <c r="B13" s="60">
        <f>VLOOKUP($A13,[2]ProdActual!$A$1:$AH$65533,34,0)</f>
        <v>1.0882079957547488</v>
      </c>
      <c r="C13" s="60"/>
    </row>
    <row r="14" spans="1:17">
      <c r="A14" s="5">
        <f>A13-Produce!O$7</f>
        <v>42254</v>
      </c>
      <c r="B14" s="60">
        <f>VLOOKUP($A14,[2]ProdActual!$A$1:$AH$65533,34,0)</f>
        <v>1.0165912772224612</v>
      </c>
      <c r="C14" s="60"/>
    </row>
    <row r="15" spans="1:17">
      <c r="A15" s="5">
        <f>A14-Produce!O$7</f>
        <v>42253</v>
      </c>
      <c r="B15" s="60">
        <f>VLOOKUP($A15,[2]ProdActual!$A$1:$AH$65533,34,0)</f>
        <v>0.92238206947250512</v>
      </c>
      <c r="C15" s="60"/>
      <c r="O15" s="5"/>
      <c r="P15" s="61"/>
      <c r="Q15" s="61"/>
    </row>
    <row r="16" spans="1:17">
      <c r="A16" s="5">
        <f>A15-Produce!O$7</f>
        <v>42252</v>
      </c>
      <c r="B16" s="60">
        <f>VLOOKUP($A16,[2]ProdActual!$A$1:$AH$65533,34,0)</f>
        <v>0.99171667784485495</v>
      </c>
      <c r="C16" s="60"/>
      <c r="O16" s="5"/>
      <c r="P16" s="61"/>
      <c r="Q16" s="61"/>
    </row>
    <row r="17" spans="1:17">
      <c r="A17" s="5">
        <f>A16-Produce!O$7</f>
        <v>42251</v>
      </c>
      <c r="B17" s="60">
        <f>VLOOKUP($A17,[2]ProdActual!$A$1:$AH$65533,34,0)</f>
        <v>0.99094360373786072</v>
      </c>
      <c r="C17" s="60"/>
      <c r="O17" s="5"/>
      <c r="P17" s="61"/>
      <c r="Q17" s="61"/>
    </row>
    <row r="18" spans="1:17">
      <c r="A18" s="5">
        <f>A17-Produce!O$7</f>
        <v>42250</v>
      </c>
      <c r="B18" s="60">
        <f>VLOOKUP($A18,[2]ProdActual!$A$1:$AH$65533,34,0)</f>
        <v>1.044463531496695</v>
      </c>
      <c r="C18" s="60"/>
      <c r="O18" s="5"/>
      <c r="P18" s="61"/>
      <c r="Q18" s="61"/>
    </row>
    <row r="19" spans="1:17">
      <c r="A19" s="5">
        <f>A18-Produce!O$7</f>
        <v>42249</v>
      </c>
      <c r="B19" s="60">
        <f>VLOOKUP($A19,[2]ProdActual!$A$1:$AH$65533,34,0)</f>
        <v>1.056760620701368</v>
      </c>
      <c r="C19" s="60"/>
      <c r="O19" s="5"/>
      <c r="P19" s="61"/>
      <c r="Q19" s="61"/>
    </row>
    <row r="20" spans="1:17">
      <c r="A20" s="5">
        <f>A19-Produce!O$7</f>
        <v>42248</v>
      </c>
      <c r="B20" s="60">
        <f>VLOOKUP($A20,[2]ProdActual!$A$1:$AH$65533,34,0)</f>
        <v>1.0672382236721154</v>
      </c>
      <c r="C20" s="60"/>
      <c r="O20" s="5"/>
      <c r="P20" s="61"/>
      <c r="Q20" s="61"/>
    </row>
    <row r="21" spans="1:17">
      <c r="A21" s="5">
        <f>A20-Produce!O$7</f>
        <v>42247</v>
      </c>
      <c r="B21" s="60">
        <f>VLOOKUP($A21,[2]ProdActual!$A$1:$AH$65533,34,0)</f>
        <v>1.0647145349924887</v>
      </c>
      <c r="C21" s="60"/>
      <c r="O21" s="5"/>
      <c r="P21" s="61"/>
      <c r="Q21" s="61"/>
    </row>
    <row r="22" spans="1:17">
      <c r="A22" s="5">
        <f>A21-Produce!O$7</f>
        <v>42246</v>
      </c>
      <c r="B22" s="60">
        <f>VLOOKUP($A22,[2]ProdActual!$A$1:$AH$65533,34,0)</f>
        <v>0.96923763051665712</v>
      </c>
      <c r="C22" s="60"/>
      <c r="O22" s="5"/>
      <c r="P22" s="61"/>
      <c r="Q22" s="61"/>
    </row>
    <row r="23" spans="1:17">
      <c r="A23" s="5">
        <f>A22-Produce!O$7</f>
        <v>42245</v>
      </c>
      <c r="B23" s="60">
        <f>VLOOKUP($A23,[2]ProdActual!$A$1:$AH$65533,34,0)</f>
        <v>0.96124509265585445</v>
      </c>
      <c r="C23" s="60"/>
      <c r="O23" s="5"/>
      <c r="P23" s="61"/>
      <c r="Q23" s="61"/>
    </row>
    <row r="24" spans="1:17">
      <c r="A24" s="5">
        <f>A23-Produce!O$7</f>
        <v>42244</v>
      </c>
      <c r="B24" s="60">
        <f>VLOOKUP($A24,[2]ProdActual!$A$1:$AH$65533,34,0)</f>
        <v>1.0154648688153574</v>
      </c>
      <c r="C24" s="60"/>
      <c r="O24" s="5"/>
      <c r="P24" s="61"/>
      <c r="Q24" s="61"/>
    </row>
    <row r="25" spans="1:17">
      <c r="A25" s="5">
        <f>A24-Produce!O$7</f>
        <v>42243</v>
      </c>
      <c r="B25" s="60">
        <f>VLOOKUP($A25,[2]ProdActual!$A$1:$AH$65533,34,0)</f>
        <v>1.029158529335644</v>
      </c>
      <c r="C25" s="60"/>
      <c r="O25" s="5"/>
      <c r="P25" s="61"/>
      <c r="Q25" s="61"/>
    </row>
    <row r="26" spans="1:17">
      <c r="A26" s="5">
        <f>A25-Produce!O$7</f>
        <v>42242</v>
      </c>
      <c r="B26" s="60">
        <f>VLOOKUP($A26,[2]ProdActual!$A$1:$AH$65533,34,0)</f>
        <v>1.0715366523895637</v>
      </c>
      <c r="C26" s="60"/>
      <c r="O26" s="5"/>
      <c r="P26" s="61"/>
      <c r="Q26" s="61"/>
    </row>
    <row r="27" spans="1:17">
      <c r="A27" s="5">
        <f>A26-Produce!O$7</f>
        <v>42241</v>
      </c>
      <c r="B27" s="60">
        <f>VLOOKUP($A27,[2]ProdActual!$A$1:$AH$65533,34,0)</f>
        <v>1.0108005145957337</v>
      </c>
      <c r="C27" s="60"/>
      <c r="O27" s="5"/>
      <c r="P27" s="61"/>
      <c r="Q27" s="61"/>
    </row>
    <row r="28" spans="1:17">
      <c r="A28" s="5">
        <f>A27-Produce!O$7</f>
        <v>42240</v>
      </c>
      <c r="B28" s="60">
        <f>VLOOKUP($A28,[2]ProdActual!$A$1:$AH$65533,34,0)</f>
        <v>1.0128524645622317</v>
      </c>
      <c r="C28" s="60"/>
      <c r="O28" s="5"/>
      <c r="P28" s="61"/>
      <c r="Q28" s="61"/>
    </row>
    <row r="29" spans="1:17">
      <c r="A29" s="5">
        <f>A28-Produce!O$7</f>
        <v>42239</v>
      </c>
      <c r="B29" s="60">
        <f>VLOOKUP($A29,[2]ProdActual!$A$1:$AH$65533,34,0)</f>
        <v>0.95886461139290335</v>
      </c>
      <c r="C29" s="60"/>
      <c r="O29" s="5"/>
      <c r="P29" s="61"/>
      <c r="Q29" s="61"/>
    </row>
    <row r="30" spans="1:17">
      <c r="A30" s="5">
        <f>A29-Produce!O$7</f>
        <v>42238</v>
      </c>
      <c r="B30" s="60">
        <f>VLOOKUP($A30,[2]ProdActual!$A$1:$AH$65533,34,0)</f>
        <v>0.9862280148336291</v>
      </c>
      <c r="C30" s="60"/>
      <c r="O30" s="5"/>
      <c r="P30" s="61"/>
      <c r="Q30" s="61"/>
    </row>
    <row r="31" spans="1:17">
      <c r="A31" s="5">
        <f>A30-Produce!O$7</f>
        <v>42237</v>
      </c>
      <c r="B31" s="60">
        <f>VLOOKUP($A31,[2]ProdActual!$A$1:$AH$65533,34,0)</f>
        <v>0.99809010821801258</v>
      </c>
      <c r="C31" s="60"/>
      <c r="O31" s="5"/>
      <c r="P31" s="61"/>
      <c r="Q31" s="61"/>
    </row>
    <row r="32" spans="1:17">
      <c r="A32" s="5">
        <f>A31-Produce!O$7</f>
        <v>42236</v>
      </c>
      <c r="B32" s="60">
        <f>VLOOKUP($A32,[2]ProdActual!$A$1:$AH$65533,34,0)</f>
        <v>1.0415858325373368</v>
      </c>
      <c r="C32" s="60"/>
      <c r="O32" s="5"/>
      <c r="P32" s="61"/>
      <c r="Q32" s="61"/>
    </row>
    <row r="33" spans="1:17">
      <c r="A33" s="5">
        <f>A32-Produce!O$7</f>
        <v>42235</v>
      </c>
      <c r="B33" s="60">
        <f>VLOOKUP($A33,[2]ProdActual!$A$1:$AH$65533,34,0)</f>
        <v>1.0547771054083406</v>
      </c>
      <c r="C33" s="60"/>
      <c r="O33" s="5"/>
      <c r="P33" s="61"/>
      <c r="Q33" s="61"/>
    </row>
    <row r="34" spans="1:17">
      <c r="A34" s="5">
        <f>A33-Produce!O$7</f>
        <v>42234</v>
      </c>
      <c r="B34" s="60">
        <f>VLOOKUP($A34,[2]ProdActual!$A$1:$AH$65533,34,0)</f>
        <v>1.0247755656918023</v>
      </c>
      <c r="C34" s="60"/>
      <c r="O34" s="5"/>
      <c r="P34" s="61"/>
      <c r="Q34" s="61"/>
    </row>
    <row r="35" spans="1:17">
      <c r="A35" s="5">
        <f>A34-Produce!O$7</f>
        <v>42233</v>
      </c>
      <c r="B35" s="60">
        <f>VLOOKUP($A35,[2]ProdActual!$A$1:$AH$65533,34,0)</f>
        <v>1.0314922867830663</v>
      </c>
      <c r="C35" s="60"/>
      <c r="O35" s="5"/>
      <c r="P35" s="61"/>
      <c r="Q35" s="61"/>
    </row>
    <row r="36" spans="1:17">
      <c r="A36" s="5">
        <f>A35-Produce!O$7</f>
        <v>42232</v>
      </c>
      <c r="B36">
        <f>VLOOKUP($A36,[2]ProdActual!$A$1:$AH$65533,34,0)</f>
        <v>0.97264673184158723</v>
      </c>
      <c r="M36" s="60"/>
      <c r="O36" s="5"/>
      <c r="P36" s="61"/>
      <c r="Q36" s="61"/>
    </row>
    <row r="37" spans="1:17">
      <c r="A37" s="5">
        <f>A36-Produce!O$7</f>
        <v>42231</v>
      </c>
      <c r="B37">
        <f>VLOOKUP($A37,[2]ProdActual!$A$1:$AH$65533,34,0)</f>
        <v>1.0519967459300841</v>
      </c>
      <c r="H37" s="5"/>
      <c r="O37" s="5"/>
      <c r="P37" s="61"/>
      <c r="Q37" s="61"/>
    </row>
    <row r="38" spans="1:17">
      <c r="A38" s="5">
        <f>A37-Produce!O$7</f>
        <v>42230</v>
      </c>
      <c r="B38">
        <f>VLOOKUP($A38,[2]ProdActual!$A$1:$AH$65533,34,0)</f>
        <v>0.98101233500530061</v>
      </c>
      <c r="H38" s="5"/>
      <c r="O38" s="5"/>
      <c r="P38" s="61"/>
      <c r="Q38" s="61"/>
    </row>
    <row r="39" spans="1:17">
      <c r="A39" s="5">
        <f>A38-Produce!O$7</f>
        <v>42229</v>
      </c>
      <c r="B39">
        <f>VLOOKUP($A39,[2]ProdActual!$A$1:$AH$65533,34,0)</f>
        <v>1.029100545140315</v>
      </c>
      <c r="H39" s="5"/>
      <c r="O39" s="5"/>
      <c r="P39" s="61"/>
      <c r="Q39" s="61"/>
    </row>
    <row r="40" spans="1:17">
      <c r="A40" s="5">
        <f>A39-Produce!O$7</f>
        <v>42228</v>
      </c>
      <c r="B40">
        <f>VLOOKUP($A40,[2]ProdActual!$A$1:$AH$65533,34,0)</f>
        <v>1.059009610172239</v>
      </c>
      <c r="O40" s="5"/>
      <c r="P40" s="61"/>
      <c r="Q40" s="61"/>
    </row>
    <row r="41" spans="1:17">
      <c r="A41" s="5">
        <f>A40-Produce!O$7</f>
        <v>42227</v>
      </c>
      <c r="B41">
        <f>VLOOKUP($A41,[2]ProdActual!$A$1:$AH$65533,34,0)</f>
        <v>1.0050365639630654</v>
      </c>
      <c r="O41" s="5"/>
      <c r="P41" s="61"/>
      <c r="Q41" s="61"/>
    </row>
    <row r="42" spans="1:17">
      <c r="A42" s="5">
        <f>A41-Produce!O$7</f>
        <v>42226</v>
      </c>
      <c r="B42">
        <f>VLOOKUP($A42,[2]ProdActual!$A$1:$AH$65533,34,0)</f>
        <v>0.9643158909915881</v>
      </c>
      <c r="O42" s="5"/>
      <c r="P42" s="61"/>
      <c r="Q42" s="61"/>
    </row>
    <row r="43" spans="1:17">
      <c r="A43" s="5">
        <f>A42-Produce!O$7</f>
        <v>42225</v>
      </c>
      <c r="B43">
        <f>VLOOKUP($A43,[2]ProdActual!$A$1:$AH$65533,34,0)</f>
        <v>1.0254360037568151</v>
      </c>
      <c r="O43" s="5"/>
      <c r="P43" s="61"/>
      <c r="Q43" s="61"/>
    </row>
    <row r="44" spans="1:17">
      <c r="A44" s="5">
        <f>A43-Produce!O$7</f>
        <v>42224</v>
      </c>
      <c r="B44">
        <f>VLOOKUP($A44,[2]ProdActual!$A$1:$AH$65533,34,0)</f>
        <v>0.94273955190850389</v>
      </c>
      <c r="O44" s="5"/>
      <c r="P44" s="61"/>
      <c r="Q44" s="61"/>
    </row>
    <row r="45" spans="1:17">
      <c r="A45" s="5">
        <f>A44-Produce!O$7</f>
        <v>42223</v>
      </c>
      <c r="B45">
        <f>VLOOKUP($A45,[2]ProdActual!$A$1:$AH$65533,34,0)</f>
        <v>1.0086031019803918</v>
      </c>
      <c r="O45" s="5"/>
      <c r="P45" s="61"/>
      <c r="Q45" s="61"/>
    </row>
    <row r="46" spans="1:17">
      <c r="A46" s="5">
        <f>A45-Produce!O$7</f>
        <v>42222</v>
      </c>
      <c r="B46">
        <f>VLOOKUP($A46,[2]ProdActual!$A$1:$AH$65533,34,0)</f>
        <v>1.0019295679034907</v>
      </c>
      <c r="O46" s="5"/>
      <c r="P46" s="61"/>
      <c r="Q46" s="61"/>
    </row>
    <row r="47" spans="1:17">
      <c r="A47" s="5">
        <f>A46-Produce!O$7</f>
        <v>42221</v>
      </c>
      <c r="B47">
        <f>VLOOKUP($A47,[2]ProdActual!$A$1:$AH$65533,34,0)</f>
        <v>0.99213177569126088</v>
      </c>
      <c r="O47" s="5"/>
      <c r="P47" s="61"/>
      <c r="Q47" s="61"/>
    </row>
    <row r="48" spans="1:17">
      <c r="A48" s="5">
        <f>A47-Produce!O$7</f>
        <v>42220</v>
      </c>
      <c r="B48">
        <f>VLOOKUP($A48,[2]ProdActual!$A$1:$AH$65533,34,0)</f>
        <v>1.0163580152770733</v>
      </c>
      <c r="O48" s="5"/>
      <c r="P48" s="61"/>
      <c r="Q48" s="61"/>
    </row>
    <row r="49" spans="1:2">
      <c r="A49" s="5">
        <f>A48-Produce!O$7</f>
        <v>42219</v>
      </c>
      <c r="B49">
        <f>VLOOKUP($A49,[2]ProdActual!$A$1:$AH$65533,34,0)</f>
        <v>1.0076996991692921</v>
      </c>
    </row>
    <row r="50" spans="1:2">
      <c r="A50" s="5">
        <f>A49-Produce!O$7</f>
        <v>42218</v>
      </c>
      <c r="B50">
        <f>VLOOKUP($A50,[2]ProdActual!$A$1:$AH$65533,34,0)</f>
        <v>0.97328540521854034</v>
      </c>
    </row>
    <row r="51" spans="1:2">
      <c r="A51" s="5">
        <f>A50-Produce!O$7</f>
        <v>42217</v>
      </c>
      <c r="B51">
        <f>VLOOKUP($A51,[2]ProdActual!$A$1:$AH$65533,34,0)</f>
        <v>0.98109839986923431</v>
      </c>
    </row>
    <row r="52" spans="1:2">
      <c r="A52" s="5">
        <f>A51-Produce!O$7</f>
        <v>42216</v>
      </c>
      <c r="B52">
        <f>VLOOKUP($A52,[2]ProdActual!$A$1:$AH$65533,34,0)</f>
        <v>0.97732357089813504</v>
      </c>
    </row>
    <row r="53" spans="1:2">
      <c r="A53" s="5">
        <f>A52-Produce!O$7</f>
        <v>42215</v>
      </c>
      <c r="B53">
        <f>VLOOKUP($A53,[2]ProdActual!$A$1:$AH$65533,34,0)</f>
        <v>0.97210242800527236</v>
      </c>
    </row>
    <row r="54" spans="1:2">
      <c r="A54" s="5">
        <f>A53-Produce!O$7</f>
        <v>42214</v>
      </c>
      <c r="B54">
        <f>VLOOKUP($A54,[2]ProdActual!$A$1:$AH$65533,34,0)</f>
        <v>1.0273363084739304</v>
      </c>
    </row>
    <row r="55" spans="1:2">
      <c r="A55" s="5">
        <f>A54-Produce!O$7</f>
        <v>42213</v>
      </c>
      <c r="B55">
        <f>VLOOKUP($A55,[2]ProdActual!$A$1:$AH$65533,34,0)</f>
        <v>0.99284466060244092</v>
      </c>
    </row>
    <row r="56" spans="1:2">
      <c r="A56" s="5">
        <f>A55-Produce!O$7</f>
        <v>42212</v>
      </c>
      <c r="B56">
        <f>VLOOKUP($A56,[2]ProdActual!$A$1:$AH$65533,34,0)</f>
        <v>0.9894938429364345</v>
      </c>
    </row>
    <row r="57" spans="1:2">
      <c r="A57" s="5">
        <f>A56-Produce!O$7</f>
        <v>42211</v>
      </c>
      <c r="B57">
        <f>VLOOKUP($A57,[2]ProdActual!$A$1:$AH$65533,34,0)</f>
        <v>0.94991395075208973</v>
      </c>
    </row>
    <row r="58" spans="1:2">
      <c r="A58" s="5">
        <f>A57-Produce!O$7</f>
        <v>42210</v>
      </c>
      <c r="B58">
        <f>VLOOKUP($A58,[2]ProdActual!$A$1:$AH$65533,34,0)</f>
        <v>0.94022655668501265</v>
      </c>
    </row>
    <row r="59" spans="1:2">
      <c r="A59" s="5">
        <f>A58-Produce!O$7</f>
        <v>42209</v>
      </c>
      <c r="B59">
        <f>VLOOKUP($A59,[2]ProdActual!$A$1:$AH$65533,34,0)</f>
        <v>1.0364292004576259</v>
      </c>
    </row>
    <row r="60" spans="1:2">
      <c r="A60" s="5">
        <f>A59-Produce!O$7</f>
        <v>42208</v>
      </c>
      <c r="B60">
        <f>VLOOKUP($A60,[2]ProdActual!$A$1:$AH$65533,34,0)</f>
        <v>1.0591640216676455</v>
      </c>
    </row>
  </sheetData>
  <phoneticPr fontId="3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Q60"/>
  <sheetViews>
    <sheetView workbookViewId="0">
      <selection activeCell="B56" sqref="B56"/>
    </sheetView>
  </sheetViews>
  <sheetFormatPr defaultRowHeight="12.75"/>
  <cols>
    <col min="1" max="1" width="10.140625" bestFit="1" customWidth="1"/>
    <col min="2" max="2" width="11.28515625" bestFit="1" customWidth="1"/>
    <col min="3" max="3" width="10.28515625" bestFit="1" customWidth="1"/>
    <col min="5" max="5" width="10.140625" bestFit="1" customWidth="1"/>
    <col min="8" max="8" width="10.140625" bestFit="1" customWidth="1"/>
    <col min="12" max="12" width="10.140625" bestFit="1" customWidth="1"/>
    <col min="13" max="13" width="12.28515625" bestFit="1" customWidth="1"/>
    <col min="14" max="14" width="11.28515625" bestFit="1" customWidth="1"/>
  </cols>
  <sheetData>
    <row r="1" spans="1:17">
      <c r="A1" t="s">
        <v>0</v>
      </c>
      <c r="B1" t="s">
        <v>45</v>
      </c>
      <c r="C1" t="s">
        <v>5</v>
      </c>
      <c r="E1" t="s">
        <v>96</v>
      </c>
    </row>
    <row r="2" spans="1:17">
      <c r="A2" s="5">
        <f>'1'!A2</f>
        <v>42266</v>
      </c>
      <c r="B2" s="60">
        <f>VLOOKUP($A2,[2]TCActual!$A$1:$DY$65533,129,0)</f>
        <v>0</v>
      </c>
      <c r="C2" s="60"/>
      <c r="E2" t="s">
        <v>0</v>
      </c>
      <c r="F2" t="s">
        <v>5</v>
      </c>
      <c r="G2" t="s">
        <v>130</v>
      </c>
      <c r="H2" t="s">
        <v>6</v>
      </c>
      <c r="I2" t="s">
        <v>7</v>
      </c>
      <c r="J2" t="s">
        <v>131</v>
      </c>
      <c r="K2" t="s">
        <v>8</v>
      </c>
    </row>
    <row r="3" spans="1:17">
      <c r="A3" s="5">
        <f>A2-TC!O$7</f>
        <v>42265</v>
      </c>
      <c r="B3" s="60">
        <f>VLOOKUP($A3,[2]TCActual!$A$1:$DY$65533,129,0)</f>
        <v>0</v>
      </c>
      <c r="C3" s="60"/>
      <c r="E3" s="5">
        <f>'1'!$B$4</f>
        <v>42261</v>
      </c>
      <c r="F3" s="12"/>
      <c r="G3" s="12">
        <f>IF(ISERROR(H3),#REF!,TCFormulas!H3)</f>
        <v>0</v>
      </c>
      <c r="H3" s="12">
        <f>VLOOKUP($E3,[2]TCActual!$A$1:$DZ$65533,130,0)</f>
        <v>0</v>
      </c>
      <c r="I3" s="12">
        <f>F3</f>
        <v>0</v>
      </c>
      <c r="J3" s="12">
        <f>G3</f>
        <v>0</v>
      </c>
      <c r="K3" s="12">
        <f>H3</f>
        <v>0</v>
      </c>
    </row>
    <row r="4" spans="1:17">
      <c r="A4" s="5">
        <f>A3-TC!O$7</f>
        <v>42264</v>
      </c>
      <c r="B4" s="60">
        <f>VLOOKUP($A4,[2]TCActual!$A$1:$DY$65533,129,0)</f>
        <v>0</v>
      </c>
      <c r="C4" s="60"/>
      <c r="E4" s="5">
        <f>'1'!$B$4+1</f>
        <v>42262</v>
      </c>
      <c r="F4" s="12"/>
      <c r="G4" s="12">
        <f>IF(ISERROR(H3),0,IF(ISERROR(H4),#REF!,TCFormulas!H4))</f>
        <v>0</v>
      </c>
      <c r="H4" s="12">
        <f>VLOOKUP($E4,[2]TCActual!$A$1:$DZ$65533,130,0)</f>
        <v>0</v>
      </c>
      <c r="I4" s="12">
        <f t="shared" ref="I4:J9" si="0">I3+F4</f>
        <v>0</v>
      </c>
      <c r="J4" s="12">
        <f t="shared" si="0"/>
        <v>0</v>
      </c>
      <c r="K4" s="12">
        <f t="shared" ref="K4:K9" si="1">H4+K3</f>
        <v>0</v>
      </c>
    </row>
    <row r="5" spans="1:17">
      <c r="A5" s="5">
        <f>A4-TC!O$7</f>
        <v>42263</v>
      </c>
      <c r="B5" s="60">
        <f>VLOOKUP($A5,[2]TCActual!$A$1:$DY$65533,129,0)</f>
        <v>0</v>
      </c>
      <c r="C5" s="60"/>
      <c r="E5" s="5">
        <f>'1'!$B$4+2</f>
        <v>42263</v>
      </c>
      <c r="F5" s="12"/>
      <c r="G5" s="12">
        <f>IF(ISERROR(H4),0,IF(ISERROR(H5),#REF!,TCFormulas!H5))</f>
        <v>0</v>
      </c>
      <c r="H5" s="12">
        <f>VLOOKUP($E5,[2]TCActual!$A$1:$DZ$65533,130,0)</f>
        <v>0</v>
      </c>
      <c r="I5" s="12">
        <f t="shared" si="0"/>
        <v>0</v>
      </c>
      <c r="J5" s="12">
        <f t="shared" si="0"/>
        <v>0</v>
      </c>
      <c r="K5" s="12">
        <f t="shared" si="1"/>
        <v>0</v>
      </c>
    </row>
    <row r="6" spans="1:17">
      <c r="A6" s="5">
        <f>A5-TC!O$7</f>
        <v>42262</v>
      </c>
      <c r="B6" s="60">
        <f>VLOOKUP($A6,[2]TCActual!$A$1:$DY$65533,129,0)</f>
        <v>0</v>
      </c>
      <c r="C6" s="60"/>
      <c r="E6" s="5">
        <f>'1'!$B$4+3</f>
        <v>42264</v>
      </c>
      <c r="F6" s="12"/>
      <c r="G6" s="12">
        <f>IF(ISERROR(H5),0,IF(ISERROR(H6),#REF!,TCFormulas!H6))</f>
        <v>0</v>
      </c>
      <c r="H6" s="12">
        <f>VLOOKUP($E6,[2]TCActual!$A$1:$DZ$65533,130,0)</f>
        <v>0</v>
      </c>
      <c r="I6" s="12">
        <f t="shared" si="0"/>
        <v>0</v>
      </c>
      <c r="J6" s="12">
        <f t="shared" si="0"/>
        <v>0</v>
      </c>
      <c r="K6" s="12">
        <f t="shared" si="1"/>
        <v>0</v>
      </c>
    </row>
    <row r="7" spans="1:17">
      <c r="A7" s="5">
        <f>A6-TC!O$7</f>
        <v>42261</v>
      </c>
      <c r="B7" s="60">
        <f>VLOOKUP($A7,[2]TCActual!$A$1:$DY$65533,129,0)</f>
        <v>0</v>
      </c>
      <c r="C7" s="60"/>
      <c r="E7" s="5">
        <f>'1'!$B$4+4</f>
        <v>42265</v>
      </c>
      <c r="F7" s="12"/>
      <c r="G7" s="12">
        <f>IF(ISERROR(H6),0,IF(ISERROR(H7),#REF!,TCFormulas!H7))</f>
        <v>0</v>
      </c>
      <c r="H7" s="12">
        <f>VLOOKUP($E7,[2]TCActual!$A$1:$DZ$65533,130,0)</f>
        <v>0</v>
      </c>
      <c r="I7" s="12">
        <f t="shared" si="0"/>
        <v>0</v>
      </c>
      <c r="J7" s="12">
        <f t="shared" si="0"/>
        <v>0</v>
      </c>
      <c r="K7" s="12">
        <f t="shared" si="1"/>
        <v>0</v>
      </c>
    </row>
    <row r="8" spans="1:17">
      <c r="A8" s="5">
        <f>A7-TC!O$7</f>
        <v>42260</v>
      </c>
      <c r="B8" s="60">
        <f>VLOOKUP($A8,[2]TCActual!$A$1:$DY$65533,129,0)</f>
        <v>0</v>
      </c>
      <c r="C8" s="60"/>
      <c r="E8" s="5">
        <f>'1'!$B$4+5</f>
        <v>42266</v>
      </c>
      <c r="F8" s="12"/>
      <c r="G8" s="12">
        <f>IF(ISERROR(H7),0,IF(ISERROR(H8),#REF!,TCFormulas!H8))</f>
        <v>0</v>
      </c>
      <c r="H8" s="12">
        <f>VLOOKUP($E8,[2]TCActual!$A$1:$DZ$65533,130,0)</f>
        <v>0</v>
      </c>
      <c r="I8" s="12">
        <f t="shared" si="0"/>
        <v>0</v>
      </c>
      <c r="J8" s="12">
        <f t="shared" si="0"/>
        <v>0</v>
      </c>
      <c r="K8" s="12">
        <f t="shared" si="1"/>
        <v>0</v>
      </c>
    </row>
    <row r="9" spans="1:17">
      <c r="A9" s="5">
        <f>A8-TC!O$7</f>
        <v>42259</v>
      </c>
      <c r="B9" s="60">
        <f>VLOOKUP($A9,[2]TCActual!$A$1:$DY$65533,129,0)</f>
        <v>0</v>
      </c>
      <c r="C9" s="60"/>
      <c r="E9" s="5">
        <f>'1'!$B$4+6</f>
        <v>42267</v>
      </c>
      <c r="F9" s="12"/>
      <c r="G9" s="12">
        <f>IF(ISERROR(H8),0,IF(ISERROR(H9),#REF!,TCFormulas!H9))</f>
        <v>0</v>
      </c>
      <c r="H9" s="12">
        <f>VLOOKUP($E9,[2]TCActual!$A$1:$DZ$65533,130,0)</f>
        <v>0</v>
      </c>
      <c r="I9" s="12">
        <f t="shared" si="0"/>
        <v>0</v>
      </c>
      <c r="J9" s="12">
        <f t="shared" si="0"/>
        <v>0</v>
      </c>
      <c r="K9" s="12">
        <f t="shared" si="1"/>
        <v>0</v>
      </c>
    </row>
    <row r="10" spans="1:17">
      <c r="A10" s="5">
        <f>A9-TC!O$7</f>
        <v>42258</v>
      </c>
      <c r="B10" s="60">
        <f>VLOOKUP($A10,[2]TCActual!$A$1:$DY$65533,129,0)</f>
        <v>0</v>
      </c>
      <c r="C10" s="60"/>
    </row>
    <row r="11" spans="1:17">
      <c r="A11" s="5">
        <f>A10-TC!O$7</f>
        <v>42257</v>
      </c>
      <c r="B11" s="60">
        <f>VLOOKUP($A11,[2]TCActual!$A$1:$DY$65533,129,0)</f>
        <v>0</v>
      </c>
      <c r="C11" s="60"/>
    </row>
    <row r="12" spans="1:17">
      <c r="A12" s="5">
        <f>A11-TC!O$7</f>
        <v>42256</v>
      </c>
      <c r="B12" s="60">
        <f>VLOOKUP($A12,[2]TCActual!$A$1:$DY$65533,129,0)</f>
        <v>0</v>
      </c>
      <c r="C12" s="60"/>
    </row>
    <row r="13" spans="1:17">
      <c r="A13" s="5">
        <f>A12-TC!O$7</f>
        <v>42255</v>
      </c>
      <c r="B13" s="60">
        <f>VLOOKUP($A13,[2]TCActual!$A$1:$DY$65533,129,0)</f>
        <v>0</v>
      </c>
      <c r="C13" s="60"/>
    </row>
    <row r="14" spans="1:17">
      <c r="A14" s="5">
        <f>A13-TC!O$7</f>
        <v>42254</v>
      </c>
      <c r="B14" s="60">
        <f>VLOOKUP($A14,[2]TCActual!$A$1:$DY$65533,129,0)</f>
        <v>0</v>
      </c>
      <c r="C14" s="60"/>
    </row>
    <row r="15" spans="1:17">
      <c r="A15" s="5">
        <f>A14-TC!O$7</f>
        <v>42253</v>
      </c>
      <c r="B15" s="60">
        <f>VLOOKUP($A15,[2]TCActual!$A$1:$DY$65533,129,0)</f>
        <v>0</v>
      </c>
      <c r="C15" s="60"/>
      <c r="O15" s="5"/>
      <c r="P15" s="61"/>
      <c r="Q15" s="61"/>
    </row>
    <row r="16" spans="1:17">
      <c r="A16" s="5">
        <f>A15-TC!O$7</f>
        <v>42252</v>
      </c>
      <c r="B16" s="60">
        <f>VLOOKUP($A16,[2]TCActual!$A$1:$DY$65533,129,0)</f>
        <v>0</v>
      </c>
      <c r="C16" s="60"/>
      <c r="O16" s="5"/>
      <c r="P16" s="61"/>
      <c r="Q16" s="61"/>
    </row>
    <row r="17" spans="1:17">
      <c r="A17" s="5">
        <f>A16-TC!O$7</f>
        <v>42251</v>
      </c>
      <c r="B17" s="60">
        <f>VLOOKUP($A17,[2]TCActual!$A$1:$DY$65533,129,0)</f>
        <v>0</v>
      </c>
      <c r="C17" s="60"/>
      <c r="O17" s="5"/>
      <c r="P17" s="61"/>
      <c r="Q17" s="61"/>
    </row>
    <row r="18" spans="1:17">
      <c r="A18" s="5">
        <f>A17-TC!O$7</f>
        <v>42250</v>
      </c>
      <c r="B18" s="60">
        <f>VLOOKUP($A18,[2]TCActual!$A$1:$DY$65533,129,0)</f>
        <v>0</v>
      </c>
      <c r="C18" s="60"/>
      <c r="O18" s="5"/>
      <c r="P18" s="61"/>
      <c r="Q18" s="61"/>
    </row>
    <row r="19" spans="1:17">
      <c r="A19" s="5">
        <f>A18-TC!O$7</f>
        <v>42249</v>
      </c>
      <c r="B19" s="60">
        <f>VLOOKUP($A19,[2]TCActual!$A$1:$DY$65533,129,0)</f>
        <v>0</v>
      </c>
      <c r="C19" s="60"/>
      <c r="O19" s="5"/>
      <c r="P19" s="61"/>
      <c r="Q19" s="61"/>
    </row>
    <row r="20" spans="1:17">
      <c r="A20" s="5">
        <f>A19-TC!O$7</f>
        <v>42248</v>
      </c>
      <c r="B20" s="60">
        <f>VLOOKUP($A20,[2]TCActual!$A$1:$DY$65533,129,0)</f>
        <v>0</v>
      </c>
      <c r="C20" s="60"/>
      <c r="O20" s="5"/>
      <c r="P20" s="61"/>
      <c r="Q20" s="61"/>
    </row>
    <row r="21" spans="1:17">
      <c r="A21" s="5">
        <f>A20-TC!O$7</f>
        <v>42247</v>
      </c>
      <c r="B21" s="60">
        <f>VLOOKUP($A21,[2]TCActual!$A$1:$DY$65533,129,0)</f>
        <v>0</v>
      </c>
      <c r="C21" s="60"/>
      <c r="O21" s="5"/>
      <c r="P21" s="61"/>
      <c r="Q21" s="61"/>
    </row>
    <row r="22" spans="1:17">
      <c r="A22" s="5">
        <f>A21-TC!O$7</f>
        <v>42246</v>
      </c>
      <c r="B22" s="60">
        <f>VLOOKUP($A22,[2]TCActual!$A$1:$DY$65533,129,0)</f>
        <v>0</v>
      </c>
      <c r="C22" s="60"/>
      <c r="O22" s="5"/>
      <c r="P22" s="61"/>
      <c r="Q22" s="61"/>
    </row>
    <row r="23" spans="1:17">
      <c r="A23" s="5">
        <f>A22-TC!O$7</f>
        <v>42245</v>
      </c>
      <c r="B23" s="60">
        <f>VLOOKUP($A23,[2]TCActual!$A$1:$DY$65533,129,0)</f>
        <v>0</v>
      </c>
      <c r="C23" s="60"/>
      <c r="O23" s="5"/>
      <c r="P23" s="61"/>
      <c r="Q23" s="61"/>
    </row>
    <row r="24" spans="1:17">
      <c r="A24" s="5">
        <f>A23-TC!O$7</f>
        <v>42244</v>
      </c>
      <c r="B24" s="60">
        <f>VLOOKUP($A24,[2]TCActual!$A$1:$DY$65533,129,0)</f>
        <v>0</v>
      </c>
      <c r="C24" s="60"/>
      <c r="O24" s="5"/>
      <c r="P24" s="61"/>
      <c r="Q24" s="61"/>
    </row>
    <row r="25" spans="1:17">
      <c r="A25" s="5">
        <f>A24-TC!O$7</f>
        <v>42243</v>
      </c>
      <c r="B25" s="60">
        <f>VLOOKUP($A25,[2]TCActual!$A$1:$DY$65533,129,0)</f>
        <v>0</v>
      </c>
      <c r="C25" s="60"/>
      <c r="O25" s="5"/>
      <c r="P25" s="61"/>
      <c r="Q25" s="61"/>
    </row>
    <row r="26" spans="1:17">
      <c r="A26" s="5">
        <f>A25-TC!O$7</f>
        <v>42242</v>
      </c>
      <c r="B26" s="60">
        <f>VLOOKUP($A26,[2]TCActual!$A$1:$DY$65533,129,0)</f>
        <v>0</v>
      </c>
      <c r="C26" s="60"/>
      <c r="O26" s="5"/>
      <c r="P26" s="61"/>
      <c r="Q26" s="61"/>
    </row>
    <row r="27" spans="1:17">
      <c r="A27" s="5">
        <f>A26-TC!O$7</f>
        <v>42241</v>
      </c>
      <c r="B27" s="60">
        <f>VLOOKUP($A27,[2]TCActual!$A$1:$DY$65533,129,0)</f>
        <v>0</v>
      </c>
      <c r="C27" s="60"/>
      <c r="O27" s="5"/>
      <c r="P27" s="61"/>
      <c r="Q27" s="61"/>
    </row>
    <row r="28" spans="1:17">
      <c r="A28" s="5">
        <f>A27-TC!O$7</f>
        <v>42240</v>
      </c>
      <c r="B28" s="60">
        <f>VLOOKUP($A28,[2]TCActual!$A$1:$DY$65533,129,0)</f>
        <v>0</v>
      </c>
      <c r="C28" s="60"/>
      <c r="O28" s="5"/>
      <c r="P28" s="61"/>
      <c r="Q28" s="61"/>
    </row>
    <row r="29" spans="1:17">
      <c r="A29" s="5">
        <f>A28-TC!O$7</f>
        <v>42239</v>
      </c>
      <c r="B29" s="60">
        <f>VLOOKUP($A29,[2]TCActual!$A$1:$DY$65533,129,0)</f>
        <v>0</v>
      </c>
      <c r="C29" s="60"/>
      <c r="O29" s="5"/>
      <c r="P29" s="61"/>
      <c r="Q29" s="61"/>
    </row>
    <row r="30" spans="1:17">
      <c r="A30" s="5">
        <f>A29-TC!O$7</f>
        <v>42238</v>
      </c>
      <c r="B30" s="60">
        <f>VLOOKUP($A30,[2]TCActual!$A$1:$DY$65533,129,0)</f>
        <v>0</v>
      </c>
      <c r="C30" s="60"/>
      <c r="O30" s="5"/>
      <c r="P30" s="61"/>
      <c r="Q30" s="61"/>
    </row>
    <row r="31" spans="1:17">
      <c r="A31" s="5">
        <f>A30-TC!O$7</f>
        <v>42237</v>
      </c>
      <c r="B31" s="60">
        <f>VLOOKUP($A31,[2]TCActual!$A$1:$DY$65533,129,0)</f>
        <v>0</v>
      </c>
      <c r="C31" s="60"/>
      <c r="O31" s="5"/>
      <c r="P31" s="61"/>
      <c r="Q31" s="61"/>
    </row>
    <row r="32" spans="1:17">
      <c r="A32" s="5">
        <f>A31-TC!O$7</f>
        <v>42236</v>
      </c>
      <c r="B32" s="60">
        <f>VLOOKUP($A32,[2]TCActual!$A$1:$DY$65533,129,0)</f>
        <v>0</v>
      </c>
      <c r="C32" s="60"/>
      <c r="O32" s="5"/>
      <c r="P32" s="61"/>
      <c r="Q32" s="61"/>
    </row>
    <row r="33" spans="1:17">
      <c r="A33" s="5">
        <f>A32-TC!O$7</f>
        <v>42235</v>
      </c>
      <c r="B33" s="60">
        <f>VLOOKUP($A33,[2]TCActual!$A$1:$DY$65533,129,0)</f>
        <v>0</v>
      </c>
      <c r="C33" s="60"/>
      <c r="O33" s="5"/>
      <c r="P33" s="61"/>
      <c r="Q33" s="61"/>
    </row>
    <row r="34" spans="1:17">
      <c r="A34" s="5">
        <f>A33-TC!O$7</f>
        <v>42234</v>
      </c>
      <c r="B34" s="60">
        <f>VLOOKUP($A34,[2]TCActual!$A$1:$DY$65533,129,0)</f>
        <v>0</v>
      </c>
      <c r="C34" s="60"/>
      <c r="O34" s="5"/>
      <c r="P34" s="61"/>
      <c r="Q34" s="61"/>
    </row>
    <row r="35" spans="1:17">
      <c r="A35" s="5">
        <f>A34-TC!O$7</f>
        <v>42233</v>
      </c>
      <c r="B35" s="60">
        <f>VLOOKUP($A35,[2]TCActual!$A$1:$DY$65533,129,0)</f>
        <v>0</v>
      </c>
      <c r="C35" s="60"/>
      <c r="O35" s="5"/>
      <c r="P35" s="61"/>
      <c r="Q35" s="61"/>
    </row>
    <row r="36" spans="1:17">
      <c r="A36" s="5">
        <f>A35-TC!O$7</f>
        <v>42232</v>
      </c>
      <c r="B36">
        <f>VLOOKUP($A36,[2]TCActual!$A$1:$DY$65533,129,0)</f>
        <v>0</v>
      </c>
      <c r="M36" s="60"/>
      <c r="O36" s="5"/>
      <c r="P36" s="61"/>
      <c r="Q36" s="61"/>
    </row>
    <row r="37" spans="1:17">
      <c r="A37" s="5">
        <f>A36-TC!O$7</f>
        <v>42231</v>
      </c>
      <c r="B37">
        <f>VLOOKUP($A37,[2]TCActual!$A$1:$DY$65533,129,0)</f>
        <v>0</v>
      </c>
      <c r="H37" s="5"/>
      <c r="O37" s="5"/>
      <c r="P37" s="61"/>
      <c r="Q37" s="61"/>
    </row>
    <row r="38" spans="1:17">
      <c r="A38" s="5">
        <f>A37-TC!O$7</f>
        <v>42230</v>
      </c>
      <c r="B38">
        <f>VLOOKUP($A38,[2]TCActual!$A$1:$DY$65533,129,0)</f>
        <v>0</v>
      </c>
      <c r="H38" s="5"/>
      <c r="O38" s="5"/>
      <c r="P38" s="61"/>
      <c r="Q38" s="61"/>
    </row>
    <row r="39" spans="1:17">
      <c r="A39" s="5">
        <f>A38-TC!O$7</f>
        <v>42229</v>
      </c>
      <c r="B39">
        <f>VLOOKUP($A39,[2]TCActual!$A$1:$DY$65533,129,0)</f>
        <v>0</v>
      </c>
      <c r="H39" s="5"/>
      <c r="O39" s="5"/>
      <c r="P39" s="61"/>
      <c r="Q39" s="61"/>
    </row>
    <row r="40" spans="1:17">
      <c r="A40" s="5">
        <f>A39-TC!O$7</f>
        <v>42228</v>
      </c>
      <c r="B40">
        <f>VLOOKUP($A40,[2]TCActual!$A$1:$DY$65533,129,0)</f>
        <v>0</v>
      </c>
      <c r="O40" s="5"/>
      <c r="P40" s="61"/>
      <c r="Q40" s="61"/>
    </row>
    <row r="41" spans="1:17">
      <c r="A41" s="5">
        <f>A40-TC!O$7</f>
        <v>42227</v>
      </c>
      <c r="B41">
        <f>VLOOKUP($A41,[2]TCActual!$A$1:$DY$65533,129,0)</f>
        <v>0</v>
      </c>
      <c r="O41" s="5"/>
      <c r="P41" s="61"/>
      <c r="Q41" s="61"/>
    </row>
    <row r="42" spans="1:17">
      <c r="A42" s="5">
        <f>A41-TC!O$7</f>
        <v>42226</v>
      </c>
      <c r="B42">
        <f>VLOOKUP($A42,[2]TCActual!$A$1:$DY$65533,129,0)</f>
        <v>0</v>
      </c>
      <c r="O42" s="5"/>
      <c r="P42" s="61"/>
      <c r="Q42" s="61"/>
    </row>
    <row r="43" spans="1:17">
      <c r="A43" s="5">
        <f>A42-TC!O$7</f>
        <v>42225</v>
      </c>
      <c r="B43">
        <f>VLOOKUP($A43,[2]TCActual!$A$1:$DY$65533,129,0)</f>
        <v>0</v>
      </c>
      <c r="O43" s="5"/>
      <c r="P43" s="61"/>
      <c r="Q43" s="61"/>
    </row>
    <row r="44" spans="1:17">
      <c r="A44" s="5">
        <f>A43-TC!O$7</f>
        <v>42224</v>
      </c>
      <c r="B44">
        <f>VLOOKUP($A44,[2]TCActual!$A$1:$DY$65533,129,0)</f>
        <v>0</v>
      </c>
      <c r="O44" s="5"/>
      <c r="P44" s="61"/>
      <c r="Q44" s="61"/>
    </row>
    <row r="45" spans="1:17">
      <c r="A45" s="5">
        <f>A44-TC!O$7</f>
        <v>42223</v>
      </c>
      <c r="B45">
        <f>VLOOKUP($A45,[2]TCActual!$A$1:$DY$65533,129,0)</f>
        <v>0</v>
      </c>
      <c r="O45" s="5"/>
      <c r="P45" s="61"/>
      <c r="Q45" s="61"/>
    </row>
    <row r="46" spans="1:17">
      <c r="A46" s="5">
        <f>A45-TC!O$7</f>
        <v>42222</v>
      </c>
      <c r="B46">
        <f>VLOOKUP($A46,[2]TCActual!$A$1:$DY$65533,129,0)</f>
        <v>0</v>
      </c>
      <c r="O46" s="5"/>
      <c r="P46" s="61"/>
      <c r="Q46" s="61"/>
    </row>
    <row r="47" spans="1:17">
      <c r="A47" s="5">
        <f>A46-TC!O$7</f>
        <v>42221</v>
      </c>
      <c r="B47">
        <f>VLOOKUP($A47,[2]TCActual!$A$1:$DY$65533,129,0)</f>
        <v>0</v>
      </c>
      <c r="O47" s="5"/>
      <c r="P47" s="61"/>
      <c r="Q47" s="61"/>
    </row>
    <row r="48" spans="1:17">
      <c r="A48" s="5">
        <f>A47-TC!O$7</f>
        <v>42220</v>
      </c>
      <c r="B48">
        <f>VLOOKUP($A48,[2]TCActual!$A$1:$DY$65533,129,0)</f>
        <v>0</v>
      </c>
      <c r="O48" s="5"/>
      <c r="P48" s="61"/>
      <c r="Q48" s="61"/>
    </row>
    <row r="49" spans="1:2">
      <c r="A49" s="5">
        <f>A48-TC!O$7</f>
        <v>42219</v>
      </c>
      <c r="B49">
        <f>VLOOKUP($A49,[2]TCActual!$A$1:$DY$65533,129,0)</f>
        <v>0</v>
      </c>
    </row>
    <row r="50" spans="1:2">
      <c r="A50" s="5">
        <f>A49-TC!O$7</f>
        <v>42218</v>
      </c>
      <c r="B50">
        <f>VLOOKUP($A50,[2]TCActual!$A$1:$DY$65533,129,0)</f>
        <v>0</v>
      </c>
    </row>
    <row r="51" spans="1:2">
      <c r="A51" s="5">
        <f>A50-TC!O$7</f>
        <v>42217</v>
      </c>
      <c r="B51">
        <f>VLOOKUP($A51,[2]TCActual!$A$1:$DY$65533,129,0)</f>
        <v>0</v>
      </c>
    </row>
    <row r="52" spans="1:2">
      <c r="A52" s="5">
        <f>A51-TC!O$7</f>
        <v>42216</v>
      </c>
      <c r="B52">
        <f>VLOOKUP($A52,[2]TCActual!$A$1:$DY$65533,129,0)</f>
        <v>0</v>
      </c>
    </row>
    <row r="53" spans="1:2">
      <c r="A53" s="5">
        <f>A52-TC!O$7</f>
        <v>42215</v>
      </c>
      <c r="B53">
        <f>VLOOKUP($A53,[2]TCActual!$A$1:$DY$65533,129,0)</f>
        <v>0</v>
      </c>
    </row>
    <row r="54" spans="1:2">
      <c r="A54" s="5">
        <f>A53-TC!O$7</f>
        <v>42214</v>
      </c>
      <c r="B54">
        <f>VLOOKUP($A54,[2]TCActual!$A$1:$DY$65533,129,0)</f>
        <v>0</v>
      </c>
    </row>
    <row r="55" spans="1:2">
      <c r="A55" s="5">
        <f>A54-TC!O$7</f>
        <v>42213</v>
      </c>
      <c r="B55">
        <f>VLOOKUP($A55,[2]TCActual!$A$1:$DY$65533,129,0)</f>
        <v>0</v>
      </c>
    </row>
    <row r="56" spans="1:2">
      <c r="A56" s="5">
        <f>A55-TC!O$7</f>
        <v>42212</v>
      </c>
      <c r="B56">
        <f>VLOOKUP($A56,[2]TCActual!$A$1:$DY$65533,129,0)</f>
        <v>0</v>
      </c>
    </row>
    <row r="57" spans="1:2">
      <c r="A57" s="5">
        <f>A56-TC!O$7</f>
        <v>42211</v>
      </c>
      <c r="B57">
        <f>VLOOKUP($A57,[2]TCActual!$A$1:$DY$65533,129,0)</f>
        <v>0</v>
      </c>
    </row>
    <row r="58" spans="1:2">
      <c r="A58" s="5">
        <f>A57-TC!O$7</f>
        <v>42210</v>
      </c>
      <c r="B58">
        <f>VLOOKUP($A58,[2]TCActual!$A$1:$DY$65533,129,0)</f>
        <v>0</v>
      </c>
    </row>
    <row r="59" spans="1:2">
      <c r="A59" s="5">
        <f>A58-TC!O$7</f>
        <v>42209</v>
      </c>
      <c r="B59">
        <f>VLOOKUP($A59,[2]TCActual!$A$1:$DY$65533,129,0)</f>
        <v>0</v>
      </c>
    </row>
    <row r="60" spans="1:2">
      <c r="A60" s="5">
        <f>A59-TC!O$7</f>
        <v>42208</v>
      </c>
      <c r="B60">
        <f>VLOOKUP($A60,[2]TCActual!$A$1:$DY$65533,129,0)</f>
        <v>0</v>
      </c>
    </row>
  </sheetData>
  <phoneticPr fontId="3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1:Q60"/>
  <sheetViews>
    <sheetView workbookViewId="0">
      <selection activeCell="B56" sqref="B56"/>
    </sheetView>
  </sheetViews>
  <sheetFormatPr defaultRowHeight="12.75"/>
  <cols>
    <col min="1" max="1" width="10.140625" bestFit="1" customWidth="1"/>
    <col min="2" max="2" width="11.28515625" bestFit="1" customWidth="1"/>
    <col min="3" max="3" width="10.28515625" bestFit="1" customWidth="1"/>
    <col min="5" max="5" width="10.140625" bestFit="1" customWidth="1"/>
    <col min="8" max="8" width="10.140625" bestFit="1" customWidth="1"/>
    <col min="12" max="12" width="10.140625" bestFit="1" customWidth="1"/>
    <col min="13" max="13" width="12.28515625" bestFit="1" customWidth="1"/>
    <col min="14" max="14" width="11.28515625" bestFit="1" customWidth="1"/>
  </cols>
  <sheetData>
    <row r="1" spans="1:17">
      <c r="A1" t="s">
        <v>0</v>
      </c>
      <c r="B1" t="s">
        <v>45</v>
      </c>
      <c r="C1" t="s">
        <v>5</v>
      </c>
      <c r="E1" t="s">
        <v>96</v>
      </c>
    </row>
    <row r="2" spans="1:17">
      <c r="A2" s="5">
        <f>'1'!A2</f>
        <v>42266</v>
      </c>
      <c r="B2" s="60">
        <f>VLOOKUP($A2,[2]SupportActual!$A$1:$DO$65534,119,0)</f>
        <v>96.392499999999998</v>
      </c>
      <c r="C2" s="60">
        <f>VLOOKUP($A2,[2]SupportBudget!$A$1:$BE$65536,57,0)</f>
        <v>24.140630769230764</v>
      </c>
      <c r="E2" t="s">
        <v>0</v>
      </c>
      <c r="F2" t="s">
        <v>5</v>
      </c>
      <c r="G2" t="s">
        <v>130</v>
      </c>
      <c r="H2" t="s">
        <v>6</v>
      </c>
      <c r="I2" t="s">
        <v>7</v>
      </c>
      <c r="J2" t="s">
        <v>131</v>
      </c>
      <c r="K2" t="s">
        <v>8</v>
      </c>
    </row>
    <row r="3" spans="1:17">
      <c r="A3" s="5">
        <f>A2-Support!O$7</f>
        <v>42265</v>
      </c>
      <c r="B3" s="60">
        <f>VLOOKUP($A3,[2]SupportActual!$A$1:$DO$65534,119,0)</f>
        <v>199.10138888888889</v>
      </c>
      <c r="C3" s="60">
        <f>VLOOKUP($A3,[2]SupportBudget!$A$1:$BE$65536,57,0)</f>
        <v>144.84378461538458</v>
      </c>
      <c r="E3" s="5">
        <f>'1'!$B$4</f>
        <v>42261</v>
      </c>
      <c r="F3" s="12"/>
      <c r="G3" s="12">
        <f>IF(ISERROR(H3),#REF!,SupportFormulas!H3)</f>
        <v>0</v>
      </c>
      <c r="H3" s="12">
        <f>VLOOKUP($E3,[2]SupportActual!$A$1:$DZ$65534,130,0)</f>
        <v>0</v>
      </c>
      <c r="I3" s="12">
        <f>F3</f>
        <v>0</v>
      </c>
      <c r="J3" s="12">
        <f>G3</f>
        <v>0</v>
      </c>
      <c r="K3" s="12">
        <f>H3</f>
        <v>0</v>
      </c>
    </row>
    <row r="4" spans="1:17">
      <c r="A4" s="5">
        <f>A3-Support!O$7</f>
        <v>42264</v>
      </c>
      <c r="B4" s="60">
        <f>VLOOKUP($A4,[2]SupportActual!$A$1:$DO$65534,119,0)</f>
        <v>210.20111111111112</v>
      </c>
      <c r="C4" s="60">
        <f>VLOOKUP($A4,[2]SupportBudget!$A$1:$BE$65536,57,0)</f>
        <v>144.84378461538458</v>
      </c>
      <c r="E4" s="5">
        <f>'1'!$B$4+1</f>
        <v>42262</v>
      </c>
      <c r="F4" s="12"/>
      <c r="G4" s="12">
        <f>IF(ISERROR(H3),0,IF(ISERROR(H4),#REF!,SupportFormulas!H4))</f>
        <v>0</v>
      </c>
      <c r="H4" s="12">
        <f>VLOOKUP($E4,[2]SupportActual!$A$1:$DZ$65534,130,0)</f>
        <v>0</v>
      </c>
      <c r="I4" s="12">
        <f t="shared" ref="I4:J9" si="0">I3+F4</f>
        <v>0</v>
      </c>
      <c r="J4" s="12">
        <f t="shared" si="0"/>
        <v>0</v>
      </c>
      <c r="K4" s="12">
        <f t="shared" ref="K4:K9" si="1">H4+K3</f>
        <v>0</v>
      </c>
    </row>
    <row r="5" spans="1:17">
      <c r="A5" s="5">
        <f>A4-Support!O$7</f>
        <v>42263</v>
      </c>
      <c r="B5" s="60">
        <f>VLOOKUP($A5,[2]SupportActual!$A$1:$DO$65534,119,0)</f>
        <v>239.76999999999998</v>
      </c>
      <c r="C5" s="60">
        <f>VLOOKUP($A5,[2]SupportBudget!$A$1:$BE$65536,57,0)</f>
        <v>144.84378461538458</v>
      </c>
      <c r="E5" s="5">
        <f>'1'!$B$4+2</f>
        <v>42263</v>
      </c>
      <c r="F5" s="12"/>
      <c r="G5" s="12">
        <f>IF(ISERROR(H4),0,IF(ISERROR(H5),#REF!,SupportFormulas!H5))</f>
        <v>0</v>
      </c>
      <c r="H5" s="12">
        <f>VLOOKUP($E5,[2]SupportActual!$A$1:$DZ$65534,130,0)</f>
        <v>0</v>
      </c>
      <c r="I5" s="12">
        <f t="shared" si="0"/>
        <v>0</v>
      </c>
      <c r="J5" s="12">
        <f t="shared" si="0"/>
        <v>0</v>
      </c>
      <c r="K5" s="12">
        <f t="shared" si="1"/>
        <v>0</v>
      </c>
    </row>
    <row r="6" spans="1:17">
      <c r="A6" s="5">
        <f>A5-Support!O$7</f>
        <v>42262</v>
      </c>
      <c r="B6" s="60">
        <f>VLOOKUP($A6,[2]SupportActual!$A$1:$DO$65534,119,0)</f>
        <v>225.92750000010841</v>
      </c>
      <c r="C6" s="60">
        <f>VLOOKUP($A6,[2]SupportBudget!$A$1:$BE$65536,57,0)</f>
        <v>144.84378461538458</v>
      </c>
      <c r="E6" s="5">
        <f>'1'!$B$4+3</f>
        <v>42264</v>
      </c>
      <c r="F6" s="12"/>
      <c r="G6" s="12">
        <f>IF(ISERROR(H5),0,IF(ISERROR(H6),#REF!,SupportFormulas!H6))</f>
        <v>0</v>
      </c>
      <c r="H6" s="12">
        <f>VLOOKUP($E6,[2]SupportActual!$A$1:$DZ$65534,130,0)</f>
        <v>0</v>
      </c>
      <c r="I6" s="12">
        <f t="shared" si="0"/>
        <v>0</v>
      </c>
      <c r="J6" s="12">
        <f t="shared" si="0"/>
        <v>0</v>
      </c>
      <c r="K6" s="12">
        <f t="shared" si="1"/>
        <v>0</v>
      </c>
    </row>
    <row r="7" spans="1:17">
      <c r="A7" s="5">
        <f>A6-Support!O$7</f>
        <v>42261</v>
      </c>
      <c r="B7" s="60">
        <f>VLOOKUP($A7,[2]SupportActual!$A$1:$DO$65534,119,0)</f>
        <v>229.60305555555558</v>
      </c>
      <c r="C7" s="60">
        <f>VLOOKUP($A7,[2]SupportBudget!$A$1:$BE$65536,57,0)</f>
        <v>144.84378461538458</v>
      </c>
      <c r="E7" s="5">
        <f>'1'!$B$4+4</f>
        <v>42265</v>
      </c>
      <c r="F7" s="12"/>
      <c r="G7" s="12">
        <f>IF(ISERROR(H6),0,IF(ISERROR(H7),#REF!,SupportFormulas!H7))</f>
        <v>0</v>
      </c>
      <c r="H7" s="12">
        <f>VLOOKUP($E7,[2]SupportActual!$A$1:$DZ$65534,130,0)</f>
        <v>0</v>
      </c>
      <c r="I7" s="12">
        <f t="shared" si="0"/>
        <v>0</v>
      </c>
      <c r="J7" s="12">
        <f t="shared" si="0"/>
        <v>0</v>
      </c>
      <c r="K7" s="12">
        <f t="shared" si="1"/>
        <v>0</v>
      </c>
    </row>
    <row r="8" spans="1:17">
      <c r="A8" s="5">
        <f>A7-Support!O$7</f>
        <v>42260</v>
      </c>
      <c r="B8" s="60">
        <f>VLOOKUP($A8,[2]SupportActual!$A$1:$DO$65534,119,0)</f>
        <v>123.28166666664519</v>
      </c>
      <c r="C8" s="60">
        <f>VLOOKUP($A8,[2]SupportBudget!$A$1:$BE$65536,57,0)</f>
        <v>40.234384615384613</v>
      </c>
      <c r="E8" s="5">
        <f>'1'!$B$4+5</f>
        <v>42266</v>
      </c>
      <c r="F8" s="12"/>
      <c r="G8" s="12">
        <f>IF(ISERROR(H7),0,IF(ISERROR(H8),#REF!,SupportFormulas!H8))</f>
        <v>0</v>
      </c>
      <c r="H8" s="12">
        <f>VLOOKUP($E8,[2]SupportActual!$A$1:$DZ$65534,130,0)</f>
        <v>0</v>
      </c>
      <c r="I8" s="12">
        <f t="shared" si="0"/>
        <v>0</v>
      </c>
      <c r="J8" s="12">
        <f t="shared" si="0"/>
        <v>0</v>
      </c>
      <c r="K8" s="12">
        <f t="shared" si="1"/>
        <v>0</v>
      </c>
    </row>
    <row r="9" spans="1:17">
      <c r="A9" s="5">
        <f>A8-Support!O$7</f>
        <v>42259</v>
      </c>
      <c r="B9" s="60">
        <f>VLOOKUP($A9,[2]SupportActual!$A$1:$DO$65534,119,0)</f>
        <v>104.89083333333335</v>
      </c>
      <c r="C9" s="60">
        <f>VLOOKUP($A9,[2]SupportBudget!$A$1:$BE$65536,57,0)</f>
        <v>24.140630769230764</v>
      </c>
      <c r="E9" s="5">
        <f>'1'!$B$4+6</f>
        <v>42267</v>
      </c>
      <c r="F9" s="12"/>
      <c r="G9" s="12">
        <f>IF(ISERROR(H8),0,IF(ISERROR(H9),#REF!,SupportFormulas!H9))</f>
        <v>0</v>
      </c>
      <c r="H9" s="12">
        <f>VLOOKUP($E9,[2]SupportActual!$A$1:$DZ$65534,130,0)</f>
        <v>0</v>
      </c>
      <c r="I9" s="12">
        <f t="shared" si="0"/>
        <v>0</v>
      </c>
      <c r="J9" s="12">
        <f t="shared" si="0"/>
        <v>0</v>
      </c>
      <c r="K9" s="12">
        <f t="shared" si="1"/>
        <v>0</v>
      </c>
    </row>
    <row r="10" spans="1:17">
      <c r="A10" s="5">
        <f>A9-Support!O$7</f>
        <v>42258</v>
      </c>
      <c r="B10" s="60">
        <f>VLOOKUP($A10,[2]SupportActual!$A$1:$DO$65534,119,0)</f>
        <v>201.36805555555557</v>
      </c>
      <c r="C10" s="60">
        <f>VLOOKUP($A10,[2]SupportBudget!$A$1:$BE$65536,57,0)</f>
        <v>144.84378461538458</v>
      </c>
    </row>
    <row r="11" spans="1:17">
      <c r="A11" s="5">
        <f>A10-Support!O$7</f>
        <v>42257</v>
      </c>
      <c r="B11" s="60">
        <f>VLOOKUP($A11,[2]SupportActual!$A$1:$DO$65534,119,0)</f>
        <v>211.02416666666667</v>
      </c>
      <c r="C11" s="60">
        <f>VLOOKUP($A11,[2]SupportBudget!$A$1:$BE$65536,57,0)</f>
        <v>144.84378461538458</v>
      </c>
    </row>
    <row r="12" spans="1:17">
      <c r="A12" s="5">
        <f>A11-Support!O$7</f>
        <v>42256</v>
      </c>
      <c r="B12" s="60">
        <f>VLOOKUP($A12,[2]SupportActual!$A$1:$DO$65534,119,0)</f>
        <v>285.63749999989915</v>
      </c>
      <c r="C12" s="60">
        <f>VLOOKUP($A12,[2]SupportBudget!$A$1:$BE$65536,57,0)</f>
        <v>144.84378461538458</v>
      </c>
    </row>
    <row r="13" spans="1:17">
      <c r="A13" s="5">
        <f>A12-Support!O$7</f>
        <v>42255</v>
      </c>
      <c r="B13" s="60">
        <f>VLOOKUP($A13,[2]SupportActual!$A$1:$DO$65534,119,0)</f>
        <v>233.39083333333335</v>
      </c>
      <c r="C13" s="60">
        <f>VLOOKUP($A13,[2]SupportBudget!$A$1:$BE$65536,57,0)</f>
        <v>144.84378461538458</v>
      </c>
    </row>
    <row r="14" spans="1:17">
      <c r="A14" s="5">
        <f>A13-Support!O$7</f>
        <v>42254</v>
      </c>
      <c r="B14" s="60">
        <f>VLOOKUP($A14,[2]SupportActual!$A$1:$DO$65534,119,0)</f>
        <v>240.45277777779151</v>
      </c>
      <c r="C14" s="60">
        <f>VLOOKUP($A14,[2]SupportBudget!$A$1:$BE$65536,57,0)</f>
        <v>144.84378461538458</v>
      </c>
    </row>
    <row r="15" spans="1:17">
      <c r="A15" s="5">
        <f>A14-Support!O$7</f>
        <v>42253</v>
      </c>
      <c r="B15" s="60">
        <f>VLOOKUP($A15,[2]SupportActual!$A$1:$DO$65534,119,0)</f>
        <v>122.79083333333334</v>
      </c>
      <c r="C15" s="60">
        <f>VLOOKUP($A15,[2]SupportBudget!$A$1:$BE$65536,57,0)</f>
        <v>40.234384615384613</v>
      </c>
      <c r="O15" s="5"/>
      <c r="P15" s="61"/>
      <c r="Q15" s="61"/>
    </row>
    <row r="16" spans="1:17">
      <c r="A16" s="5">
        <f>A15-Support!O$7</f>
        <v>42252</v>
      </c>
      <c r="B16" s="60">
        <f>VLOOKUP($A16,[2]SupportActual!$A$1:$DO$65534,119,0)</f>
        <v>109.68027777777777</v>
      </c>
      <c r="C16" s="60">
        <f>VLOOKUP($A16,[2]SupportBudget!$A$1:$BE$65536,57,0)</f>
        <v>24.140630769230764</v>
      </c>
      <c r="O16" s="5"/>
      <c r="P16" s="61"/>
      <c r="Q16" s="61"/>
    </row>
    <row r="17" spans="1:17">
      <c r="A17" s="5">
        <f>A16-Support!O$7</f>
        <v>42251</v>
      </c>
      <c r="B17" s="60">
        <f>VLOOKUP($A17,[2]SupportActual!$A$1:$DO$65534,119,0)</f>
        <v>198.52527777779821</v>
      </c>
      <c r="C17" s="60">
        <f>VLOOKUP($A17,[2]SupportBudget!$A$1:$BE$65536,57,0)</f>
        <v>144.84378461538458</v>
      </c>
      <c r="O17" s="5"/>
      <c r="P17" s="61"/>
      <c r="Q17" s="61"/>
    </row>
    <row r="18" spans="1:17">
      <c r="A18" s="5">
        <f>A17-Support!O$7</f>
        <v>42250</v>
      </c>
      <c r="B18" s="60">
        <f>VLOOKUP($A18,[2]SupportActual!$A$1:$DO$65534,119,0)</f>
        <v>202.89944444437205</v>
      </c>
      <c r="C18" s="60">
        <f>VLOOKUP($A18,[2]SupportBudget!$A$1:$BE$65536,57,0)</f>
        <v>144.84378461538458</v>
      </c>
      <c r="O18" s="5"/>
      <c r="P18" s="61"/>
      <c r="Q18" s="61"/>
    </row>
    <row r="19" spans="1:17">
      <c r="A19" s="5">
        <f>A18-Support!O$7</f>
        <v>42249</v>
      </c>
      <c r="B19" s="60">
        <f>VLOOKUP($A19,[2]SupportActual!$A$1:$DO$65534,119,0)</f>
        <v>234.74305555555557</v>
      </c>
      <c r="C19" s="60">
        <f>VLOOKUP($A19,[2]SupportBudget!$A$1:$BE$65536,57,0)</f>
        <v>144.84378461538458</v>
      </c>
      <c r="O19" s="5"/>
      <c r="P19" s="61"/>
      <c r="Q19" s="61"/>
    </row>
    <row r="20" spans="1:17">
      <c r="A20" s="5">
        <f>A19-Support!O$7</f>
        <v>42248</v>
      </c>
      <c r="B20" s="60">
        <f>VLOOKUP($A20,[2]SupportActual!$A$1:$DO$65534,119,0)</f>
        <v>224.87055555561093</v>
      </c>
      <c r="C20" s="60">
        <f>VLOOKUP($A20,[2]SupportBudget!$A$1:$BE$65536,57,0)</f>
        <v>144.84378461538458</v>
      </c>
      <c r="O20" s="5"/>
      <c r="P20" s="61"/>
      <c r="Q20" s="61"/>
    </row>
    <row r="21" spans="1:17">
      <c r="A21" s="5">
        <f>A20-Support!O$7</f>
        <v>42247</v>
      </c>
      <c r="B21" s="60">
        <f>VLOOKUP($A21,[2]SupportActual!$A$1:$DO$65534,119,0)</f>
        <v>189.60277777777776</v>
      </c>
      <c r="C21" s="60">
        <f>VLOOKUP($A21,[2]SupportBudget!$A$1:$BE$65536,57,0)</f>
        <v>144.84378461538458</v>
      </c>
      <c r="O21" s="5"/>
      <c r="P21" s="61"/>
      <c r="Q21" s="61"/>
    </row>
    <row r="22" spans="1:17">
      <c r="A22" s="5">
        <f>A21-Support!O$7</f>
        <v>42246</v>
      </c>
      <c r="B22" s="60">
        <f>VLOOKUP($A22,[2]SupportActual!$A$1:$DO$65534,119,0)</f>
        <v>24.109444444444442</v>
      </c>
      <c r="C22" s="60">
        <f>VLOOKUP($A22,[2]SupportBudget!$A$1:$BE$65536,57,0)</f>
        <v>40.234384615384613</v>
      </c>
      <c r="O22" s="5"/>
      <c r="P22" s="61"/>
      <c r="Q22" s="61"/>
    </row>
    <row r="23" spans="1:17">
      <c r="A23" s="5">
        <f>A22-Support!O$7</f>
        <v>42245</v>
      </c>
      <c r="B23" s="60">
        <f>VLOOKUP($A23,[2]SupportActual!$A$1:$DO$65534,119,0)</f>
        <v>16.940277777777776</v>
      </c>
      <c r="C23" s="60">
        <f>VLOOKUP($A23,[2]SupportBudget!$A$1:$BE$65536,57,0)</f>
        <v>24.140630769230764</v>
      </c>
      <c r="O23" s="5"/>
      <c r="P23" s="61"/>
      <c r="Q23" s="61"/>
    </row>
    <row r="24" spans="1:17">
      <c r="A24" s="5">
        <f>A23-Support!O$7</f>
        <v>42244</v>
      </c>
      <c r="B24" s="60">
        <f>VLOOKUP($A24,[2]SupportActual!$A$1:$DO$65534,119,0)</f>
        <v>177.95750000000001</v>
      </c>
      <c r="C24" s="60">
        <f>VLOOKUP($A24,[2]SupportBudget!$A$1:$BE$65536,57,0)</f>
        <v>144.84378461538458</v>
      </c>
      <c r="O24" s="5"/>
      <c r="P24" s="61"/>
      <c r="Q24" s="61"/>
    </row>
    <row r="25" spans="1:17">
      <c r="A25" s="5">
        <f>A24-Support!O$7</f>
        <v>42243</v>
      </c>
      <c r="B25" s="60">
        <f>VLOOKUP($A25,[2]SupportActual!$A$1:$DO$65534,119,0)</f>
        <v>214.36861111111114</v>
      </c>
      <c r="C25" s="60">
        <f>VLOOKUP($A25,[2]SupportBudget!$A$1:$BE$65536,57,0)</f>
        <v>144.84378461538458</v>
      </c>
      <c r="O25" s="5"/>
      <c r="P25" s="61"/>
      <c r="Q25" s="61"/>
    </row>
    <row r="26" spans="1:17">
      <c r="A26" s="5">
        <f>A25-Support!O$7</f>
        <v>42242</v>
      </c>
      <c r="B26" s="60">
        <f>VLOOKUP($A26,[2]SupportActual!$A$1:$DO$65534,119,0)</f>
        <v>241.45388888885319</v>
      </c>
      <c r="C26" s="60">
        <f>VLOOKUP($A26,[2]SupportBudget!$A$1:$BE$65536,57,0)</f>
        <v>144.84378461538458</v>
      </c>
      <c r="O26" s="5"/>
      <c r="P26" s="61"/>
      <c r="Q26" s="61"/>
    </row>
    <row r="27" spans="1:17">
      <c r="A27" s="5">
        <f>A26-Support!O$7</f>
        <v>42241</v>
      </c>
      <c r="B27" s="60">
        <f>VLOOKUP($A27,[2]SupportActual!$A$1:$DO$65534,119,0)</f>
        <v>215.24277777777783</v>
      </c>
      <c r="C27" s="60">
        <f>VLOOKUP($A27,[2]SupportBudget!$A$1:$BE$65536,57,0)</f>
        <v>144.84378461538458</v>
      </c>
      <c r="O27" s="5"/>
      <c r="P27" s="61"/>
      <c r="Q27" s="61"/>
    </row>
    <row r="28" spans="1:17">
      <c r="A28" s="5">
        <f>A27-Support!O$7</f>
        <v>42240</v>
      </c>
      <c r="B28" s="60">
        <f>VLOOKUP($A28,[2]SupportActual!$A$1:$DO$65534,119,0)</f>
        <v>193.05305555555555</v>
      </c>
      <c r="C28" s="60">
        <f>VLOOKUP($A28,[2]SupportBudget!$A$1:$BE$65536,57,0)</f>
        <v>144.84378461538458</v>
      </c>
      <c r="O28" s="5"/>
      <c r="P28" s="61"/>
      <c r="Q28" s="61"/>
    </row>
    <row r="29" spans="1:17">
      <c r="A29" s="5">
        <f>A28-Support!O$7</f>
        <v>42239</v>
      </c>
      <c r="B29" s="60">
        <f>VLOOKUP($A29,[2]SupportActual!$A$1:$DO$65534,119,0)</f>
        <v>28.432222222180311</v>
      </c>
      <c r="C29" s="60">
        <f>VLOOKUP($A29,[2]SupportBudget!$A$1:$BE$65536,57,0)</f>
        <v>40.234384615384613</v>
      </c>
      <c r="O29" s="5"/>
      <c r="P29" s="61"/>
      <c r="Q29" s="61"/>
    </row>
    <row r="30" spans="1:17">
      <c r="A30" s="5">
        <f>A29-Support!O$7</f>
        <v>42238</v>
      </c>
      <c r="B30" s="60">
        <f>VLOOKUP($A30,[2]SupportActual!$A$1:$DO$65534,119,0)</f>
        <v>15.959166666666665</v>
      </c>
      <c r="C30" s="60">
        <f>VLOOKUP($A30,[2]SupportBudget!$A$1:$BE$65536,57,0)</f>
        <v>24.140630769230764</v>
      </c>
      <c r="O30" s="5"/>
      <c r="P30" s="61"/>
      <c r="Q30" s="61"/>
    </row>
    <row r="31" spans="1:17">
      <c r="A31" s="5">
        <f>A30-Support!O$7</f>
        <v>42237</v>
      </c>
      <c r="B31" s="60">
        <f>VLOOKUP($A31,[2]SupportActual!$A$1:$DO$65534,119,0)</f>
        <v>184.85694444444445</v>
      </c>
      <c r="C31" s="60">
        <f>VLOOKUP($A31,[2]SupportBudget!$A$1:$BE$65536,57,0)</f>
        <v>144.84378461538458</v>
      </c>
      <c r="O31" s="5"/>
      <c r="P31" s="61"/>
      <c r="Q31" s="61"/>
    </row>
    <row r="32" spans="1:17">
      <c r="A32" s="5">
        <f>A31-Support!O$7</f>
        <v>42236</v>
      </c>
      <c r="B32" s="60">
        <f>VLOOKUP($A32,[2]SupportActual!$A$1:$DO$65534,119,0)</f>
        <v>206.79166666666666</v>
      </c>
      <c r="C32" s="60">
        <f>VLOOKUP($A32,[2]SupportBudget!$A$1:$BE$65536,57,0)</f>
        <v>144.84378461538458</v>
      </c>
      <c r="O32" s="5"/>
      <c r="P32" s="61"/>
      <c r="Q32" s="61"/>
    </row>
    <row r="33" spans="1:17">
      <c r="A33" s="5">
        <f>A32-Support!O$7</f>
        <v>42235</v>
      </c>
      <c r="B33" s="60">
        <f>VLOOKUP($A33,[2]SupportActual!$A$1:$DO$65534,119,0)</f>
        <v>221.36805555563757</v>
      </c>
      <c r="C33" s="60">
        <f>VLOOKUP($A33,[2]SupportBudget!$A$1:$BE$65536,57,0)</f>
        <v>144.84378461538458</v>
      </c>
      <c r="O33" s="5"/>
      <c r="P33" s="61"/>
      <c r="Q33" s="61"/>
    </row>
    <row r="34" spans="1:17">
      <c r="A34" s="5">
        <f>A33-Support!O$7</f>
        <v>42234</v>
      </c>
      <c r="B34" s="60">
        <f>VLOOKUP($A34,[2]SupportActual!$A$1:$DO$65534,119,0)</f>
        <v>232.48916666666665</v>
      </c>
      <c r="C34" s="60">
        <f>VLOOKUP($A34,[2]SupportBudget!$A$1:$BE$65536,57,0)</f>
        <v>144.84378461538458</v>
      </c>
      <c r="O34" s="5"/>
      <c r="P34" s="61"/>
      <c r="Q34" s="61"/>
    </row>
    <row r="35" spans="1:17">
      <c r="A35" s="5">
        <f>A34-Support!O$7</f>
        <v>42233</v>
      </c>
      <c r="B35" s="60">
        <f>VLOOKUP($A35,[2]SupportActual!$A$1:$DO$65534,119,0)</f>
        <v>203.52694444444447</v>
      </c>
      <c r="C35" s="60">
        <f>VLOOKUP($A35,[2]SupportBudget!$A$1:$BE$65536,57,0)</f>
        <v>144.84378461538458</v>
      </c>
      <c r="O35" s="5"/>
      <c r="P35" s="61"/>
      <c r="Q35" s="61"/>
    </row>
    <row r="36" spans="1:17">
      <c r="A36" s="5">
        <f>A35-Support!O$7</f>
        <v>42232</v>
      </c>
      <c r="B36">
        <f>VLOOKUP($A36,[2]SupportActual!$A$1:$DO$65534,119,0)</f>
        <v>30.70888888888889</v>
      </c>
      <c r="C36">
        <f>VLOOKUP($A36,[2]SupportBudget!$A$1:$BE$65536,57,0)</f>
        <v>40.234384615384613</v>
      </c>
      <c r="M36" s="60"/>
      <c r="O36" s="5"/>
      <c r="P36" s="61"/>
      <c r="Q36" s="61"/>
    </row>
    <row r="37" spans="1:17">
      <c r="A37" s="5">
        <f>A36-Support!O$7</f>
        <v>42231</v>
      </c>
      <c r="B37">
        <f>VLOOKUP($A37,[2]SupportActual!$A$1:$DO$65534,119,0)</f>
        <v>16.083333333333336</v>
      </c>
      <c r="C37">
        <f>VLOOKUP($A37,[2]SupportBudget!$A$1:$BE$65536,57,0)</f>
        <v>24.140630769230764</v>
      </c>
      <c r="H37" s="5"/>
      <c r="O37" s="5"/>
      <c r="P37" s="61"/>
      <c r="Q37" s="61"/>
    </row>
    <row r="38" spans="1:17">
      <c r="A38" s="5">
        <f>A37-Support!O$7</f>
        <v>42230</v>
      </c>
      <c r="B38">
        <f>VLOOKUP($A38,[2]SupportActual!$A$1:$DO$65534,119,0)</f>
        <v>173.0311111111111</v>
      </c>
      <c r="C38">
        <f>VLOOKUP($A38,[2]SupportBudget!$A$1:$BE$65536,57,0)</f>
        <v>144.84378461538458</v>
      </c>
      <c r="H38" s="5"/>
      <c r="O38" s="5"/>
      <c r="P38" s="61"/>
      <c r="Q38" s="61"/>
    </row>
    <row r="39" spans="1:17">
      <c r="A39" s="5">
        <f>A38-Support!O$7</f>
        <v>42229</v>
      </c>
      <c r="B39">
        <f>VLOOKUP($A39,[2]SupportActual!$A$1:$DO$65534,119,0)</f>
        <v>187.0275</v>
      </c>
      <c r="C39">
        <f>VLOOKUP($A39,[2]SupportBudget!$A$1:$BE$65536,57,0)</f>
        <v>144.84378461538458</v>
      </c>
      <c r="H39" s="5"/>
      <c r="O39" s="5"/>
      <c r="P39" s="61"/>
      <c r="Q39" s="61"/>
    </row>
    <row r="40" spans="1:17">
      <c r="A40" s="5">
        <f>A39-Support!O$7</f>
        <v>42228</v>
      </c>
      <c r="B40">
        <f>VLOOKUP($A40,[2]SupportActual!$A$1:$DO$65534,119,0)</f>
        <v>222.00416666666666</v>
      </c>
      <c r="C40">
        <f>VLOOKUP($A40,[2]SupportBudget!$A$1:$BE$65536,57,0)</f>
        <v>144.84378461538458</v>
      </c>
      <c r="O40" s="5"/>
      <c r="P40" s="61"/>
      <c r="Q40" s="61"/>
    </row>
    <row r="41" spans="1:17">
      <c r="A41" s="5">
        <f>A40-Support!O$7</f>
        <v>42227</v>
      </c>
      <c r="B41">
        <f>VLOOKUP($A41,[2]SupportActual!$A$1:$DO$65534,119,0)</f>
        <v>211.28472222222226</v>
      </c>
      <c r="C41">
        <f>VLOOKUP($A41,[2]SupportBudget!$A$1:$BE$65536,57,0)</f>
        <v>144.84378461538458</v>
      </c>
      <c r="O41" s="5"/>
      <c r="P41" s="61"/>
      <c r="Q41" s="61"/>
    </row>
    <row r="42" spans="1:17">
      <c r="A42" s="5">
        <f>A41-Support!O$7</f>
        <v>42226</v>
      </c>
      <c r="B42">
        <f>VLOOKUP($A42,[2]SupportActual!$A$1:$DO$65534,119,0)</f>
        <v>183.67222222222225</v>
      </c>
      <c r="C42">
        <f>VLOOKUP($A42,[2]SupportBudget!$A$1:$BE$65536,57,0)</f>
        <v>144.84378461538458</v>
      </c>
      <c r="O42" s="5"/>
      <c r="P42" s="61"/>
      <c r="Q42" s="61"/>
    </row>
    <row r="43" spans="1:17">
      <c r="A43" s="5">
        <f>A42-Support!O$7</f>
        <v>42225</v>
      </c>
      <c r="B43">
        <f>VLOOKUP($A43,[2]SupportActual!$A$1:$DO$65534,119,0)</f>
        <v>11.602777777777778</v>
      </c>
      <c r="C43">
        <f>VLOOKUP($A43,[2]SupportBudget!$A$1:$BE$65536,57,0)</f>
        <v>40.234384615384613</v>
      </c>
      <c r="O43" s="5"/>
      <c r="P43" s="61"/>
      <c r="Q43" s="61"/>
    </row>
    <row r="44" spans="1:17">
      <c r="A44" s="5">
        <f>A43-Support!O$7</f>
        <v>42224</v>
      </c>
      <c r="B44">
        <f>VLOOKUP($A44,[2]SupportActual!$A$1:$DO$65534,119,0)</f>
        <v>15.256388888888889</v>
      </c>
      <c r="C44">
        <f>VLOOKUP($A44,[2]SupportBudget!$A$1:$BE$65536,57,0)</f>
        <v>24.140630769230764</v>
      </c>
      <c r="O44" s="5"/>
      <c r="P44" s="61"/>
      <c r="Q44" s="61"/>
    </row>
    <row r="45" spans="1:17">
      <c r="A45" s="5">
        <f>A44-Support!O$7</f>
        <v>42223</v>
      </c>
      <c r="B45">
        <f>VLOOKUP($A45,[2]SupportActual!$A$1:$DO$65534,119,0)</f>
        <v>187.52499999999998</v>
      </c>
      <c r="C45">
        <f>VLOOKUP($A45,[2]SupportBudget!$A$1:$BE$65536,57,0)</f>
        <v>144.84378461538458</v>
      </c>
      <c r="O45" s="5"/>
      <c r="P45" s="61"/>
      <c r="Q45" s="61"/>
    </row>
    <row r="46" spans="1:17">
      <c r="A46" s="5">
        <f>A45-Support!O$7</f>
        <v>42222</v>
      </c>
      <c r="B46">
        <f>VLOOKUP($A46,[2]SupportActual!$A$1:$DO$65534,119,0)</f>
        <v>184.16777777777781</v>
      </c>
      <c r="C46">
        <f>VLOOKUP($A46,[2]SupportBudget!$A$1:$BE$65536,57,0)</f>
        <v>144.84378461538458</v>
      </c>
      <c r="O46" s="5"/>
      <c r="P46" s="61"/>
      <c r="Q46" s="61"/>
    </row>
    <row r="47" spans="1:17">
      <c r="A47" s="5">
        <f>A46-Support!O$7</f>
        <v>42221</v>
      </c>
      <c r="B47">
        <f>VLOOKUP($A47,[2]SupportActual!$A$1:$DO$65534,119,0)</f>
        <v>208.37166666666667</v>
      </c>
      <c r="C47">
        <f>VLOOKUP($A47,[2]SupportBudget!$A$1:$BE$65536,57,0)</f>
        <v>144.84378461538458</v>
      </c>
      <c r="O47" s="5"/>
      <c r="P47" s="61"/>
      <c r="Q47" s="61"/>
    </row>
    <row r="48" spans="1:17">
      <c r="A48" s="5">
        <f>A47-Support!O$7</f>
        <v>42220</v>
      </c>
      <c r="B48">
        <f>VLOOKUP($A48,[2]SupportActual!$A$1:$DO$65534,119,0)</f>
        <v>212.02333333325444</v>
      </c>
      <c r="C48">
        <f>VLOOKUP($A48,[2]SupportBudget!$A$1:$BE$65536,57,0)</f>
        <v>144.84378461538458</v>
      </c>
      <c r="O48" s="5"/>
      <c r="P48" s="61"/>
      <c r="Q48" s="61"/>
    </row>
    <row r="49" spans="1:3">
      <c r="A49" s="5">
        <f>A48-Support!O$7</f>
        <v>42219</v>
      </c>
      <c r="B49">
        <f>VLOOKUP($A49,[2]SupportActual!$A$1:$DO$65534,119,0)</f>
        <v>184.86250000000001</v>
      </c>
      <c r="C49">
        <f>VLOOKUP($A49,[2]SupportBudget!$A$1:$BE$65536,57,0)</f>
        <v>144.84378461538458</v>
      </c>
    </row>
    <row r="50" spans="1:3">
      <c r="A50" s="5">
        <f>A49-Support!O$7</f>
        <v>42218</v>
      </c>
      <c r="B50">
        <f>VLOOKUP($A50,[2]SupportActual!$A$1:$DO$65534,119,0)</f>
        <v>21.240833333333335</v>
      </c>
      <c r="C50">
        <f>VLOOKUP($A50,[2]SupportBudget!$A$1:$BE$65536,57,0)</f>
        <v>40.234384615384613</v>
      </c>
    </row>
    <row r="51" spans="1:3">
      <c r="A51" s="5">
        <f>A50-Support!O$7</f>
        <v>42217</v>
      </c>
      <c r="B51">
        <f>VLOOKUP($A51,[2]SupportActual!$A$1:$DO$65534,119,0)</f>
        <v>121.39</v>
      </c>
      <c r="C51">
        <f>VLOOKUP($A51,[2]SupportBudget!$A$1:$BE$65536,57,0)</f>
        <v>24.140630769230764</v>
      </c>
    </row>
    <row r="52" spans="1:3">
      <c r="A52" s="5">
        <f>A51-Support!O$7</f>
        <v>42216</v>
      </c>
      <c r="B52">
        <f>VLOOKUP($A52,[2]SupportActual!$A$1:$DO$65534,119,0)</f>
        <v>150.72222222222223</v>
      </c>
      <c r="C52">
        <f>VLOOKUP($A52,[2]SupportBudget!$A$1:$BE$65536,57,0)</f>
        <v>144.84378461538458</v>
      </c>
    </row>
    <row r="53" spans="1:3">
      <c r="A53" s="5">
        <f>A52-Support!O$7</f>
        <v>42215</v>
      </c>
      <c r="B53">
        <f>VLOOKUP($A53,[2]SupportActual!$A$1:$DO$65534,119,0)</f>
        <v>184.85027777775889</v>
      </c>
      <c r="C53">
        <f>VLOOKUP($A53,[2]SupportBudget!$A$1:$BE$65536,57,0)</f>
        <v>149.01692307692309</v>
      </c>
    </row>
    <row r="54" spans="1:3">
      <c r="A54" s="5">
        <f>A53-Support!O$7</f>
        <v>42214</v>
      </c>
      <c r="B54">
        <f>VLOOKUP($A54,[2]SupportActual!$A$1:$DO$65534,119,0)</f>
        <v>231.74916666675796</v>
      </c>
      <c r="C54">
        <f>VLOOKUP($A54,[2]SupportBudget!$A$1:$BE$65536,57,0)</f>
        <v>149.01692307692309</v>
      </c>
    </row>
    <row r="55" spans="1:3">
      <c r="A55" s="5">
        <f>A54-Support!O$7</f>
        <v>42213</v>
      </c>
      <c r="B55">
        <f>VLOOKUP($A55,[2]SupportActual!$A$1:$DO$65534,119,0)</f>
        <v>191.32500000000002</v>
      </c>
      <c r="C55">
        <f>VLOOKUP($A55,[2]SupportBudget!$A$1:$BE$65536,57,0)</f>
        <v>149.01692307692309</v>
      </c>
    </row>
    <row r="56" spans="1:3">
      <c r="A56" s="5">
        <f>A55-Support!O$7</f>
        <v>42212</v>
      </c>
      <c r="B56">
        <f>VLOOKUP($A56,[2]SupportActual!$A$1:$DO$65534,119,0)</f>
        <v>180.57972222217256</v>
      </c>
      <c r="C56">
        <f>VLOOKUP($A56,[2]SupportBudget!$A$1:$BE$65536,57,0)</f>
        <v>149.01692307692309</v>
      </c>
    </row>
    <row r="57" spans="1:3">
      <c r="A57" s="5">
        <f>A56-Support!O$7</f>
        <v>42211</v>
      </c>
      <c r="B57">
        <f>VLOOKUP($A57,[2]SupportActual!$A$1:$DO$65534,119,0)</f>
        <v>31.003888888887335</v>
      </c>
      <c r="C57">
        <f>VLOOKUP($A57,[2]SupportBudget!$A$1:$BE$65536,57,0)</f>
        <v>41.393589743589757</v>
      </c>
    </row>
    <row r="58" spans="1:3">
      <c r="A58" s="5">
        <f>A57-Support!O$7</f>
        <v>42210</v>
      </c>
      <c r="B58">
        <f>VLOOKUP($A58,[2]SupportActual!$A$1:$DO$65534,119,0)</f>
        <v>28.094444444444445</v>
      </c>
      <c r="C58">
        <f>VLOOKUP($A58,[2]SupportBudget!$A$1:$BE$65536,57,0)</f>
        <v>24.836153846153849</v>
      </c>
    </row>
    <row r="59" spans="1:3">
      <c r="A59" s="5">
        <f>A58-Support!O$7</f>
        <v>42209</v>
      </c>
      <c r="B59">
        <f>VLOOKUP($A59,[2]SupportActual!$A$1:$DO$65534,119,0)</f>
        <v>192.15250000001708</v>
      </c>
      <c r="C59">
        <f>VLOOKUP($A59,[2]SupportBudget!$A$1:$BE$65536,57,0)</f>
        <v>149.01692307692309</v>
      </c>
    </row>
    <row r="60" spans="1:3">
      <c r="A60" s="5">
        <f>A59-Support!O$7</f>
        <v>42208</v>
      </c>
      <c r="B60">
        <f>VLOOKUP($A60,[2]SupportActual!$A$1:$DO$65534,119,0)</f>
        <v>193.54138888888889</v>
      </c>
      <c r="C60">
        <f>VLOOKUP($A60,[2]SupportBudget!$A$1:$BE$65536,57,0)</f>
        <v>149.01692307692309</v>
      </c>
    </row>
  </sheetData>
  <phoneticPr fontId="3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"/>
  <dimension ref="A1:J21"/>
  <sheetViews>
    <sheetView workbookViewId="0">
      <selection activeCell="A3" sqref="A3"/>
    </sheetView>
  </sheetViews>
  <sheetFormatPr defaultRowHeight="12.75"/>
  <cols>
    <col min="1" max="5" width="10.7109375" bestFit="1" customWidth="1"/>
  </cols>
  <sheetData>
    <row r="1" spans="1:5" ht="15">
      <c r="A1" s="16" t="s">
        <v>0</v>
      </c>
      <c r="B1" s="16" t="s">
        <v>15</v>
      </c>
      <c r="C1" s="16" t="s">
        <v>4</v>
      </c>
    </row>
    <row r="2" spans="1:5">
      <c r="A2" s="63">
        <v>42266</v>
      </c>
      <c r="B2" s="64" t="str">
        <f>IF(A3=1,"Monday",IF(A3=2,"Tuesday",IF(A3=3,"Wednesday",IF(A3=4,"Thursday",IF(A3=5,"Friday",IF(A3=6,"Saturday",IF(A3=7,"Sunday","WHAT?")))))))</f>
        <v>Saturday</v>
      </c>
      <c r="C2" s="65">
        <f>IF(((B4-A4)/7+1) &gt; 52,((B4-A4)/7+1)-52,((B4-A4)/7+1))</f>
        <v>12</v>
      </c>
    </row>
    <row r="3" spans="1:5" ht="15">
      <c r="A3">
        <f>WEEKDAY(A2,2)</f>
        <v>6</v>
      </c>
      <c r="B3" s="4" t="s">
        <v>1</v>
      </c>
      <c r="C3" s="4" t="s">
        <v>2</v>
      </c>
      <c r="D3" s="4" t="s">
        <v>3</v>
      </c>
      <c r="E3" s="2"/>
    </row>
    <row r="4" spans="1:5" ht="15">
      <c r="A4" s="3">
        <v>41820</v>
      </c>
      <c r="B4" s="3">
        <f>A2-A3+1</f>
        <v>42261</v>
      </c>
      <c r="C4" s="3">
        <f>B4+6</f>
        <v>42267</v>
      </c>
      <c r="D4" s="3">
        <f>A2-7</f>
        <v>42259</v>
      </c>
    </row>
    <row r="6" spans="1:5">
      <c r="A6" s="5"/>
    </row>
    <row r="9" spans="1:5">
      <c r="A9" t="s">
        <v>201</v>
      </c>
    </row>
    <row r="10" spans="1:5">
      <c r="A10" t="str">
        <f>CONCATENATE("'W:\Daily Productivity\FY16\Forecast\[Weekly Forecast FY16 Week ",C2,".xls]Forecast'!")</f>
        <v>'W:\Daily Productivity\FY16\Forecast\[Weekly Forecast FY16 Week 12.xls]Forecast'!</v>
      </c>
    </row>
    <row r="12" spans="1:5">
      <c r="A12" t="s">
        <v>202</v>
      </c>
    </row>
    <row r="20" spans="10:10">
      <c r="J20" s="1"/>
    </row>
    <row r="21" spans="10:10">
      <c r="J21" s="1"/>
    </row>
  </sheetData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10</vt:i4>
      </vt:variant>
    </vt:vector>
  </HeadingPairs>
  <TitlesOfParts>
    <vt:vector size="23" baseType="lpstr">
      <vt:lpstr>HC</vt:lpstr>
      <vt:lpstr>DC</vt:lpstr>
      <vt:lpstr>Ambient</vt:lpstr>
      <vt:lpstr>Produce</vt:lpstr>
      <vt:lpstr>TC</vt:lpstr>
      <vt:lpstr>Support</vt:lpstr>
      <vt:lpstr>PivotTable</vt:lpstr>
      <vt:lpstr>DCFormulas</vt:lpstr>
      <vt:lpstr>AmbFormulas</vt:lpstr>
      <vt:lpstr>ProdFormulas</vt:lpstr>
      <vt:lpstr>TCFormulas</vt:lpstr>
      <vt:lpstr>SupportFormulas</vt:lpstr>
      <vt:lpstr>1</vt:lpstr>
      <vt:lpstr>DCFormulas!AmbPerf</vt:lpstr>
      <vt:lpstr>ProdFormulas!AmbPerf</vt:lpstr>
      <vt:lpstr>SupportFormulas!AmbPerf</vt:lpstr>
      <vt:lpstr>TCFormulas!AmbPerf</vt:lpstr>
      <vt:lpstr>AmbPerf</vt:lpstr>
      <vt:lpstr>DCFormulas!Historical</vt:lpstr>
      <vt:lpstr>ProdFormulas!Historical</vt:lpstr>
      <vt:lpstr>SupportFormulas!Historical</vt:lpstr>
      <vt:lpstr>TCFormulas!Historical</vt:lpstr>
      <vt:lpstr>Historical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Sonter Justin</dc:creator>
  <cp:lastModifiedBy>njsrm</cp:lastModifiedBy>
  <cp:lastPrinted>2015-09-21T23:11:46Z</cp:lastPrinted>
  <dcterms:created xsi:type="dcterms:W3CDTF">1996-10-14T23:33:28Z</dcterms:created>
  <dcterms:modified xsi:type="dcterms:W3CDTF">2015-09-25T04:58:34Z</dcterms:modified>
</cp:coreProperties>
</file>